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门店罚款" sheetId="1" r:id="rId1"/>
    <sheet name="个人奖励" sheetId="2" r:id="rId2"/>
    <sheet name="品种清单" sheetId="3" r:id="rId3"/>
  </sheets>
  <definedNames>
    <definedName name="_xlnm._FilterDatabase" localSheetId="0" hidden="1">门店罚款!$A$1:$BU$145</definedName>
    <definedName name="_xlnm._FilterDatabase" localSheetId="1" hidden="1">个人奖励!$A$1:$BD$636</definedName>
  </definedNames>
  <calcPr calcId="144525"/>
</workbook>
</file>

<file path=xl/sharedStrings.xml><?xml version="1.0" encoding="utf-8"?>
<sst xmlns="http://schemas.openxmlformats.org/spreadsheetml/2006/main" count="1295" uniqueCount="843">
  <si>
    <t>序号</t>
  </si>
  <si>
    <t>门店ID</t>
  </si>
  <si>
    <t>门店</t>
  </si>
  <si>
    <t>片区</t>
  </si>
  <si>
    <t>门店分类</t>
  </si>
  <si>
    <t>合计处罚金额</t>
  </si>
  <si>
    <t>合计处罚金额（减半）</t>
  </si>
  <si>
    <t>155108              复方鱼腥草合剂</t>
  </si>
  <si>
    <t>任务</t>
  </si>
  <si>
    <t>差额</t>
  </si>
  <si>
    <t>处罚金额</t>
  </si>
  <si>
    <t>171499 肠炎宁片</t>
  </si>
  <si>
    <t>170191         奥美拉唑肠溶</t>
  </si>
  <si>
    <t>161198 乳酸菌素片64片</t>
  </si>
  <si>
    <t>177394      乳酸菌素片</t>
  </si>
  <si>
    <t>208936 多维元素片（21</t>
  </si>
  <si>
    <t>144423 健胃消食片无糖型</t>
  </si>
  <si>
    <t>176240                  复方草珊瑚含片</t>
  </si>
  <si>
    <t>96009 锐洁牌卫生湿巾</t>
  </si>
  <si>
    <t>184082 / 48233   复方水杨酸甲酯乳膏</t>
  </si>
  <si>
    <t>合计</t>
  </si>
  <si>
    <t>67665\184102 维生素C泡腾片</t>
  </si>
  <si>
    <t>146 布洛芬缓释胶囊</t>
  </si>
  <si>
    <t>184103 盐酸曲普利啶胶囊</t>
  </si>
  <si>
    <t>131752 /141623        阿莫西林胶囊</t>
  </si>
  <si>
    <t>9856           阿奇霉素分散片</t>
  </si>
  <si>
    <t>崇州中心店保管帐</t>
  </si>
  <si>
    <t>崇州片</t>
  </si>
  <si>
    <t>C1</t>
  </si>
  <si>
    <t>怀远店保管帐</t>
  </si>
  <si>
    <t>B1</t>
  </si>
  <si>
    <t>三江店保管帐</t>
  </si>
  <si>
    <t>C2</t>
  </si>
  <si>
    <t>太极大药房旗舰店保管帐</t>
  </si>
  <si>
    <t>旗舰片区</t>
  </si>
  <si>
    <t>T</t>
  </si>
  <si>
    <t>太极大药房红星店保管帐</t>
  </si>
  <si>
    <t>北门片</t>
  </si>
  <si>
    <t>西部店保管帐</t>
  </si>
  <si>
    <t>浆洗街药店保管帐</t>
  </si>
  <si>
    <t>城中片</t>
  </si>
  <si>
    <t>A2</t>
  </si>
  <si>
    <t>沙河源药店保管帐</t>
  </si>
  <si>
    <t>邛崃中心药店保管帐</t>
  </si>
  <si>
    <t>城郊一片</t>
  </si>
  <si>
    <t>光华药店保管帐</t>
  </si>
  <si>
    <t>西门一片</t>
  </si>
  <si>
    <t>双林路药店保管帐</t>
  </si>
  <si>
    <t>清江东路药店保管帐</t>
  </si>
  <si>
    <t>A3</t>
  </si>
  <si>
    <t>枣子巷药店保管帐</t>
  </si>
  <si>
    <t>光华村街药店保管帐</t>
  </si>
  <si>
    <t>金带街药店保管帐</t>
  </si>
  <si>
    <t>兴义镇万兴路药店保管帐</t>
  </si>
  <si>
    <t>新津片</t>
  </si>
  <si>
    <t>通盈街药店保管帐</t>
  </si>
  <si>
    <t>新园大道药店保管帐</t>
  </si>
  <si>
    <t>东南片区</t>
  </si>
  <si>
    <t>土龙路药店保管帐</t>
  </si>
  <si>
    <t>五津西路药店保管帐</t>
  </si>
  <si>
    <t>新乐中街药店保管帐</t>
  </si>
  <si>
    <t>金丝街药店保管帐</t>
  </si>
  <si>
    <t>高新天久北巷药店保管帐</t>
  </si>
  <si>
    <t>武侯区顺和街店保管帐</t>
  </si>
  <si>
    <t>新津邓双镇岷江店保管帐</t>
  </si>
  <si>
    <t>成华区崔家店路药店保管帐</t>
  </si>
  <si>
    <t>B2</t>
  </si>
  <si>
    <t>青羊区北东街店保管帐</t>
  </si>
  <si>
    <t>A1</t>
  </si>
  <si>
    <t>大邑县晋原镇子龙路店保管帐</t>
  </si>
  <si>
    <t>锦江区榕声路店保管帐</t>
  </si>
  <si>
    <t>青羊区浣花滨河路药店保管帐</t>
  </si>
  <si>
    <t>西门二片</t>
  </si>
  <si>
    <t>高新区锦城大道药店保管帐</t>
  </si>
  <si>
    <t>郫县郫筒镇东大街药店保管帐</t>
  </si>
  <si>
    <t>双流县西航港街道锦华路一段药店保管帐</t>
  </si>
  <si>
    <t>成华区华油路药店保管帐</t>
  </si>
  <si>
    <t>成华区二环路北四段药店（汇融名城）保管帐</t>
  </si>
  <si>
    <t>青羊区十二桥药店保管帐</t>
  </si>
  <si>
    <t>成华区羊子山西路药店（兴元华盛）保管帐</t>
  </si>
  <si>
    <t>邛崃市临邛镇凤凰大道药店保管帐</t>
  </si>
  <si>
    <t>大邑县安仁镇千禧街药店保管帐</t>
  </si>
  <si>
    <t>锦江区水杉街药店保管帐</t>
  </si>
  <si>
    <t>都江堰奎光路中段药店保管帐</t>
  </si>
  <si>
    <t>都江堰片</t>
  </si>
  <si>
    <t>都江堰幸福镇翔凤路药店保管帐</t>
  </si>
  <si>
    <t>成华区万科路药店保管帐</t>
  </si>
  <si>
    <t>新都区马超东路店保管帐</t>
  </si>
  <si>
    <t>成华区华泰路药店保管帐</t>
  </si>
  <si>
    <t>都江堰聚源镇药店保管帐</t>
  </si>
  <si>
    <t>大邑县沙渠镇方圆路药店保管帐</t>
  </si>
  <si>
    <t>大邑县晋原镇通达东路五段药店保管帐</t>
  </si>
  <si>
    <t>大邑县新场镇文昌街药店保管帐</t>
  </si>
  <si>
    <t>锦江区柳翠路药店保管帐</t>
  </si>
  <si>
    <t>锦江区观音桥街药店保管帐</t>
  </si>
  <si>
    <t>金牛区交大路第三药店保管帐</t>
  </si>
  <si>
    <t>金牛区黄苑东街药店保管帐</t>
  </si>
  <si>
    <t>新都区新繁镇繁江北路药店保管帐</t>
  </si>
  <si>
    <t>邛崃市羊安镇永康大道药店保管帐</t>
  </si>
  <si>
    <t>司双流区东升街道三强西路药店保管帐</t>
  </si>
  <si>
    <t>都江堰市蒲阳路药店保管帐</t>
  </si>
  <si>
    <t>成华区华康路店保管帐</t>
  </si>
  <si>
    <t>四川太极锦江区庆云南街药店保管帐</t>
  </si>
  <si>
    <t>四川太极成华区万宇路药店保管帐</t>
  </si>
  <si>
    <t>四川太极科华街药店保管帐</t>
  </si>
  <si>
    <t>四川太极金牛区金沙路药店保管帐</t>
  </si>
  <si>
    <t>四川太极大邑县晋原镇内蒙古大道桃源药店</t>
  </si>
  <si>
    <t>四川太极郫县郫筒镇一环路东南段药店保管帐</t>
  </si>
  <si>
    <t>四川太极大邑县晋原镇东街药店保管帐</t>
  </si>
  <si>
    <t>成都成汉太极大药房有限公司保管帐</t>
  </si>
  <si>
    <t>四川太极大药房连锁有限公司武侯区聚萃街药店保管帐</t>
  </si>
  <si>
    <t>四川太极崇州市崇阳镇尚贤坊街药店保管帐</t>
  </si>
  <si>
    <t>四川太极大药房连锁有限公司温江区公平街道江安路药店保管帐</t>
  </si>
  <si>
    <t>四川太极大药房连锁有限公司邛崃市临邛镇翠荫街药店保管帐</t>
  </si>
  <si>
    <t>四川太极大药房连锁有限公司金牛区银河北街药店保管帐</t>
  </si>
  <si>
    <t>四川太极大药房连锁有限公司青羊区童子街药店保管帐</t>
  </si>
  <si>
    <t>四川太极大药房连锁有限公司青羊区贝森北路药店保管帐</t>
  </si>
  <si>
    <t>四川太极大药房连锁有限公司成华区西林一街药店保管帐</t>
  </si>
  <si>
    <t>四川太极大药房连锁有限公司成华区金马河路药店保管帐</t>
  </si>
  <si>
    <t>四川太极崇州市崇阳镇永康东路药店 保管帐</t>
  </si>
  <si>
    <t>四川太极武侯区大华街药店保管帐</t>
  </si>
  <si>
    <t>四川太极高新区中和大道药店保管帐</t>
  </si>
  <si>
    <t>四川太极大邑县晋原镇潘家街药店保管帐</t>
  </si>
  <si>
    <t>四川太极崇州市崇阳镇蜀州中路药店保管帐</t>
  </si>
  <si>
    <t>四川太极大药房连锁有限公司金牛区蜀汉路药店保管帐</t>
  </si>
  <si>
    <t>四川太极高新区新下街药店保管帐</t>
  </si>
  <si>
    <t>四川太极高新区紫薇东路药店保管帐</t>
  </si>
  <si>
    <t>四川太极锦江区梨花街药店保管帐</t>
  </si>
  <si>
    <t>四川太极大药房连锁有限公司成都高新区元华二巷药店保管帐</t>
  </si>
  <si>
    <t>四川太极高新区中和公济桥路药店保管帐</t>
  </si>
  <si>
    <t>四川太极武侯区大悦路药店保管帐</t>
  </si>
  <si>
    <t>四川太极大药房连锁有限公司武侯区丝竹路药店保管帐</t>
  </si>
  <si>
    <t>四川太极新都区新都街道万和北路药店保管帐</t>
  </si>
  <si>
    <t>四川太极金牛区银沙路药店保管帐</t>
  </si>
  <si>
    <t>四川太极都江堰市永丰街道宝莲路药店保管帐</t>
  </si>
  <si>
    <t>四川太极大药房连锁有限公司邛崃市文君街道杏林路药店保管帐</t>
  </si>
  <si>
    <t>四川太极金牛区五福桥东路药店保管帐</t>
  </si>
  <si>
    <t>四川太极武侯区双楠路药店保管帐</t>
  </si>
  <si>
    <t>四川太极高新区尚锦路保管帐</t>
  </si>
  <si>
    <t>四川太极大药房连锁有限公司青羊区蜀鑫路药店保管帐</t>
  </si>
  <si>
    <t>四川太极大药房连锁有限公司武侯区逸都路药店保管帐</t>
  </si>
  <si>
    <t>四川太极武侯区倪家桥路药店保管帐</t>
  </si>
  <si>
    <t>四川太极青羊区光华西一路药店保管帐</t>
  </si>
  <si>
    <t>四川太极大药房连锁有限公司成都高新区剑南大道药店保管帐</t>
  </si>
  <si>
    <t>四川太极青羊区光华北五路药店保管帐</t>
  </si>
  <si>
    <t>四川太极成华区东昌路一药店保管帐</t>
  </si>
  <si>
    <t>四川太极青羊区青龙街药店保管帐</t>
  </si>
  <si>
    <t>四川太极高新区天顺路药店保管帐</t>
  </si>
  <si>
    <t>四川太极锦江区宏济中路药店保管帐</t>
  </si>
  <si>
    <t>四川太极青羊区经一路药店保管帐</t>
  </si>
  <si>
    <t>四川太极武侯区科华北路药店保管帐</t>
  </si>
  <si>
    <t>四川太极锦江区静沙南路药店保管帐</t>
  </si>
  <si>
    <t>四川太极武侯区长寿路药店保管帐</t>
  </si>
  <si>
    <t>四川太极金牛区花照壁中横街药店保管帐</t>
  </si>
  <si>
    <t>四川太极大邑县观音阁街西段店保管帐</t>
  </si>
  <si>
    <t>四川太极大药房连锁有限公司成都高新区泰和二街药店保管帐</t>
  </si>
  <si>
    <t>四川太极成华区水碾河路药店保管帐</t>
  </si>
  <si>
    <t>四川太极青羊区金祥路药店保管帐</t>
  </si>
  <si>
    <t>四川太极成华区驷马桥三路药店保管帐</t>
  </si>
  <si>
    <t>四川太极青羊区蜀源路药店保管帐</t>
  </si>
  <si>
    <t>四川太极成华区华泰路二药店保管帐</t>
  </si>
  <si>
    <t>四川太极大邑县晋原街道蜀望路药店保管帐</t>
  </si>
  <si>
    <t>四川太极大邑县晋原街道南街药店保管帐</t>
  </si>
  <si>
    <t>四川太极新都区斑竹园街道医贸大道药店保管帐</t>
  </si>
  <si>
    <t>四川太极大邑县青霞街道元通路南段药店保管帐</t>
  </si>
  <si>
    <t>温江店保管帐</t>
  </si>
  <si>
    <t>都江堰药店保管帐</t>
  </si>
  <si>
    <t>成华杉板桥南一路店保管帐</t>
  </si>
  <si>
    <t>大邑县晋源镇东壕沟段药店保管帐</t>
  </si>
  <si>
    <t>都江堰景中路店保管帐</t>
  </si>
  <si>
    <t>都江堰市蒲阳镇堰问道西路药店保管帐</t>
  </si>
  <si>
    <t>邛崃市临邛镇洪川小区药店
保管帐</t>
  </si>
  <si>
    <t>高新区大源北街药店保管帐</t>
  </si>
  <si>
    <t>四川太极大药房连锁有限公司锦江区劼人路药店保管帐</t>
  </si>
  <si>
    <t>四川太极大药房连锁有限公司武侯区佳灵路药店保管帐</t>
  </si>
  <si>
    <t>四川太极大药房连锁有限公司新津县五津镇武阳西路药店保管帐</t>
  </si>
  <si>
    <t>四川太极青羊区蜀辉路药店保管帐</t>
  </si>
  <si>
    <t>四川太极大药房连锁有限公司大邑县晋原镇北街药店保管帐</t>
  </si>
  <si>
    <t>四川太极新津县五津镇五津西路二药房保管帐</t>
  </si>
  <si>
    <t>四川太极大药房连锁有限公司金牛区花照壁药店保管帐</t>
  </si>
  <si>
    <t>四川太极成华区培华东路药店保管帐</t>
  </si>
  <si>
    <t>四川太极大邑县晋原街道金巷西街药店保管帐</t>
  </si>
  <si>
    <t>四川太极金牛区沙湾东一路药店保管帐</t>
  </si>
  <si>
    <t>四川太极彭州市致和镇南三环路药店保管帐</t>
  </si>
  <si>
    <t>四川太极崇州市怀远镇文井北路药店保管帐</t>
  </si>
  <si>
    <t>四川太极郫都区红光街道红高东路药店</t>
  </si>
  <si>
    <t>不处罚</t>
  </si>
  <si>
    <t>泰和二街西二路店</t>
  </si>
  <si>
    <t>门店id</t>
  </si>
  <si>
    <t>门店名</t>
  </si>
  <si>
    <t>销售员ID</t>
  </si>
  <si>
    <t>销售员</t>
  </si>
  <si>
    <t>奖励合计</t>
  </si>
  <si>
    <t>复方鱼腥草销售数量</t>
  </si>
  <si>
    <t>奖励金额</t>
  </si>
  <si>
    <t>门店任务</t>
  </si>
  <si>
    <t>肠炎宁片销售数量</t>
  </si>
  <si>
    <t>奥美拉唑肠溶销售数量</t>
  </si>
  <si>
    <t>乳酸菌素片64片数量</t>
  </si>
  <si>
    <t>乳酸菌素片销售数量</t>
  </si>
  <si>
    <t>多维元素片（21）销售数量</t>
  </si>
  <si>
    <t>健胃消食片无糖型销售数量</t>
  </si>
  <si>
    <t>复方草珊瑚含片销售数量</t>
  </si>
  <si>
    <t>锐洁牌卫生湿巾销售数量</t>
  </si>
  <si>
    <t>复方水杨酸甲酯乳膏销售数量184082</t>
  </si>
  <si>
    <t>复方水杨酸甲酯乳膏销售数量48233</t>
  </si>
  <si>
    <t>维生素C泡腾片67665销售数量</t>
  </si>
  <si>
    <t>维生素C泡腾片184102销售数量</t>
  </si>
  <si>
    <t>布洛芬缓释胶囊销售数量</t>
  </si>
  <si>
    <t>阿莫西林胶囊131752销售数量</t>
  </si>
  <si>
    <t>阿莫西林胶囊141623销售数量</t>
  </si>
  <si>
    <t>阿奇霉素分散片销售数量</t>
  </si>
  <si>
    <t>盐酸曲普利啶胶囊销售数量</t>
  </si>
  <si>
    <t>四川太极崇州中心店</t>
  </si>
  <si>
    <t>李婷</t>
  </si>
  <si>
    <t>王鹏</t>
  </si>
  <si>
    <t>四川太极怀远店</t>
  </si>
  <si>
    <t>韩艳梅</t>
  </si>
  <si>
    <t>曹琼</t>
  </si>
  <si>
    <t>费诗尧</t>
  </si>
  <si>
    <t>四川太极三江店</t>
  </si>
  <si>
    <t>骆素花</t>
  </si>
  <si>
    <t>高斯</t>
  </si>
  <si>
    <t>何倩倩</t>
  </si>
  <si>
    <t>四川太极旗舰店</t>
  </si>
  <si>
    <t>黄长菊</t>
  </si>
  <si>
    <t>马昕</t>
  </si>
  <si>
    <t>余志彬</t>
  </si>
  <si>
    <t>阳玲</t>
  </si>
  <si>
    <t>廖桂英</t>
  </si>
  <si>
    <t>申彩文</t>
  </si>
  <si>
    <t>四川太极红星店</t>
  </si>
  <si>
    <t>邱运丽</t>
  </si>
  <si>
    <t>王进</t>
  </si>
  <si>
    <t>孙霁野</t>
  </si>
  <si>
    <t>四川太极西部店</t>
  </si>
  <si>
    <t xml:space="preserve">杨素芬 </t>
  </si>
  <si>
    <t>周娟</t>
  </si>
  <si>
    <t>四川太极温江店</t>
  </si>
  <si>
    <t>夏彩红</t>
  </si>
  <si>
    <t>刘芳</t>
  </si>
  <si>
    <t>四川太极浆洗街药店</t>
  </si>
  <si>
    <t>唐丽</t>
  </si>
  <si>
    <t>毛静静</t>
  </si>
  <si>
    <t>陈娟</t>
  </si>
  <si>
    <t>罗月月</t>
  </si>
  <si>
    <t>周金梅（销售员）</t>
  </si>
  <si>
    <t>赵英（销售员）</t>
  </si>
  <si>
    <t>四川太极沙河源药店</t>
  </si>
  <si>
    <t>李秀芳</t>
  </si>
  <si>
    <t>郑欣慧</t>
  </si>
  <si>
    <t>四川太极邛崃中心药店</t>
  </si>
  <si>
    <t xml:space="preserve">刘燕 </t>
  </si>
  <si>
    <t>古素琼</t>
  </si>
  <si>
    <t>金敏霜</t>
  </si>
  <si>
    <t>刘星月</t>
  </si>
  <si>
    <t>四川太极光华药店</t>
  </si>
  <si>
    <t>魏津</t>
  </si>
  <si>
    <t>汤雪芹</t>
  </si>
  <si>
    <t>彭蕾</t>
  </si>
  <si>
    <t>姚莉</t>
  </si>
  <si>
    <t>四川太极都江堰药店</t>
  </si>
  <si>
    <t>苗凯</t>
  </si>
  <si>
    <t>聂丽</t>
  </si>
  <si>
    <t>詹少洋</t>
  </si>
  <si>
    <t>四川太极双林路药店</t>
  </si>
  <si>
    <t>张玉</t>
  </si>
  <si>
    <t>梅茜</t>
  </si>
  <si>
    <t>四川太极清江东路药店</t>
  </si>
  <si>
    <t>胡艳弘</t>
  </si>
  <si>
    <t>代曾莲</t>
  </si>
  <si>
    <t>范海英</t>
  </si>
  <si>
    <t>四川太极枣子巷药店</t>
  </si>
  <si>
    <t>刘秀琼</t>
  </si>
  <si>
    <t>李雪梅</t>
  </si>
  <si>
    <t>邓华芬</t>
  </si>
  <si>
    <t>龙杰</t>
  </si>
  <si>
    <t>四川太极光华村街药店</t>
  </si>
  <si>
    <t xml:space="preserve">朱晓桃 </t>
  </si>
  <si>
    <t>姜孝杨</t>
  </si>
  <si>
    <t>四川太极金带街药店</t>
  </si>
  <si>
    <t>陈凤珍</t>
  </si>
  <si>
    <t>王依纯</t>
  </si>
  <si>
    <t>四川太极兴义镇万兴路药店</t>
  </si>
  <si>
    <t>庄静</t>
  </si>
  <si>
    <t>张丹</t>
  </si>
  <si>
    <t>四川太极通盈街药店</t>
  </si>
  <si>
    <t>董华</t>
  </si>
  <si>
    <t>刘科言</t>
  </si>
  <si>
    <t>蒋嘉欣</t>
  </si>
  <si>
    <t>夏娇娇</t>
  </si>
  <si>
    <t>四川太极新园大道药店</t>
  </si>
  <si>
    <t>胡元</t>
  </si>
  <si>
    <t>朱文艺</t>
  </si>
  <si>
    <t>钟世豪</t>
  </si>
  <si>
    <t>四川太极土龙路药店</t>
  </si>
  <si>
    <t>刘新</t>
  </si>
  <si>
    <t>何英</t>
  </si>
  <si>
    <t>姚莉娜</t>
  </si>
  <si>
    <t>四川太极五津西路药店</t>
  </si>
  <si>
    <t>王燕丽</t>
  </si>
  <si>
    <t>刘芬</t>
  </si>
  <si>
    <t>廖文莉</t>
  </si>
  <si>
    <t>四川太极新乐中街药店</t>
  </si>
  <si>
    <t>任远芳</t>
  </si>
  <si>
    <t>张春丽</t>
  </si>
  <si>
    <t>四川太极金丝街药店</t>
  </si>
  <si>
    <t>唐丹</t>
  </si>
  <si>
    <t>冯婧恩</t>
  </si>
  <si>
    <t>四川太极高新天久北巷药店</t>
  </si>
  <si>
    <t>周红蓉</t>
  </si>
  <si>
    <t>林铃</t>
  </si>
  <si>
    <t>张春苗</t>
  </si>
  <si>
    <t>邓诗淳</t>
  </si>
  <si>
    <t>黄莉</t>
  </si>
  <si>
    <t>四川太极成华杉板桥南一路店</t>
  </si>
  <si>
    <t>殷岱菊</t>
  </si>
  <si>
    <t>杨伟钰</t>
  </si>
  <si>
    <t>蒋晴</t>
  </si>
  <si>
    <t>闵沙</t>
  </si>
  <si>
    <t>四川太极武侯区顺和街店</t>
  </si>
  <si>
    <t>李媛2</t>
  </si>
  <si>
    <t>黄焰</t>
  </si>
  <si>
    <t>刘小琴</t>
  </si>
  <si>
    <t>四川太极新津邓双镇岷江店</t>
  </si>
  <si>
    <t xml:space="preserve">郑红艳 </t>
  </si>
  <si>
    <t>张琴</t>
  </si>
  <si>
    <t>张飘</t>
  </si>
  <si>
    <t>江润萍</t>
  </si>
  <si>
    <t>四川太极成华区崔家店路药店</t>
  </si>
  <si>
    <t>吴洪瑶</t>
  </si>
  <si>
    <t>李馨怡</t>
  </si>
  <si>
    <t>陈美玲</t>
  </si>
  <si>
    <t>黄天平</t>
  </si>
  <si>
    <t>四川太极青羊区北东街店</t>
  </si>
  <si>
    <t xml:space="preserve">向海英 </t>
  </si>
  <si>
    <t>张杰</t>
  </si>
  <si>
    <t xml:space="preserve">罗绍梅 </t>
  </si>
  <si>
    <t>曾娟</t>
  </si>
  <si>
    <t>余欢</t>
  </si>
  <si>
    <t>袁媛</t>
  </si>
  <si>
    <t>四川太极大邑县晋原镇子龙路店</t>
  </si>
  <si>
    <t>熊小玲</t>
  </si>
  <si>
    <t>刘秋菊</t>
  </si>
  <si>
    <t>四川太极锦江区榕声路店</t>
  </si>
  <si>
    <t>王芳</t>
  </si>
  <si>
    <t>熊琴</t>
  </si>
  <si>
    <t>张丽</t>
  </si>
  <si>
    <t>陈香利</t>
  </si>
  <si>
    <t>四川太极大邑县晋源镇东壕沟段药店</t>
  </si>
  <si>
    <t>许静</t>
  </si>
  <si>
    <t>彭蓉</t>
  </si>
  <si>
    <t>四川太极青羊区大石西路药店</t>
  </si>
  <si>
    <t xml:space="preserve">毛玉 </t>
  </si>
  <si>
    <t>徐涛芳</t>
  </si>
  <si>
    <t>四川太极高新区锦城大道药店</t>
  </si>
  <si>
    <t>于春莲</t>
  </si>
  <si>
    <t>杨秀娟</t>
  </si>
  <si>
    <t>四川太极郫县郫筒镇东大街药店</t>
  </si>
  <si>
    <t>江月红</t>
  </si>
  <si>
    <t>李甜甜</t>
  </si>
  <si>
    <t>四川太极双流县西航港街道锦华路一段药店</t>
  </si>
  <si>
    <t>邹惠</t>
  </si>
  <si>
    <t>张媚婷</t>
  </si>
  <si>
    <t>四川太极成华区华油路药店</t>
  </si>
  <si>
    <t>谢玉涛</t>
  </si>
  <si>
    <t>高玉</t>
  </si>
  <si>
    <t>四川太极成华区二环路北四段药店（汇融名城）</t>
  </si>
  <si>
    <t>周燕</t>
  </si>
  <si>
    <t>胡建兴</t>
  </si>
  <si>
    <t>蒋小琼</t>
  </si>
  <si>
    <t>四川太极青羊区十二桥药店</t>
  </si>
  <si>
    <t xml:space="preserve">辜瑞琪 </t>
  </si>
  <si>
    <t xml:space="preserve">冯莉 </t>
  </si>
  <si>
    <t>曾宣悦</t>
  </si>
  <si>
    <t>向丽容</t>
  </si>
  <si>
    <t>四川太极成华区羊子山西路药店（兴元华盛）</t>
  </si>
  <si>
    <t>高红华</t>
  </si>
  <si>
    <t>王波</t>
  </si>
  <si>
    <t>罗晓梅</t>
  </si>
  <si>
    <t>四川太极都江堰景中路店</t>
  </si>
  <si>
    <t>晏祥春</t>
  </si>
  <si>
    <t>杨科</t>
  </si>
  <si>
    <t>四川太极邛崃市文君街道凤凰大道药店</t>
  </si>
  <si>
    <t>万义丽</t>
  </si>
  <si>
    <t>唐娟</t>
  </si>
  <si>
    <t>四川太极大邑县安仁镇千禧街药店</t>
  </si>
  <si>
    <t>李沙</t>
  </si>
  <si>
    <t>张群</t>
  </si>
  <si>
    <t>四川太极锦江区水杉街药店</t>
  </si>
  <si>
    <t>胡光宾</t>
  </si>
  <si>
    <t>唐冬芳</t>
  </si>
  <si>
    <t>高榕</t>
  </si>
  <si>
    <t>四川太极都江堰奎光路中段药店</t>
  </si>
  <si>
    <t>韩启敏</t>
  </si>
  <si>
    <t>陈蓉</t>
  </si>
  <si>
    <t>四川太极都江堰幸福镇翔凤路药店</t>
  </si>
  <si>
    <t>杨文英</t>
  </si>
  <si>
    <t>乐良清</t>
  </si>
  <si>
    <t>郭廷廷</t>
  </si>
  <si>
    <t>四川太极成华区万科路药店</t>
  </si>
  <si>
    <t xml:space="preserve">马雪 </t>
  </si>
  <si>
    <t>朱静</t>
  </si>
  <si>
    <t>符洪</t>
  </si>
  <si>
    <t>吴佩娟（万科店）</t>
  </si>
  <si>
    <t>四川太极新都区马超东路店</t>
  </si>
  <si>
    <t>罗丹</t>
  </si>
  <si>
    <t>黄杨</t>
  </si>
  <si>
    <t>廖红（马超）</t>
  </si>
  <si>
    <t>欧玲（兴乐北路）</t>
  </si>
  <si>
    <t>赖春梅（兴乐北路）</t>
  </si>
  <si>
    <t>四川太极都江堰市蒲阳镇堰问道西路药店</t>
  </si>
  <si>
    <t>吴志海</t>
  </si>
  <si>
    <t>代富群</t>
  </si>
  <si>
    <t>四川太极成华区华泰路药店</t>
  </si>
  <si>
    <t>段文秀</t>
  </si>
  <si>
    <t>李桂芳</t>
  </si>
  <si>
    <t>刘春花</t>
  </si>
  <si>
    <t>张天英</t>
  </si>
  <si>
    <t>四川太极都江堰聚源镇药店</t>
  </si>
  <si>
    <t>何丽萍</t>
  </si>
  <si>
    <t>易月红</t>
  </si>
  <si>
    <t>四川太极大邑县沙渠镇方圆路药店</t>
  </si>
  <si>
    <t>范阳</t>
  </si>
  <si>
    <t>严蓉</t>
  </si>
  <si>
    <t>马香容</t>
  </si>
  <si>
    <t>四川太极大邑县晋原镇通达东路五段药店</t>
  </si>
  <si>
    <t>付曦</t>
  </si>
  <si>
    <t>唐礼萍</t>
  </si>
  <si>
    <t>四川太极大邑县新场镇文昌街药店</t>
  </si>
  <si>
    <t>王茹</t>
  </si>
  <si>
    <t>刘娟</t>
  </si>
  <si>
    <t>四川太极邛崃市临邛镇洪川小区药店</t>
  </si>
  <si>
    <t>杨平</t>
  </si>
  <si>
    <t>马婷婷</t>
  </si>
  <si>
    <t>高星宇</t>
  </si>
  <si>
    <t>四川太极锦江区柳翠路药店</t>
  </si>
  <si>
    <t>施雪</t>
  </si>
  <si>
    <t>李倩</t>
  </si>
  <si>
    <t>四川太极锦江区观音桥街药店</t>
  </si>
  <si>
    <t>袁咏梅</t>
  </si>
  <si>
    <t>陈梦露</t>
  </si>
  <si>
    <t>解超碧</t>
  </si>
  <si>
    <t>四川太极金牛区交大路第三药店</t>
  </si>
  <si>
    <t>陈文芳</t>
  </si>
  <si>
    <t>魏小琴</t>
  </si>
  <si>
    <t>四川太极金牛区黄苑东街药店</t>
  </si>
  <si>
    <t>马艺芮</t>
  </si>
  <si>
    <t>马花</t>
  </si>
  <si>
    <t>四川太极新都区新繁镇繁江北路药店</t>
  </si>
  <si>
    <t>蔡小丽</t>
  </si>
  <si>
    <t>黄雨</t>
  </si>
  <si>
    <t>唐阳</t>
  </si>
  <si>
    <t>曾洁</t>
  </si>
  <si>
    <t>四川太极邛崃市羊安镇永康大道药店</t>
  </si>
  <si>
    <t>闵雪</t>
  </si>
  <si>
    <t>汪梦雨</t>
  </si>
  <si>
    <t>夏梦霞</t>
  </si>
  <si>
    <t>四川太极双流区东升街道三强西路药店</t>
  </si>
  <si>
    <t xml:space="preserve">黄兴中 </t>
  </si>
  <si>
    <t>李银萍</t>
  </si>
  <si>
    <t>任红艳</t>
  </si>
  <si>
    <t>四川太极高新区大源北街药店</t>
  </si>
  <si>
    <t>张亚红</t>
  </si>
  <si>
    <t>徐乐</t>
  </si>
  <si>
    <t>四川太极都江堰市蒲阳路药店</t>
  </si>
  <si>
    <t>周有惠</t>
  </si>
  <si>
    <t>李燕</t>
  </si>
  <si>
    <t>四川太极成华区华康路药店</t>
  </si>
  <si>
    <t>陈丽梅</t>
  </si>
  <si>
    <t>黄艳</t>
  </si>
  <si>
    <t>四川太极锦江区庆云南街药店</t>
  </si>
  <si>
    <t>蔡旌晶</t>
  </si>
  <si>
    <t>王晓雁（庆云南街）</t>
  </si>
  <si>
    <t>张玲（庆云南街）</t>
  </si>
  <si>
    <t>四川太极成华区万宇路药店</t>
  </si>
  <si>
    <t xml:space="preserve">吴佩娟 </t>
  </si>
  <si>
    <t>马雪（万宇路）</t>
  </si>
  <si>
    <t>朱静（万宇路）</t>
  </si>
  <si>
    <t>符洪(万宇）</t>
  </si>
  <si>
    <t>四川太极武侯区科华街药店</t>
  </si>
  <si>
    <t>黄玲</t>
  </si>
  <si>
    <t>魏存敏</t>
  </si>
  <si>
    <t>程艳</t>
  </si>
  <si>
    <t>四川太极金牛区金沙路药店</t>
  </si>
  <si>
    <t>何姣姣</t>
  </si>
  <si>
    <t>邓智</t>
  </si>
  <si>
    <t xml:space="preserve">田兰 </t>
  </si>
  <si>
    <t>郭益</t>
  </si>
  <si>
    <t>罗洁滟</t>
  </si>
  <si>
    <t>四川太极郫县郫筒镇一环路东南段药店</t>
  </si>
  <si>
    <t>邓红梅</t>
  </si>
  <si>
    <t>邹东梅</t>
  </si>
  <si>
    <t>四川太极大邑县晋原镇东街药店</t>
  </si>
  <si>
    <t>杨丽</t>
  </si>
  <si>
    <t>徐双秀</t>
  </si>
  <si>
    <t>成都成汉太极大药房有限公司</t>
  </si>
  <si>
    <t xml:space="preserve">蒋雪琴 </t>
  </si>
  <si>
    <t>李蕊彤</t>
  </si>
  <si>
    <t>冯瑞坤</t>
  </si>
  <si>
    <t>任雪</t>
  </si>
  <si>
    <t>李欢</t>
  </si>
  <si>
    <t>四川太极大药房连锁有限公司武侯区聚萃街药店</t>
  </si>
  <si>
    <t>李俊俐</t>
  </si>
  <si>
    <t>李小菲</t>
  </si>
  <si>
    <t>吴亚澜</t>
  </si>
  <si>
    <t>四川太极崇州市崇阳镇尚贤坊街药店</t>
  </si>
  <si>
    <t>涂思佩</t>
  </si>
  <si>
    <t>蒋润</t>
  </si>
  <si>
    <t>四川太极温江区公平街道江安路药店</t>
  </si>
  <si>
    <t>王慧</t>
  </si>
  <si>
    <t>贺春芳</t>
  </si>
  <si>
    <t>四川太极锦江区劼人路药店</t>
  </si>
  <si>
    <t>王丽超</t>
  </si>
  <si>
    <t>韩守玉</t>
  </si>
  <si>
    <t>四川太极邛崃市临邛镇翠荫街药店</t>
  </si>
  <si>
    <t>任姗姗</t>
  </si>
  <si>
    <t>陈礼凤</t>
  </si>
  <si>
    <t>四川太极武侯区佳灵路药店</t>
  </si>
  <si>
    <t>王娅</t>
  </si>
  <si>
    <t>葛春艳</t>
  </si>
  <si>
    <t>四川太极新津县五津镇武阳西路药店</t>
  </si>
  <si>
    <t>祁荣</t>
  </si>
  <si>
    <t>李迎新</t>
  </si>
  <si>
    <t>四川太极金牛区银河北街药店</t>
  </si>
  <si>
    <t xml:space="preserve">代志斌 </t>
  </si>
  <si>
    <t>林思敏</t>
  </si>
  <si>
    <t>四川太极青羊区童子街药店</t>
  </si>
  <si>
    <t>月颜颜</t>
  </si>
  <si>
    <t>谭庆娟（童子街）</t>
  </si>
  <si>
    <t>严善群（童子街）</t>
  </si>
  <si>
    <t>彭关敏（童子街）</t>
  </si>
  <si>
    <t>罗豪（童子）</t>
  </si>
  <si>
    <t>张玲(童子街)</t>
  </si>
  <si>
    <t>王晓雁（童子街）</t>
  </si>
  <si>
    <t>陈慧</t>
  </si>
  <si>
    <t>四川太极青羊区贝森北路药店</t>
  </si>
  <si>
    <t>肖瑶</t>
  </si>
  <si>
    <t>朱勋花</t>
  </si>
  <si>
    <t>四川太极成华区西林一街药店</t>
  </si>
  <si>
    <t>文淼</t>
  </si>
  <si>
    <t>吴成芬</t>
  </si>
  <si>
    <t>四川太极成华区金马河路药店</t>
  </si>
  <si>
    <t>易永红</t>
  </si>
  <si>
    <t>刘建芳</t>
  </si>
  <si>
    <t xml:space="preserve">四川太极崇州市崇阳镇永康东路药店 </t>
  </si>
  <si>
    <t>胡建梅</t>
  </si>
  <si>
    <t xml:space="preserve">翁尼阿呷莫 </t>
  </si>
  <si>
    <t>王莉</t>
  </si>
  <si>
    <t>四川太极武侯区大华街药店</t>
  </si>
  <si>
    <t>李雪</t>
  </si>
  <si>
    <t>付菊英</t>
  </si>
  <si>
    <t>四川太极高新区中和大道药店</t>
  </si>
  <si>
    <t xml:space="preserve">李平 </t>
  </si>
  <si>
    <t>杜雨娟</t>
  </si>
  <si>
    <t>四川太极大邑县晋原镇潘家街药店</t>
  </si>
  <si>
    <t>闵巧</t>
  </si>
  <si>
    <t>龙钰</t>
  </si>
  <si>
    <t xml:space="preserve">黄梅 </t>
  </si>
  <si>
    <t>四川太极崇州市崇阳镇蜀州中路药店</t>
  </si>
  <si>
    <t>彭勤</t>
  </si>
  <si>
    <t xml:space="preserve">邓莎
</t>
  </si>
  <si>
    <t>四川太极金牛区蜀汉路药店</t>
  </si>
  <si>
    <t>梁娟</t>
  </si>
  <si>
    <t>谢敏</t>
  </si>
  <si>
    <t>朱晓东</t>
  </si>
  <si>
    <t>四川太极高新区新下街药店</t>
  </si>
  <si>
    <t>纪莉萍</t>
  </si>
  <si>
    <t xml:space="preserve">李蜜 </t>
  </si>
  <si>
    <t>四川太极高新区紫薇东路药店</t>
  </si>
  <si>
    <t>郭俊梅</t>
  </si>
  <si>
    <t xml:space="preserve">李秀丽 </t>
  </si>
  <si>
    <t>四川太极锦江区梨花街药店</t>
  </si>
  <si>
    <t>唐文琼（梨花街）</t>
  </si>
  <si>
    <t>张娟娟（梨花街）</t>
  </si>
  <si>
    <t>彭关敏（梨花街）</t>
  </si>
  <si>
    <t>王晓雁（梨花街）</t>
  </si>
  <si>
    <t>吴凤兰（梨花街）</t>
  </si>
  <si>
    <t>申彩文（梨花街）</t>
  </si>
  <si>
    <t>谭庆娟（梨花街）</t>
  </si>
  <si>
    <t>四川太极青羊区蜀辉路药店</t>
  </si>
  <si>
    <t>覃朱冯</t>
  </si>
  <si>
    <t>潘恒旭</t>
  </si>
  <si>
    <t>张龙禹</t>
  </si>
  <si>
    <t>四川太极成都高新区元华二巷药店</t>
  </si>
  <si>
    <t>李佳岭</t>
  </si>
  <si>
    <t>杨玉婷</t>
  </si>
  <si>
    <t>四川太极高新区中和公济桥路药店</t>
  </si>
  <si>
    <t>黄雅冰</t>
  </si>
  <si>
    <t xml:space="preserve">雍薛玉 </t>
  </si>
  <si>
    <t>四川太极武侯区大悦路药店</t>
  </si>
  <si>
    <t>李海燕</t>
  </si>
  <si>
    <t>四川太极武侯区丝竹路药店</t>
  </si>
  <si>
    <t>黄长菊（丝竹路）</t>
  </si>
  <si>
    <t>阴静（丝竹路）</t>
  </si>
  <si>
    <t>彭关敏（丝竹路）</t>
  </si>
  <si>
    <t>严善群（丝竹路）</t>
  </si>
  <si>
    <t>申彩文（丝竹路）</t>
  </si>
  <si>
    <t>四川太极新都区新都街道万和北路药店</t>
  </si>
  <si>
    <t>欧玲</t>
  </si>
  <si>
    <t>廖红</t>
  </si>
  <si>
    <t>赖春梅</t>
  </si>
  <si>
    <t>四川太极大邑县晋原镇北街药店</t>
  </si>
  <si>
    <t>黄霞</t>
  </si>
  <si>
    <t>李燕霞</t>
  </si>
  <si>
    <t>杜丽霞</t>
  </si>
  <si>
    <t>四川太极金牛区银沙路药店</t>
  </si>
  <si>
    <t>龚正红</t>
  </si>
  <si>
    <t xml:space="preserve">高敏 </t>
  </si>
  <si>
    <t>四川太极新津县五津镇五津西路二药房</t>
  </si>
  <si>
    <t>朱春梅</t>
  </si>
  <si>
    <t>周香</t>
  </si>
  <si>
    <t>四川太极都江堰市永丰街道宝莲路药店</t>
  </si>
  <si>
    <t>吴阳</t>
  </si>
  <si>
    <t>贾益娟</t>
  </si>
  <si>
    <t>四川太极金牛区花照壁药店</t>
  </si>
  <si>
    <t>李梦菊</t>
  </si>
  <si>
    <t>李丽</t>
  </si>
  <si>
    <t>邹婷</t>
  </si>
  <si>
    <t>四川太极邛崃市文君街道杏林路药店</t>
  </si>
  <si>
    <t xml:space="preserve">戚彩 </t>
  </si>
  <si>
    <t>李宋琴</t>
  </si>
  <si>
    <t>王李秋</t>
  </si>
  <si>
    <t>四川太极金牛区五福桥东路药店</t>
  </si>
  <si>
    <t xml:space="preserve">黄娟 </t>
  </si>
  <si>
    <t>张明慧</t>
  </si>
  <si>
    <t>邓婧</t>
  </si>
  <si>
    <t>四川太极武侯区双楠路药店</t>
  </si>
  <si>
    <t>张雪</t>
  </si>
  <si>
    <t>张星玉</t>
  </si>
  <si>
    <t>四川太极成都高新区尚锦路药店</t>
  </si>
  <si>
    <t>邓银鑫</t>
  </si>
  <si>
    <t>邱桐</t>
  </si>
  <si>
    <t>四川太极青羊区蜀鑫路药店</t>
  </si>
  <si>
    <t>沈长英</t>
  </si>
  <si>
    <t>邓可欣</t>
  </si>
  <si>
    <t>张阿几</t>
  </si>
  <si>
    <t>四川太极武侯区逸都路药店</t>
  </si>
  <si>
    <t>陈昌敏</t>
  </si>
  <si>
    <t>张晚云</t>
  </si>
  <si>
    <t>赵良碧</t>
  </si>
  <si>
    <t>四川太极武侯区倪家桥路药店</t>
  </si>
  <si>
    <t>刘云梅</t>
  </si>
  <si>
    <t>郭定秀</t>
  </si>
  <si>
    <t>四川太极青羊区光华西一路药店</t>
  </si>
  <si>
    <t>李玉先</t>
  </si>
  <si>
    <t>廖晓静</t>
  </si>
  <si>
    <t>四川太极高新区剑南大道药店</t>
  </si>
  <si>
    <t xml:space="preserve">贾兰 </t>
  </si>
  <si>
    <t>鲁霞</t>
  </si>
  <si>
    <t>四川太极青羊区光华北五路药店</t>
  </si>
  <si>
    <t>羊玉梅</t>
  </si>
  <si>
    <t>吕显杨</t>
  </si>
  <si>
    <t>四川太极成华区东昌路一药店</t>
  </si>
  <si>
    <t>舒海燕</t>
  </si>
  <si>
    <t>薛文斌</t>
  </si>
  <si>
    <t>朱俐颖</t>
  </si>
  <si>
    <t>冷火燕</t>
  </si>
  <si>
    <t>四川太极青羊区青龙街药店</t>
  </si>
  <si>
    <t xml:space="preserve">高文棋 </t>
  </si>
  <si>
    <t>李可</t>
  </si>
  <si>
    <t>蹇艺</t>
  </si>
  <si>
    <t>程静</t>
  </si>
  <si>
    <t>四川太极成华区培华东路药店</t>
  </si>
  <si>
    <t>张娜</t>
  </si>
  <si>
    <t>蔡红秀</t>
  </si>
  <si>
    <t>朱丹</t>
  </si>
  <si>
    <t xml:space="preserve">四川太极成都高新区泰和二街二药店 </t>
  </si>
  <si>
    <t>李蕊如</t>
  </si>
  <si>
    <t>文智</t>
  </si>
  <si>
    <t>四川太极高新区天顺路药店</t>
  </si>
  <si>
    <t>晏玲</t>
  </si>
  <si>
    <t>四川太极锦江区宏济中路药店</t>
  </si>
  <si>
    <t>宋留艺</t>
  </si>
  <si>
    <t>四川太极青羊区经一路药店</t>
  </si>
  <si>
    <t>肖肖</t>
  </si>
  <si>
    <t>程改</t>
  </si>
  <si>
    <t>四川太极武侯区科华北路药店</t>
  </si>
  <si>
    <t>熊雅洁（科华北街）</t>
  </si>
  <si>
    <t>张娟娟（科华北街）</t>
  </si>
  <si>
    <t>彭关敏（科华北街）</t>
  </si>
  <si>
    <t>王晓雁（科华北街）</t>
  </si>
  <si>
    <t>吴凤兰（科华北街）</t>
  </si>
  <si>
    <t>四川太极锦江区静沙南路药店</t>
  </si>
  <si>
    <t>张建</t>
  </si>
  <si>
    <t>梅雅霜</t>
  </si>
  <si>
    <t>李艳</t>
  </si>
  <si>
    <t>四川太极武侯区长寿路药店</t>
  </si>
  <si>
    <t>吴湘燏</t>
  </si>
  <si>
    <t>王茂兰</t>
  </si>
  <si>
    <t>四川太极金牛区花照壁中横街药店</t>
  </si>
  <si>
    <t>廖艳萍</t>
  </si>
  <si>
    <t>李静</t>
  </si>
  <si>
    <t>四川太极大邑晋原街道金巷西街药店</t>
  </si>
  <si>
    <t>叶程</t>
  </si>
  <si>
    <t>陈嘉宝</t>
  </si>
  <si>
    <t>四川太极大邑县观音阁街西段店</t>
  </si>
  <si>
    <t>李娟</t>
  </si>
  <si>
    <t>韩彬</t>
  </si>
  <si>
    <t>四川太极高新区泰和二街药店</t>
  </si>
  <si>
    <t>四川太极金牛区沙湾东一路药店</t>
  </si>
  <si>
    <t>杨红</t>
  </si>
  <si>
    <t>龚敏</t>
  </si>
  <si>
    <t>四川太极成华区水碾河路药店</t>
  </si>
  <si>
    <t xml:space="preserve">杨凤麟 </t>
  </si>
  <si>
    <t>夏秀娟</t>
  </si>
  <si>
    <t>四川太极青羊区金祥路药店</t>
  </si>
  <si>
    <t>向桂西</t>
  </si>
  <si>
    <t>四川太极成华区驷马桥三路药店</t>
  </si>
  <si>
    <t>陈志勇</t>
  </si>
  <si>
    <t>周燕（驷马桥路）</t>
  </si>
  <si>
    <t>胡建兴（驷马桥三路店）</t>
  </si>
  <si>
    <t>四川太极青羊区蜀源路药店</t>
  </si>
  <si>
    <t>邹芊</t>
  </si>
  <si>
    <t>向芬</t>
  </si>
  <si>
    <t>四川太极彭州市致和镇南三环路药店</t>
  </si>
  <si>
    <t>胡敏</t>
  </si>
  <si>
    <t>黄伦倩</t>
  </si>
  <si>
    <t>邹怡</t>
  </si>
  <si>
    <t>四川太极崇州市怀远镇文井北路药店</t>
  </si>
  <si>
    <t>羊薇</t>
  </si>
  <si>
    <t>张僬</t>
  </si>
  <si>
    <t>四川太极成华区华泰路二药店</t>
  </si>
  <si>
    <t>吕彩霞</t>
  </si>
  <si>
    <t>杨荣婷</t>
  </si>
  <si>
    <t>四川太极大邑县晋原街道蜀望路药店</t>
  </si>
  <si>
    <t>方晓敏</t>
  </si>
  <si>
    <t>徐志强</t>
  </si>
  <si>
    <t>四川太极大邑县晋原街道南街药店</t>
  </si>
  <si>
    <t>牟彩云</t>
  </si>
  <si>
    <t>朱欢</t>
  </si>
  <si>
    <t>沈育佳</t>
  </si>
  <si>
    <t>四川太极新都区斑竹园街道医贸大道药店</t>
  </si>
  <si>
    <t>唐倩</t>
  </si>
  <si>
    <t>李英</t>
  </si>
  <si>
    <t>四川太极大邑县青霞街道元通路南段药店</t>
  </si>
  <si>
    <t>李秀辉</t>
  </si>
  <si>
    <t>杨沙艳</t>
  </si>
  <si>
    <t>贾静</t>
  </si>
  <si>
    <t>何欣玥</t>
  </si>
  <si>
    <t>余晓凤</t>
  </si>
  <si>
    <t>2022年4月1日—12月31日 三大系列品种清单</t>
  </si>
  <si>
    <t>二季度</t>
  </si>
  <si>
    <t>三季度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</si>
  <si>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</si>
  <si>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</si>
  <si>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</si>
  <si>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</si>
  <si>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</si>
  <si>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</si>
  <si>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</si>
  <si>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</si>
  <si>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</si>
  <si>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</si>
  <si>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门店          4月任务</t>
  </si>
  <si>
    <t>门店          5月任务</t>
  </si>
  <si>
    <t>门店          6月任务</t>
  </si>
  <si>
    <t>门店          7月任务</t>
  </si>
  <si>
    <t>门店          8月任务</t>
  </si>
  <si>
    <t>门店          9月任务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</si>
  <si>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</si>
  <si>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</si>
  <si>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</si>
  <si>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</si>
  <si>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</si>
  <si>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</si>
  <si>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</si>
  <si>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</si>
  <si>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</si>
  <si>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</si>
  <si>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</si>
  <si>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</si>
  <si>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</si>
  <si>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</si>
  <si>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</si>
  <si>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</si>
  <si>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</si>
  <si>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</si>
  <si>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</si>
  <si>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</si>
  <si>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</si>
  <si>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</si>
  <si>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</si>
  <si>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</si>
  <si>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</si>
  <si>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</si>
  <si>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</si>
  <si>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</si>
  <si>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</si>
  <si>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</si>
  <si>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</si>
  <si>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</si>
  <si>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t>江中</t>
  </si>
  <si>
    <r>
      <rPr>
        <sz val="10"/>
        <color rgb="FFFF0000"/>
        <rFont val="宋体"/>
        <charset val="134"/>
      </rPr>
      <t>健胃消食片</t>
    </r>
    <r>
      <rPr>
        <sz val="10"/>
        <color rgb="FFFF0000"/>
        <rFont val="宋体"/>
        <charset val="134"/>
      </rPr>
      <t>★</t>
    </r>
  </si>
  <si>
    <r>
      <rPr>
        <sz val="10"/>
        <color rgb="FFFF0000"/>
        <rFont val="宋体"/>
        <charset val="134"/>
      </rPr>
      <t>0.8gx8片x8板</t>
    </r>
    <r>
      <rPr>
        <sz val="10"/>
        <color rgb="FFFF0000"/>
        <rFont val="宋体"/>
        <charset val="134"/>
      </rPr>
      <t>（薄膜衣）</t>
    </r>
  </si>
  <si>
    <r>
      <rPr>
        <sz val="10"/>
        <color rgb="FFFF0000"/>
        <rFont val="宋体"/>
        <charset val="134"/>
      </rPr>
      <t>健胃消食片(小儿)</t>
    </r>
    <r>
      <rPr>
        <sz val="10"/>
        <color rgb="FFFF0000"/>
        <rFont val="宋体"/>
        <charset val="134"/>
      </rPr>
      <t>★</t>
    </r>
  </si>
  <si>
    <r>
      <rPr>
        <sz val="10"/>
        <color rgb="FFFF0000"/>
        <rFont val="宋体"/>
        <charset val="134"/>
      </rPr>
      <t>0.5gx12片x6板</t>
    </r>
    <r>
      <rPr>
        <sz val="10"/>
        <color rgb="FFFF0000"/>
        <rFont val="宋体"/>
        <charset val="134"/>
      </rPr>
      <t>(薄膜衣）</t>
    </r>
  </si>
  <si>
    <r>
      <rPr>
        <sz val="10"/>
        <color rgb="FFFF0000"/>
        <rFont val="宋体"/>
        <charset val="134"/>
      </rPr>
      <t>乳酸菌素片</t>
    </r>
    <r>
      <rPr>
        <sz val="10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</si>
  <si>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</si>
  <si>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</si>
  <si>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</si>
  <si>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</si>
  <si>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</si>
  <si>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</si>
  <si>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t>0.8元</t>
  </si>
  <si>
    <t>0.5元</t>
  </si>
  <si>
    <r>
      <rPr>
        <sz val="10"/>
        <color rgb="FFFF0000"/>
        <rFont val="宋体"/>
        <charset val="134"/>
      </rPr>
      <t>多维元素片（21）</t>
    </r>
    <r>
      <rPr>
        <sz val="10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</si>
  <si>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</si>
  <si>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</si>
  <si>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</si>
  <si>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</si>
  <si>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10"/>
        <color rgb="FFFF0000"/>
        <rFont val="宋体"/>
        <charset val="134"/>
      </rPr>
      <t>0.8gx32片</t>
    </r>
    <r>
      <rPr>
        <sz val="10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</si>
  <si>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</si>
  <si>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</si>
  <si>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</si>
  <si>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</si>
  <si>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</si>
  <si>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</si>
  <si>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</si>
  <si>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t>联邦</t>
  </si>
  <si>
    <r>
      <rPr>
        <sz val="10"/>
        <color rgb="FFFF0000"/>
        <rFont val="宋体"/>
        <charset val="134"/>
      </rPr>
      <t>复方水杨酸甲酯乳膏</t>
    </r>
    <r>
      <rPr>
        <sz val="10"/>
        <color rgb="FFFF0000"/>
        <rFont val="宋体"/>
        <charset val="134"/>
      </rPr>
      <t>★</t>
    </r>
  </si>
  <si>
    <t>40g</t>
  </si>
  <si>
    <t>2盒 7.5折</t>
  </si>
  <si>
    <t>复方水杨酸甲酯乳膏</t>
  </si>
  <si>
    <t>15g</t>
  </si>
  <si>
    <t>2支算1支大包装任务</t>
  </si>
  <si>
    <r>
      <rPr>
        <sz val="10"/>
        <color rgb="FFFF0000"/>
        <rFont val="宋体"/>
        <charset val="134"/>
      </rPr>
      <t>维生素C泡腾片</t>
    </r>
    <r>
      <rPr>
        <sz val="10"/>
        <color rgb="FFFF0000"/>
        <rFont val="宋体"/>
        <charset val="134"/>
      </rPr>
      <t>★</t>
    </r>
  </si>
  <si>
    <t>1gx15片鲜橙口味</t>
  </si>
  <si>
    <t>换购价:29.8元</t>
  </si>
  <si>
    <r>
      <rPr>
        <sz val="10"/>
        <color rgb="FFFF0000"/>
        <rFont val="宋体"/>
        <charset val="134"/>
      </rPr>
      <t>1gx15片</t>
    </r>
    <r>
      <rPr>
        <sz val="10"/>
        <color rgb="FFFF0000"/>
        <rFont val="宋体"/>
        <charset val="134"/>
      </rPr>
      <t>黑加仑子口味</t>
    </r>
  </si>
  <si>
    <r>
      <rPr>
        <sz val="10"/>
        <color rgb="FFFF0000"/>
        <rFont val="宋体"/>
        <charset val="134"/>
      </rPr>
      <t>布洛芬缓释胶囊</t>
    </r>
    <r>
      <rPr>
        <sz val="10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</si>
  <si>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</si>
  <si>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</si>
  <si>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</si>
  <si>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10"/>
        <color rgb="FFFF0000"/>
        <rFont val="宋体"/>
        <charset val="134"/>
      </rPr>
      <t>盐酸曲普利啶胶囊</t>
    </r>
    <r>
      <rPr>
        <sz val="10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</si>
  <si>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</si>
  <si>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</si>
  <si>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</si>
  <si>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</si>
  <si>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0.5gx36粒</t>
  </si>
  <si>
    <t>1盒大包装算2盒任务</t>
  </si>
  <si>
    <t>阿奇霉素分散片</t>
  </si>
  <si>
    <t>0.25g*6片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</si>
</sst>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7"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b/>
      <sz val="10"/>
      <color rgb="FFFF0000"/>
      <name val="微软雅黑"/>
      <charset val="134"/>
    </font>
    <font>
      <sz val="11"/>
      <color rgb="FFFF0000"/>
      <name val="宋体"/>
      <charset val="134"/>
    </font>
    <font>
      <sz val="10"/>
      <color indexed="8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color rgb="FF000000"/>
      <name val="Arial"/>
      <charset val="134"/>
    </font>
    <font>
      <b/>
      <sz val="10"/>
      <color rgb="FF000000"/>
      <name val="等线"/>
      <charset val="134"/>
    </font>
    <font>
      <sz val="9"/>
      <color rgb="FF000000"/>
      <name val="宋体"/>
      <charset val="134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DEADA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1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2" borderId="19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16" borderId="22" applyNumberFormat="0" applyAlignment="0" applyProtection="0">
      <alignment vertical="center"/>
    </xf>
    <xf numFmtId="0" fontId="31" fillId="16" borderId="18" applyNumberFormat="0" applyAlignment="0" applyProtection="0">
      <alignment vertical="center"/>
    </xf>
    <xf numFmtId="0" fontId="32" fillId="17" borderId="23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left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left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" fillId="0" borderId="0" xfId="0" applyFont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5" fillId="0" borderId="0" xfId="0" applyFont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177" fontId="1" fillId="0" borderId="4" xfId="0" applyNumberFormat="1" applyFont="1" applyBorder="1" applyAlignment="1" applyProtection="1">
      <alignment horizontal="center" vertical="center" wrapText="1"/>
    </xf>
    <xf numFmtId="176" fontId="5" fillId="6" borderId="3" xfId="0" applyNumberFormat="1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176" fontId="5" fillId="6" borderId="1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right" vertical="center"/>
    </xf>
    <xf numFmtId="0" fontId="5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9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Protection="1">
      <alignment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8" xfId="0" applyFont="1" applyBorder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8" xfId="0" applyFont="1" applyBorder="1" applyProtection="1">
      <alignment vertical="center"/>
    </xf>
    <xf numFmtId="0" fontId="1" fillId="0" borderId="8" xfId="0" applyFont="1" applyBorder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12" fillId="0" borderId="3" xfId="0" applyFont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 wrapText="1"/>
    </xf>
    <xf numFmtId="0" fontId="1" fillId="0" borderId="3" xfId="0" applyFont="1" applyBorder="1" applyProtection="1">
      <alignment vertical="center"/>
    </xf>
    <xf numFmtId="0" fontId="13" fillId="6" borderId="3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Protection="1">
      <alignment vertical="center"/>
    </xf>
    <xf numFmtId="0" fontId="2" fillId="0" borderId="3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9" fontId="16" fillId="0" borderId="11" xfId="0" applyNumberFormat="1" applyFont="1" applyFill="1" applyBorder="1" applyAlignment="1">
      <alignment horizontal="center" vertical="center"/>
    </xf>
    <xf numFmtId="0" fontId="1" fillId="0" borderId="4" xfId="0" applyFont="1" applyBorder="1" applyProtection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77" fontId="2" fillId="0" borderId="0" xfId="0" applyNumberFormat="1" applyFo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V151"/>
  <sheetViews>
    <sheetView tabSelected="1" workbookViewId="0">
      <pane ySplit="1" topLeftCell="A128" activePane="bottomLeft" state="frozen"/>
      <selection/>
      <selection pane="bottomLeft" activeCell="G147" sqref="G147"/>
    </sheetView>
  </sheetViews>
  <sheetFormatPr defaultColWidth="9" defaultRowHeight="13.5" customHeight="1"/>
  <cols>
    <col min="1" max="1" width="5.16666666666667" style="2" customWidth="1"/>
    <col min="2" max="2" width="7.33333333333333" style="99" customWidth="1"/>
    <col min="3" max="3" width="29" style="2" customWidth="1"/>
    <col min="4" max="5" width="7.83333333333333" style="2" customWidth="1"/>
    <col min="6" max="6" width="8" style="2" customWidth="1"/>
    <col min="7" max="7" width="8.875" style="2" customWidth="1"/>
    <col min="8" max="8" width="9.375" style="2"/>
    <col min="9" max="9" width="7.16666666666667" style="2" customWidth="1"/>
    <col min="10" max="10" width="9.66666666666667" style="2" customWidth="1"/>
    <col min="14" max="14" width="9" style="99"/>
  </cols>
  <sheetData>
    <row r="1" ht="60" customHeight="1" spans="1:73">
      <c r="A1" s="121" t="s">
        <v>0</v>
      </c>
      <c r="B1" s="121" t="s">
        <v>1</v>
      </c>
      <c r="C1" s="121" t="s">
        <v>2</v>
      </c>
      <c r="D1" s="121" t="s">
        <v>3</v>
      </c>
      <c r="E1" s="20" t="s">
        <v>4</v>
      </c>
      <c r="F1" s="22" t="s">
        <v>5</v>
      </c>
      <c r="G1" s="22" t="s">
        <v>6</v>
      </c>
      <c r="H1" s="122" t="s">
        <v>7</v>
      </c>
      <c r="I1" s="40" t="s">
        <v>8</v>
      </c>
      <c r="J1" s="6" t="s">
        <v>9</v>
      </c>
      <c r="K1" s="6" t="s">
        <v>10</v>
      </c>
      <c r="L1" s="122" t="s">
        <v>11</v>
      </c>
      <c r="M1" s="40" t="s">
        <v>8</v>
      </c>
      <c r="N1" s="6" t="s">
        <v>9</v>
      </c>
      <c r="O1" s="6" t="s">
        <v>10</v>
      </c>
      <c r="P1" s="124" t="s">
        <v>12</v>
      </c>
      <c r="Q1" s="40" t="s">
        <v>8</v>
      </c>
      <c r="R1" s="6" t="s">
        <v>9</v>
      </c>
      <c r="S1" s="6" t="s">
        <v>10</v>
      </c>
      <c r="T1" s="125" t="s">
        <v>13</v>
      </c>
      <c r="U1" s="40" t="s">
        <v>8</v>
      </c>
      <c r="V1" s="6" t="s">
        <v>9</v>
      </c>
      <c r="W1" s="6" t="s">
        <v>10</v>
      </c>
      <c r="X1" s="122" t="s">
        <v>14</v>
      </c>
      <c r="Y1" s="40" t="s">
        <v>8</v>
      </c>
      <c r="Z1" s="6" t="s">
        <v>9</v>
      </c>
      <c r="AA1" s="6" t="s">
        <v>10</v>
      </c>
      <c r="AB1" s="126" t="s">
        <v>15</v>
      </c>
      <c r="AC1" s="40" t="s">
        <v>8</v>
      </c>
      <c r="AD1" s="6" t="s">
        <v>9</v>
      </c>
      <c r="AE1" s="6" t="s">
        <v>10</v>
      </c>
      <c r="AF1" s="122" t="s">
        <v>16</v>
      </c>
      <c r="AG1" s="40" t="s">
        <v>8</v>
      </c>
      <c r="AH1" s="6" t="s">
        <v>9</v>
      </c>
      <c r="AI1" s="6" t="s">
        <v>10</v>
      </c>
      <c r="AJ1" s="122" t="s">
        <v>17</v>
      </c>
      <c r="AK1" s="40" t="s">
        <v>8</v>
      </c>
      <c r="AL1" s="6" t="s">
        <v>9</v>
      </c>
      <c r="AM1" s="6" t="s">
        <v>10</v>
      </c>
      <c r="AN1" s="122" t="s">
        <v>18</v>
      </c>
      <c r="AO1" s="40" t="s">
        <v>8</v>
      </c>
      <c r="AP1" s="6" t="s">
        <v>9</v>
      </c>
      <c r="AQ1" s="6" t="s">
        <v>10</v>
      </c>
      <c r="AR1" s="122" t="s">
        <v>19</v>
      </c>
      <c r="AS1" s="40">
        <v>48233</v>
      </c>
      <c r="AT1" s="40" t="s">
        <v>20</v>
      </c>
      <c r="AU1" s="40" t="s">
        <v>8</v>
      </c>
      <c r="AV1" s="6" t="s">
        <v>9</v>
      </c>
      <c r="AW1" s="6" t="s">
        <v>10</v>
      </c>
      <c r="AX1" s="122" t="s">
        <v>21</v>
      </c>
      <c r="AY1" s="128">
        <v>184102</v>
      </c>
      <c r="AZ1" s="40" t="s">
        <v>20</v>
      </c>
      <c r="BA1" s="40" t="s">
        <v>8</v>
      </c>
      <c r="BB1" s="6" t="s">
        <v>9</v>
      </c>
      <c r="BC1" s="6" t="s">
        <v>10</v>
      </c>
      <c r="BD1" s="122" t="s">
        <v>22</v>
      </c>
      <c r="BE1" s="40" t="s">
        <v>8</v>
      </c>
      <c r="BF1" s="6" t="s">
        <v>9</v>
      </c>
      <c r="BG1" s="6" t="s">
        <v>10</v>
      </c>
      <c r="BH1" s="126" t="s">
        <v>23</v>
      </c>
      <c r="BI1" s="40" t="s">
        <v>8</v>
      </c>
      <c r="BJ1" s="6" t="s">
        <v>9</v>
      </c>
      <c r="BK1" s="6" t="s">
        <v>10</v>
      </c>
      <c r="BL1" s="122" t="s">
        <v>24</v>
      </c>
      <c r="BM1" s="40">
        <v>141623</v>
      </c>
      <c r="BN1" s="40" t="s">
        <v>20</v>
      </c>
      <c r="BO1" s="40" t="s">
        <v>8</v>
      </c>
      <c r="BP1" s="6" t="s">
        <v>9</v>
      </c>
      <c r="BQ1" s="6" t="s">
        <v>10</v>
      </c>
      <c r="BR1" s="122" t="s">
        <v>25</v>
      </c>
      <c r="BS1" s="40" t="s">
        <v>8</v>
      </c>
      <c r="BT1" s="6" t="s">
        <v>9</v>
      </c>
      <c r="BU1" s="6" t="s">
        <v>10</v>
      </c>
    </row>
    <row r="2" customHeight="1" spans="1:73">
      <c r="A2" s="81">
        <v>1</v>
      </c>
      <c r="B2" s="19">
        <v>52</v>
      </c>
      <c r="C2" s="123" t="s">
        <v>26</v>
      </c>
      <c r="D2" s="19" t="s">
        <v>27</v>
      </c>
      <c r="E2" s="19" t="s">
        <v>28</v>
      </c>
      <c r="F2" s="19">
        <f>K2+O2++S2+W2+AA2+AE2+AI2+AM2+AQ2+AW2+BC2+BG2+BK2+BQ2+BU2</f>
        <v>-66.9</v>
      </c>
      <c r="G2" s="19">
        <f>(K2+O2+S2+W2+AA2+AE2+AI2+AM2+AQ2+AW2+BC2+BG2+BK2+BQ2+BU2)/2</f>
        <v>-33.45</v>
      </c>
      <c r="H2" s="19">
        <v>39</v>
      </c>
      <c r="I2" s="19">
        <v>30</v>
      </c>
      <c r="J2" s="19">
        <f>H2-I2</f>
        <v>9</v>
      </c>
      <c r="K2" s="19"/>
      <c r="L2" s="19">
        <v>15</v>
      </c>
      <c r="M2" s="19">
        <v>15</v>
      </c>
      <c r="N2" s="19">
        <f>L2-M2</f>
        <v>0</v>
      </c>
      <c r="O2" s="19"/>
      <c r="P2" s="19"/>
      <c r="Q2" s="19">
        <v>8</v>
      </c>
      <c r="R2" s="19">
        <f>P2-Q2</f>
        <v>-8</v>
      </c>
      <c r="S2" s="19">
        <f>1*R2</f>
        <v>-8</v>
      </c>
      <c r="T2" s="19">
        <v>10</v>
      </c>
      <c r="U2" s="19">
        <v>20</v>
      </c>
      <c r="V2" s="19">
        <f>T2-U2</f>
        <v>-10</v>
      </c>
      <c r="W2" s="19">
        <f>1*V2</f>
        <v>-10</v>
      </c>
      <c r="X2" s="19">
        <v>1</v>
      </c>
      <c r="Y2" s="19">
        <v>6</v>
      </c>
      <c r="Z2" s="19">
        <f>X2-Y2</f>
        <v>-5</v>
      </c>
      <c r="AA2" s="19">
        <f>Z2*0.5</f>
        <v>-2.5</v>
      </c>
      <c r="AB2" s="19">
        <v>2</v>
      </c>
      <c r="AC2" s="19">
        <v>4</v>
      </c>
      <c r="AD2" s="19">
        <f>AB2-AC2</f>
        <v>-2</v>
      </c>
      <c r="AE2" s="127">
        <f>1*AD2</f>
        <v>-2</v>
      </c>
      <c r="AF2" s="19">
        <v>2</v>
      </c>
      <c r="AG2" s="19">
        <v>8</v>
      </c>
      <c r="AH2" s="19">
        <f>AF2-AG2</f>
        <v>-6</v>
      </c>
      <c r="AI2" s="127">
        <f>0.5*AH2</f>
        <v>-3</v>
      </c>
      <c r="AJ2" s="127"/>
      <c r="AK2" s="127">
        <v>3</v>
      </c>
      <c r="AL2" s="19">
        <f>AJ2-AK2</f>
        <v>-3</v>
      </c>
      <c r="AM2" s="127">
        <f>0.3*AL2</f>
        <v>-0.9</v>
      </c>
      <c r="AN2" s="19"/>
      <c r="AO2" s="19">
        <v>8</v>
      </c>
      <c r="AP2" s="19">
        <f>AN2-AO2</f>
        <v>-8</v>
      </c>
      <c r="AQ2" s="127">
        <f>0.2*AP2</f>
        <v>-1.6</v>
      </c>
      <c r="AR2" s="19">
        <v>4</v>
      </c>
      <c r="AS2" s="127"/>
      <c r="AT2" s="19">
        <f>AR2+AS2/2</f>
        <v>4</v>
      </c>
      <c r="AU2" s="127">
        <v>5</v>
      </c>
      <c r="AV2" s="19">
        <f>AT2-AU2</f>
        <v>-1</v>
      </c>
      <c r="AW2" s="127">
        <f>1*AV2</f>
        <v>-1</v>
      </c>
      <c r="AX2" s="127">
        <v>4</v>
      </c>
      <c r="AY2" s="127">
        <v>2</v>
      </c>
      <c r="AZ2" s="19">
        <f>AX2+AY2</f>
        <v>6</v>
      </c>
      <c r="BA2" s="19">
        <v>20</v>
      </c>
      <c r="BB2" s="19">
        <f>AZ2-BA2</f>
        <v>-14</v>
      </c>
      <c r="BC2" s="127">
        <f t="shared" ref="BC2:BC7" si="0">1*BB2</f>
        <v>-14</v>
      </c>
      <c r="BD2" s="19">
        <v>1</v>
      </c>
      <c r="BE2" s="127">
        <v>10</v>
      </c>
      <c r="BF2" s="19">
        <f>BD2-BE2</f>
        <v>-9</v>
      </c>
      <c r="BG2" s="127">
        <f>0.5*BF2</f>
        <v>-4.5</v>
      </c>
      <c r="BH2" s="127">
        <v>1</v>
      </c>
      <c r="BI2" s="127">
        <v>15</v>
      </c>
      <c r="BJ2" s="19">
        <f>BH2-BI2</f>
        <v>-14</v>
      </c>
      <c r="BK2" s="127">
        <f>1*BJ2</f>
        <v>-14</v>
      </c>
      <c r="BL2" s="127">
        <v>6</v>
      </c>
      <c r="BM2" s="19"/>
      <c r="BN2" s="127">
        <f>BL2+BM2*2</f>
        <v>6</v>
      </c>
      <c r="BO2" s="127">
        <v>15</v>
      </c>
      <c r="BP2" s="19">
        <f>BN2-BO2</f>
        <v>-9</v>
      </c>
      <c r="BQ2" s="127">
        <f>0.3*BP2</f>
        <v>-2.7</v>
      </c>
      <c r="BR2" s="127">
        <v>1</v>
      </c>
      <c r="BS2" s="127">
        <v>10</v>
      </c>
      <c r="BT2" s="19">
        <f>BR2-BS2</f>
        <v>-9</v>
      </c>
      <c r="BU2" s="19">
        <f>0.3*BT2</f>
        <v>-2.7</v>
      </c>
    </row>
    <row r="3" customHeight="1" spans="1:73">
      <c r="A3" s="81">
        <v>2</v>
      </c>
      <c r="B3" s="19">
        <v>54</v>
      </c>
      <c r="C3" s="123" t="s">
        <v>29</v>
      </c>
      <c r="D3" s="19" t="s">
        <v>27</v>
      </c>
      <c r="E3" s="19" t="s">
        <v>30</v>
      </c>
      <c r="F3" s="19">
        <f t="shared" ref="F3:F34" si="1">K3+O3++S3+W3+AA3+AE3+AI3+AM3+AQ3+AW3+BC3+BG3+BK3+BQ3+BU3</f>
        <v>-112.7</v>
      </c>
      <c r="G3" s="19">
        <f t="shared" ref="G3:G34" si="2">(K3+O3+S3+W3+AA3+AE3+AI3+AM3+AQ3+AW3+BC3+BG3+BK3+BQ3+BU3)/2</f>
        <v>-56.35</v>
      </c>
      <c r="H3" s="19">
        <v>84</v>
      </c>
      <c r="I3" s="19">
        <v>46</v>
      </c>
      <c r="J3" s="19">
        <f t="shared" ref="J3:J34" si="3">H3-I3</f>
        <v>38</v>
      </c>
      <c r="K3" s="19"/>
      <c r="L3" s="19">
        <v>5</v>
      </c>
      <c r="M3" s="19">
        <v>25</v>
      </c>
      <c r="N3" s="19">
        <f t="shared" ref="N3:N34" si="4">L3-M3</f>
        <v>-20</v>
      </c>
      <c r="O3" s="19">
        <f>1*N3</f>
        <v>-20</v>
      </c>
      <c r="P3" s="19">
        <v>2</v>
      </c>
      <c r="Q3" s="19">
        <v>18</v>
      </c>
      <c r="R3" s="19">
        <f t="shared" ref="R3:R34" si="5">P3-Q3</f>
        <v>-16</v>
      </c>
      <c r="S3" s="19">
        <f t="shared" ref="S3:S34" si="6">1*R3</f>
        <v>-16</v>
      </c>
      <c r="T3" s="19">
        <v>31</v>
      </c>
      <c r="U3" s="19">
        <v>40</v>
      </c>
      <c r="V3" s="19">
        <f t="shared" ref="V3:V34" si="7">T3-U3</f>
        <v>-9</v>
      </c>
      <c r="W3" s="19">
        <f t="shared" ref="W3:W25" si="8">1*V3</f>
        <v>-9</v>
      </c>
      <c r="X3" s="19"/>
      <c r="Y3" s="19">
        <v>10</v>
      </c>
      <c r="Z3" s="19">
        <f t="shared" ref="Z3:Z34" si="9">X3-Y3</f>
        <v>-10</v>
      </c>
      <c r="AA3" s="19">
        <f t="shared" ref="AA3:AA34" si="10">Z3*0.5</f>
        <v>-5</v>
      </c>
      <c r="AB3" s="19">
        <v>15</v>
      </c>
      <c r="AC3" s="19">
        <v>6</v>
      </c>
      <c r="AD3" s="19">
        <f t="shared" ref="AD3:AD34" si="11">AB3-AC3</f>
        <v>9</v>
      </c>
      <c r="AF3" s="19">
        <v>1</v>
      </c>
      <c r="AG3" s="19">
        <v>12</v>
      </c>
      <c r="AH3" s="19">
        <f t="shared" ref="AH3:AH34" si="12">AF3-AG3</f>
        <v>-11</v>
      </c>
      <c r="AI3" s="127">
        <f>0.5*AH3</f>
        <v>-5.5</v>
      </c>
      <c r="AJ3" s="127"/>
      <c r="AK3" s="127">
        <v>8</v>
      </c>
      <c r="AL3" s="19">
        <f t="shared" ref="AL3:AL34" si="13">AJ3-AK3</f>
        <v>-8</v>
      </c>
      <c r="AM3" s="127">
        <f>0.3*AL3</f>
        <v>-2.4</v>
      </c>
      <c r="AN3" s="19"/>
      <c r="AO3" s="19">
        <v>12</v>
      </c>
      <c r="AP3" s="19">
        <f t="shared" ref="AP3:AP34" si="14">AN3-AO3</f>
        <v>-12</v>
      </c>
      <c r="AQ3" s="127">
        <f t="shared" ref="AQ3:AQ23" si="15">0.2*AP3</f>
        <v>-2.4</v>
      </c>
      <c r="AR3" s="19">
        <v>4</v>
      </c>
      <c r="AS3" s="127"/>
      <c r="AT3" s="19">
        <f t="shared" ref="AT3:AT34" si="16">AR3+AS3/2</f>
        <v>4</v>
      </c>
      <c r="AU3" s="127">
        <v>10</v>
      </c>
      <c r="AV3" s="19">
        <f t="shared" ref="AV3:AV34" si="17">AT3-AU3</f>
        <v>-6</v>
      </c>
      <c r="AW3" s="127">
        <f>1*AV3</f>
        <v>-6</v>
      </c>
      <c r="AX3" s="127">
        <v>4</v>
      </c>
      <c r="AY3" s="127">
        <v>6</v>
      </c>
      <c r="AZ3" s="19">
        <f t="shared" ref="AZ3:AZ34" si="18">AX3+AY3</f>
        <v>10</v>
      </c>
      <c r="BA3" s="19">
        <v>25</v>
      </c>
      <c r="BB3" s="19">
        <f t="shared" ref="BB3:BB34" si="19">AZ3-BA3</f>
        <v>-15</v>
      </c>
      <c r="BC3" s="127">
        <f t="shared" si="0"/>
        <v>-15</v>
      </c>
      <c r="BD3" s="19">
        <v>7</v>
      </c>
      <c r="BE3" s="127">
        <v>18</v>
      </c>
      <c r="BF3" s="19">
        <f t="shared" ref="BF3:BF34" si="20">BD3-BE3</f>
        <v>-11</v>
      </c>
      <c r="BG3" s="127">
        <f t="shared" ref="BG3:BG25" si="21">0.5*BF3</f>
        <v>-5.5</v>
      </c>
      <c r="BH3" s="127">
        <v>1</v>
      </c>
      <c r="BI3" s="127">
        <v>20</v>
      </c>
      <c r="BJ3" s="19">
        <f t="shared" ref="BJ3:BJ34" si="22">BH3-BI3</f>
        <v>-19</v>
      </c>
      <c r="BK3" s="127">
        <f t="shared" ref="BK3:BK34" si="23">1*BJ3</f>
        <v>-19</v>
      </c>
      <c r="BL3" s="127">
        <v>9</v>
      </c>
      <c r="BM3" s="19">
        <v>4</v>
      </c>
      <c r="BN3" s="127">
        <f t="shared" ref="BN3:BN34" si="24">BL3+BM3*2</f>
        <v>17</v>
      </c>
      <c r="BO3" s="127">
        <v>25</v>
      </c>
      <c r="BP3" s="19">
        <f t="shared" ref="BP3:BP34" si="25">BN3-BO3</f>
        <v>-8</v>
      </c>
      <c r="BQ3" s="127">
        <f t="shared" ref="BQ3:BQ10" si="26">0.3*BP3</f>
        <v>-2.4</v>
      </c>
      <c r="BR3" s="127"/>
      <c r="BS3" s="127">
        <v>15</v>
      </c>
      <c r="BT3" s="19">
        <f t="shared" ref="BT3:BT34" si="27">BR3-BS3</f>
        <v>-15</v>
      </c>
      <c r="BU3" s="19">
        <f>0.3*BT3</f>
        <v>-4.5</v>
      </c>
    </row>
    <row r="4" customHeight="1" spans="1:73">
      <c r="A4" s="81">
        <v>3</v>
      </c>
      <c r="B4" s="19">
        <v>56</v>
      </c>
      <c r="C4" s="123" t="s">
        <v>31</v>
      </c>
      <c r="D4" s="19" t="s">
        <v>27</v>
      </c>
      <c r="E4" s="19" t="s">
        <v>32</v>
      </c>
      <c r="F4" s="19">
        <f t="shared" si="1"/>
        <v>-95.4</v>
      </c>
      <c r="G4" s="19">
        <f t="shared" si="2"/>
        <v>-47.7</v>
      </c>
      <c r="H4" s="19">
        <v>43</v>
      </c>
      <c r="I4" s="19">
        <v>30</v>
      </c>
      <c r="J4" s="19">
        <f t="shared" si="3"/>
        <v>13</v>
      </c>
      <c r="K4" s="19"/>
      <c r="L4" s="19">
        <v>3</v>
      </c>
      <c r="M4" s="19">
        <v>15</v>
      </c>
      <c r="N4" s="19">
        <f t="shared" si="4"/>
        <v>-12</v>
      </c>
      <c r="O4" s="19">
        <f t="shared" ref="O4:O14" si="28">1*N4</f>
        <v>-12</v>
      </c>
      <c r="P4" s="19">
        <v>2</v>
      </c>
      <c r="Q4" s="19">
        <v>8</v>
      </c>
      <c r="R4" s="19">
        <f t="shared" si="5"/>
        <v>-6</v>
      </c>
      <c r="S4" s="19">
        <f t="shared" si="6"/>
        <v>-6</v>
      </c>
      <c r="T4" s="19">
        <v>6</v>
      </c>
      <c r="U4" s="19">
        <v>30</v>
      </c>
      <c r="V4" s="19">
        <f t="shared" si="7"/>
        <v>-24</v>
      </c>
      <c r="W4" s="19">
        <f t="shared" si="8"/>
        <v>-24</v>
      </c>
      <c r="X4" s="19">
        <v>1</v>
      </c>
      <c r="Y4" s="19">
        <v>6</v>
      </c>
      <c r="Z4" s="19">
        <f t="shared" si="9"/>
        <v>-5</v>
      </c>
      <c r="AA4" s="19">
        <f t="shared" si="10"/>
        <v>-2.5</v>
      </c>
      <c r="AB4" s="19">
        <v>2</v>
      </c>
      <c r="AC4" s="19">
        <v>4</v>
      </c>
      <c r="AD4" s="19">
        <f t="shared" si="11"/>
        <v>-2</v>
      </c>
      <c r="AE4" s="127">
        <f>1*AD4</f>
        <v>-2</v>
      </c>
      <c r="AF4" s="19">
        <v>2</v>
      </c>
      <c r="AG4" s="19">
        <v>10</v>
      </c>
      <c r="AH4" s="19">
        <f t="shared" si="12"/>
        <v>-8</v>
      </c>
      <c r="AI4" s="127">
        <f>0.5*AH4</f>
        <v>-4</v>
      </c>
      <c r="AJ4" s="127"/>
      <c r="AK4" s="127">
        <v>3</v>
      </c>
      <c r="AL4" s="19">
        <f t="shared" si="13"/>
        <v>-3</v>
      </c>
      <c r="AM4" s="127">
        <f>0.3*AL4</f>
        <v>-0.9</v>
      </c>
      <c r="AN4" s="19">
        <v>3</v>
      </c>
      <c r="AO4" s="19">
        <v>8</v>
      </c>
      <c r="AP4" s="19">
        <f t="shared" si="14"/>
        <v>-5</v>
      </c>
      <c r="AQ4" s="127">
        <f t="shared" si="15"/>
        <v>-1</v>
      </c>
      <c r="AR4" s="19">
        <v>4</v>
      </c>
      <c r="AS4" s="127">
        <v>2</v>
      </c>
      <c r="AT4" s="19">
        <f t="shared" si="16"/>
        <v>5</v>
      </c>
      <c r="AU4" s="127">
        <v>5</v>
      </c>
      <c r="AV4" s="19">
        <f t="shared" si="17"/>
        <v>0</v>
      </c>
      <c r="AW4" s="129"/>
      <c r="AX4" s="127">
        <v>5</v>
      </c>
      <c r="AY4" s="127">
        <v>1</v>
      </c>
      <c r="AZ4" s="19">
        <f t="shared" si="18"/>
        <v>6</v>
      </c>
      <c r="BA4" s="19">
        <v>20</v>
      </c>
      <c r="BB4" s="19">
        <f t="shared" si="19"/>
        <v>-14</v>
      </c>
      <c r="BC4" s="127">
        <f t="shared" si="0"/>
        <v>-14</v>
      </c>
      <c r="BD4" s="19">
        <v>2</v>
      </c>
      <c r="BE4" s="127">
        <v>12</v>
      </c>
      <c r="BF4" s="19">
        <f t="shared" si="20"/>
        <v>-10</v>
      </c>
      <c r="BG4" s="127">
        <f t="shared" si="21"/>
        <v>-5</v>
      </c>
      <c r="BH4" s="127"/>
      <c r="BI4" s="127">
        <v>18</v>
      </c>
      <c r="BJ4" s="19">
        <f t="shared" si="22"/>
        <v>-18</v>
      </c>
      <c r="BK4" s="127">
        <f t="shared" si="23"/>
        <v>-18</v>
      </c>
      <c r="BL4" s="127">
        <v>4</v>
      </c>
      <c r="BM4" s="19">
        <v>1</v>
      </c>
      <c r="BN4" s="127">
        <f t="shared" si="24"/>
        <v>6</v>
      </c>
      <c r="BO4" s="127">
        <v>20</v>
      </c>
      <c r="BP4" s="19">
        <f t="shared" si="25"/>
        <v>-14</v>
      </c>
      <c r="BQ4" s="127">
        <f t="shared" si="26"/>
        <v>-4.2</v>
      </c>
      <c r="BR4" s="127">
        <v>4</v>
      </c>
      <c r="BS4" s="127">
        <v>10</v>
      </c>
      <c r="BT4" s="19">
        <f t="shared" si="27"/>
        <v>-6</v>
      </c>
      <c r="BU4" s="19">
        <f>0.3*BT4</f>
        <v>-1.8</v>
      </c>
    </row>
    <row r="5" customHeight="1" spans="1:73">
      <c r="A5" s="81">
        <v>4</v>
      </c>
      <c r="B5" s="19">
        <v>307</v>
      </c>
      <c r="C5" s="123" t="s">
        <v>33</v>
      </c>
      <c r="D5" s="19" t="s">
        <v>34</v>
      </c>
      <c r="E5" s="19" t="s">
        <v>35</v>
      </c>
      <c r="F5" s="19">
        <f t="shared" si="1"/>
        <v>-262.6</v>
      </c>
      <c r="G5" s="19">
        <f t="shared" si="2"/>
        <v>-131.3</v>
      </c>
      <c r="H5" s="19">
        <v>116</v>
      </c>
      <c r="I5" s="19">
        <v>70</v>
      </c>
      <c r="J5" s="19">
        <f t="shared" si="3"/>
        <v>46</v>
      </c>
      <c r="K5" s="19"/>
      <c r="L5" s="19">
        <v>33</v>
      </c>
      <c r="M5" s="19">
        <v>40</v>
      </c>
      <c r="N5" s="19">
        <f t="shared" si="4"/>
        <v>-7</v>
      </c>
      <c r="O5" s="19">
        <f t="shared" si="28"/>
        <v>-7</v>
      </c>
      <c r="P5" s="19"/>
      <c r="Q5" s="19">
        <v>30</v>
      </c>
      <c r="R5" s="19">
        <f t="shared" si="5"/>
        <v>-30</v>
      </c>
      <c r="S5" s="19">
        <f t="shared" si="6"/>
        <v>-30</v>
      </c>
      <c r="T5" s="19">
        <v>32</v>
      </c>
      <c r="U5" s="19">
        <v>130</v>
      </c>
      <c r="V5" s="19">
        <f t="shared" si="7"/>
        <v>-98</v>
      </c>
      <c r="W5" s="19">
        <f t="shared" si="8"/>
        <v>-98</v>
      </c>
      <c r="X5" s="19"/>
      <c r="Y5" s="19">
        <v>18</v>
      </c>
      <c r="Z5" s="19">
        <f t="shared" si="9"/>
        <v>-18</v>
      </c>
      <c r="AA5" s="19">
        <f t="shared" si="10"/>
        <v>-9</v>
      </c>
      <c r="AB5" s="19"/>
      <c r="AC5" s="19">
        <v>10</v>
      </c>
      <c r="AD5" s="19">
        <f t="shared" si="11"/>
        <v>-10</v>
      </c>
      <c r="AE5" s="127">
        <f>1*AD5</f>
        <v>-10</v>
      </c>
      <c r="AF5" s="19">
        <v>4</v>
      </c>
      <c r="AG5" s="19">
        <v>20</v>
      </c>
      <c r="AH5" s="19">
        <f t="shared" si="12"/>
        <v>-16</v>
      </c>
      <c r="AI5" s="127">
        <f>0.5*AH5</f>
        <v>-8</v>
      </c>
      <c r="AJ5" s="127"/>
      <c r="AK5" s="127">
        <v>8</v>
      </c>
      <c r="AL5" s="19">
        <f t="shared" si="13"/>
        <v>-8</v>
      </c>
      <c r="AM5" s="127">
        <f>0.3*AL5</f>
        <v>-2.4</v>
      </c>
      <c r="AN5" s="19"/>
      <c r="AO5" s="19">
        <v>20</v>
      </c>
      <c r="AP5" s="19">
        <f t="shared" si="14"/>
        <v>-20</v>
      </c>
      <c r="AQ5" s="127">
        <f t="shared" si="15"/>
        <v>-4</v>
      </c>
      <c r="AR5" s="19">
        <v>9</v>
      </c>
      <c r="AS5" s="127">
        <v>1</v>
      </c>
      <c r="AT5" s="19">
        <f t="shared" si="16"/>
        <v>9.5</v>
      </c>
      <c r="AU5" s="127">
        <v>10</v>
      </c>
      <c r="AV5" s="19">
        <f t="shared" si="17"/>
        <v>-0.5</v>
      </c>
      <c r="AW5" s="127">
        <f>1*AV5</f>
        <v>-0.5</v>
      </c>
      <c r="AX5" s="127">
        <v>14</v>
      </c>
      <c r="AY5" s="127">
        <v>3</v>
      </c>
      <c r="AZ5" s="19">
        <f t="shared" si="18"/>
        <v>17</v>
      </c>
      <c r="BA5" s="19">
        <v>50</v>
      </c>
      <c r="BB5" s="19">
        <f t="shared" si="19"/>
        <v>-33</v>
      </c>
      <c r="BC5" s="127">
        <f t="shared" si="0"/>
        <v>-33</v>
      </c>
      <c r="BD5" s="19"/>
      <c r="BE5" s="127">
        <v>30</v>
      </c>
      <c r="BF5" s="19">
        <f t="shared" si="20"/>
        <v>-30</v>
      </c>
      <c r="BG5" s="127">
        <f t="shared" si="21"/>
        <v>-15</v>
      </c>
      <c r="BH5" s="127">
        <v>6</v>
      </c>
      <c r="BI5" s="127">
        <v>40</v>
      </c>
      <c r="BJ5" s="19">
        <f t="shared" si="22"/>
        <v>-34</v>
      </c>
      <c r="BK5" s="127">
        <f t="shared" si="23"/>
        <v>-34</v>
      </c>
      <c r="BL5" s="127">
        <v>12</v>
      </c>
      <c r="BM5" s="19">
        <v>2</v>
      </c>
      <c r="BN5" s="127">
        <f t="shared" si="24"/>
        <v>16</v>
      </c>
      <c r="BO5" s="127">
        <v>40</v>
      </c>
      <c r="BP5" s="19">
        <f t="shared" si="25"/>
        <v>-24</v>
      </c>
      <c r="BQ5" s="127">
        <f t="shared" si="26"/>
        <v>-7.2</v>
      </c>
      <c r="BR5" s="127"/>
      <c r="BS5" s="127">
        <v>15</v>
      </c>
      <c r="BT5" s="19">
        <f t="shared" si="27"/>
        <v>-15</v>
      </c>
      <c r="BU5" s="19">
        <f>0.3*BT5</f>
        <v>-4.5</v>
      </c>
    </row>
    <row r="6" customHeight="1" spans="1:73">
      <c r="A6" s="81">
        <v>5</v>
      </c>
      <c r="B6" s="19">
        <v>308</v>
      </c>
      <c r="C6" s="123" t="s">
        <v>36</v>
      </c>
      <c r="D6" s="19" t="s">
        <v>37</v>
      </c>
      <c r="E6" s="19" t="s">
        <v>28</v>
      </c>
      <c r="F6" s="19">
        <f t="shared" si="1"/>
        <v>-80</v>
      </c>
      <c r="G6" s="19">
        <f t="shared" si="2"/>
        <v>-40</v>
      </c>
      <c r="H6" s="19">
        <v>60</v>
      </c>
      <c r="I6" s="19">
        <v>30</v>
      </c>
      <c r="J6" s="19">
        <f t="shared" si="3"/>
        <v>30</v>
      </c>
      <c r="K6" s="19"/>
      <c r="L6" s="19">
        <v>3</v>
      </c>
      <c r="M6" s="19">
        <v>15</v>
      </c>
      <c r="N6" s="19">
        <f t="shared" si="4"/>
        <v>-12</v>
      </c>
      <c r="O6" s="19">
        <f t="shared" si="28"/>
        <v>-12</v>
      </c>
      <c r="P6" s="19"/>
      <c r="Q6" s="19">
        <v>8</v>
      </c>
      <c r="R6" s="19">
        <f t="shared" si="5"/>
        <v>-8</v>
      </c>
      <c r="S6" s="19">
        <f t="shared" si="6"/>
        <v>-8</v>
      </c>
      <c r="T6" s="19">
        <v>4</v>
      </c>
      <c r="U6" s="19">
        <v>25</v>
      </c>
      <c r="V6" s="19">
        <f t="shared" si="7"/>
        <v>-21</v>
      </c>
      <c r="W6" s="19">
        <f t="shared" si="8"/>
        <v>-21</v>
      </c>
      <c r="X6" s="19">
        <v>2</v>
      </c>
      <c r="Y6" s="19">
        <v>6</v>
      </c>
      <c r="Z6" s="19">
        <f t="shared" si="9"/>
        <v>-4</v>
      </c>
      <c r="AA6" s="19">
        <f t="shared" si="10"/>
        <v>-2</v>
      </c>
      <c r="AB6" s="19">
        <v>3</v>
      </c>
      <c r="AC6" s="19">
        <v>4</v>
      </c>
      <c r="AD6" s="19">
        <f t="shared" si="11"/>
        <v>-1</v>
      </c>
      <c r="AE6" s="127">
        <f>1*AD6</f>
        <v>-1</v>
      </c>
      <c r="AF6" s="19">
        <v>10</v>
      </c>
      <c r="AG6" s="19">
        <v>10</v>
      </c>
      <c r="AH6" s="19">
        <f t="shared" si="12"/>
        <v>0</v>
      </c>
      <c r="AJ6" s="127">
        <v>3</v>
      </c>
      <c r="AK6" s="127">
        <v>3</v>
      </c>
      <c r="AL6" s="19">
        <f t="shared" si="13"/>
        <v>0</v>
      </c>
      <c r="AM6" s="127"/>
      <c r="AN6" s="19">
        <v>1</v>
      </c>
      <c r="AO6" s="19">
        <v>8</v>
      </c>
      <c r="AP6" s="19">
        <f t="shared" si="14"/>
        <v>-7</v>
      </c>
      <c r="AQ6" s="127">
        <f t="shared" si="15"/>
        <v>-1.4</v>
      </c>
      <c r="AR6" s="19">
        <v>6</v>
      </c>
      <c r="AS6" s="127">
        <v>1</v>
      </c>
      <c r="AT6" s="19">
        <f t="shared" si="16"/>
        <v>6.5</v>
      </c>
      <c r="AU6" s="127">
        <v>5</v>
      </c>
      <c r="AV6" s="19">
        <f t="shared" si="17"/>
        <v>1.5</v>
      </c>
      <c r="AW6" s="127"/>
      <c r="AX6" s="127">
        <v>7</v>
      </c>
      <c r="AY6" s="127">
        <v>2</v>
      </c>
      <c r="AZ6" s="19">
        <f t="shared" si="18"/>
        <v>9</v>
      </c>
      <c r="BA6" s="19">
        <v>20</v>
      </c>
      <c r="BB6" s="19">
        <f t="shared" si="19"/>
        <v>-11</v>
      </c>
      <c r="BC6" s="127">
        <f t="shared" si="0"/>
        <v>-11</v>
      </c>
      <c r="BD6" s="19">
        <v>5</v>
      </c>
      <c r="BE6" s="127">
        <v>12</v>
      </c>
      <c r="BF6" s="19">
        <f t="shared" si="20"/>
        <v>-7</v>
      </c>
      <c r="BG6" s="127">
        <f t="shared" si="21"/>
        <v>-3.5</v>
      </c>
      <c r="BH6" s="127"/>
      <c r="BI6" s="127">
        <v>18</v>
      </c>
      <c r="BJ6" s="19">
        <f t="shared" si="22"/>
        <v>-18</v>
      </c>
      <c r="BK6" s="127">
        <f t="shared" si="23"/>
        <v>-18</v>
      </c>
      <c r="BL6" s="127">
        <v>11</v>
      </c>
      <c r="BM6" s="19">
        <v>1</v>
      </c>
      <c r="BN6" s="127">
        <f t="shared" si="24"/>
        <v>13</v>
      </c>
      <c r="BO6" s="127">
        <v>20</v>
      </c>
      <c r="BP6" s="19">
        <f t="shared" si="25"/>
        <v>-7</v>
      </c>
      <c r="BQ6" s="127">
        <f t="shared" si="26"/>
        <v>-2.1</v>
      </c>
      <c r="BR6" s="127">
        <v>10</v>
      </c>
      <c r="BS6" s="127">
        <v>10</v>
      </c>
      <c r="BT6" s="19">
        <f t="shared" si="27"/>
        <v>0</v>
      </c>
      <c r="BU6" s="19"/>
    </row>
    <row r="7" customHeight="1" spans="1:73">
      <c r="A7" s="81">
        <v>6</v>
      </c>
      <c r="B7" s="19">
        <v>311</v>
      </c>
      <c r="C7" s="123" t="s">
        <v>38</v>
      </c>
      <c r="D7" s="19" t="s">
        <v>37</v>
      </c>
      <c r="E7" s="19" t="s">
        <v>28</v>
      </c>
      <c r="F7" s="19">
        <f t="shared" si="1"/>
        <v>-93.8</v>
      </c>
      <c r="G7" s="19">
        <f t="shared" si="2"/>
        <v>-46.9</v>
      </c>
      <c r="H7" s="19">
        <v>28</v>
      </c>
      <c r="I7" s="19">
        <v>30</v>
      </c>
      <c r="J7" s="19">
        <f t="shared" si="3"/>
        <v>-2</v>
      </c>
      <c r="K7" s="19">
        <f>1*J7</f>
        <v>-2</v>
      </c>
      <c r="L7" s="19">
        <v>1</v>
      </c>
      <c r="M7" s="19">
        <v>15</v>
      </c>
      <c r="N7" s="19">
        <f t="shared" si="4"/>
        <v>-14</v>
      </c>
      <c r="O7" s="19">
        <f t="shared" si="28"/>
        <v>-14</v>
      </c>
      <c r="P7" s="19"/>
      <c r="Q7" s="19">
        <v>10</v>
      </c>
      <c r="R7" s="19">
        <f t="shared" si="5"/>
        <v>-10</v>
      </c>
      <c r="S7" s="19">
        <f t="shared" si="6"/>
        <v>-10</v>
      </c>
      <c r="T7" s="19">
        <v>12</v>
      </c>
      <c r="U7" s="19">
        <v>20</v>
      </c>
      <c r="V7" s="19">
        <f t="shared" si="7"/>
        <v>-8</v>
      </c>
      <c r="W7" s="19">
        <f t="shared" si="8"/>
        <v>-8</v>
      </c>
      <c r="X7" s="19"/>
      <c r="Y7" s="19">
        <v>6</v>
      </c>
      <c r="Z7" s="19">
        <f t="shared" si="9"/>
        <v>-6</v>
      </c>
      <c r="AA7" s="19">
        <f t="shared" si="10"/>
        <v>-3</v>
      </c>
      <c r="AB7" s="19"/>
      <c r="AC7" s="19">
        <v>4</v>
      </c>
      <c r="AD7" s="19">
        <f t="shared" si="11"/>
        <v>-4</v>
      </c>
      <c r="AE7" s="127">
        <f>1*AD7</f>
        <v>-4</v>
      </c>
      <c r="AF7" s="19"/>
      <c r="AG7" s="19">
        <v>8</v>
      </c>
      <c r="AH7" s="19">
        <f t="shared" si="12"/>
        <v>-8</v>
      </c>
      <c r="AI7" s="127">
        <f>0.5*AH7</f>
        <v>-4</v>
      </c>
      <c r="AJ7" s="127"/>
      <c r="AK7" s="127">
        <v>3</v>
      </c>
      <c r="AL7" s="19">
        <f t="shared" si="13"/>
        <v>-3</v>
      </c>
      <c r="AM7" s="127">
        <f t="shared" ref="AM7:AM22" si="29">0.3*AL7</f>
        <v>-0.9</v>
      </c>
      <c r="AN7" s="19"/>
      <c r="AO7" s="19">
        <v>8</v>
      </c>
      <c r="AP7" s="19">
        <f t="shared" si="14"/>
        <v>-8</v>
      </c>
      <c r="AQ7" s="127">
        <f t="shared" si="15"/>
        <v>-1.6</v>
      </c>
      <c r="AR7" s="19"/>
      <c r="AS7" s="127"/>
      <c r="AT7" s="19">
        <f t="shared" si="16"/>
        <v>0</v>
      </c>
      <c r="AU7" s="127">
        <v>5</v>
      </c>
      <c r="AV7" s="19">
        <f t="shared" si="17"/>
        <v>-5</v>
      </c>
      <c r="AW7" s="127">
        <f t="shared" ref="AW7:AW15" si="30">1*AV7</f>
        <v>-5</v>
      </c>
      <c r="AX7" s="127">
        <v>2</v>
      </c>
      <c r="AY7" s="127"/>
      <c r="AZ7" s="19">
        <f t="shared" si="18"/>
        <v>2</v>
      </c>
      <c r="BA7" s="19">
        <v>20</v>
      </c>
      <c r="BB7" s="19">
        <f t="shared" si="19"/>
        <v>-18</v>
      </c>
      <c r="BC7" s="127">
        <f t="shared" si="0"/>
        <v>-18</v>
      </c>
      <c r="BD7" s="19">
        <v>1</v>
      </c>
      <c r="BE7" s="127">
        <v>10</v>
      </c>
      <c r="BF7" s="19">
        <f t="shared" si="20"/>
        <v>-9</v>
      </c>
      <c r="BG7" s="127">
        <f t="shared" si="21"/>
        <v>-4.5</v>
      </c>
      <c r="BH7" s="127">
        <v>1</v>
      </c>
      <c r="BI7" s="127">
        <v>15</v>
      </c>
      <c r="BJ7" s="19">
        <f t="shared" si="22"/>
        <v>-14</v>
      </c>
      <c r="BK7" s="127">
        <f t="shared" si="23"/>
        <v>-14</v>
      </c>
      <c r="BL7" s="127">
        <v>5</v>
      </c>
      <c r="BM7" s="19">
        <v>2</v>
      </c>
      <c r="BN7" s="127">
        <f t="shared" si="24"/>
        <v>9</v>
      </c>
      <c r="BO7" s="127">
        <v>15</v>
      </c>
      <c r="BP7" s="19">
        <f t="shared" si="25"/>
        <v>-6</v>
      </c>
      <c r="BQ7" s="127">
        <f t="shared" si="26"/>
        <v>-1.8</v>
      </c>
      <c r="BR7" s="127"/>
      <c r="BS7" s="127">
        <v>10</v>
      </c>
      <c r="BT7" s="19">
        <f t="shared" si="27"/>
        <v>-10</v>
      </c>
      <c r="BU7" s="19">
        <f t="shared" ref="BU7:BU14" si="31">0.3*BT7</f>
        <v>-3</v>
      </c>
    </row>
    <row r="8" customHeight="1" spans="1:73">
      <c r="A8" s="81">
        <v>7</v>
      </c>
      <c r="B8" s="19">
        <v>337</v>
      </c>
      <c r="C8" s="123" t="s">
        <v>39</v>
      </c>
      <c r="D8" s="19" t="s">
        <v>40</v>
      </c>
      <c r="E8" s="19" t="s">
        <v>41</v>
      </c>
      <c r="F8" s="19">
        <f t="shared" si="1"/>
        <v>-75.6</v>
      </c>
      <c r="G8" s="19">
        <f t="shared" si="2"/>
        <v>-37.8</v>
      </c>
      <c r="H8" s="19">
        <v>100</v>
      </c>
      <c r="I8" s="19">
        <v>40</v>
      </c>
      <c r="J8" s="19">
        <f t="shared" si="3"/>
        <v>60</v>
      </c>
      <c r="K8" s="19"/>
      <c r="L8" s="19">
        <v>27</v>
      </c>
      <c r="M8" s="19">
        <v>30</v>
      </c>
      <c r="N8" s="19">
        <f t="shared" si="4"/>
        <v>-3</v>
      </c>
      <c r="O8" s="19">
        <f t="shared" si="28"/>
        <v>-3</v>
      </c>
      <c r="P8" s="19">
        <v>5</v>
      </c>
      <c r="Q8" s="19">
        <v>15</v>
      </c>
      <c r="R8" s="19">
        <f t="shared" si="5"/>
        <v>-10</v>
      </c>
      <c r="S8" s="19">
        <f t="shared" si="6"/>
        <v>-10</v>
      </c>
      <c r="T8" s="19">
        <v>21</v>
      </c>
      <c r="U8" s="19">
        <v>40</v>
      </c>
      <c r="V8" s="19">
        <f t="shared" si="7"/>
        <v>-19</v>
      </c>
      <c r="W8" s="19">
        <f t="shared" si="8"/>
        <v>-19</v>
      </c>
      <c r="X8" s="19">
        <v>1</v>
      </c>
      <c r="Y8" s="19">
        <v>10</v>
      </c>
      <c r="Z8" s="19">
        <f t="shared" si="9"/>
        <v>-9</v>
      </c>
      <c r="AA8" s="19">
        <f t="shared" si="10"/>
        <v>-4.5</v>
      </c>
      <c r="AB8" s="19">
        <v>2</v>
      </c>
      <c r="AC8" s="19">
        <v>6</v>
      </c>
      <c r="AD8" s="19">
        <f t="shared" si="11"/>
        <v>-4</v>
      </c>
      <c r="AE8" s="127">
        <f>1*AD8</f>
        <v>-4</v>
      </c>
      <c r="AF8" s="19">
        <v>12</v>
      </c>
      <c r="AG8" s="19">
        <v>12</v>
      </c>
      <c r="AH8" s="19">
        <f t="shared" si="12"/>
        <v>0</v>
      </c>
      <c r="AJ8" s="127">
        <v>1</v>
      </c>
      <c r="AK8" s="127">
        <v>8</v>
      </c>
      <c r="AL8" s="19">
        <f t="shared" si="13"/>
        <v>-7</v>
      </c>
      <c r="AM8" s="127">
        <f t="shared" si="29"/>
        <v>-2.1</v>
      </c>
      <c r="AN8" s="19"/>
      <c r="AO8" s="19">
        <v>12</v>
      </c>
      <c r="AP8" s="19">
        <f t="shared" si="14"/>
        <v>-12</v>
      </c>
      <c r="AQ8" s="127">
        <f t="shared" si="15"/>
        <v>-2.4</v>
      </c>
      <c r="AR8" s="19">
        <v>5</v>
      </c>
      <c r="AS8" s="127"/>
      <c r="AT8" s="19">
        <f t="shared" si="16"/>
        <v>5</v>
      </c>
      <c r="AU8" s="127">
        <v>10</v>
      </c>
      <c r="AV8" s="19">
        <f t="shared" si="17"/>
        <v>-5</v>
      </c>
      <c r="AW8" s="127">
        <f t="shared" si="30"/>
        <v>-5</v>
      </c>
      <c r="AX8" s="127">
        <v>34</v>
      </c>
      <c r="AY8" s="127"/>
      <c r="AZ8" s="19">
        <f t="shared" si="18"/>
        <v>34</v>
      </c>
      <c r="BA8" s="19">
        <v>30</v>
      </c>
      <c r="BB8" s="19">
        <f t="shared" si="19"/>
        <v>4</v>
      </c>
      <c r="BC8" s="127"/>
      <c r="BD8" s="19">
        <v>3</v>
      </c>
      <c r="BE8" s="127">
        <v>20</v>
      </c>
      <c r="BF8" s="19">
        <f t="shared" si="20"/>
        <v>-17</v>
      </c>
      <c r="BG8" s="127">
        <f t="shared" si="21"/>
        <v>-8.5</v>
      </c>
      <c r="BH8" s="127">
        <v>13</v>
      </c>
      <c r="BI8" s="127">
        <v>25</v>
      </c>
      <c r="BJ8" s="19">
        <f t="shared" si="22"/>
        <v>-12</v>
      </c>
      <c r="BK8" s="127">
        <f t="shared" si="23"/>
        <v>-12</v>
      </c>
      <c r="BL8" s="127">
        <v>16</v>
      </c>
      <c r="BM8" s="19">
        <v>5</v>
      </c>
      <c r="BN8" s="127">
        <f t="shared" si="24"/>
        <v>26</v>
      </c>
      <c r="BO8" s="127">
        <v>30</v>
      </c>
      <c r="BP8" s="19">
        <f t="shared" si="25"/>
        <v>-4</v>
      </c>
      <c r="BQ8" s="127">
        <f t="shared" si="26"/>
        <v>-1.2</v>
      </c>
      <c r="BR8" s="127">
        <v>2</v>
      </c>
      <c r="BS8" s="127">
        <v>15</v>
      </c>
      <c r="BT8" s="19">
        <f t="shared" si="27"/>
        <v>-13</v>
      </c>
      <c r="BU8" s="19">
        <f t="shared" si="31"/>
        <v>-3.9</v>
      </c>
    </row>
    <row r="9" customHeight="1" spans="1:73">
      <c r="A9" s="81">
        <v>8</v>
      </c>
      <c r="B9" s="19">
        <v>339</v>
      </c>
      <c r="C9" s="123" t="s">
        <v>42</v>
      </c>
      <c r="D9" s="19" t="s">
        <v>37</v>
      </c>
      <c r="E9" s="19" t="s">
        <v>28</v>
      </c>
      <c r="F9" s="19">
        <f t="shared" si="1"/>
        <v>-81.1</v>
      </c>
      <c r="G9" s="19">
        <f t="shared" si="2"/>
        <v>-40.55</v>
      </c>
      <c r="H9" s="19">
        <v>35</v>
      </c>
      <c r="I9" s="19">
        <v>30</v>
      </c>
      <c r="J9" s="19">
        <f t="shared" si="3"/>
        <v>5</v>
      </c>
      <c r="K9" s="19"/>
      <c r="L9" s="19">
        <v>6</v>
      </c>
      <c r="M9" s="19">
        <v>15</v>
      </c>
      <c r="N9" s="19">
        <f t="shared" si="4"/>
        <v>-9</v>
      </c>
      <c r="O9" s="19">
        <f t="shared" si="28"/>
        <v>-9</v>
      </c>
      <c r="P9" s="19"/>
      <c r="Q9" s="19">
        <v>8</v>
      </c>
      <c r="R9" s="19">
        <f t="shared" si="5"/>
        <v>-8</v>
      </c>
      <c r="S9" s="19">
        <f t="shared" si="6"/>
        <v>-8</v>
      </c>
      <c r="T9" s="19">
        <v>22</v>
      </c>
      <c r="U9" s="19">
        <v>25</v>
      </c>
      <c r="V9" s="19">
        <f t="shared" si="7"/>
        <v>-3</v>
      </c>
      <c r="W9" s="19">
        <f t="shared" si="8"/>
        <v>-3</v>
      </c>
      <c r="X9" s="19"/>
      <c r="Y9" s="19">
        <v>6</v>
      </c>
      <c r="Z9" s="19">
        <f t="shared" si="9"/>
        <v>-6</v>
      </c>
      <c r="AA9" s="19">
        <f t="shared" si="10"/>
        <v>-3</v>
      </c>
      <c r="AB9" s="19">
        <v>9</v>
      </c>
      <c r="AC9" s="19">
        <v>4</v>
      </c>
      <c r="AD9" s="19">
        <f t="shared" si="11"/>
        <v>5</v>
      </c>
      <c r="AE9" s="127"/>
      <c r="AF9" s="19">
        <v>2</v>
      </c>
      <c r="AG9" s="19">
        <v>10</v>
      </c>
      <c r="AH9" s="19">
        <f t="shared" si="12"/>
        <v>-8</v>
      </c>
      <c r="AI9" s="127">
        <f>0.5*AH9</f>
        <v>-4</v>
      </c>
      <c r="AJ9" s="127"/>
      <c r="AK9" s="127">
        <v>3</v>
      </c>
      <c r="AL9" s="19">
        <f t="shared" si="13"/>
        <v>-3</v>
      </c>
      <c r="AM9" s="127">
        <f t="shared" si="29"/>
        <v>-0.9</v>
      </c>
      <c r="AN9" s="19"/>
      <c r="AO9" s="19">
        <v>8</v>
      </c>
      <c r="AP9" s="19">
        <f t="shared" si="14"/>
        <v>-8</v>
      </c>
      <c r="AQ9" s="127">
        <f t="shared" si="15"/>
        <v>-1.6</v>
      </c>
      <c r="AR9" s="19">
        <v>1</v>
      </c>
      <c r="AS9" s="127"/>
      <c r="AT9" s="19">
        <f t="shared" si="16"/>
        <v>1</v>
      </c>
      <c r="AU9" s="127">
        <v>5</v>
      </c>
      <c r="AV9" s="19">
        <f t="shared" si="17"/>
        <v>-4</v>
      </c>
      <c r="AW9" s="127">
        <f t="shared" si="30"/>
        <v>-4</v>
      </c>
      <c r="AX9" s="127">
        <v>1</v>
      </c>
      <c r="AY9" s="127"/>
      <c r="AZ9" s="19">
        <f t="shared" si="18"/>
        <v>1</v>
      </c>
      <c r="BA9" s="19">
        <v>20</v>
      </c>
      <c r="BB9" s="19">
        <f t="shared" si="19"/>
        <v>-19</v>
      </c>
      <c r="BC9" s="127">
        <f>1*BB9</f>
        <v>-19</v>
      </c>
      <c r="BD9" s="19">
        <v>1</v>
      </c>
      <c r="BE9" s="127">
        <v>12</v>
      </c>
      <c r="BF9" s="19">
        <f t="shared" si="20"/>
        <v>-11</v>
      </c>
      <c r="BG9" s="127">
        <f t="shared" si="21"/>
        <v>-5.5</v>
      </c>
      <c r="BH9" s="127"/>
      <c r="BI9" s="127">
        <v>18</v>
      </c>
      <c r="BJ9" s="19">
        <f t="shared" si="22"/>
        <v>-18</v>
      </c>
      <c r="BK9" s="127">
        <f t="shared" si="23"/>
        <v>-18</v>
      </c>
      <c r="BL9" s="127">
        <v>9</v>
      </c>
      <c r="BM9" s="19">
        <v>2</v>
      </c>
      <c r="BN9" s="127">
        <f t="shared" si="24"/>
        <v>13</v>
      </c>
      <c r="BO9" s="127">
        <v>20</v>
      </c>
      <c r="BP9" s="19">
        <f t="shared" si="25"/>
        <v>-7</v>
      </c>
      <c r="BQ9" s="127">
        <f t="shared" si="26"/>
        <v>-2.1</v>
      </c>
      <c r="BR9" s="127"/>
      <c r="BS9" s="127">
        <v>10</v>
      </c>
      <c r="BT9" s="19">
        <f t="shared" si="27"/>
        <v>-10</v>
      </c>
      <c r="BU9" s="19">
        <f t="shared" si="31"/>
        <v>-3</v>
      </c>
    </row>
    <row r="10" customHeight="1" spans="1:73">
      <c r="A10" s="81">
        <v>9</v>
      </c>
      <c r="B10" s="19">
        <v>341</v>
      </c>
      <c r="C10" s="123" t="s">
        <v>43</v>
      </c>
      <c r="D10" s="19" t="s">
        <v>44</v>
      </c>
      <c r="E10" s="19" t="s">
        <v>41</v>
      </c>
      <c r="F10" s="19">
        <f t="shared" si="1"/>
        <v>-144.8</v>
      </c>
      <c r="G10" s="19">
        <f t="shared" si="2"/>
        <v>-72.4</v>
      </c>
      <c r="H10" s="19">
        <v>151.5</v>
      </c>
      <c r="I10" s="19">
        <v>45</v>
      </c>
      <c r="J10" s="19">
        <f t="shared" si="3"/>
        <v>106.5</v>
      </c>
      <c r="K10" s="19"/>
      <c r="L10" s="19">
        <v>17</v>
      </c>
      <c r="M10" s="19">
        <v>30</v>
      </c>
      <c r="N10" s="19">
        <f t="shared" si="4"/>
        <v>-13</v>
      </c>
      <c r="O10" s="19">
        <f t="shared" si="28"/>
        <v>-13</v>
      </c>
      <c r="P10" s="19">
        <v>3</v>
      </c>
      <c r="Q10" s="19">
        <v>15</v>
      </c>
      <c r="R10" s="19">
        <f t="shared" si="5"/>
        <v>-12</v>
      </c>
      <c r="S10" s="19">
        <f t="shared" si="6"/>
        <v>-12</v>
      </c>
      <c r="T10" s="19">
        <v>8</v>
      </c>
      <c r="U10" s="19">
        <v>40</v>
      </c>
      <c r="V10" s="19">
        <f t="shared" si="7"/>
        <v>-32</v>
      </c>
      <c r="W10" s="19">
        <f t="shared" si="8"/>
        <v>-32</v>
      </c>
      <c r="X10" s="19">
        <v>2</v>
      </c>
      <c r="Y10" s="19">
        <v>10</v>
      </c>
      <c r="Z10" s="19">
        <f t="shared" si="9"/>
        <v>-8</v>
      </c>
      <c r="AA10" s="19">
        <f t="shared" si="10"/>
        <v>-4</v>
      </c>
      <c r="AB10" s="19">
        <v>1</v>
      </c>
      <c r="AC10" s="19">
        <v>6</v>
      </c>
      <c r="AD10" s="19">
        <f t="shared" si="11"/>
        <v>-5</v>
      </c>
      <c r="AE10" s="127">
        <f t="shared" ref="AE10:AE17" si="32">1*AD10</f>
        <v>-5</v>
      </c>
      <c r="AF10" s="19">
        <v>8</v>
      </c>
      <c r="AG10" s="19">
        <v>12</v>
      </c>
      <c r="AH10" s="19">
        <f t="shared" si="12"/>
        <v>-4</v>
      </c>
      <c r="AI10" s="127">
        <f>0.5*AH10</f>
        <v>-2</v>
      </c>
      <c r="AJ10" s="127">
        <v>1</v>
      </c>
      <c r="AK10" s="127">
        <v>8</v>
      </c>
      <c r="AL10" s="19">
        <f t="shared" si="13"/>
        <v>-7</v>
      </c>
      <c r="AM10" s="127">
        <f t="shared" si="29"/>
        <v>-2.1</v>
      </c>
      <c r="AN10" s="19"/>
      <c r="AO10" s="19">
        <v>12</v>
      </c>
      <c r="AP10" s="19">
        <f t="shared" si="14"/>
        <v>-12</v>
      </c>
      <c r="AQ10" s="127">
        <f t="shared" si="15"/>
        <v>-2.4</v>
      </c>
      <c r="AR10" s="19">
        <v>4</v>
      </c>
      <c r="AS10" s="127"/>
      <c r="AT10" s="19">
        <f t="shared" si="16"/>
        <v>4</v>
      </c>
      <c r="AU10" s="127">
        <v>10</v>
      </c>
      <c r="AV10" s="19">
        <f t="shared" si="17"/>
        <v>-6</v>
      </c>
      <c r="AW10" s="127">
        <f t="shared" si="30"/>
        <v>-6</v>
      </c>
      <c r="AX10" s="127">
        <v>1</v>
      </c>
      <c r="AY10" s="127">
        <v>2</v>
      </c>
      <c r="AZ10" s="19">
        <f t="shared" si="18"/>
        <v>3</v>
      </c>
      <c r="BA10" s="19">
        <v>30</v>
      </c>
      <c r="BB10" s="19">
        <f t="shared" si="19"/>
        <v>-27</v>
      </c>
      <c r="BC10" s="127">
        <f>1*BB10</f>
        <v>-27</v>
      </c>
      <c r="BD10" s="19">
        <v>4</v>
      </c>
      <c r="BE10" s="127">
        <v>20</v>
      </c>
      <c r="BF10" s="19">
        <f t="shared" si="20"/>
        <v>-16</v>
      </c>
      <c r="BG10" s="127">
        <f t="shared" si="21"/>
        <v>-8</v>
      </c>
      <c r="BH10" s="127">
        <v>3</v>
      </c>
      <c r="BI10" s="127">
        <v>25</v>
      </c>
      <c r="BJ10" s="19">
        <f t="shared" si="22"/>
        <v>-22</v>
      </c>
      <c r="BK10" s="127">
        <f t="shared" si="23"/>
        <v>-22</v>
      </c>
      <c r="BL10" s="127">
        <v>13</v>
      </c>
      <c r="BM10" s="19"/>
      <c r="BN10" s="127">
        <f t="shared" si="24"/>
        <v>13</v>
      </c>
      <c r="BO10" s="127">
        <v>30</v>
      </c>
      <c r="BP10" s="19">
        <f t="shared" si="25"/>
        <v>-17</v>
      </c>
      <c r="BQ10" s="127">
        <f t="shared" si="26"/>
        <v>-5.1</v>
      </c>
      <c r="BR10" s="127">
        <v>1</v>
      </c>
      <c r="BS10" s="127">
        <v>15</v>
      </c>
      <c r="BT10" s="19">
        <f t="shared" si="27"/>
        <v>-14</v>
      </c>
      <c r="BU10" s="19">
        <f t="shared" si="31"/>
        <v>-4.2</v>
      </c>
    </row>
    <row r="11" customHeight="1" spans="1:73">
      <c r="A11" s="81">
        <v>10</v>
      </c>
      <c r="B11" s="19">
        <v>343</v>
      </c>
      <c r="C11" s="123" t="s">
        <v>45</v>
      </c>
      <c r="D11" s="19" t="s">
        <v>46</v>
      </c>
      <c r="E11" s="19" t="s">
        <v>41</v>
      </c>
      <c r="F11" s="19">
        <f t="shared" si="1"/>
        <v>-114.6</v>
      </c>
      <c r="G11" s="19">
        <f t="shared" si="2"/>
        <v>-57.3</v>
      </c>
      <c r="H11" s="19">
        <v>98</v>
      </c>
      <c r="I11" s="19">
        <v>45</v>
      </c>
      <c r="J11" s="19">
        <f t="shared" si="3"/>
        <v>53</v>
      </c>
      <c r="K11" s="19"/>
      <c r="L11" s="19">
        <v>18</v>
      </c>
      <c r="M11" s="19">
        <v>30</v>
      </c>
      <c r="N11" s="19">
        <f t="shared" si="4"/>
        <v>-12</v>
      </c>
      <c r="O11" s="19">
        <f t="shared" si="28"/>
        <v>-12</v>
      </c>
      <c r="P11" s="19"/>
      <c r="Q11" s="19">
        <v>15</v>
      </c>
      <c r="R11" s="19">
        <f t="shared" si="5"/>
        <v>-15</v>
      </c>
      <c r="S11" s="19">
        <f t="shared" si="6"/>
        <v>-15</v>
      </c>
      <c r="T11" s="19">
        <v>11</v>
      </c>
      <c r="U11" s="19">
        <v>40</v>
      </c>
      <c r="V11" s="19">
        <f t="shared" si="7"/>
        <v>-29</v>
      </c>
      <c r="W11" s="19">
        <f t="shared" si="8"/>
        <v>-29</v>
      </c>
      <c r="X11" s="19"/>
      <c r="Y11" s="19">
        <v>10</v>
      </c>
      <c r="Z11" s="19">
        <f t="shared" si="9"/>
        <v>-10</v>
      </c>
      <c r="AA11" s="19">
        <f t="shared" si="10"/>
        <v>-5</v>
      </c>
      <c r="AB11" s="19"/>
      <c r="AC11" s="19">
        <v>6</v>
      </c>
      <c r="AD11" s="19">
        <f t="shared" si="11"/>
        <v>-6</v>
      </c>
      <c r="AE11" s="127">
        <f t="shared" si="32"/>
        <v>-6</v>
      </c>
      <c r="AF11" s="19">
        <v>12</v>
      </c>
      <c r="AG11" s="19">
        <v>12</v>
      </c>
      <c r="AH11" s="19">
        <f t="shared" si="12"/>
        <v>0</v>
      </c>
      <c r="AJ11" s="127">
        <v>1</v>
      </c>
      <c r="AK11" s="127">
        <v>8</v>
      </c>
      <c r="AL11" s="19">
        <f t="shared" si="13"/>
        <v>-7</v>
      </c>
      <c r="AM11" s="127">
        <f t="shared" si="29"/>
        <v>-2.1</v>
      </c>
      <c r="AN11" s="19">
        <v>10</v>
      </c>
      <c r="AO11" s="19">
        <v>12</v>
      </c>
      <c r="AP11" s="19">
        <f t="shared" si="14"/>
        <v>-2</v>
      </c>
      <c r="AQ11" s="127">
        <f t="shared" si="15"/>
        <v>-0.4</v>
      </c>
      <c r="AR11" s="19">
        <v>2</v>
      </c>
      <c r="AS11" s="127"/>
      <c r="AT11" s="19">
        <f t="shared" si="16"/>
        <v>2</v>
      </c>
      <c r="AU11" s="127">
        <v>10</v>
      </c>
      <c r="AV11" s="19">
        <f t="shared" si="17"/>
        <v>-8</v>
      </c>
      <c r="AW11" s="127">
        <f t="shared" si="30"/>
        <v>-8</v>
      </c>
      <c r="AX11" s="127">
        <v>28</v>
      </c>
      <c r="AY11" s="127">
        <v>5</v>
      </c>
      <c r="AZ11" s="19">
        <f t="shared" si="18"/>
        <v>33</v>
      </c>
      <c r="BA11" s="19">
        <v>30</v>
      </c>
      <c r="BB11" s="19">
        <f t="shared" si="19"/>
        <v>3</v>
      </c>
      <c r="BD11" s="19">
        <v>3</v>
      </c>
      <c r="BE11" s="127">
        <v>20</v>
      </c>
      <c r="BF11" s="19">
        <f t="shared" si="20"/>
        <v>-17</v>
      </c>
      <c r="BG11" s="127">
        <f t="shared" si="21"/>
        <v>-8.5</v>
      </c>
      <c r="BH11" s="127"/>
      <c r="BI11" s="127">
        <v>25</v>
      </c>
      <c r="BJ11" s="19">
        <f t="shared" si="22"/>
        <v>-25</v>
      </c>
      <c r="BK11" s="127">
        <f t="shared" si="23"/>
        <v>-25</v>
      </c>
      <c r="BL11" s="127">
        <v>10</v>
      </c>
      <c r="BM11" s="19">
        <v>26</v>
      </c>
      <c r="BN11" s="127">
        <f t="shared" si="24"/>
        <v>62</v>
      </c>
      <c r="BO11" s="127">
        <v>30</v>
      </c>
      <c r="BP11" s="19">
        <f t="shared" si="25"/>
        <v>32</v>
      </c>
      <c r="BQ11" s="129"/>
      <c r="BR11" s="127">
        <v>3</v>
      </c>
      <c r="BS11" s="127">
        <v>15</v>
      </c>
      <c r="BT11" s="19">
        <f t="shared" si="27"/>
        <v>-12</v>
      </c>
      <c r="BU11" s="19">
        <f t="shared" si="31"/>
        <v>-3.6</v>
      </c>
    </row>
    <row r="12" customHeight="1" spans="1:73">
      <c r="A12" s="81">
        <v>11</v>
      </c>
      <c r="B12" s="19">
        <v>355</v>
      </c>
      <c r="C12" s="123" t="s">
        <v>47</v>
      </c>
      <c r="D12" s="19" t="s">
        <v>40</v>
      </c>
      <c r="E12" s="19" t="s">
        <v>28</v>
      </c>
      <c r="F12" s="19">
        <f t="shared" si="1"/>
        <v>-87.9</v>
      </c>
      <c r="G12" s="19">
        <f t="shared" si="2"/>
        <v>-43.95</v>
      </c>
      <c r="H12" s="19">
        <v>37</v>
      </c>
      <c r="I12" s="19">
        <v>30</v>
      </c>
      <c r="J12" s="19">
        <f t="shared" si="3"/>
        <v>7</v>
      </c>
      <c r="K12" s="19"/>
      <c r="L12" s="19">
        <v>8</v>
      </c>
      <c r="M12" s="19">
        <v>15</v>
      </c>
      <c r="N12" s="19">
        <f t="shared" si="4"/>
        <v>-7</v>
      </c>
      <c r="O12" s="19">
        <f t="shared" si="28"/>
        <v>-7</v>
      </c>
      <c r="P12" s="19"/>
      <c r="Q12" s="19">
        <v>8</v>
      </c>
      <c r="R12" s="19">
        <f t="shared" si="5"/>
        <v>-8</v>
      </c>
      <c r="S12" s="19">
        <f t="shared" si="6"/>
        <v>-8</v>
      </c>
      <c r="T12" s="19">
        <v>8</v>
      </c>
      <c r="U12" s="19">
        <v>25</v>
      </c>
      <c r="V12" s="19">
        <f t="shared" si="7"/>
        <v>-17</v>
      </c>
      <c r="W12" s="19">
        <f t="shared" si="8"/>
        <v>-17</v>
      </c>
      <c r="X12" s="19"/>
      <c r="Y12" s="19">
        <v>6</v>
      </c>
      <c r="Z12" s="19">
        <f t="shared" si="9"/>
        <v>-6</v>
      </c>
      <c r="AA12" s="19">
        <f t="shared" si="10"/>
        <v>-3</v>
      </c>
      <c r="AB12" s="19"/>
      <c r="AC12" s="19">
        <v>4</v>
      </c>
      <c r="AD12" s="19">
        <f t="shared" si="11"/>
        <v>-4</v>
      </c>
      <c r="AE12" s="127">
        <f t="shared" si="32"/>
        <v>-4</v>
      </c>
      <c r="AF12" s="19">
        <v>3</v>
      </c>
      <c r="AG12" s="19">
        <v>10</v>
      </c>
      <c r="AH12" s="19">
        <f t="shared" si="12"/>
        <v>-7</v>
      </c>
      <c r="AI12" s="127">
        <f>0.5*AH12</f>
        <v>-3.5</v>
      </c>
      <c r="AJ12" s="127">
        <v>2</v>
      </c>
      <c r="AK12" s="127">
        <v>3</v>
      </c>
      <c r="AL12" s="19">
        <f t="shared" si="13"/>
        <v>-1</v>
      </c>
      <c r="AM12" s="127">
        <f t="shared" si="29"/>
        <v>-0.3</v>
      </c>
      <c r="AN12" s="19"/>
      <c r="AO12" s="19">
        <v>8</v>
      </c>
      <c r="AP12" s="19">
        <f t="shared" si="14"/>
        <v>-8</v>
      </c>
      <c r="AQ12" s="127">
        <f t="shared" si="15"/>
        <v>-1.6</v>
      </c>
      <c r="AR12" s="19">
        <v>1</v>
      </c>
      <c r="AS12" s="127"/>
      <c r="AT12" s="19">
        <f t="shared" si="16"/>
        <v>1</v>
      </c>
      <c r="AU12" s="127">
        <v>5</v>
      </c>
      <c r="AV12" s="19">
        <f t="shared" si="17"/>
        <v>-4</v>
      </c>
      <c r="AW12" s="127">
        <f t="shared" si="30"/>
        <v>-4</v>
      </c>
      <c r="AX12" s="127">
        <v>4</v>
      </c>
      <c r="AY12" s="127">
        <v>1</v>
      </c>
      <c r="AZ12" s="19">
        <f t="shared" si="18"/>
        <v>5</v>
      </c>
      <c r="BA12" s="19">
        <v>20</v>
      </c>
      <c r="BB12" s="19">
        <f t="shared" si="19"/>
        <v>-15</v>
      </c>
      <c r="BC12" s="127">
        <f t="shared" ref="BC12:BC18" si="33">1*BB12</f>
        <v>-15</v>
      </c>
      <c r="BD12" s="19">
        <v>3</v>
      </c>
      <c r="BE12" s="127">
        <v>12</v>
      </c>
      <c r="BF12" s="19">
        <f t="shared" si="20"/>
        <v>-9</v>
      </c>
      <c r="BG12" s="127">
        <f t="shared" si="21"/>
        <v>-4.5</v>
      </c>
      <c r="BH12" s="127">
        <v>1</v>
      </c>
      <c r="BI12" s="127">
        <v>18</v>
      </c>
      <c r="BJ12" s="19">
        <f t="shared" si="22"/>
        <v>-17</v>
      </c>
      <c r="BK12" s="127">
        <f t="shared" si="23"/>
        <v>-17</v>
      </c>
      <c r="BL12" s="127">
        <v>20</v>
      </c>
      <c r="BM12" s="19">
        <v>2</v>
      </c>
      <c r="BN12" s="127">
        <f t="shared" si="24"/>
        <v>24</v>
      </c>
      <c r="BO12" s="127">
        <v>20</v>
      </c>
      <c r="BP12" s="19">
        <f t="shared" si="25"/>
        <v>4</v>
      </c>
      <c r="BQ12" s="127"/>
      <c r="BR12" s="127"/>
      <c r="BS12" s="127">
        <v>10</v>
      </c>
      <c r="BT12" s="19">
        <f t="shared" si="27"/>
        <v>-10</v>
      </c>
      <c r="BU12" s="19">
        <f t="shared" si="31"/>
        <v>-3</v>
      </c>
    </row>
    <row r="13" customHeight="1" spans="1:73">
      <c r="A13" s="81">
        <v>12</v>
      </c>
      <c r="B13" s="19">
        <v>357</v>
      </c>
      <c r="C13" s="123" t="s">
        <v>48</v>
      </c>
      <c r="D13" s="19" t="s">
        <v>46</v>
      </c>
      <c r="E13" s="19" t="s">
        <v>49</v>
      </c>
      <c r="F13" s="19">
        <f t="shared" si="1"/>
        <v>-109.6</v>
      </c>
      <c r="G13" s="19">
        <f t="shared" si="2"/>
        <v>-54.8</v>
      </c>
      <c r="H13" s="19">
        <v>69</v>
      </c>
      <c r="I13" s="19">
        <v>35</v>
      </c>
      <c r="J13" s="19">
        <f t="shared" si="3"/>
        <v>34</v>
      </c>
      <c r="K13" s="19"/>
      <c r="L13" s="19">
        <v>11</v>
      </c>
      <c r="M13" s="19">
        <v>25</v>
      </c>
      <c r="N13" s="19">
        <f t="shared" si="4"/>
        <v>-14</v>
      </c>
      <c r="O13" s="19">
        <f t="shared" si="28"/>
        <v>-14</v>
      </c>
      <c r="P13" s="19">
        <v>4</v>
      </c>
      <c r="Q13" s="19">
        <v>12</v>
      </c>
      <c r="R13" s="19">
        <f t="shared" si="5"/>
        <v>-8</v>
      </c>
      <c r="S13" s="19">
        <f t="shared" si="6"/>
        <v>-8</v>
      </c>
      <c r="T13" s="19">
        <v>7</v>
      </c>
      <c r="U13" s="19">
        <v>30</v>
      </c>
      <c r="V13" s="19">
        <f t="shared" si="7"/>
        <v>-23</v>
      </c>
      <c r="W13" s="19">
        <f t="shared" si="8"/>
        <v>-23</v>
      </c>
      <c r="X13" s="19">
        <v>4</v>
      </c>
      <c r="Y13" s="19">
        <v>10</v>
      </c>
      <c r="Z13" s="19">
        <f t="shared" si="9"/>
        <v>-6</v>
      </c>
      <c r="AA13" s="19">
        <f t="shared" si="10"/>
        <v>-3</v>
      </c>
      <c r="AB13" s="19">
        <v>5</v>
      </c>
      <c r="AC13" s="19">
        <v>6</v>
      </c>
      <c r="AD13" s="19">
        <f t="shared" si="11"/>
        <v>-1</v>
      </c>
      <c r="AE13" s="127">
        <f t="shared" si="32"/>
        <v>-1</v>
      </c>
      <c r="AF13" s="19">
        <v>3</v>
      </c>
      <c r="AG13" s="19">
        <v>12</v>
      </c>
      <c r="AH13" s="19">
        <f t="shared" si="12"/>
        <v>-9</v>
      </c>
      <c r="AI13" s="127">
        <f>0.5*AH13</f>
        <v>-4.5</v>
      </c>
      <c r="AJ13" s="127">
        <v>1</v>
      </c>
      <c r="AK13" s="127">
        <v>8</v>
      </c>
      <c r="AL13" s="19">
        <f t="shared" si="13"/>
        <v>-7</v>
      </c>
      <c r="AM13" s="127">
        <f t="shared" si="29"/>
        <v>-2.1</v>
      </c>
      <c r="AN13" s="19"/>
      <c r="AO13" s="19">
        <v>12</v>
      </c>
      <c r="AP13" s="19">
        <f t="shared" si="14"/>
        <v>-12</v>
      </c>
      <c r="AQ13" s="127">
        <f t="shared" si="15"/>
        <v>-2.4</v>
      </c>
      <c r="AR13" s="19">
        <v>5</v>
      </c>
      <c r="AS13" s="127">
        <v>1</v>
      </c>
      <c r="AT13" s="19">
        <f t="shared" si="16"/>
        <v>5.5</v>
      </c>
      <c r="AU13" s="127">
        <v>10</v>
      </c>
      <c r="AV13" s="19">
        <f t="shared" si="17"/>
        <v>-4.5</v>
      </c>
      <c r="AW13" s="127">
        <f t="shared" si="30"/>
        <v>-4.5</v>
      </c>
      <c r="AX13" s="127">
        <v>4</v>
      </c>
      <c r="AY13" s="127">
        <v>1</v>
      </c>
      <c r="AZ13" s="19">
        <f t="shared" si="18"/>
        <v>5</v>
      </c>
      <c r="BA13" s="19">
        <v>25</v>
      </c>
      <c r="BB13" s="19">
        <f t="shared" si="19"/>
        <v>-20</v>
      </c>
      <c r="BC13" s="127">
        <f t="shared" si="33"/>
        <v>-20</v>
      </c>
      <c r="BD13" s="19">
        <v>4</v>
      </c>
      <c r="BE13" s="127">
        <v>18</v>
      </c>
      <c r="BF13" s="19">
        <f t="shared" si="20"/>
        <v>-14</v>
      </c>
      <c r="BG13" s="127">
        <f t="shared" si="21"/>
        <v>-7</v>
      </c>
      <c r="BH13" s="127">
        <v>2</v>
      </c>
      <c r="BI13" s="127">
        <v>20</v>
      </c>
      <c r="BJ13" s="19">
        <f t="shared" si="22"/>
        <v>-18</v>
      </c>
      <c r="BK13" s="127">
        <f t="shared" si="23"/>
        <v>-18</v>
      </c>
      <c r="BL13" s="127">
        <v>2</v>
      </c>
      <c r="BM13" s="19">
        <v>24</v>
      </c>
      <c r="BN13" s="127">
        <f t="shared" si="24"/>
        <v>50</v>
      </c>
      <c r="BO13" s="127">
        <v>25</v>
      </c>
      <c r="BP13" s="19">
        <f t="shared" si="25"/>
        <v>25</v>
      </c>
      <c r="BQ13" s="129"/>
      <c r="BR13" s="127">
        <v>8</v>
      </c>
      <c r="BS13" s="127">
        <v>15</v>
      </c>
      <c r="BT13" s="19">
        <f t="shared" si="27"/>
        <v>-7</v>
      </c>
      <c r="BU13" s="19">
        <f t="shared" si="31"/>
        <v>-2.1</v>
      </c>
    </row>
    <row r="14" customHeight="1" spans="1:73">
      <c r="A14" s="81">
        <v>13</v>
      </c>
      <c r="B14" s="19">
        <v>359</v>
      </c>
      <c r="C14" s="123" t="s">
        <v>50</v>
      </c>
      <c r="D14" s="19" t="s">
        <v>46</v>
      </c>
      <c r="E14" s="19" t="s">
        <v>30</v>
      </c>
      <c r="F14" s="19">
        <f t="shared" si="1"/>
        <v>-123.5</v>
      </c>
      <c r="G14" s="19">
        <f t="shared" si="2"/>
        <v>-61.75</v>
      </c>
      <c r="H14" s="19">
        <v>52</v>
      </c>
      <c r="I14" s="19">
        <v>35</v>
      </c>
      <c r="J14" s="19">
        <f t="shared" si="3"/>
        <v>17</v>
      </c>
      <c r="K14" s="19"/>
      <c r="L14" s="19">
        <v>14</v>
      </c>
      <c r="M14" s="19">
        <v>25</v>
      </c>
      <c r="N14" s="19">
        <f t="shared" si="4"/>
        <v>-11</v>
      </c>
      <c r="O14" s="19">
        <f t="shared" si="28"/>
        <v>-11</v>
      </c>
      <c r="P14" s="19"/>
      <c r="Q14" s="19">
        <v>12</v>
      </c>
      <c r="R14" s="19">
        <f t="shared" si="5"/>
        <v>-12</v>
      </c>
      <c r="S14" s="19">
        <f t="shared" si="6"/>
        <v>-12</v>
      </c>
      <c r="T14" s="19">
        <v>2</v>
      </c>
      <c r="U14" s="19">
        <v>40</v>
      </c>
      <c r="V14" s="19">
        <f t="shared" si="7"/>
        <v>-38</v>
      </c>
      <c r="W14" s="19">
        <f t="shared" si="8"/>
        <v>-38</v>
      </c>
      <c r="X14" s="19"/>
      <c r="Y14" s="19">
        <v>10</v>
      </c>
      <c r="Z14" s="19">
        <f t="shared" si="9"/>
        <v>-10</v>
      </c>
      <c r="AA14" s="19">
        <f t="shared" si="10"/>
        <v>-5</v>
      </c>
      <c r="AB14" s="19"/>
      <c r="AC14" s="19">
        <v>6</v>
      </c>
      <c r="AD14" s="19">
        <f t="shared" si="11"/>
        <v>-6</v>
      </c>
      <c r="AE14" s="127">
        <f t="shared" si="32"/>
        <v>-6</v>
      </c>
      <c r="AF14" s="19">
        <v>11</v>
      </c>
      <c r="AG14" s="19">
        <v>12</v>
      </c>
      <c r="AH14" s="19">
        <f t="shared" si="12"/>
        <v>-1</v>
      </c>
      <c r="AI14" s="127">
        <f>0.5*AH14</f>
        <v>-0.5</v>
      </c>
      <c r="AJ14" s="127">
        <v>1</v>
      </c>
      <c r="AK14" s="127">
        <v>8</v>
      </c>
      <c r="AL14" s="19">
        <f t="shared" si="13"/>
        <v>-7</v>
      </c>
      <c r="AM14" s="127">
        <f t="shared" si="29"/>
        <v>-2.1</v>
      </c>
      <c r="AN14" s="19"/>
      <c r="AO14" s="19">
        <v>12</v>
      </c>
      <c r="AP14" s="19">
        <f t="shared" si="14"/>
        <v>-12</v>
      </c>
      <c r="AQ14" s="127">
        <f t="shared" si="15"/>
        <v>-2.4</v>
      </c>
      <c r="AR14" s="19">
        <v>3</v>
      </c>
      <c r="AS14" s="127">
        <v>2</v>
      </c>
      <c r="AT14" s="19">
        <f t="shared" si="16"/>
        <v>4</v>
      </c>
      <c r="AU14" s="127">
        <v>10</v>
      </c>
      <c r="AV14" s="19">
        <f t="shared" si="17"/>
        <v>-6</v>
      </c>
      <c r="AW14" s="127">
        <f t="shared" si="30"/>
        <v>-6</v>
      </c>
      <c r="AX14" s="127">
        <v>9</v>
      </c>
      <c r="AY14" s="127">
        <v>4</v>
      </c>
      <c r="AZ14" s="19">
        <f t="shared" si="18"/>
        <v>13</v>
      </c>
      <c r="BA14" s="19">
        <v>25</v>
      </c>
      <c r="BB14" s="19">
        <f t="shared" si="19"/>
        <v>-12</v>
      </c>
      <c r="BC14" s="127">
        <f t="shared" si="33"/>
        <v>-12</v>
      </c>
      <c r="BD14" s="19">
        <v>5</v>
      </c>
      <c r="BE14" s="127">
        <v>18</v>
      </c>
      <c r="BF14" s="19">
        <f t="shared" si="20"/>
        <v>-13</v>
      </c>
      <c r="BG14" s="127">
        <f t="shared" si="21"/>
        <v>-6.5</v>
      </c>
      <c r="BH14" s="127">
        <v>4</v>
      </c>
      <c r="BI14" s="127">
        <v>20</v>
      </c>
      <c r="BJ14" s="19">
        <f t="shared" si="22"/>
        <v>-16</v>
      </c>
      <c r="BK14" s="127">
        <f t="shared" si="23"/>
        <v>-16</v>
      </c>
      <c r="BL14" s="127">
        <v>7</v>
      </c>
      <c r="BM14" s="19">
        <v>5</v>
      </c>
      <c r="BN14" s="127">
        <f t="shared" si="24"/>
        <v>17</v>
      </c>
      <c r="BO14" s="127">
        <v>25</v>
      </c>
      <c r="BP14" s="19">
        <f t="shared" si="25"/>
        <v>-8</v>
      </c>
      <c r="BQ14" s="127">
        <f>0.3*BP14</f>
        <v>-2.4</v>
      </c>
      <c r="BR14" s="127">
        <v>3</v>
      </c>
      <c r="BS14" s="127">
        <v>15</v>
      </c>
      <c r="BT14" s="19">
        <f t="shared" si="27"/>
        <v>-12</v>
      </c>
      <c r="BU14" s="19">
        <f t="shared" si="31"/>
        <v>-3.6</v>
      </c>
    </row>
    <row r="15" customHeight="1" spans="1:73">
      <c r="A15" s="81">
        <v>14</v>
      </c>
      <c r="B15" s="19">
        <v>365</v>
      </c>
      <c r="C15" s="123" t="s">
        <v>51</v>
      </c>
      <c r="D15" s="19" t="s">
        <v>46</v>
      </c>
      <c r="E15" s="19" t="s">
        <v>41</v>
      </c>
      <c r="F15" s="19">
        <f t="shared" si="1"/>
        <v>-84</v>
      </c>
      <c r="G15" s="19">
        <f t="shared" si="2"/>
        <v>-42</v>
      </c>
      <c r="H15" s="19">
        <v>57</v>
      </c>
      <c r="I15" s="19">
        <v>45</v>
      </c>
      <c r="J15" s="19">
        <f t="shared" si="3"/>
        <v>12</v>
      </c>
      <c r="K15" s="19"/>
      <c r="L15" s="19">
        <v>36</v>
      </c>
      <c r="M15" s="19">
        <v>30</v>
      </c>
      <c r="N15" s="19">
        <f t="shared" si="4"/>
        <v>6</v>
      </c>
      <c r="O15" s="19"/>
      <c r="P15" s="19"/>
      <c r="Q15" s="19">
        <v>15</v>
      </c>
      <c r="R15" s="19">
        <f t="shared" si="5"/>
        <v>-15</v>
      </c>
      <c r="S15" s="19">
        <f t="shared" si="6"/>
        <v>-15</v>
      </c>
      <c r="T15" s="19">
        <v>26</v>
      </c>
      <c r="U15" s="19">
        <v>40</v>
      </c>
      <c r="V15" s="19">
        <f t="shared" si="7"/>
        <v>-14</v>
      </c>
      <c r="W15" s="19">
        <f t="shared" si="8"/>
        <v>-14</v>
      </c>
      <c r="X15" s="19"/>
      <c r="Y15" s="19">
        <v>10</v>
      </c>
      <c r="Z15" s="19">
        <f t="shared" si="9"/>
        <v>-10</v>
      </c>
      <c r="AA15" s="19">
        <f t="shared" si="10"/>
        <v>-5</v>
      </c>
      <c r="AB15" s="19"/>
      <c r="AC15" s="19">
        <v>6</v>
      </c>
      <c r="AD15" s="19">
        <f t="shared" si="11"/>
        <v>-6</v>
      </c>
      <c r="AE15" s="127">
        <f t="shared" si="32"/>
        <v>-6</v>
      </c>
      <c r="AF15" s="19">
        <v>15</v>
      </c>
      <c r="AG15" s="19">
        <v>12</v>
      </c>
      <c r="AH15" s="19">
        <f t="shared" si="12"/>
        <v>3</v>
      </c>
      <c r="AI15" s="127"/>
      <c r="AJ15" s="127">
        <v>1</v>
      </c>
      <c r="AK15" s="127">
        <v>8</v>
      </c>
      <c r="AL15" s="19">
        <f t="shared" si="13"/>
        <v>-7</v>
      </c>
      <c r="AM15" s="127">
        <f t="shared" si="29"/>
        <v>-2.1</v>
      </c>
      <c r="AN15" s="19"/>
      <c r="AO15" s="19">
        <v>12</v>
      </c>
      <c r="AP15" s="19">
        <f t="shared" si="14"/>
        <v>-12</v>
      </c>
      <c r="AQ15" s="127">
        <f t="shared" si="15"/>
        <v>-2.4</v>
      </c>
      <c r="AR15" s="19">
        <v>7</v>
      </c>
      <c r="AS15" s="127"/>
      <c r="AT15" s="19">
        <f t="shared" si="16"/>
        <v>7</v>
      </c>
      <c r="AU15" s="127">
        <v>10</v>
      </c>
      <c r="AV15" s="19">
        <f t="shared" si="17"/>
        <v>-3</v>
      </c>
      <c r="AW15" s="127">
        <f t="shared" si="30"/>
        <v>-3</v>
      </c>
      <c r="AX15" s="127">
        <v>5</v>
      </c>
      <c r="AY15" s="127">
        <v>4</v>
      </c>
      <c r="AZ15" s="19">
        <f t="shared" si="18"/>
        <v>9</v>
      </c>
      <c r="BA15" s="19">
        <v>30</v>
      </c>
      <c r="BB15" s="19">
        <f t="shared" si="19"/>
        <v>-21</v>
      </c>
      <c r="BC15" s="127">
        <f t="shared" si="33"/>
        <v>-21</v>
      </c>
      <c r="BD15" s="19">
        <v>7</v>
      </c>
      <c r="BE15" s="127">
        <v>20</v>
      </c>
      <c r="BF15" s="19">
        <f t="shared" si="20"/>
        <v>-13</v>
      </c>
      <c r="BG15" s="127">
        <f t="shared" si="21"/>
        <v>-6.5</v>
      </c>
      <c r="BH15" s="127">
        <v>16</v>
      </c>
      <c r="BI15" s="127">
        <v>25</v>
      </c>
      <c r="BJ15" s="19">
        <f t="shared" si="22"/>
        <v>-9</v>
      </c>
      <c r="BK15" s="127">
        <f t="shared" si="23"/>
        <v>-9</v>
      </c>
      <c r="BL15" s="127">
        <v>11</v>
      </c>
      <c r="BM15" s="19">
        <v>19</v>
      </c>
      <c r="BN15" s="127">
        <f t="shared" si="24"/>
        <v>49</v>
      </c>
      <c r="BO15" s="127">
        <v>30</v>
      </c>
      <c r="BP15" s="19">
        <f t="shared" si="25"/>
        <v>19</v>
      </c>
      <c r="BQ15" s="129"/>
      <c r="BR15" s="127">
        <v>24</v>
      </c>
      <c r="BS15" s="127">
        <v>15</v>
      </c>
      <c r="BT15" s="19">
        <f t="shared" si="27"/>
        <v>9</v>
      </c>
      <c r="BU15" s="19"/>
    </row>
    <row r="16" customHeight="1" spans="1:73">
      <c r="A16" s="81">
        <v>15</v>
      </c>
      <c r="B16" s="19">
        <v>367</v>
      </c>
      <c r="C16" s="123" t="s">
        <v>52</v>
      </c>
      <c r="D16" s="19" t="s">
        <v>27</v>
      </c>
      <c r="E16" s="19" t="s">
        <v>28</v>
      </c>
      <c r="F16" s="19">
        <f t="shared" si="1"/>
        <v>-69.7</v>
      </c>
      <c r="G16" s="19">
        <f t="shared" si="2"/>
        <v>-34.85</v>
      </c>
      <c r="H16" s="19">
        <v>31</v>
      </c>
      <c r="I16" s="19">
        <v>30</v>
      </c>
      <c r="J16" s="19">
        <f t="shared" si="3"/>
        <v>1</v>
      </c>
      <c r="K16" s="19"/>
      <c r="L16" s="19">
        <v>13</v>
      </c>
      <c r="M16" s="19">
        <v>15</v>
      </c>
      <c r="N16" s="19">
        <f t="shared" si="4"/>
        <v>-2</v>
      </c>
      <c r="O16" s="19">
        <f t="shared" ref="O16:O25" si="34">1*N16</f>
        <v>-2</v>
      </c>
      <c r="P16" s="19">
        <v>3</v>
      </c>
      <c r="Q16" s="19">
        <v>8</v>
      </c>
      <c r="R16" s="19">
        <f t="shared" si="5"/>
        <v>-5</v>
      </c>
      <c r="S16" s="19">
        <f t="shared" si="6"/>
        <v>-5</v>
      </c>
      <c r="T16" s="19">
        <v>5</v>
      </c>
      <c r="U16" s="19">
        <v>25</v>
      </c>
      <c r="V16" s="19">
        <f t="shared" si="7"/>
        <v>-20</v>
      </c>
      <c r="W16" s="19">
        <f t="shared" si="8"/>
        <v>-20</v>
      </c>
      <c r="X16" s="19"/>
      <c r="Y16" s="19">
        <v>6</v>
      </c>
      <c r="Z16" s="19">
        <f t="shared" si="9"/>
        <v>-6</v>
      </c>
      <c r="AA16" s="19">
        <f t="shared" si="10"/>
        <v>-3</v>
      </c>
      <c r="AB16" s="19"/>
      <c r="AC16" s="19">
        <v>4</v>
      </c>
      <c r="AD16" s="19">
        <f t="shared" si="11"/>
        <v>-4</v>
      </c>
      <c r="AE16" s="127">
        <f t="shared" si="32"/>
        <v>-4</v>
      </c>
      <c r="AF16" s="19">
        <v>12</v>
      </c>
      <c r="AG16" s="19">
        <v>10</v>
      </c>
      <c r="AH16" s="19">
        <f t="shared" si="12"/>
        <v>2</v>
      </c>
      <c r="AI16" s="127"/>
      <c r="AJ16" s="127">
        <v>2</v>
      </c>
      <c r="AK16" s="127">
        <v>3</v>
      </c>
      <c r="AL16" s="19">
        <f t="shared" si="13"/>
        <v>-1</v>
      </c>
      <c r="AM16" s="127">
        <f t="shared" si="29"/>
        <v>-0.3</v>
      </c>
      <c r="AN16" s="19"/>
      <c r="AO16" s="19">
        <v>8</v>
      </c>
      <c r="AP16" s="19">
        <f t="shared" si="14"/>
        <v>-8</v>
      </c>
      <c r="AQ16" s="127">
        <f t="shared" si="15"/>
        <v>-1.6</v>
      </c>
      <c r="AR16" s="19">
        <v>10</v>
      </c>
      <c r="AS16" s="127">
        <v>1</v>
      </c>
      <c r="AT16" s="19">
        <f t="shared" si="16"/>
        <v>10.5</v>
      </c>
      <c r="AU16" s="127">
        <v>5</v>
      </c>
      <c r="AV16" s="19">
        <f t="shared" si="17"/>
        <v>5.5</v>
      </c>
      <c r="AW16" s="127"/>
      <c r="AX16" s="127">
        <v>3</v>
      </c>
      <c r="AY16" s="127">
        <v>2</v>
      </c>
      <c r="AZ16" s="19">
        <f t="shared" si="18"/>
        <v>5</v>
      </c>
      <c r="BA16" s="19">
        <v>20</v>
      </c>
      <c r="BB16" s="19">
        <f t="shared" si="19"/>
        <v>-15</v>
      </c>
      <c r="BC16" s="127">
        <f t="shared" si="33"/>
        <v>-15</v>
      </c>
      <c r="BD16" s="19">
        <v>7</v>
      </c>
      <c r="BE16" s="127">
        <v>12</v>
      </c>
      <c r="BF16" s="19">
        <f t="shared" si="20"/>
        <v>-5</v>
      </c>
      <c r="BG16" s="127">
        <f t="shared" si="21"/>
        <v>-2.5</v>
      </c>
      <c r="BH16" s="127">
        <v>5</v>
      </c>
      <c r="BI16" s="127">
        <v>18</v>
      </c>
      <c r="BJ16" s="19">
        <f t="shared" si="22"/>
        <v>-13</v>
      </c>
      <c r="BK16" s="127">
        <f t="shared" si="23"/>
        <v>-13</v>
      </c>
      <c r="BL16" s="127">
        <v>17</v>
      </c>
      <c r="BM16" s="19"/>
      <c r="BN16" s="127">
        <f t="shared" si="24"/>
        <v>17</v>
      </c>
      <c r="BO16" s="127">
        <v>20</v>
      </c>
      <c r="BP16" s="19">
        <f t="shared" si="25"/>
        <v>-3</v>
      </c>
      <c r="BQ16" s="127">
        <f t="shared" ref="BQ16:BQ27" si="35">0.3*BP16</f>
        <v>-0.9</v>
      </c>
      <c r="BR16" s="127">
        <v>2</v>
      </c>
      <c r="BS16" s="127">
        <v>10</v>
      </c>
      <c r="BT16" s="19">
        <f t="shared" si="27"/>
        <v>-8</v>
      </c>
      <c r="BU16" s="19">
        <f t="shared" ref="BU16:BU27" si="36">0.3*BT16</f>
        <v>-2.4</v>
      </c>
    </row>
    <row r="17" customHeight="1" spans="1:73">
      <c r="A17" s="81">
        <v>16</v>
      </c>
      <c r="B17" s="19">
        <v>371</v>
      </c>
      <c r="C17" s="123" t="s">
        <v>53</v>
      </c>
      <c r="D17" s="19" t="s">
        <v>54</v>
      </c>
      <c r="E17" s="19" t="s">
        <v>32</v>
      </c>
      <c r="F17" s="19">
        <f t="shared" si="1"/>
        <v>-76.5</v>
      </c>
      <c r="G17" s="19">
        <f t="shared" si="2"/>
        <v>-38.25</v>
      </c>
      <c r="H17" s="19">
        <v>39</v>
      </c>
      <c r="I17" s="19">
        <v>30</v>
      </c>
      <c r="J17" s="19">
        <f t="shared" si="3"/>
        <v>9</v>
      </c>
      <c r="K17" s="19"/>
      <c r="L17" s="19">
        <v>7</v>
      </c>
      <c r="M17" s="19">
        <v>15</v>
      </c>
      <c r="N17" s="19">
        <f t="shared" si="4"/>
        <v>-8</v>
      </c>
      <c r="O17" s="19">
        <f t="shared" si="34"/>
        <v>-8</v>
      </c>
      <c r="P17" s="19"/>
      <c r="Q17" s="19">
        <v>8</v>
      </c>
      <c r="R17" s="19">
        <f t="shared" si="5"/>
        <v>-8</v>
      </c>
      <c r="S17" s="19">
        <f t="shared" si="6"/>
        <v>-8</v>
      </c>
      <c r="T17" s="19">
        <v>13</v>
      </c>
      <c r="U17" s="19">
        <v>20</v>
      </c>
      <c r="V17" s="19">
        <f t="shared" si="7"/>
        <v>-7</v>
      </c>
      <c r="W17" s="19">
        <f t="shared" si="8"/>
        <v>-7</v>
      </c>
      <c r="X17" s="19"/>
      <c r="Y17" s="19">
        <v>6</v>
      </c>
      <c r="Z17" s="19">
        <f t="shared" si="9"/>
        <v>-6</v>
      </c>
      <c r="AA17" s="19">
        <f t="shared" si="10"/>
        <v>-3</v>
      </c>
      <c r="AB17" s="19"/>
      <c r="AC17" s="19">
        <v>4</v>
      </c>
      <c r="AD17" s="19">
        <f t="shared" si="11"/>
        <v>-4</v>
      </c>
      <c r="AE17" s="127">
        <f t="shared" si="32"/>
        <v>-4</v>
      </c>
      <c r="AF17" s="19">
        <v>4</v>
      </c>
      <c r="AG17" s="19">
        <v>8</v>
      </c>
      <c r="AH17" s="19">
        <f t="shared" si="12"/>
        <v>-4</v>
      </c>
      <c r="AI17" s="127">
        <f>0.5*AH17</f>
        <v>-2</v>
      </c>
      <c r="AJ17" s="127">
        <v>1</v>
      </c>
      <c r="AK17" s="127">
        <v>3</v>
      </c>
      <c r="AL17" s="19">
        <f t="shared" si="13"/>
        <v>-2</v>
      </c>
      <c r="AM17" s="127">
        <f t="shared" si="29"/>
        <v>-0.6</v>
      </c>
      <c r="AN17" s="19">
        <v>1</v>
      </c>
      <c r="AO17" s="19">
        <v>8</v>
      </c>
      <c r="AP17" s="19">
        <f t="shared" si="14"/>
        <v>-7</v>
      </c>
      <c r="AQ17" s="127">
        <f t="shared" si="15"/>
        <v>-1.4</v>
      </c>
      <c r="AR17" s="19">
        <v>2</v>
      </c>
      <c r="AS17" s="127"/>
      <c r="AT17" s="19">
        <f t="shared" si="16"/>
        <v>2</v>
      </c>
      <c r="AU17" s="127">
        <v>5</v>
      </c>
      <c r="AV17" s="19">
        <f t="shared" si="17"/>
        <v>-3</v>
      </c>
      <c r="AW17" s="127">
        <f>1*AV17</f>
        <v>-3</v>
      </c>
      <c r="AX17" s="127">
        <v>2</v>
      </c>
      <c r="AY17" s="127">
        <v>1</v>
      </c>
      <c r="AZ17" s="19">
        <f t="shared" si="18"/>
        <v>3</v>
      </c>
      <c r="BA17" s="19">
        <v>20</v>
      </c>
      <c r="BB17" s="19">
        <f t="shared" si="19"/>
        <v>-17</v>
      </c>
      <c r="BC17" s="127">
        <f t="shared" si="33"/>
        <v>-17</v>
      </c>
      <c r="BD17" s="19">
        <v>1</v>
      </c>
      <c r="BE17" s="127">
        <v>10</v>
      </c>
      <c r="BF17" s="19">
        <f t="shared" si="20"/>
        <v>-9</v>
      </c>
      <c r="BG17" s="127">
        <f t="shared" si="21"/>
        <v>-4.5</v>
      </c>
      <c r="BH17" s="127">
        <v>3</v>
      </c>
      <c r="BI17" s="127">
        <v>15</v>
      </c>
      <c r="BJ17" s="19">
        <f t="shared" si="22"/>
        <v>-12</v>
      </c>
      <c r="BK17" s="127">
        <f t="shared" si="23"/>
        <v>-12</v>
      </c>
      <c r="BL17" s="127">
        <v>5</v>
      </c>
      <c r="BM17" s="19"/>
      <c r="BN17" s="127">
        <f t="shared" si="24"/>
        <v>5</v>
      </c>
      <c r="BO17" s="127">
        <v>15</v>
      </c>
      <c r="BP17" s="19">
        <f t="shared" si="25"/>
        <v>-10</v>
      </c>
      <c r="BQ17" s="127">
        <f t="shared" si="35"/>
        <v>-3</v>
      </c>
      <c r="BR17" s="127"/>
      <c r="BS17" s="127">
        <v>10</v>
      </c>
      <c r="BT17" s="19">
        <f t="shared" si="27"/>
        <v>-10</v>
      </c>
      <c r="BU17" s="19">
        <f t="shared" si="36"/>
        <v>-3</v>
      </c>
    </row>
    <row r="18" customHeight="1" spans="1:73">
      <c r="A18" s="81">
        <v>17</v>
      </c>
      <c r="B18" s="19">
        <v>373</v>
      </c>
      <c r="C18" s="123" t="s">
        <v>55</v>
      </c>
      <c r="D18" s="19" t="s">
        <v>40</v>
      </c>
      <c r="E18" s="19" t="s">
        <v>30</v>
      </c>
      <c r="F18" s="19">
        <f t="shared" si="1"/>
        <v>-88.3</v>
      </c>
      <c r="G18" s="19">
        <f t="shared" si="2"/>
        <v>-44.15</v>
      </c>
      <c r="H18" s="19">
        <v>104</v>
      </c>
      <c r="I18" s="19">
        <v>35</v>
      </c>
      <c r="J18" s="19">
        <f t="shared" si="3"/>
        <v>69</v>
      </c>
      <c r="K18" s="19"/>
      <c r="L18" s="19">
        <v>18</v>
      </c>
      <c r="M18" s="19">
        <v>25</v>
      </c>
      <c r="N18" s="19">
        <f t="shared" si="4"/>
        <v>-7</v>
      </c>
      <c r="O18" s="19">
        <f t="shared" si="34"/>
        <v>-7</v>
      </c>
      <c r="P18" s="19"/>
      <c r="Q18" s="19">
        <v>12</v>
      </c>
      <c r="R18" s="19">
        <f t="shared" si="5"/>
        <v>-12</v>
      </c>
      <c r="S18" s="19">
        <f t="shared" si="6"/>
        <v>-12</v>
      </c>
      <c r="T18" s="19">
        <v>34</v>
      </c>
      <c r="U18" s="19">
        <v>40</v>
      </c>
      <c r="V18" s="19">
        <f t="shared" si="7"/>
        <v>-6</v>
      </c>
      <c r="W18" s="19">
        <f t="shared" si="8"/>
        <v>-6</v>
      </c>
      <c r="X18" s="19"/>
      <c r="Y18" s="19">
        <v>10</v>
      </c>
      <c r="Z18" s="19">
        <f t="shared" si="9"/>
        <v>-10</v>
      </c>
      <c r="AA18" s="19">
        <f t="shared" si="10"/>
        <v>-5</v>
      </c>
      <c r="AB18" s="19">
        <v>10</v>
      </c>
      <c r="AC18" s="19">
        <v>6</v>
      </c>
      <c r="AD18" s="19">
        <f t="shared" si="11"/>
        <v>4</v>
      </c>
      <c r="AF18" s="19">
        <v>5</v>
      </c>
      <c r="AG18" s="19">
        <v>12</v>
      </c>
      <c r="AH18" s="19">
        <f t="shared" si="12"/>
        <v>-7</v>
      </c>
      <c r="AI18" s="127">
        <f>0.5*AH18</f>
        <v>-3.5</v>
      </c>
      <c r="AJ18" s="127">
        <v>4</v>
      </c>
      <c r="AK18" s="127">
        <v>8</v>
      </c>
      <c r="AL18" s="19">
        <f t="shared" si="13"/>
        <v>-4</v>
      </c>
      <c r="AM18" s="127">
        <f t="shared" si="29"/>
        <v>-1.2</v>
      </c>
      <c r="AN18" s="19"/>
      <c r="AO18" s="19">
        <v>12</v>
      </c>
      <c r="AP18" s="19">
        <f t="shared" si="14"/>
        <v>-12</v>
      </c>
      <c r="AQ18" s="127">
        <f t="shared" si="15"/>
        <v>-2.4</v>
      </c>
      <c r="AR18" s="19">
        <v>2</v>
      </c>
      <c r="AS18" s="127">
        <v>1</v>
      </c>
      <c r="AT18" s="19">
        <f t="shared" si="16"/>
        <v>2.5</v>
      </c>
      <c r="AU18" s="127">
        <v>10</v>
      </c>
      <c r="AV18" s="19">
        <f t="shared" si="17"/>
        <v>-7.5</v>
      </c>
      <c r="AW18" s="127">
        <f>1*AV18</f>
        <v>-7.5</v>
      </c>
      <c r="AX18" s="127">
        <v>15</v>
      </c>
      <c r="AY18" s="127">
        <v>3</v>
      </c>
      <c r="AZ18" s="19">
        <f t="shared" si="18"/>
        <v>18</v>
      </c>
      <c r="BA18" s="19">
        <v>25</v>
      </c>
      <c r="BB18" s="19">
        <f t="shared" si="19"/>
        <v>-7</v>
      </c>
      <c r="BC18" s="127">
        <f t="shared" si="33"/>
        <v>-7</v>
      </c>
      <c r="BD18" s="19">
        <v>2</v>
      </c>
      <c r="BE18" s="127">
        <v>18</v>
      </c>
      <c r="BF18" s="19">
        <f t="shared" si="20"/>
        <v>-16</v>
      </c>
      <c r="BG18" s="127">
        <f t="shared" si="21"/>
        <v>-8</v>
      </c>
      <c r="BH18" s="127">
        <v>3</v>
      </c>
      <c r="BI18" s="127">
        <v>20</v>
      </c>
      <c r="BJ18" s="19">
        <f t="shared" si="22"/>
        <v>-17</v>
      </c>
      <c r="BK18" s="127">
        <f t="shared" si="23"/>
        <v>-17</v>
      </c>
      <c r="BL18" s="127">
        <v>1</v>
      </c>
      <c r="BM18" s="19"/>
      <c r="BN18" s="127">
        <f t="shared" si="24"/>
        <v>1</v>
      </c>
      <c r="BO18" s="127">
        <v>25</v>
      </c>
      <c r="BP18" s="19">
        <f t="shared" si="25"/>
        <v>-24</v>
      </c>
      <c r="BQ18" s="127">
        <f t="shared" si="35"/>
        <v>-7.2</v>
      </c>
      <c r="BR18" s="127"/>
      <c r="BS18" s="127">
        <v>15</v>
      </c>
      <c r="BT18" s="19">
        <f t="shared" si="27"/>
        <v>-15</v>
      </c>
      <c r="BU18" s="19">
        <f t="shared" si="36"/>
        <v>-4.5</v>
      </c>
    </row>
    <row r="19" customHeight="1" spans="1:73">
      <c r="A19" s="81">
        <v>18</v>
      </c>
      <c r="B19" s="19">
        <v>377</v>
      </c>
      <c r="C19" s="123" t="s">
        <v>56</v>
      </c>
      <c r="D19" s="19" t="s">
        <v>57</v>
      </c>
      <c r="E19" s="19" t="s">
        <v>30</v>
      </c>
      <c r="F19" s="19">
        <f t="shared" si="1"/>
        <v>-80.4</v>
      </c>
      <c r="G19" s="19">
        <f t="shared" si="2"/>
        <v>-40.2</v>
      </c>
      <c r="H19" s="19">
        <v>48</v>
      </c>
      <c r="I19" s="19">
        <v>35</v>
      </c>
      <c r="J19" s="19">
        <f t="shared" si="3"/>
        <v>13</v>
      </c>
      <c r="K19" s="19"/>
      <c r="L19" s="19">
        <v>14</v>
      </c>
      <c r="M19" s="19">
        <v>25</v>
      </c>
      <c r="N19" s="19">
        <f t="shared" si="4"/>
        <v>-11</v>
      </c>
      <c r="O19" s="19">
        <f t="shared" si="34"/>
        <v>-11</v>
      </c>
      <c r="P19" s="19"/>
      <c r="Q19" s="19">
        <v>12</v>
      </c>
      <c r="R19" s="19">
        <f t="shared" si="5"/>
        <v>-12</v>
      </c>
      <c r="S19" s="19">
        <f t="shared" si="6"/>
        <v>-12</v>
      </c>
      <c r="T19" s="19">
        <v>15</v>
      </c>
      <c r="U19" s="19">
        <v>30</v>
      </c>
      <c r="V19" s="19">
        <f t="shared" si="7"/>
        <v>-15</v>
      </c>
      <c r="W19" s="19">
        <f t="shared" si="8"/>
        <v>-15</v>
      </c>
      <c r="X19" s="19">
        <v>4</v>
      </c>
      <c r="Y19" s="19">
        <v>10</v>
      </c>
      <c r="Z19" s="19">
        <f t="shared" si="9"/>
        <v>-6</v>
      </c>
      <c r="AA19" s="19">
        <f t="shared" si="10"/>
        <v>-3</v>
      </c>
      <c r="AB19" s="19">
        <v>3</v>
      </c>
      <c r="AC19" s="19">
        <v>6</v>
      </c>
      <c r="AD19" s="19">
        <f t="shared" si="11"/>
        <v>-3</v>
      </c>
      <c r="AE19" s="127">
        <f>1*AD19</f>
        <v>-3</v>
      </c>
      <c r="AF19" s="19">
        <v>15</v>
      </c>
      <c r="AG19" s="19">
        <v>12</v>
      </c>
      <c r="AH19" s="19">
        <f t="shared" si="12"/>
        <v>3</v>
      </c>
      <c r="AJ19" s="127"/>
      <c r="AK19" s="127">
        <v>8</v>
      </c>
      <c r="AL19" s="19">
        <f t="shared" si="13"/>
        <v>-8</v>
      </c>
      <c r="AM19" s="127">
        <f t="shared" si="29"/>
        <v>-2.4</v>
      </c>
      <c r="AN19" s="19"/>
      <c r="AO19" s="19">
        <v>12</v>
      </c>
      <c r="AP19" s="19">
        <f t="shared" si="14"/>
        <v>-12</v>
      </c>
      <c r="AQ19" s="127">
        <f t="shared" si="15"/>
        <v>-2.4</v>
      </c>
      <c r="AR19" s="19">
        <v>14</v>
      </c>
      <c r="AS19" s="127">
        <v>2</v>
      </c>
      <c r="AT19" s="19">
        <f t="shared" si="16"/>
        <v>15</v>
      </c>
      <c r="AU19" s="127">
        <v>10</v>
      </c>
      <c r="AV19" s="19">
        <f t="shared" si="17"/>
        <v>5</v>
      </c>
      <c r="AW19" s="129"/>
      <c r="AX19" s="127">
        <v>31</v>
      </c>
      <c r="AY19" s="127"/>
      <c r="AZ19" s="19">
        <f t="shared" si="18"/>
        <v>31</v>
      </c>
      <c r="BA19" s="19">
        <v>25</v>
      </c>
      <c r="BB19" s="19">
        <f t="shared" si="19"/>
        <v>6</v>
      </c>
      <c r="BD19" s="19"/>
      <c r="BE19" s="127">
        <v>15</v>
      </c>
      <c r="BF19" s="19">
        <f t="shared" si="20"/>
        <v>-15</v>
      </c>
      <c r="BG19" s="127">
        <f t="shared" si="21"/>
        <v>-7.5</v>
      </c>
      <c r="BH19" s="127">
        <v>4</v>
      </c>
      <c r="BI19" s="127">
        <v>20</v>
      </c>
      <c r="BJ19" s="19">
        <f t="shared" si="22"/>
        <v>-16</v>
      </c>
      <c r="BK19" s="127">
        <f t="shared" si="23"/>
        <v>-16</v>
      </c>
      <c r="BL19" s="127">
        <v>10</v>
      </c>
      <c r="BM19" s="19"/>
      <c r="BN19" s="127">
        <f t="shared" si="24"/>
        <v>10</v>
      </c>
      <c r="BO19" s="127">
        <v>25</v>
      </c>
      <c r="BP19" s="19">
        <f t="shared" si="25"/>
        <v>-15</v>
      </c>
      <c r="BQ19" s="127">
        <f t="shared" si="35"/>
        <v>-4.5</v>
      </c>
      <c r="BR19" s="127">
        <v>3</v>
      </c>
      <c r="BS19" s="127">
        <v>15</v>
      </c>
      <c r="BT19" s="19">
        <f t="shared" si="27"/>
        <v>-12</v>
      </c>
      <c r="BU19" s="19">
        <f t="shared" si="36"/>
        <v>-3.6</v>
      </c>
    </row>
    <row r="20" customHeight="1" spans="1:73">
      <c r="A20" s="81">
        <v>19</v>
      </c>
      <c r="B20" s="19">
        <v>379</v>
      </c>
      <c r="C20" s="123" t="s">
        <v>58</v>
      </c>
      <c r="D20" s="19" t="s">
        <v>46</v>
      </c>
      <c r="E20" s="19" t="s">
        <v>30</v>
      </c>
      <c r="F20" s="19">
        <f t="shared" si="1"/>
        <v>-85.3</v>
      </c>
      <c r="G20" s="19">
        <f t="shared" si="2"/>
        <v>-42.65</v>
      </c>
      <c r="H20" s="19">
        <v>83</v>
      </c>
      <c r="I20" s="19">
        <v>35</v>
      </c>
      <c r="J20" s="19">
        <f t="shared" si="3"/>
        <v>48</v>
      </c>
      <c r="K20" s="19"/>
      <c r="L20" s="19">
        <v>17</v>
      </c>
      <c r="M20" s="19">
        <v>25</v>
      </c>
      <c r="N20" s="19">
        <f t="shared" si="4"/>
        <v>-8</v>
      </c>
      <c r="O20" s="19">
        <f t="shared" si="34"/>
        <v>-8</v>
      </c>
      <c r="P20" s="19"/>
      <c r="Q20" s="19">
        <v>12</v>
      </c>
      <c r="R20" s="19">
        <f t="shared" si="5"/>
        <v>-12</v>
      </c>
      <c r="S20" s="19">
        <f t="shared" si="6"/>
        <v>-12</v>
      </c>
      <c r="T20" s="19">
        <v>27</v>
      </c>
      <c r="U20" s="19">
        <v>40</v>
      </c>
      <c r="V20" s="19">
        <f t="shared" si="7"/>
        <v>-13</v>
      </c>
      <c r="W20" s="19">
        <f t="shared" si="8"/>
        <v>-13</v>
      </c>
      <c r="X20" s="19">
        <v>1</v>
      </c>
      <c r="Y20" s="19">
        <v>10</v>
      </c>
      <c r="Z20" s="19">
        <f t="shared" si="9"/>
        <v>-9</v>
      </c>
      <c r="AA20" s="19">
        <f t="shared" si="10"/>
        <v>-4.5</v>
      </c>
      <c r="AB20" s="19">
        <v>17</v>
      </c>
      <c r="AC20" s="19">
        <v>6</v>
      </c>
      <c r="AD20" s="19">
        <f t="shared" si="11"/>
        <v>11</v>
      </c>
      <c r="AF20" s="19">
        <v>16</v>
      </c>
      <c r="AG20" s="19">
        <v>12</v>
      </c>
      <c r="AH20" s="19">
        <f t="shared" si="12"/>
        <v>4</v>
      </c>
      <c r="AI20" s="127"/>
      <c r="AJ20" s="127"/>
      <c r="AK20" s="127">
        <v>8</v>
      </c>
      <c r="AL20" s="19">
        <f t="shared" si="13"/>
        <v>-8</v>
      </c>
      <c r="AM20" s="127">
        <f t="shared" si="29"/>
        <v>-2.4</v>
      </c>
      <c r="AN20" s="19"/>
      <c r="AO20" s="19">
        <v>12</v>
      </c>
      <c r="AP20" s="19">
        <f t="shared" si="14"/>
        <v>-12</v>
      </c>
      <c r="AQ20" s="127">
        <f t="shared" si="15"/>
        <v>-2.4</v>
      </c>
      <c r="AR20" s="19">
        <v>2</v>
      </c>
      <c r="AS20" s="127"/>
      <c r="AT20" s="19">
        <f t="shared" si="16"/>
        <v>2</v>
      </c>
      <c r="AU20" s="127">
        <v>10</v>
      </c>
      <c r="AV20" s="19">
        <f t="shared" si="17"/>
        <v>-8</v>
      </c>
      <c r="AW20" s="127">
        <f t="shared" ref="AW20:AW30" si="37">1*AV20</f>
        <v>-8</v>
      </c>
      <c r="AX20" s="127">
        <v>32</v>
      </c>
      <c r="AY20" s="127">
        <v>8</v>
      </c>
      <c r="AZ20" s="19">
        <f t="shared" si="18"/>
        <v>40</v>
      </c>
      <c r="BA20" s="19">
        <v>25</v>
      </c>
      <c r="BB20" s="19">
        <f t="shared" si="19"/>
        <v>15</v>
      </c>
      <c r="BC20" s="127"/>
      <c r="BD20" s="19"/>
      <c r="BE20" s="127">
        <v>18</v>
      </c>
      <c r="BF20" s="19">
        <f t="shared" si="20"/>
        <v>-18</v>
      </c>
      <c r="BG20" s="127">
        <f t="shared" si="21"/>
        <v>-9</v>
      </c>
      <c r="BH20" s="127">
        <v>6</v>
      </c>
      <c r="BI20" s="127">
        <v>20</v>
      </c>
      <c r="BJ20" s="19">
        <f t="shared" si="22"/>
        <v>-14</v>
      </c>
      <c r="BK20" s="127">
        <f t="shared" si="23"/>
        <v>-14</v>
      </c>
      <c r="BL20" s="127"/>
      <c r="BM20" s="19"/>
      <c r="BN20" s="127">
        <f t="shared" si="24"/>
        <v>0</v>
      </c>
      <c r="BO20" s="127">
        <v>25</v>
      </c>
      <c r="BP20" s="19">
        <f t="shared" si="25"/>
        <v>-25</v>
      </c>
      <c r="BQ20" s="127">
        <f t="shared" si="35"/>
        <v>-7.5</v>
      </c>
      <c r="BR20" s="127"/>
      <c r="BS20" s="127">
        <v>15</v>
      </c>
      <c r="BT20" s="19">
        <f t="shared" si="27"/>
        <v>-15</v>
      </c>
      <c r="BU20" s="19">
        <f t="shared" si="36"/>
        <v>-4.5</v>
      </c>
    </row>
    <row r="21" customHeight="1" spans="1:73">
      <c r="A21" s="81">
        <v>20</v>
      </c>
      <c r="B21" s="19">
        <v>385</v>
      </c>
      <c r="C21" s="123" t="s">
        <v>59</v>
      </c>
      <c r="D21" s="19" t="s">
        <v>54</v>
      </c>
      <c r="E21" s="19" t="s">
        <v>41</v>
      </c>
      <c r="F21" s="19">
        <f t="shared" si="1"/>
        <v>-141.7</v>
      </c>
      <c r="G21" s="19">
        <f t="shared" si="2"/>
        <v>-70.85</v>
      </c>
      <c r="H21" s="19">
        <v>79</v>
      </c>
      <c r="I21" s="19">
        <v>45</v>
      </c>
      <c r="J21" s="19">
        <f t="shared" si="3"/>
        <v>34</v>
      </c>
      <c r="K21" s="19"/>
      <c r="L21" s="19">
        <v>11</v>
      </c>
      <c r="M21" s="19">
        <v>30</v>
      </c>
      <c r="N21" s="19">
        <f t="shared" si="4"/>
        <v>-19</v>
      </c>
      <c r="O21" s="19">
        <f t="shared" si="34"/>
        <v>-19</v>
      </c>
      <c r="P21" s="19">
        <v>3</v>
      </c>
      <c r="Q21" s="19">
        <v>15</v>
      </c>
      <c r="R21" s="19">
        <f t="shared" si="5"/>
        <v>-12</v>
      </c>
      <c r="S21" s="19">
        <f t="shared" si="6"/>
        <v>-12</v>
      </c>
      <c r="T21" s="19">
        <v>6</v>
      </c>
      <c r="U21" s="19">
        <v>40</v>
      </c>
      <c r="V21" s="19">
        <f t="shared" si="7"/>
        <v>-34</v>
      </c>
      <c r="W21" s="19">
        <f t="shared" si="8"/>
        <v>-34</v>
      </c>
      <c r="X21" s="19"/>
      <c r="Y21" s="19">
        <v>10</v>
      </c>
      <c r="Z21" s="19">
        <f t="shared" si="9"/>
        <v>-10</v>
      </c>
      <c r="AA21" s="19">
        <f t="shared" si="10"/>
        <v>-5</v>
      </c>
      <c r="AB21" s="19"/>
      <c r="AC21" s="19">
        <v>6</v>
      </c>
      <c r="AD21" s="19">
        <f t="shared" si="11"/>
        <v>-6</v>
      </c>
      <c r="AE21" s="127">
        <f>1*AD21</f>
        <v>-6</v>
      </c>
      <c r="AF21" s="19">
        <v>2</v>
      </c>
      <c r="AG21" s="19">
        <v>12</v>
      </c>
      <c r="AH21" s="19">
        <f t="shared" si="12"/>
        <v>-10</v>
      </c>
      <c r="AI21" s="127">
        <f>0.5*AH21</f>
        <v>-5</v>
      </c>
      <c r="AJ21" s="127"/>
      <c r="AK21" s="127">
        <v>8</v>
      </c>
      <c r="AL21" s="19">
        <f t="shared" si="13"/>
        <v>-8</v>
      </c>
      <c r="AM21" s="127">
        <f t="shared" si="29"/>
        <v>-2.4</v>
      </c>
      <c r="AN21" s="19"/>
      <c r="AO21" s="19">
        <v>12</v>
      </c>
      <c r="AP21" s="19">
        <f t="shared" si="14"/>
        <v>-12</v>
      </c>
      <c r="AQ21" s="127">
        <f t="shared" si="15"/>
        <v>-2.4</v>
      </c>
      <c r="AR21" s="19">
        <v>1</v>
      </c>
      <c r="AS21" s="127">
        <v>1</v>
      </c>
      <c r="AT21" s="19">
        <f t="shared" si="16"/>
        <v>1.5</v>
      </c>
      <c r="AU21" s="127">
        <v>10</v>
      </c>
      <c r="AV21" s="19">
        <f t="shared" si="17"/>
        <v>-8.5</v>
      </c>
      <c r="AW21" s="127">
        <f t="shared" si="37"/>
        <v>-8.5</v>
      </c>
      <c r="AX21" s="127">
        <v>23</v>
      </c>
      <c r="AY21" s="127"/>
      <c r="AZ21" s="19">
        <f t="shared" si="18"/>
        <v>23</v>
      </c>
      <c r="BA21" s="19">
        <v>30</v>
      </c>
      <c r="BB21" s="19">
        <f t="shared" si="19"/>
        <v>-7</v>
      </c>
      <c r="BC21" s="127">
        <f>1*BB21</f>
        <v>-7</v>
      </c>
      <c r="BD21" s="19">
        <v>1</v>
      </c>
      <c r="BE21" s="127">
        <v>20</v>
      </c>
      <c r="BF21" s="19">
        <f t="shared" si="20"/>
        <v>-19</v>
      </c>
      <c r="BG21" s="127">
        <f t="shared" si="21"/>
        <v>-9.5</v>
      </c>
      <c r="BH21" s="127">
        <v>1</v>
      </c>
      <c r="BI21" s="127">
        <v>25</v>
      </c>
      <c r="BJ21" s="19">
        <f t="shared" si="22"/>
        <v>-24</v>
      </c>
      <c r="BK21" s="127">
        <f t="shared" si="23"/>
        <v>-24</v>
      </c>
      <c r="BL21" s="127">
        <v>14</v>
      </c>
      <c r="BM21" s="19">
        <v>1</v>
      </c>
      <c r="BN21" s="127">
        <f t="shared" si="24"/>
        <v>16</v>
      </c>
      <c r="BO21" s="127">
        <v>30</v>
      </c>
      <c r="BP21" s="19">
        <f t="shared" si="25"/>
        <v>-14</v>
      </c>
      <c r="BQ21" s="127">
        <f t="shared" si="35"/>
        <v>-4.2</v>
      </c>
      <c r="BR21" s="127">
        <v>6</v>
      </c>
      <c r="BS21" s="127">
        <v>15</v>
      </c>
      <c r="BT21" s="19">
        <f t="shared" si="27"/>
        <v>-9</v>
      </c>
      <c r="BU21" s="19">
        <f t="shared" si="36"/>
        <v>-2.7</v>
      </c>
    </row>
    <row r="22" customHeight="1" spans="1:73">
      <c r="A22" s="81">
        <v>21</v>
      </c>
      <c r="B22" s="19">
        <v>387</v>
      </c>
      <c r="C22" s="123" t="s">
        <v>60</v>
      </c>
      <c r="D22" s="19" t="s">
        <v>57</v>
      </c>
      <c r="E22" s="19" t="s">
        <v>30</v>
      </c>
      <c r="F22" s="19">
        <f t="shared" si="1"/>
        <v>-125.6</v>
      </c>
      <c r="G22" s="19">
        <f t="shared" si="2"/>
        <v>-62.8</v>
      </c>
      <c r="H22" s="19">
        <v>63</v>
      </c>
      <c r="I22" s="19">
        <v>35</v>
      </c>
      <c r="J22" s="19">
        <f t="shared" si="3"/>
        <v>28</v>
      </c>
      <c r="K22" s="19"/>
      <c r="L22" s="19">
        <v>6</v>
      </c>
      <c r="M22" s="19">
        <v>25</v>
      </c>
      <c r="N22" s="19">
        <f t="shared" si="4"/>
        <v>-19</v>
      </c>
      <c r="O22" s="19">
        <f t="shared" si="34"/>
        <v>-19</v>
      </c>
      <c r="P22" s="19"/>
      <c r="Q22" s="19">
        <v>12</v>
      </c>
      <c r="R22" s="19">
        <f t="shared" si="5"/>
        <v>-12</v>
      </c>
      <c r="S22" s="19">
        <f t="shared" si="6"/>
        <v>-12</v>
      </c>
      <c r="T22" s="19">
        <v>10</v>
      </c>
      <c r="U22" s="19">
        <v>40</v>
      </c>
      <c r="V22" s="19">
        <f t="shared" si="7"/>
        <v>-30</v>
      </c>
      <c r="W22" s="19">
        <f t="shared" si="8"/>
        <v>-30</v>
      </c>
      <c r="X22" s="19">
        <v>1</v>
      </c>
      <c r="Y22" s="19">
        <v>10</v>
      </c>
      <c r="Z22" s="19">
        <f t="shared" si="9"/>
        <v>-9</v>
      </c>
      <c r="AA22" s="19">
        <f t="shared" si="10"/>
        <v>-4.5</v>
      </c>
      <c r="AB22" s="19">
        <v>4</v>
      </c>
      <c r="AC22" s="19">
        <v>6</v>
      </c>
      <c r="AD22" s="19">
        <f t="shared" si="11"/>
        <v>-2</v>
      </c>
      <c r="AE22" s="127">
        <f>1*AD22</f>
        <v>-2</v>
      </c>
      <c r="AF22" s="19">
        <v>14</v>
      </c>
      <c r="AG22" s="19">
        <v>12</v>
      </c>
      <c r="AH22" s="19">
        <f t="shared" si="12"/>
        <v>2</v>
      </c>
      <c r="AJ22" s="127">
        <v>2</v>
      </c>
      <c r="AK22" s="127">
        <v>8</v>
      </c>
      <c r="AL22" s="19">
        <f t="shared" si="13"/>
        <v>-6</v>
      </c>
      <c r="AM22" s="127">
        <f t="shared" si="29"/>
        <v>-1.8</v>
      </c>
      <c r="AN22" s="19"/>
      <c r="AO22" s="19">
        <v>12</v>
      </c>
      <c r="AP22" s="19">
        <f t="shared" si="14"/>
        <v>-12</v>
      </c>
      <c r="AQ22" s="127">
        <f t="shared" si="15"/>
        <v>-2.4</v>
      </c>
      <c r="AR22" s="19"/>
      <c r="AS22" s="127">
        <v>1</v>
      </c>
      <c r="AT22" s="19">
        <f t="shared" si="16"/>
        <v>0.5</v>
      </c>
      <c r="AU22" s="127">
        <v>10</v>
      </c>
      <c r="AV22" s="19">
        <f t="shared" si="17"/>
        <v>-9.5</v>
      </c>
      <c r="AW22" s="127">
        <f t="shared" si="37"/>
        <v>-9.5</v>
      </c>
      <c r="AX22" s="127">
        <v>18</v>
      </c>
      <c r="AY22" s="127">
        <v>3</v>
      </c>
      <c r="AZ22" s="19">
        <f t="shared" si="18"/>
        <v>21</v>
      </c>
      <c r="BA22" s="19">
        <v>25</v>
      </c>
      <c r="BB22" s="19">
        <f t="shared" si="19"/>
        <v>-4</v>
      </c>
      <c r="BC22" s="127">
        <f>1*BB22</f>
        <v>-4</v>
      </c>
      <c r="BD22" s="19"/>
      <c r="BE22" s="127">
        <v>18</v>
      </c>
      <c r="BF22" s="19">
        <f t="shared" si="20"/>
        <v>-18</v>
      </c>
      <c r="BG22" s="127">
        <f t="shared" si="21"/>
        <v>-9</v>
      </c>
      <c r="BH22" s="127"/>
      <c r="BI22" s="127">
        <v>20</v>
      </c>
      <c r="BJ22" s="19">
        <f t="shared" si="22"/>
        <v>-20</v>
      </c>
      <c r="BK22" s="127">
        <f t="shared" si="23"/>
        <v>-20</v>
      </c>
      <c r="BL22" s="127"/>
      <c r="BM22" s="19"/>
      <c r="BN22" s="127">
        <f t="shared" si="24"/>
        <v>0</v>
      </c>
      <c r="BO22" s="127">
        <v>25</v>
      </c>
      <c r="BP22" s="19">
        <f t="shared" si="25"/>
        <v>-25</v>
      </c>
      <c r="BQ22" s="127">
        <f t="shared" si="35"/>
        <v>-7.5</v>
      </c>
      <c r="BR22" s="127">
        <v>2</v>
      </c>
      <c r="BS22" s="127">
        <v>15</v>
      </c>
      <c r="BT22" s="19">
        <f t="shared" si="27"/>
        <v>-13</v>
      </c>
      <c r="BU22" s="19">
        <f t="shared" si="36"/>
        <v>-3.9</v>
      </c>
    </row>
    <row r="23" customHeight="1" spans="1:73">
      <c r="A23" s="81">
        <v>22</v>
      </c>
      <c r="B23" s="19">
        <v>391</v>
      </c>
      <c r="C23" s="123" t="s">
        <v>61</v>
      </c>
      <c r="D23" s="19" t="s">
        <v>40</v>
      </c>
      <c r="E23" s="19" t="s">
        <v>28</v>
      </c>
      <c r="F23" s="19">
        <f t="shared" si="1"/>
        <v>-67</v>
      </c>
      <c r="G23" s="19">
        <f t="shared" si="2"/>
        <v>-33.5</v>
      </c>
      <c r="H23" s="19">
        <v>37</v>
      </c>
      <c r="I23" s="19">
        <v>30</v>
      </c>
      <c r="J23" s="19">
        <f t="shared" si="3"/>
        <v>7</v>
      </c>
      <c r="K23" s="19"/>
      <c r="L23" s="19">
        <v>12</v>
      </c>
      <c r="M23" s="19">
        <v>15</v>
      </c>
      <c r="N23" s="19">
        <f t="shared" si="4"/>
        <v>-3</v>
      </c>
      <c r="O23" s="19">
        <f t="shared" si="34"/>
        <v>-3</v>
      </c>
      <c r="P23" s="19">
        <v>3</v>
      </c>
      <c r="Q23" s="19">
        <v>8</v>
      </c>
      <c r="R23" s="19">
        <f t="shared" si="5"/>
        <v>-5</v>
      </c>
      <c r="S23" s="19">
        <f t="shared" si="6"/>
        <v>-5</v>
      </c>
      <c r="T23" s="19">
        <v>3</v>
      </c>
      <c r="U23" s="19">
        <v>25</v>
      </c>
      <c r="V23" s="19">
        <f t="shared" si="7"/>
        <v>-22</v>
      </c>
      <c r="W23" s="19">
        <f t="shared" si="8"/>
        <v>-22</v>
      </c>
      <c r="X23" s="19"/>
      <c r="Y23" s="19">
        <v>6</v>
      </c>
      <c r="Z23" s="19">
        <f t="shared" si="9"/>
        <v>-6</v>
      </c>
      <c r="AA23" s="19">
        <f t="shared" si="10"/>
        <v>-3</v>
      </c>
      <c r="AB23" s="19"/>
      <c r="AC23" s="19">
        <v>4</v>
      </c>
      <c r="AD23" s="19">
        <f t="shared" si="11"/>
        <v>-4</v>
      </c>
      <c r="AE23" s="127">
        <f>1*AD23</f>
        <v>-4</v>
      </c>
      <c r="AF23" s="19">
        <v>7</v>
      </c>
      <c r="AG23" s="19">
        <v>10</v>
      </c>
      <c r="AH23" s="19">
        <f t="shared" si="12"/>
        <v>-3</v>
      </c>
      <c r="AI23" s="127">
        <f>0.5*AH23</f>
        <v>-1.5</v>
      </c>
      <c r="AJ23" s="127">
        <v>3</v>
      </c>
      <c r="AK23" s="127">
        <v>3</v>
      </c>
      <c r="AL23" s="19">
        <f t="shared" si="13"/>
        <v>0</v>
      </c>
      <c r="AM23" s="127"/>
      <c r="AN23" s="19"/>
      <c r="AO23" s="19">
        <v>8</v>
      </c>
      <c r="AP23" s="19">
        <f t="shared" si="14"/>
        <v>-8</v>
      </c>
      <c r="AQ23" s="127">
        <f t="shared" si="15"/>
        <v>-1.6</v>
      </c>
      <c r="AR23" s="19">
        <v>3</v>
      </c>
      <c r="AS23" s="127">
        <v>1</v>
      </c>
      <c r="AT23" s="19">
        <f t="shared" si="16"/>
        <v>3.5</v>
      </c>
      <c r="AU23" s="127">
        <v>5</v>
      </c>
      <c r="AV23" s="19">
        <f t="shared" si="17"/>
        <v>-1.5</v>
      </c>
      <c r="AW23" s="127">
        <f t="shared" si="37"/>
        <v>-1.5</v>
      </c>
      <c r="AX23" s="127">
        <v>16</v>
      </c>
      <c r="AY23" s="127">
        <v>4</v>
      </c>
      <c r="AZ23" s="19">
        <f t="shared" si="18"/>
        <v>20</v>
      </c>
      <c r="BA23" s="19">
        <v>20</v>
      </c>
      <c r="BB23" s="19">
        <f t="shared" si="19"/>
        <v>0</v>
      </c>
      <c r="BC23" s="127"/>
      <c r="BD23" s="19">
        <v>2</v>
      </c>
      <c r="BE23" s="127">
        <v>12</v>
      </c>
      <c r="BF23" s="19">
        <f t="shared" si="20"/>
        <v>-10</v>
      </c>
      <c r="BG23" s="127">
        <f t="shared" si="21"/>
        <v>-5</v>
      </c>
      <c r="BH23" s="127">
        <v>3</v>
      </c>
      <c r="BI23" s="127">
        <v>18</v>
      </c>
      <c r="BJ23" s="19">
        <f t="shared" si="22"/>
        <v>-15</v>
      </c>
      <c r="BK23" s="127">
        <f t="shared" si="23"/>
        <v>-15</v>
      </c>
      <c r="BL23" s="127">
        <v>6</v>
      </c>
      <c r="BM23" s="19">
        <v>2</v>
      </c>
      <c r="BN23" s="127">
        <f t="shared" si="24"/>
        <v>10</v>
      </c>
      <c r="BO23" s="127">
        <v>20</v>
      </c>
      <c r="BP23" s="19">
        <f t="shared" si="25"/>
        <v>-10</v>
      </c>
      <c r="BQ23" s="127">
        <f t="shared" si="35"/>
        <v>-3</v>
      </c>
      <c r="BR23" s="127">
        <v>2</v>
      </c>
      <c r="BS23" s="127">
        <v>10</v>
      </c>
      <c r="BT23" s="19">
        <f t="shared" si="27"/>
        <v>-8</v>
      </c>
      <c r="BU23" s="19">
        <f t="shared" si="36"/>
        <v>-2.4</v>
      </c>
    </row>
    <row r="24" customHeight="1" spans="1:73">
      <c r="A24" s="81">
        <v>23</v>
      </c>
      <c r="B24" s="19">
        <v>399</v>
      </c>
      <c r="C24" s="123" t="s">
        <v>62</v>
      </c>
      <c r="D24" s="19" t="s">
        <v>46</v>
      </c>
      <c r="E24" s="19" t="s">
        <v>30</v>
      </c>
      <c r="F24" s="19">
        <f t="shared" si="1"/>
        <v>-73.9</v>
      </c>
      <c r="G24" s="19">
        <f t="shared" si="2"/>
        <v>-36.95</v>
      </c>
      <c r="H24" s="19">
        <v>57</v>
      </c>
      <c r="I24" s="19">
        <v>30</v>
      </c>
      <c r="J24" s="19">
        <f t="shared" si="3"/>
        <v>27</v>
      </c>
      <c r="K24" s="19"/>
      <c r="L24" s="19">
        <v>12</v>
      </c>
      <c r="M24" s="19">
        <v>15</v>
      </c>
      <c r="N24" s="19">
        <f t="shared" si="4"/>
        <v>-3</v>
      </c>
      <c r="O24" s="19">
        <f t="shared" si="34"/>
        <v>-3</v>
      </c>
      <c r="P24" s="19"/>
      <c r="Q24" s="19">
        <v>8</v>
      </c>
      <c r="R24" s="19">
        <f t="shared" si="5"/>
        <v>-8</v>
      </c>
      <c r="S24" s="19">
        <f t="shared" si="6"/>
        <v>-8</v>
      </c>
      <c r="T24" s="19">
        <v>17</v>
      </c>
      <c r="U24" s="19">
        <v>30</v>
      </c>
      <c r="V24" s="19">
        <f t="shared" si="7"/>
        <v>-13</v>
      </c>
      <c r="W24" s="19">
        <f t="shared" si="8"/>
        <v>-13</v>
      </c>
      <c r="X24" s="19"/>
      <c r="Y24" s="19">
        <v>6</v>
      </c>
      <c r="Z24" s="19">
        <f t="shared" si="9"/>
        <v>-6</v>
      </c>
      <c r="AA24" s="19">
        <f t="shared" si="10"/>
        <v>-3</v>
      </c>
      <c r="AB24" s="19">
        <v>1</v>
      </c>
      <c r="AC24" s="19">
        <v>4</v>
      </c>
      <c r="AD24" s="19">
        <f t="shared" si="11"/>
        <v>-3</v>
      </c>
      <c r="AE24" s="127">
        <f>1*AD24</f>
        <v>-3</v>
      </c>
      <c r="AF24" s="19">
        <v>4</v>
      </c>
      <c r="AG24" s="19">
        <v>10</v>
      </c>
      <c r="AH24" s="19">
        <f t="shared" si="12"/>
        <v>-6</v>
      </c>
      <c r="AI24" s="127">
        <f>0.5*AH24</f>
        <v>-3</v>
      </c>
      <c r="AJ24" s="127"/>
      <c r="AK24" s="127">
        <v>3</v>
      </c>
      <c r="AL24" s="19">
        <f t="shared" si="13"/>
        <v>-3</v>
      </c>
      <c r="AM24" s="127">
        <f t="shared" ref="AM24:AM68" si="38">0.3*AL24</f>
        <v>-0.9</v>
      </c>
      <c r="AN24" s="19">
        <v>12</v>
      </c>
      <c r="AO24" s="19">
        <v>8</v>
      </c>
      <c r="AP24" s="19">
        <f t="shared" si="14"/>
        <v>4</v>
      </c>
      <c r="AQ24" s="127"/>
      <c r="AR24" s="19">
        <v>4</v>
      </c>
      <c r="AS24" s="127"/>
      <c r="AT24" s="19">
        <f t="shared" si="16"/>
        <v>4</v>
      </c>
      <c r="AU24" s="127">
        <v>5</v>
      </c>
      <c r="AV24" s="19">
        <f t="shared" si="17"/>
        <v>-1</v>
      </c>
      <c r="AW24" s="127">
        <f t="shared" si="37"/>
        <v>-1</v>
      </c>
      <c r="AX24" s="127">
        <v>11</v>
      </c>
      <c r="AY24" s="127">
        <v>3</v>
      </c>
      <c r="AZ24" s="19">
        <f t="shared" si="18"/>
        <v>14</v>
      </c>
      <c r="BA24" s="19">
        <v>20</v>
      </c>
      <c r="BB24" s="19">
        <f t="shared" si="19"/>
        <v>-6</v>
      </c>
      <c r="BC24" s="127">
        <f>1*BB24</f>
        <v>-6</v>
      </c>
      <c r="BD24" s="19"/>
      <c r="BE24" s="127">
        <v>12</v>
      </c>
      <c r="BF24" s="19">
        <f t="shared" si="20"/>
        <v>-12</v>
      </c>
      <c r="BG24" s="127">
        <f t="shared" si="21"/>
        <v>-6</v>
      </c>
      <c r="BH24" s="127"/>
      <c r="BI24" s="127">
        <v>18</v>
      </c>
      <c r="BJ24" s="19">
        <f t="shared" si="22"/>
        <v>-18</v>
      </c>
      <c r="BK24" s="127">
        <f t="shared" si="23"/>
        <v>-18</v>
      </c>
      <c r="BL24" s="127"/>
      <c r="BM24" s="19"/>
      <c r="BN24" s="127">
        <f t="shared" si="24"/>
        <v>0</v>
      </c>
      <c r="BO24" s="127">
        <v>20</v>
      </c>
      <c r="BP24" s="19">
        <f t="shared" si="25"/>
        <v>-20</v>
      </c>
      <c r="BQ24" s="127">
        <f t="shared" si="35"/>
        <v>-6</v>
      </c>
      <c r="BR24" s="127"/>
      <c r="BS24" s="127">
        <v>10</v>
      </c>
      <c r="BT24" s="19">
        <f t="shared" si="27"/>
        <v>-10</v>
      </c>
      <c r="BU24" s="19">
        <f t="shared" si="36"/>
        <v>-3</v>
      </c>
    </row>
    <row r="25" customHeight="1" spans="1:73">
      <c r="A25" s="81">
        <v>24</v>
      </c>
      <c r="B25" s="19">
        <v>513</v>
      </c>
      <c r="C25" s="123" t="s">
        <v>63</v>
      </c>
      <c r="D25" s="19" t="s">
        <v>46</v>
      </c>
      <c r="E25" s="19" t="s">
        <v>30</v>
      </c>
      <c r="F25" s="19">
        <f t="shared" si="1"/>
        <v>-97</v>
      </c>
      <c r="G25" s="19">
        <f t="shared" si="2"/>
        <v>-48.5</v>
      </c>
      <c r="H25" s="19">
        <v>73</v>
      </c>
      <c r="I25" s="19">
        <v>35</v>
      </c>
      <c r="J25" s="19">
        <f t="shared" si="3"/>
        <v>38</v>
      </c>
      <c r="K25" s="19"/>
      <c r="L25" s="19">
        <v>12</v>
      </c>
      <c r="M25" s="19">
        <v>25</v>
      </c>
      <c r="N25" s="19">
        <f t="shared" si="4"/>
        <v>-13</v>
      </c>
      <c r="O25" s="19">
        <f t="shared" si="34"/>
        <v>-13</v>
      </c>
      <c r="P25" s="19"/>
      <c r="Q25" s="19">
        <v>12</v>
      </c>
      <c r="R25" s="19">
        <f t="shared" si="5"/>
        <v>-12</v>
      </c>
      <c r="S25" s="19">
        <f t="shared" si="6"/>
        <v>-12</v>
      </c>
      <c r="T25" s="19">
        <v>13</v>
      </c>
      <c r="U25" s="19">
        <v>40</v>
      </c>
      <c r="V25" s="19">
        <f t="shared" si="7"/>
        <v>-27</v>
      </c>
      <c r="W25" s="19">
        <f t="shared" si="8"/>
        <v>-27</v>
      </c>
      <c r="X25" s="19">
        <v>1</v>
      </c>
      <c r="Y25" s="19">
        <v>10</v>
      </c>
      <c r="Z25" s="19">
        <f t="shared" si="9"/>
        <v>-9</v>
      </c>
      <c r="AA25" s="19">
        <f t="shared" si="10"/>
        <v>-4.5</v>
      </c>
      <c r="AB25" s="19">
        <v>17</v>
      </c>
      <c r="AC25" s="19">
        <v>6</v>
      </c>
      <c r="AD25" s="19">
        <f t="shared" si="11"/>
        <v>11</v>
      </c>
      <c r="AE25" s="127"/>
      <c r="AF25" s="19">
        <v>13</v>
      </c>
      <c r="AG25" s="19">
        <v>12</v>
      </c>
      <c r="AH25" s="19">
        <f t="shared" si="12"/>
        <v>1</v>
      </c>
      <c r="AI25" s="127"/>
      <c r="AJ25" s="127">
        <v>3</v>
      </c>
      <c r="AK25" s="127">
        <v>8</v>
      </c>
      <c r="AL25" s="19">
        <f t="shared" si="13"/>
        <v>-5</v>
      </c>
      <c r="AM25" s="127">
        <f t="shared" si="38"/>
        <v>-1.5</v>
      </c>
      <c r="AN25" s="19"/>
      <c r="AO25" s="19">
        <v>12</v>
      </c>
      <c r="AP25" s="19">
        <f t="shared" si="14"/>
        <v>-12</v>
      </c>
      <c r="AQ25" s="127">
        <f t="shared" ref="AQ25:AQ56" si="39">0.2*AP25</f>
        <v>-2.4</v>
      </c>
      <c r="AR25" s="19">
        <v>3</v>
      </c>
      <c r="AS25" s="127"/>
      <c r="AT25" s="19">
        <f t="shared" si="16"/>
        <v>3</v>
      </c>
      <c r="AU25" s="127">
        <v>10</v>
      </c>
      <c r="AV25" s="19">
        <f t="shared" si="17"/>
        <v>-7</v>
      </c>
      <c r="AW25" s="127">
        <f t="shared" si="37"/>
        <v>-7</v>
      </c>
      <c r="AX25" s="127">
        <v>23</v>
      </c>
      <c r="AY25" s="127">
        <v>2</v>
      </c>
      <c r="AZ25" s="19">
        <f t="shared" si="18"/>
        <v>25</v>
      </c>
      <c r="BA25" s="19">
        <v>25</v>
      </c>
      <c r="BB25" s="19">
        <f t="shared" si="19"/>
        <v>0</v>
      </c>
      <c r="BC25" s="127"/>
      <c r="BD25" s="19">
        <v>1</v>
      </c>
      <c r="BE25" s="127">
        <v>18</v>
      </c>
      <c r="BF25" s="19">
        <f t="shared" si="20"/>
        <v>-17</v>
      </c>
      <c r="BG25" s="127">
        <f t="shared" si="21"/>
        <v>-8.5</v>
      </c>
      <c r="BH25" s="127">
        <v>4</v>
      </c>
      <c r="BI25" s="127">
        <v>20</v>
      </c>
      <c r="BJ25" s="19">
        <f t="shared" si="22"/>
        <v>-16</v>
      </c>
      <c r="BK25" s="127">
        <f t="shared" si="23"/>
        <v>-16</v>
      </c>
      <c r="BL25" s="127">
        <v>15</v>
      </c>
      <c r="BM25" s="19">
        <v>4</v>
      </c>
      <c r="BN25" s="127">
        <f t="shared" si="24"/>
        <v>23</v>
      </c>
      <c r="BO25" s="127">
        <v>25</v>
      </c>
      <c r="BP25" s="19">
        <f t="shared" si="25"/>
        <v>-2</v>
      </c>
      <c r="BQ25" s="127">
        <f t="shared" si="35"/>
        <v>-0.6</v>
      </c>
      <c r="BR25" s="127"/>
      <c r="BS25" s="127">
        <v>15</v>
      </c>
      <c r="BT25" s="19">
        <f t="shared" si="27"/>
        <v>-15</v>
      </c>
      <c r="BU25" s="19">
        <f t="shared" si="36"/>
        <v>-4.5</v>
      </c>
    </row>
    <row r="26" customHeight="1" spans="1:73">
      <c r="A26" s="81">
        <v>25</v>
      </c>
      <c r="B26" s="19">
        <v>514</v>
      </c>
      <c r="C26" s="123" t="s">
        <v>64</v>
      </c>
      <c r="D26" s="19" t="s">
        <v>54</v>
      </c>
      <c r="E26" s="19" t="s">
        <v>30</v>
      </c>
      <c r="F26" s="19">
        <f t="shared" si="1"/>
        <v>-49.6</v>
      </c>
      <c r="G26" s="19">
        <f t="shared" si="2"/>
        <v>-24.8</v>
      </c>
      <c r="H26" s="19">
        <v>94</v>
      </c>
      <c r="I26" s="19">
        <v>35</v>
      </c>
      <c r="J26" s="19">
        <f t="shared" si="3"/>
        <v>59</v>
      </c>
      <c r="K26" s="19"/>
      <c r="L26" s="19">
        <v>27</v>
      </c>
      <c r="M26" s="19">
        <v>25</v>
      </c>
      <c r="N26" s="19">
        <f t="shared" si="4"/>
        <v>2</v>
      </c>
      <c r="O26" s="64"/>
      <c r="P26" s="19"/>
      <c r="Q26" s="19">
        <v>12</v>
      </c>
      <c r="R26" s="19">
        <f t="shared" si="5"/>
        <v>-12</v>
      </c>
      <c r="S26" s="19">
        <f t="shared" si="6"/>
        <v>-12</v>
      </c>
      <c r="T26" s="19">
        <v>41</v>
      </c>
      <c r="U26" s="19">
        <v>40</v>
      </c>
      <c r="V26" s="19">
        <f t="shared" si="7"/>
        <v>1</v>
      </c>
      <c r="W26" s="19"/>
      <c r="X26" s="19"/>
      <c r="Y26" s="19">
        <v>10</v>
      </c>
      <c r="Z26" s="19">
        <f t="shared" si="9"/>
        <v>-10</v>
      </c>
      <c r="AA26" s="19">
        <f t="shared" si="10"/>
        <v>-5</v>
      </c>
      <c r="AB26" s="19">
        <v>10</v>
      </c>
      <c r="AC26" s="19">
        <v>6</v>
      </c>
      <c r="AD26" s="19">
        <f t="shared" si="11"/>
        <v>4</v>
      </c>
      <c r="AF26" s="19">
        <v>6</v>
      </c>
      <c r="AG26" s="19">
        <v>12</v>
      </c>
      <c r="AH26" s="19">
        <f t="shared" si="12"/>
        <v>-6</v>
      </c>
      <c r="AI26" s="127">
        <f>0.5*AH26</f>
        <v>-3</v>
      </c>
      <c r="AJ26" s="127">
        <v>2</v>
      </c>
      <c r="AK26" s="127">
        <v>8</v>
      </c>
      <c r="AL26" s="19">
        <f t="shared" si="13"/>
        <v>-6</v>
      </c>
      <c r="AM26" s="127">
        <f t="shared" si="38"/>
        <v>-1.8</v>
      </c>
      <c r="AN26" s="19"/>
      <c r="AO26" s="19">
        <v>12</v>
      </c>
      <c r="AP26" s="19">
        <f t="shared" si="14"/>
        <v>-12</v>
      </c>
      <c r="AQ26" s="127">
        <f t="shared" si="39"/>
        <v>-2.4</v>
      </c>
      <c r="AR26" s="19">
        <v>7</v>
      </c>
      <c r="AS26" s="127">
        <v>1</v>
      </c>
      <c r="AT26" s="19">
        <f t="shared" si="16"/>
        <v>7.5</v>
      </c>
      <c r="AU26" s="127">
        <v>10</v>
      </c>
      <c r="AV26" s="19">
        <f t="shared" si="17"/>
        <v>-2.5</v>
      </c>
      <c r="AW26" s="127">
        <f t="shared" si="37"/>
        <v>-2.5</v>
      </c>
      <c r="AX26" s="127">
        <v>18</v>
      </c>
      <c r="AY26" s="127">
        <v>4</v>
      </c>
      <c r="AZ26" s="19">
        <f t="shared" si="18"/>
        <v>22</v>
      </c>
      <c r="BA26" s="19">
        <v>25</v>
      </c>
      <c r="BB26" s="19">
        <f t="shared" si="19"/>
        <v>-3</v>
      </c>
      <c r="BC26" s="127">
        <f t="shared" ref="BC26:BC31" si="40">1*BB26</f>
        <v>-3</v>
      </c>
      <c r="BD26" s="19">
        <v>19</v>
      </c>
      <c r="BE26" s="127">
        <v>18</v>
      </c>
      <c r="BF26" s="19">
        <f t="shared" si="20"/>
        <v>1</v>
      </c>
      <c r="BG26" s="127"/>
      <c r="BH26" s="127">
        <v>7</v>
      </c>
      <c r="BI26" s="127">
        <v>20</v>
      </c>
      <c r="BJ26" s="19">
        <f t="shared" si="22"/>
        <v>-13</v>
      </c>
      <c r="BK26" s="127">
        <f t="shared" si="23"/>
        <v>-13</v>
      </c>
      <c r="BL26" s="127">
        <v>6</v>
      </c>
      <c r="BM26" s="19">
        <v>4</v>
      </c>
      <c r="BN26" s="127">
        <f t="shared" si="24"/>
        <v>14</v>
      </c>
      <c r="BO26" s="127">
        <v>25</v>
      </c>
      <c r="BP26" s="19">
        <f t="shared" si="25"/>
        <v>-11</v>
      </c>
      <c r="BQ26" s="127">
        <f t="shared" si="35"/>
        <v>-3.3</v>
      </c>
      <c r="BR26" s="127">
        <v>3</v>
      </c>
      <c r="BS26" s="127">
        <v>15</v>
      </c>
      <c r="BT26" s="19">
        <f t="shared" si="27"/>
        <v>-12</v>
      </c>
      <c r="BU26" s="19">
        <f t="shared" si="36"/>
        <v>-3.6</v>
      </c>
    </row>
    <row r="27" customHeight="1" spans="1:73">
      <c r="A27" s="81">
        <v>26</v>
      </c>
      <c r="B27" s="19">
        <v>515</v>
      </c>
      <c r="C27" s="123" t="s">
        <v>65</v>
      </c>
      <c r="D27" s="19" t="s">
        <v>40</v>
      </c>
      <c r="E27" s="19" t="s">
        <v>66</v>
      </c>
      <c r="F27" s="19">
        <f t="shared" si="1"/>
        <v>-99.8</v>
      </c>
      <c r="G27" s="19">
        <f t="shared" si="2"/>
        <v>-49.9</v>
      </c>
      <c r="H27" s="19">
        <v>34</v>
      </c>
      <c r="I27" s="19">
        <v>35</v>
      </c>
      <c r="J27" s="19">
        <f t="shared" si="3"/>
        <v>-1</v>
      </c>
      <c r="K27" s="19">
        <f>1*J27</f>
        <v>-1</v>
      </c>
      <c r="L27" s="19">
        <v>22</v>
      </c>
      <c r="M27" s="19">
        <v>25</v>
      </c>
      <c r="N27" s="19">
        <f t="shared" si="4"/>
        <v>-3</v>
      </c>
      <c r="O27" s="19">
        <f t="shared" ref="O27:O39" si="41">1*N27</f>
        <v>-3</v>
      </c>
      <c r="P27" s="19"/>
      <c r="Q27" s="19">
        <v>12</v>
      </c>
      <c r="R27" s="19">
        <f t="shared" si="5"/>
        <v>-12</v>
      </c>
      <c r="S27" s="19">
        <f t="shared" si="6"/>
        <v>-12</v>
      </c>
      <c r="T27" s="19">
        <v>14</v>
      </c>
      <c r="U27" s="19">
        <v>30</v>
      </c>
      <c r="V27" s="19">
        <f t="shared" si="7"/>
        <v>-16</v>
      </c>
      <c r="W27" s="19">
        <f t="shared" ref="W27:W39" si="42">1*V27</f>
        <v>-16</v>
      </c>
      <c r="X27" s="19">
        <v>6</v>
      </c>
      <c r="Y27" s="19">
        <v>10</v>
      </c>
      <c r="Z27" s="19">
        <f t="shared" si="9"/>
        <v>-4</v>
      </c>
      <c r="AA27" s="19">
        <f t="shared" si="10"/>
        <v>-2</v>
      </c>
      <c r="AB27" s="19"/>
      <c r="AC27" s="19">
        <v>6</v>
      </c>
      <c r="AD27" s="19">
        <f t="shared" si="11"/>
        <v>-6</v>
      </c>
      <c r="AE27" s="127">
        <f t="shared" ref="AE27:AE34" si="43">1*AD27</f>
        <v>-6</v>
      </c>
      <c r="AF27" s="19">
        <v>5</v>
      </c>
      <c r="AG27" s="19">
        <v>12</v>
      </c>
      <c r="AH27" s="19">
        <f t="shared" si="12"/>
        <v>-7</v>
      </c>
      <c r="AI27" s="127">
        <f>0.5*AH27</f>
        <v>-3.5</v>
      </c>
      <c r="AJ27" s="127">
        <v>2</v>
      </c>
      <c r="AK27" s="127">
        <v>8</v>
      </c>
      <c r="AL27" s="19">
        <f t="shared" si="13"/>
        <v>-6</v>
      </c>
      <c r="AM27" s="127">
        <f t="shared" si="38"/>
        <v>-1.8</v>
      </c>
      <c r="AN27" s="19"/>
      <c r="AO27" s="19">
        <v>12</v>
      </c>
      <c r="AP27" s="19">
        <f t="shared" si="14"/>
        <v>-12</v>
      </c>
      <c r="AQ27" s="127">
        <f t="shared" si="39"/>
        <v>-2.4</v>
      </c>
      <c r="AR27" s="19">
        <v>2</v>
      </c>
      <c r="AS27" s="127"/>
      <c r="AT27" s="19">
        <f t="shared" si="16"/>
        <v>2</v>
      </c>
      <c r="AU27" s="127">
        <v>10</v>
      </c>
      <c r="AV27" s="19">
        <f t="shared" si="17"/>
        <v>-8</v>
      </c>
      <c r="AW27" s="127">
        <f t="shared" si="37"/>
        <v>-8</v>
      </c>
      <c r="AX27" s="127">
        <v>3</v>
      </c>
      <c r="AY27" s="127">
        <v>1</v>
      </c>
      <c r="AZ27" s="19">
        <f t="shared" si="18"/>
        <v>4</v>
      </c>
      <c r="BA27" s="19">
        <v>25</v>
      </c>
      <c r="BB27" s="19">
        <f t="shared" si="19"/>
        <v>-21</v>
      </c>
      <c r="BC27" s="127">
        <f t="shared" si="40"/>
        <v>-21</v>
      </c>
      <c r="BD27" s="19">
        <v>12</v>
      </c>
      <c r="BE27" s="127">
        <v>15</v>
      </c>
      <c r="BF27" s="19">
        <f t="shared" si="20"/>
        <v>-3</v>
      </c>
      <c r="BG27" s="127">
        <f t="shared" ref="BG27:BG46" si="44">0.5*BF27</f>
        <v>-1.5</v>
      </c>
      <c r="BH27" s="127">
        <v>5</v>
      </c>
      <c r="BI27" s="127">
        <v>20</v>
      </c>
      <c r="BJ27" s="19">
        <f t="shared" si="22"/>
        <v>-15</v>
      </c>
      <c r="BK27" s="127">
        <f t="shared" si="23"/>
        <v>-15</v>
      </c>
      <c r="BL27" s="127">
        <v>5</v>
      </c>
      <c r="BM27" s="19">
        <v>5</v>
      </c>
      <c r="BN27" s="127">
        <f t="shared" si="24"/>
        <v>15</v>
      </c>
      <c r="BO27" s="127">
        <v>25</v>
      </c>
      <c r="BP27" s="19">
        <f t="shared" si="25"/>
        <v>-10</v>
      </c>
      <c r="BQ27" s="127">
        <f t="shared" si="35"/>
        <v>-3</v>
      </c>
      <c r="BR27" s="127">
        <v>3</v>
      </c>
      <c r="BS27" s="127">
        <v>15</v>
      </c>
      <c r="BT27" s="19">
        <f t="shared" si="27"/>
        <v>-12</v>
      </c>
      <c r="BU27" s="19">
        <f t="shared" si="36"/>
        <v>-3.6</v>
      </c>
    </row>
    <row r="28" customHeight="1" spans="1:73">
      <c r="A28" s="81">
        <v>27</v>
      </c>
      <c r="B28" s="19">
        <v>517</v>
      </c>
      <c r="C28" s="123" t="s">
        <v>67</v>
      </c>
      <c r="D28" s="19" t="s">
        <v>40</v>
      </c>
      <c r="E28" s="19" t="s">
        <v>68</v>
      </c>
      <c r="F28" s="19">
        <f t="shared" si="1"/>
        <v>-98.2</v>
      </c>
      <c r="G28" s="19">
        <f t="shared" si="2"/>
        <v>-49.1</v>
      </c>
      <c r="H28" s="19">
        <v>111</v>
      </c>
      <c r="I28" s="19">
        <v>40</v>
      </c>
      <c r="J28" s="19">
        <f t="shared" si="3"/>
        <v>71</v>
      </c>
      <c r="K28" s="19"/>
      <c r="L28" s="19">
        <v>3</v>
      </c>
      <c r="M28" s="19">
        <v>30</v>
      </c>
      <c r="N28" s="19">
        <f t="shared" si="4"/>
        <v>-27</v>
      </c>
      <c r="O28" s="19">
        <f t="shared" si="41"/>
        <v>-27</v>
      </c>
      <c r="P28" s="19">
        <v>7</v>
      </c>
      <c r="Q28" s="19">
        <v>15</v>
      </c>
      <c r="R28" s="19">
        <f t="shared" si="5"/>
        <v>-8</v>
      </c>
      <c r="S28" s="19">
        <f t="shared" si="6"/>
        <v>-8</v>
      </c>
      <c r="T28" s="19">
        <v>25</v>
      </c>
      <c r="U28" s="19">
        <v>30</v>
      </c>
      <c r="V28" s="19">
        <f t="shared" si="7"/>
        <v>-5</v>
      </c>
      <c r="W28" s="19">
        <f t="shared" si="42"/>
        <v>-5</v>
      </c>
      <c r="X28" s="19"/>
      <c r="Y28" s="19">
        <v>10</v>
      </c>
      <c r="Z28" s="19">
        <f t="shared" si="9"/>
        <v>-10</v>
      </c>
      <c r="AA28" s="19">
        <f t="shared" si="10"/>
        <v>-5</v>
      </c>
      <c r="AB28" s="19"/>
      <c r="AC28" s="19">
        <v>6</v>
      </c>
      <c r="AD28" s="19">
        <f t="shared" si="11"/>
        <v>-6</v>
      </c>
      <c r="AE28" s="127">
        <f t="shared" si="43"/>
        <v>-6</v>
      </c>
      <c r="AF28" s="19"/>
      <c r="AG28" s="19">
        <v>12</v>
      </c>
      <c r="AH28" s="19">
        <f t="shared" si="12"/>
        <v>-12</v>
      </c>
      <c r="AI28" s="127">
        <f>0.5*AH28</f>
        <v>-6</v>
      </c>
      <c r="AJ28" s="127">
        <v>7</v>
      </c>
      <c r="AK28" s="127">
        <v>8</v>
      </c>
      <c r="AL28" s="19">
        <f t="shared" si="13"/>
        <v>-1</v>
      </c>
      <c r="AM28" s="127">
        <f t="shared" si="38"/>
        <v>-0.3</v>
      </c>
      <c r="AN28" s="19"/>
      <c r="AO28" s="19">
        <v>12</v>
      </c>
      <c r="AP28" s="19">
        <f t="shared" si="14"/>
        <v>-12</v>
      </c>
      <c r="AQ28" s="127">
        <f t="shared" si="39"/>
        <v>-2.4</v>
      </c>
      <c r="AR28" s="19">
        <v>7</v>
      </c>
      <c r="AS28" s="127"/>
      <c r="AT28" s="19">
        <f t="shared" si="16"/>
        <v>7</v>
      </c>
      <c r="AU28" s="127">
        <v>10</v>
      </c>
      <c r="AV28" s="19">
        <f t="shared" si="17"/>
        <v>-3</v>
      </c>
      <c r="AW28" s="127">
        <f t="shared" si="37"/>
        <v>-3</v>
      </c>
      <c r="AX28" s="127">
        <v>23</v>
      </c>
      <c r="AY28" s="127">
        <v>6</v>
      </c>
      <c r="AZ28" s="19">
        <f t="shared" si="18"/>
        <v>29</v>
      </c>
      <c r="BA28" s="19">
        <v>30</v>
      </c>
      <c r="BB28" s="19">
        <f t="shared" si="19"/>
        <v>-1</v>
      </c>
      <c r="BC28" s="127">
        <f t="shared" si="40"/>
        <v>-1</v>
      </c>
      <c r="BD28" s="19">
        <v>1</v>
      </c>
      <c r="BE28" s="127">
        <v>20</v>
      </c>
      <c r="BF28" s="19">
        <f t="shared" si="20"/>
        <v>-19</v>
      </c>
      <c r="BG28" s="127">
        <f t="shared" si="44"/>
        <v>-9.5</v>
      </c>
      <c r="BH28" s="127"/>
      <c r="BI28" s="127">
        <v>25</v>
      </c>
      <c r="BJ28" s="19">
        <f t="shared" si="22"/>
        <v>-25</v>
      </c>
      <c r="BK28" s="127">
        <f t="shared" si="23"/>
        <v>-25</v>
      </c>
      <c r="BL28" s="127">
        <v>34</v>
      </c>
      <c r="BM28" s="19">
        <v>9</v>
      </c>
      <c r="BN28" s="127">
        <f t="shared" si="24"/>
        <v>52</v>
      </c>
      <c r="BO28" s="127">
        <v>30</v>
      </c>
      <c r="BP28" s="19">
        <f t="shared" si="25"/>
        <v>22</v>
      </c>
      <c r="BR28" s="127">
        <v>41</v>
      </c>
      <c r="BS28" s="127">
        <v>15</v>
      </c>
      <c r="BT28" s="19">
        <f t="shared" si="27"/>
        <v>26</v>
      </c>
      <c r="BU28" s="19"/>
    </row>
    <row r="29" customHeight="1" spans="1:73">
      <c r="A29" s="81">
        <v>28</v>
      </c>
      <c r="B29" s="19">
        <v>539</v>
      </c>
      <c r="C29" s="123" t="s">
        <v>69</v>
      </c>
      <c r="D29" s="19" t="s">
        <v>44</v>
      </c>
      <c r="E29" s="19" t="s">
        <v>66</v>
      </c>
      <c r="F29" s="19">
        <f t="shared" si="1"/>
        <v>-107.5</v>
      </c>
      <c r="G29" s="19">
        <f t="shared" si="2"/>
        <v>-53.75</v>
      </c>
      <c r="H29" s="19">
        <v>16</v>
      </c>
      <c r="I29" s="19">
        <v>30</v>
      </c>
      <c r="J29" s="19">
        <f t="shared" si="3"/>
        <v>-14</v>
      </c>
      <c r="K29" s="19">
        <f>1*J29</f>
        <v>-14</v>
      </c>
      <c r="L29" s="19">
        <v>4</v>
      </c>
      <c r="M29" s="19">
        <v>15</v>
      </c>
      <c r="N29" s="19">
        <f t="shared" si="4"/>
        <v>-11</v>
      </c>
      <c r="O29" s="19">
        <f t="shared" si="41"/>
        <v>-11</v>
      </c>
      <c r="P29" s="19"/>
      <c r="Q29" s="19">
        <v>8</v>
      </c>
      <c r="R29" s="19">
        <f t="shared" si="5"/>
        <v>-8</v>
      </c>
      <c r="S29" s="19">
        <f t="shared" si="6"/>
        <v>-8</v>
      </c>
      <c r="T29" s="19">
        <v>4</v>
      </c>
      <c r="U29" s="19">
        <v>25</v>
      </c>
      <c r="V29" s="19">
        <f t="shared" si="7"/>
        <v>-21</v>
      </c>
      <c r="W29" s="19">
        <f t="shared" si="42"/>
        <v>-21</v>
      </c>
      <c r="X29" s="19"/>
      <c r="Y29" s="19">
        <v>6</v>
      </c>
      <c r="Z29" s="19">
        <f t="shared" si="9"/>
        <v>-6</v>
      </c>
      <c r="AA29" s="19">
        <f t="shared" si="10"/>
        <v>-3</v>
      </c>
      <c r="AB29" s="19">
        <v>2</v>
      </c>
      <c r="AC29" s="19">
        <v>4</v>
      </c>
      <c r="AD29" s="19">
        <f t="shared" si="11"/>
        <v>-2</v>
      </c>
      <c r="AE29" s="127">
        <f t="shared" si="43"/>
        <v>-2</v>
      </c>
      <c r="AF29" s="19">
        <v>4</v>
      </c>
      <c r="AG29" s="19">
        <v>10</v>
      </c>
      <c r="AH29" s="19">
        <f t="shared" si="12"/>
        <v>-6</v>
      </c>
      <c r="AI29" s="127">
        <f>0.5*AH29</f>
        <v>-3</v>
      </c>
      <c r="AJ29" s="127"/>
      <c r="AK29" s="127">
        <v>3</v>
      </c>
      <c r="AL29" s="19">
        <f t="shared" si="13"/>
        <v>-3</v>
      </c>
      <c r="AM29" s="127">
        <f t="shared" si="38"/>
        <v>-0.9</v>
      </c>
      <c r="AN29" s="19"/>
      <c r="AO29" s="19">
        <v>8</v>
      </c>
      <c r="AP29" s="19">
        <f t="shared" si="14"/>
        <v>-8</v>
      </c>
      <c r="AQ29" s="127">
        <f t="shared" si="39"/>
        <v>-1.6</v>
      </c>
      <c r="AR29" s="19"/>
      <c r="AS29" s="127">
        <v>1</v>
      </c>
      <c r="AT29" s="19">
        <f t="shared" si="16"/>
        <v>0.5</v>
      </c>
      <c r="AU29" s="127">
        <v>5</v>
      </c>
      <c r="AV29" s="19">
        <f t="shared" si="17"/>
        <v>-4.5</v>
      </c>
      <c r="AW29" s="127">
        <f t="shared" si="37"/>
        <v>-4.5</v>
      </c>
      <c r="AX29" s="127">
        <v>1</v>
      </c>
      <c r="AY29" s="127">
        <v>1</v>
      </c>
      <c r="AZ29" s="19">
        <f t="shared" si="18"/>
        <v>2</v>
      </c>
      <c r="BA29" s="19">
        <v>20</v>
      </c>
      <c r="BB29" s="19">
        <f t="shared" si="19"/>
        <v>-18</v>
      </c>
      <c r="BC29" s="127">
        <f t="shared" si="40"/>
        <v>-18</v>
      </c>
      <c r="BD29" s="19">
        <v>9</v>
      </c>
      <c r="BE29" s="127">
        <v>12</v>
      </c>
      <c r="BF29" s="19">
        <f t="shared" si="20"/>
        <v>-3</v>
      </c>
      <c r="BG29" s="127">
        <f t="shared" si="44"/>
        <v>-1.5</v>
      </c>
      <c r="BH29" s="127">
        <v>2</v>
      </c>
      <c r="BI29" s="127">
        <v>18</v>
      </c>
      <c r="BJ29" s="19">
        <f t="shared" si="22"/>
        <v>-16</v>
      </c>
      <c r="BK29" s="127">
        <f t="shared" si="23"/>
        <v>-16</v>
      </c>
      <c r="BL29" s="127">
        <v>23</v>
      </c>
      <c r="BM29" s="19"/>
      <c r="BN29" s="127">
        <f t="shared" si="24"/>
        <v>23</v>
      </c>
      <c r="BO29" s="127">
        <v>20</v>
      </c>
      <c r="BP29" s="19">
        <f t="shared" si="25"/>
        <v>3</v>
      </c>
      <c r="BQ29" s="127"/>
      <c r="BR29" s="127"/>
      <c r="BS29" s="127">
        <v>10</v>
      </c>
      <c r="BT29" s="19">
        <f t="shared" si="27"/>
        <v>-10</v>
      </c>
      <c r="BU29" s="19">
        <f t="shared" ref="BU29:BU73" si="45">0.3*BT29</f>
        <v>-3</v>
      </c>
    </row>
    <row r="30" customHeight="1" spans="1:73">
      <c r="A30" s="81">
        <v>29</v>
      </c>
      <c r="B30" s="19">
        <v>546</v>
      </c>
      <c r="C30" s="123" t="s">
        <v>70</v>
      </c>
      <c r="D30" s="19" t="s">
        <v>40</v>
      </c>
      <c r="E30" s="19" t="s">
        <v>49</v>
      </c>
      <c r="F30" s="19">
        <f t="shared" si="1"/>
        <v>-110</v>
      </c>
      <c r="G30" s="19">
        <f t="shared" si="2"/>
        <v>-55</v>
      </c>
      <c r="H30" s="19">
        <v>141</v>
      </c>
      <c r="I30" s="19">
        <v>35</v>
      </c>
      <c r="J30" s="19">
        <f t="shared" si="3"/>
        <v>106</v>
      </c>
      <c r="K30" s="19"/>
      <c r="L30" s="19">
        <v>21</v>
      </c>
      <c r="M30" s="19">
        <v>25</v>
      </c>
      <c r="N30" s="19">
        <f t="shared" si="4"/>
        <v>-4</v>
      </c>
      <c r="O30" s="19">
        <f t="shared" si="41"/>
        <v>-4</v>
      </c>
      <c r="P30" s="19"/>
      <c r="Q30" s="19">
        <v>12</v>
      </c>
      <c r="R30" s="19">
        <f t="shared" si="5"/>
        <v>-12</v>
      </c>
      <c r="S30" s="19">
        <f t="shared" si="6"/>
        <v>-12</v>
      </c>
      <c r="T30" s="19">
        <v>14</v>
      </c>
      <c r="U30" s="19">
        <v>40</v>
      </c>
      <c r="V30" s="19">
        <f t="shared" si="7"/>
        <v>-26</v>
      </c>
      <c r="W30" s="19">
        <f t="shared" si="42"/>
        <v>-26</v>
      </c>
      <c r="X30" s="19"/>
      <c r="Y30" s="19">
        <v>10</v>
      </c>
      <c r="Z30" s="19">
        <f t="shared" si="9"/>
        <v>-10</v>
      </c>
      <c r="AA30" s="19">
        <f t="shared" si="10"/>
        <v>-5</v>
      </c>
      <c r="AB30" s="19">
        <v>1</v>
      </c>
      <c r="AC30" s="19">
        <v>6</v>
      </c>
      <c r="AD30" s="19">
        <f t="shared" si="11"/>
        <v>-5</v>
      </c>
      <c r="AE30" s="127">
        <f t="shared" si="43"/>
        <v>-5</v>
      </c>
      <c r="AF30" s="19">
        <v>13</v>
      </c>
      <c r="AG30" s="19">
        <v>12</v>
      </c>
      <c r="AH30" s="19">
        <f t="shared" si="12"/>
        <v>1</v>
      </c>
      <c r="AI30" s="127"/>
      <c r="AJ30" s="127">
        <v>1</v>
      </c>
      <c r="AK30" s="127">
        <v>8</v>
      </c>
      <c r="AL30" s="19">
        <f t="shared" si="13"/>
        <v>-7</v>
      </c>
      <c r="AM30" s="127">
        <f t="shared" si="38"/>
        <v>-2.1</v>
      </c>
      <c r="AN30" s="19"/>
      <c r="AO30" s="19">
        <v>12</v>
      </c>
      <c r="AP30" s="19">
        <f t="shared" si="14"/>
        <v>-12</v>
      </c>
      <c r="AQ30" s="127">
        <f t="shared" si="39"/>
        <v>-2.4</v>
      </c>
      <c r="AR30" s="19"/>
      <c r="AS30" s="127"/>
      <c r="AT30" s="19">
        <f t="shared" si="16"/>
        <v>0</v>
      </c>
      <c r="AU30" s="127">
        <v>10</v>
      </c>
      <c r="AV30" s="19">
        <f t="shared" si="17"/>
        <v>-10</v>
      </c>
      <c r="AW30" s="127">
        <f t="shared" si="37"/>
        <v>-10</v>
      </c>
      <c r="AX30" s="127">
        <v>8</v>
      </c>
      <c r="AY30" s="127">
        <v>11</v>
      </c>
      <c r="AZ30" s="19">
        <f t="shared" si="18"/>
        <v>19</v>
      </c>
      <c r="BA30" s="19">
        <v>25</v>
      </c>
      <c r="BB30" s="19">
        <f t="shared" si="19"/>
        <v>-6</v>
      </c>
      <c r="BC30" s="127">
        <f t="shared" si="40"/>
        <v>-6</v>
      </c>
      <c r="BD30" s="19">
        <v>2</v>
      </c>
      <c r="BE30" s="127">
        <v>18</v>
      </c>
      <c r="BF30" s="19">
        <f t="shared" si="20"/>
        <v>-16</v>
      </c>
      <c r="BG30" s="127">
        <f t="shared" si="44"/>
        <v>-8</v>
      </c>
      <c r="BH30" s="127">
        <v>1</v>
      </c>
      <c r="BI30" s="127">
        <v>20</v>
      </c>
      <c r="BJ30" s="19">
        <f t="shared" si="22"/>
        <v>-19</v>
      </c>
      <c r="BK30" s="127">
        <f t="shared" si="23"/>
        <v>-19</v>
      </c>
      <c r="BL30" s="127">
        <v>2</v>
      </c>
      <c r="BM30" s="19">
        <v>1</v>
      </c>
      <c r="BN30" s="127">
        <f t="shared" si="24"/>
        <v>4</v>
      </c>
      <c r="BO30" s="127">
        <v>25</v>
      </c>
      <c r="BP30" s="19">
        <f t="shared" si="25"/>
        <v>-21</v>
      </c>
      <c r="BQ30" s="127">
        <f>0.3*BP30</f>
        <v>-6.3</v>
      </c>
      <c r="BR30" s="127">
        <v>1</v>
      </c>
      <c r="BS30" s="127">
        <v>15</v>
      </c>
      <c r="BT30" s="19">
        <f t="shared" si="27"/>
        <v>-14</v>
      </c>
      <c r="BU30" s="19">
        <f t="shared" si="45"/>
        <v>-4.2</v>
      </c>
    </row>
    <row r="31" customHeight="1" spans="1:73">
      <c r="A31" s="81">
        <v>30</v>
      </c>
      <c r="B31" s="19">
        <v>570</v>
      </c>
      <c r="C31" s="123" t="s">
        <v>71</v>
      </c>
      <c r="D31" s="19" t="s">
        <v>72</v>
      </c>
      <c r="E31" s="19" t="s">
        <v>28</v>
      </c>
      <c r="F31" s="19">
        <f t="shared" si="1"/>
        <v>-73.7</v>
      </c>
      <c r="G31" s="19">
        <f t="shared" si="2"/>
        <v>-36.85</v>
      </c>
      <c r="H31" s="19">
        <v>25</v>
      </c>
      <c r="I31" s="19">
        <v>30</v>
      </c>
      <c r="J31" s="19">
        <f t="shared" si="3"/>
        <v>-5</v>
      </c>
      <c r="K31" s="19">
        <f>1*J31</f>
        <v>-5</v>
      </c>
      <c r="L31" s="19">
        <v>9</v>
      </c>
      <c r="M31" s="19">
        <v>15</v>
      </c>
      <c r="N31" s="19">
        <f t="shared" si="4"/>
        <v>-6</v>
      </c>
      <c r="O31" s="19">
        <f t="shared" si="41"/>
        <v>-6</v>
      </c>
      <c r="P31" s="19"/>
      <c r="Q31" s="19">
        <v>8</v>
      </c>
      <c r="R31" s="19">
        <f t="shared" si="5"/>
        <v>-8</v>
      </c>
      <c r="S31" s="19">
        <f t="shared" si="6"/>
        <v>-8</v>
      </c>
      <c r="T31" s="19">
        <v>7</v>
      </c>
      <c r="U31" s="19">
        <v>25</v>
      </c>
      <c r="V31" s="19">
        <f t="shared" si="7"/>
        <v>-18</v>
      </c>
      <c r="W31" s="19">
        <f t="shared" si="42"/>
        <v>-18</v>
      </c>
      <c r="X31" s="19"/>
      <c r="Y31" s="19">
        <v>6</v>
      </c>
      <c r="Z31" s="19">
        <f t="shared" si="9"/>
        <v>-6</v>
      </c>
      <c r="AA31" s="19">
        <f t="shared" si="10"/>
        <v>-3</v>
      </c>
      <c r="AB31" s="19"/>
      <c r="AC31" s="19">
        <v>4</v>
      </c>
      <c r="AD31" s="19">
        <f t="shared" si="11"/>
        <v>-4</v>
      </c>
      <c r="AE31" s="127">
        <f t="shared" si="43"/>
        <v>-4</v>
      </c>
      <c r="AF31" s="19">
        <v>7</v>
      </c>
      <c r="AG31" s="19">
        <v>10</v>
      </c>
      <c r="AH31" s="19">
        <f t="shared" si="12"/>
        <v>-3</v>
      </c>
      <c r="AI31" s="127">
        <f>0.5*AH31</f>
        <v>-1.5</v>
      </c>
      <c r="AJ31" s="127"/>
      <c r="AK31" s="127">
        <v>3</v>
      </c>
      <c r="AL31" s="19">
        <f t="shared" si="13"/>
        <v>-3</v>
      </c>
      <c r="AM31" s="127">
        <f t="shared" si="38"/>
        <v>-0.9</v>
      </c>
      <c r="AN31" s="19"/>
      <c r="AO31" s="19">
        <v>8</v>
      </c>
      <c r="AP31" s="19">
        <f t="shared" si="14"/>
        <v>-8</v>
      </c>
      <c r="AQ31" s="127">
        <f t="shared" si="39"/>
        <v>-1.6</v>
      </c>
      <c r="AR31" s="19">
        <v>6</v>
      </c>
      <c r="AS31" s="127">
        <v>1</v>
      </c>
      <c r="AT31" s="19">
        <f t="shared" si="16"/>
        <v>6.5</v>
      </c>
      <c r="AU31" s="127">
        <v>5</v>
      </c>
      <c r="AV31" s="19">
        <f t="shared" si="17"/>
        <v>1.5</v>
      </c>
      <c r="AW31" s="127"/>
      <c r="AX31" s="127">
        <v>10</v>
      </c>
      <c r="AY31" s="127">
        <v>4</v>
      </c>
      <c r="AZ31" s="19">
        <f t="shared" si="18"/>
        <v>14</v>
      </c>
      <c r="BA31" s="19">
        <v>20</v>
      </c>
      <c r="BB31" s="19">
        <f t="shared" si="19"/>
        <v>-6</v>
      </c>
      <c r="BC31" s="127">
        <f t="shared" si="40"/>
        <v>-6</v>
      </c>
      <c r="BD31" s="19">
        <v>4</v>
      </c>
      <c r="BE31" s="127">
        <v>12</v>
      </c>
      <c r="BF31" s="19">
        <f t="shared" si="20"/>
        <v>-8</v>
      </c>
      <c r="BG31" s="127">
        <f t="shared" si="44"/>
        <v>-4</v>
      </c>
      <c r="BH31" s="127">
        <v>5</v>
      </c>
      <c r="BI31" s="127">
        <v>18</v>
      </c>
      <c r="BJ31" s="19">
        <f t="shared" si="22"/>
        <v>-13</v>
      </c>
      <c r="BK31" s="127">
        <f t="shared" si="23"/>
        <v>-13</v>
      </c>
      <c r="BL31" s="127">
        <v>17</v>
      </c>
      <c r="BM31" s="19">
        <v>2</v>
      </c>
      <c r="BN31" s="127">
        <f t="shared" si="24"/>
        <v>21</v>
      </c>
      <c r="BO31" s="127">
        <v>20</v>
      </c>
      <c r="BP31" s="19">
        <f t="shared" si="25"/>
        <v>1</v>
      </c>
      <c r="BQ31" s="127"/>
      <c r="BR31" s="127">
        <v>1</v>
      </c>
      <c r="BS31" s="127">
        <v>10</v>
      </c>
      <c r="BT31" s="19">
        <f t="shared" si="27"/>
        <v>-9</v>
      </c>
      <c r="BU31" s="19">
        <f t="shared" si="45"/>
        <v>-2.7</v>
      </c>
    </row>
    <row r="32" customHeight="1" spans="1:73">
      <c r="A32" s="81">
        <v>31</v>
      </c>
      <c r="B32" s="19">
        <v>571</v>
      </c>
      <c r="C32" s="123" t="s">
        <v>73</v>
      </c>
      <c r="D32" s="19" t="s">
        <v>57</v>
      </c>
      <c r="E32" s="19" t="s">
        <v>41</v>
      </c>
      <c r="F32" s="19">
        <f t="shared" si="1"/>
        <v>-122</v>
      </c>
      <c r="G32" s="19">
        <f t="shared" si="2"/>
        <v>-61</v>
      </c>
      <c r="H32" s="19">
        <v>104</v>
      </c>
      <c r="I32" s="19">
        <v>45</v>
      </c>
      <c r="J32" s="19">
        <f t="shared" si="3"/>
        <v>59</v>
      </c>
      <c r="K32" s="19"/>
      <c r="L32" s="19">
        <v>7</v>
      </c>
      <c r="M32" s="19">
        <v>30</v>
      </c>
      <c r="N32" s="19">
        <f t="shared" si="4"/>
        <v>-23</v>
      </c>
      <c r="O32" s="19">
        <f t="shared" si="41"/>
        <v>-23</v>
      </c>
      <c r="P32" s="19"/>
      <c r="Q32" s="19">
        <v>15</v>
      </c>
      <c r="R32" s="19">
        <f t="shared" si="5"/>
        <v>-15</v>
      </c>
      <c r="S32" s="19">
        <f t="shared" si="6"/>
        <v>-15</v>
      </c>
      <c r="T32" s="19">
        <v>23</v>
      </c>
      <c r="U32" s="19">
        <v>40</v>
      </c>
      <c r="V32" s="19">
        <f t="shared" si="7"/>
        <v>-17</v>
      </c>
      <c r="W32" s="19">
        <f t="shared" si="42"/>
        <v>-17</v>
      </c>
      <c r="X32" s="19"/>
      <c r="Y32" s="19">
        <v>10</v>
      </c>
      <c r="Z32" s="19">
        <f t="shared" si="9"/>
        <v>-10</v>
      </c>
      <c r="AA32" s="19">
        <f t="shared" si="10"/>
        <v>-5</v>
      </c>
      <c r="AB32" s="19"/>
      <c r="AC32" s="19">
        <v>6</v>
      </c>
      <c r="AD32" s="19">
        <f t="shared" si="11"/>
        <v>-6</v>
      </c>
      <c r="AE32" s="127">
        <f t="shared" si="43"/>
        <v>-6</v>
      </c>
      <c r="AF32" s="19">
        <v>13</v>
      </c>
      <c r="AG32" s="19">
        <v>12</v>
      </c>
      <c r="AH32" s="19">
        <f t="shared" si="12"/>
        <v>1</v>
      </c>
      <c r="AI32" s="127"/>
      <c r="AJ32" s="127">
        <v>3</v>
      </c>
      <c r="AK32" s="127">
        <v>8</v>
      </c>
      <c r="AL32" s="19">
        <f t="shared" si="13"/>
        <v>-5</v>
      </c>
      <c r="AM32" s="127">
        <f t="shared" si="38"/>
        <v>-1.5</v>
      </c>
      <c r="AN32" s="19"/>
      <c r="AO32" s="19">
        <v>12</v>
      </c>
      <c r="AP32" s="19">
        <f t="shared" si="14"/>
        <v>-12</v>
      </c>
      <c r="AQ32" s="127">
        <f t="shared" si="39"/>
        <v>-2.4</v>
      </c>
      <c r="AR32" s="19"/>
      <c r="AS32" s="127">
        <v>1</v>
      </c>
      <c r="AT32" s="19">
        <f t="shared" si="16"/>
        <v>0.5</v>
      </c>
      <c r="AU32" s="127">
        <v>10</v>
      </c>
      <c r="AV32" s="19">
        <f t="shared" si="17"/>
        <v>-9.5</v>
      </c>
      <c r="AW32" s="127">
        <f>1*AV32</f>
        <v>-9.5</v>
      </c>
      <c r="AX32" s="127">
        <v>43</v>
      </c>
      <c r="AY32" s="127">
        <v>4</v>
      </c>
      <c r="AZ32" s="19">
        <f t="shared" si="18"/>
        <v>47</v>
      </c>
      <c r="BA32" s="19">
        <v>30</v>
      </c>
      <c r="BB32" s="19">
        <f t="shared" si="19"/>
        <v>17</v>
      </c>
      <c r="BC32" s="127"/>
      <c r="BD32" s="19"/>
      <c r="BE32" s="127">
        <v>20</v>
      </c>
      <c r="BF32" s="19">
        <f t="shared" si="20"/>
        <v>-20</v>
      </c>
      <c r="BG32" s="127">
        <f t="shared" si="44"/>
        <v>-10</v>
      </c>
      <c r="BH32" s="127">
        <v>2</v>
      </c>
      <c r="BI32" s="127">
        <v>25</v>
      </c>
      <c r="BJ32" s="19">
        <f t="shared" si="22"/>
        <v>-23</v>
      </c>
      <c r="BK32" s="127">
        <f t="shared" si="23"/>
        <v>-23</v>
      </c>
      <c r="BL32" s="127">
        <v>8</v>
      </c>
      <c r="BM32" s="19"/>
      <c r="BN32" s="127">
        <f t="shared" si="24"/>
        <v>8</v>
      </c>
      <c r="BO32" s="127">
        <v>30</v>
      </c>
      <c r="BP32" s="19">
        <f t="shared" si="25"/>
        <v>-22</v>
      </c>
      <c r="BQ32" s="127">
        <f>0.3*BP32</f>
        <v>-6.6</v>
      </c>
      <c r="BR32" s="127">
        <v>5</v>
      </c>
      <c r="BS32" s="127">
        <v>15</v>
      </c>
      <c r="BT32" s="19">
        <f t="shared" si="27"/>
        <v>-10</v>
      </c>
      <c r="BU32" s="19">
        <f t="shared" si="45"/>
        <v>-3</v>
      </c>
    </row>
    <row r="33" customHeight="1" spans="1:73">
      <c r="A33" s="81">
        <v>32</v>
      </c>
      <c r="B33" s="19">
        <v>572</v>
      </c>
      <c r="C33" s="123" t="s">
        <v>74</v>
      </c>
      <c r="D33" s="19" t="s">
        <v>40</v>
      </c>
      <c r="E33" s="19" t="s">
        <v>28</v>
      </c>
      <c r="F33" s="19">
        <f t="shared" si="1"/>
        <v>-86.1</v>
      </c>
      <c r="G33" s="19">
        <f t="shared" si="2"/>
        <v>-43.05</v>
      </c>
      <c r="H33" s="19">
        <v>38</v>
      </c>
      <c r="I33" s="19">
        <v>35</v>
      </c>
      <c r="J33" s="19">
        <f t="shared" si="3"/>
        <v>3</v>
      </c>
      <c r="K33" s="19"/>
      <c r="L33" s="19">
        <v>11</v>
      </c>
      <c r="M33" s="19">
        <v>25</v>
      </c>
      <c r="N33" s="19">
        <f t="shared" si="4"/>
        <v>-14</v>
      </c>
      <c r="O33" s="19">
        <f t="shared" si="41"/>
        <v>-14</v>
      </c>
      <c r="P33" s="19">
        <v>1</v>
      </c>
      <c r="Q33" s="19">
        <v>12</v>
      </c>
      <c r="R33" s="19">
        <f t="shared" si="5"/>
        <v>-11</v>
      </c>
      <c r="S33" s="19">
        <f t="shared" si="6"/>
        <v>-11</v>
      </c>
      <c r="T33" s="19">
        <v>18</v>
      </c>
      <c r="U33" s="19">
        <v>25</v>
      </c>
      <c r="V33" s="19">
        <f t="shared" si="7"/>
        <v>-7</v>
      </c>
      <c r="W33" s="19">
        <f t="shared" si="42"/>
        <v>-7</v>
      </c>
      <c r="X33" s="19"/>
      <c r="Y33" s="19">
        <v>10</v>
      </c>
      <c r="Z33" s="19">
        <f t="shared" si="9"/>
        <v>-10</v>
      </c>
      <c r="AA33" s="19">
        <f t="shared" si="10"/>
        <v>-5</v>
      </c>
      <c r="AB33" s="19">
        <v>7</v>
      </c>
      <c r="AC33" s="19">
        <v>8</v>
      </c>
      <c r="AD33" s="19">
        <f t="shared" si="11"/>
        <v>-1</v>
      </c>
      <c r="AE33" s="127">
        <f t="shared" si="43"/>
        <v>-1</v>
      </c>
      <c r="AF33" s="19">
        <v>2</v>
      </c>
      <c r="AG33" s="19">
        <v>12</v>
      </c>
      <c r="AH33" s="19">
        <f t="shared" si="12"/>
        <v>-10</v>
      </c>
      <c r="AI33" s="127">
        <f t="shared" ref="AI33:AI40" si="46">0.5*AH33</f>
        <v>-5</v>
      </c>
      <c r="AJ33" s="127">
        <v>3</v>
      </c>
      <c r="AK33" s="127">
        <v>8</v>
      </c>
      <c r="AL33" s="19">
        <f t="shared" si="13"/>
        <v>-5</v>
      </c>
      <c r="AM33" s="127">
        <f t="shared" si="38"/>
        <v>-1.5</v>
      </c>
      <c r="AN33" s="19"/>
      <c r="AO33" s="19">
        <v>10</v>
      </c>
      <c r="AP33" s="19">
        <f t="shared" si="14"/>
        <v>-10</v>
      </c>
      <c r="AQ33" s="127">
        <f t="shared" si="39"/>
        <v>-2</v>
      </c>
      <c r="AR33" s="19">
        <v>3</v>
      </c>
      <c r="AS33" s="127">
        <v>1</v>
      </c>
      <c r="AT33" s="19">
        <f t="shared" si="16"/>
        <v>3.5</v>
      </c>
      <c r="AU33" s="127">
        <v>10</v>
      </c>
      <c r="AV33" s="19">
        <f t="shared" si="17"/>
        <v>-6.5</v>
      </c>
      <c r="AW33" s="127">
        <f>1*AV33</f>
        <v>-6.5</v>
      </c>
      <c r="AX33" s="127">
        <v>20</v>
      </c>
      <c r="AY33" s="127">
        <v>1</v>
      </c>
      <c r="AZ33" s="19">
        <f t="shared" si="18"/>
        <v>21</v>
      </c>
      <c r="BA33" s="19">
        <v>25</v>
      </c>
      <c r="BB33" s="19">
        <f t="shared" si="19"/>
        <v>-4</v>
      </c>
      <c r="BC33" s="127">
        <f>1*BB33</f>
        <v>-4</v>
      </c>
      <c r="BD33" s="19">
        <v>5</v>
      </c>
      <c r="BE33" s="127">
        <v>15</v>
      </c>
      <c r="BF33" s="19">
        <f t="shared" si="20"/>
        <v>-10</v>
      </c>
      <c r="BG33" s="127">
        <f t="shared" si="44"/>
        <v>-5</v>
      </c>
      <c r="BH33" s="127">
        <v>1</v>
      </c>
      <c r="BI33" s="127">
        <v>20</v>
      </c>
      <c r="BJ33" s="19">
        <f t="shared" si="22"/>
        <v>-19</v>
      </c>
      <c r="BK33" s="127">
        <f t="shared" si="23"/>
        <v>-19</v>
      </c>
      <c r="BL33" s="127">
        <v>17</v>
      </c>
      <c r="BM33" s="19">
        <v>3</v>
      </c>
      <c r="BN33" s="127">
        <f t="shared" si="24"/>
        <v>23</v>
      </c>
      <c r="BO33" s="127">
        <v>25</v>
      </c>
      <c r="BP33" s="19">
        <f t="shared" si="25"/>
        <v>-2</v>
      </c>
      <c r="BQ33" s="127">
        <f>0.3*BP33</f>
        <v>-0.6</v>
      </c>
      <c r="BR33" s="127"/>
      <c r="BS33" s="127">
        <v>15</v>
      </c>
      <c r="BT33" s="19">
        <f t="shared" si="27"/>
        <v>-15</v>
      </c>
      <c r="BU33" s="19">
        <f t="shared" si="45"/>
        <v>-4.5</v>
      </c>
    </row>
    <row r="34" customHeight="1" spans="1:73">
      <c r="A34" s="81">
        <v>33</v>
      </c>
      <c r="B34" s="19">
        <v>573</v>
      </c>
      <c r="C34" s="123" t="s">
        <v>75</v>
      </c>
      <c r="D34" s="19" t="s">
        <v>57</v>
      </c>
      <c r="E34" s="19" t="s">
        <v>28</v>
      </c>
      <c r="F34" s="19">
        <f t="shared" si="1"/>
        <v>-92.9</v>
      </c>
      <c r="G34" s="19">
        <f t="shared" si="2"/>
        <v>-46.45</v>
      </c>
      <c r="H34" s="19">
        <v>37</v>
      </c>
      <c r="I34" s="19">
        <v>30</v>
      </c>
      <c r="J34" s="19">
        <f t="shared" si="3"/>
        <v>7</v>
      </c>
      <c r="K34" s="19"/>
      <c r="L34" s="19">
        <v>9</v>
      </c>
      <c r="M34" s="19">
        <v>15</v>
      </c>
      <c r="N34" s="19">
        <f t="shared" si="4"/>
        <v>-6</v>
      </c>
      <c r="O34" s="19">
        <f t="shared" si="41"/>
        <v>-6</v>
      </c>
      <c r="P34" s="19"/>
      <c r="Q34" s="19">
        <v>8</v>
      </c>
      <c r="R34" s="19">
        <f t="shared" si="5"/>
        <v>-8</v>
      </c>
      <c r="S34" s="19">
        <f t="shared" si="6"/>
        <v>-8</v>
      </c>
      <c r="T34" s="19">
        <v>7</v>
      </c>
      <c r="U34" s="19">
        <v>25</v>
      </c>
      <c r="V34" s="19">
        <f t="shared" si="7"/>
        <v>-18</v>
      </c>
      <c r="W34" s="19">
        <f t="shared" si="42"/>
        <v>-18</v>
      </c>
      <c r="X34" s="19">
        <v>1</v>
      </c>
      <c r="Y34" s="19">
        <v>6</v>
      </c>
      <c r="Z34" s="19">
        <f t="shared" si="9"/>
        <v>-5</v>
      </c>
      <c r="AA34" s="19">
        <f t="shared" si="10"/>
        <v>-2.5</v>
      </c>
      <c r="AB34" s="19"/>
      <c r="AC34" s="19">
        <v>4</v>
      </c>
      <c r="AD34" s="19">
        <f t="shared" si="11"/>
        <v>-4</v>
      </c>
      <c r="AE34" s="127">
        <f t="shared" si="43"/>
        <v>-4</v>
      </c>
      <c r="AF34" s="19">
        <v>3</v>
      </c>
      <c r="AG34" s="19">
        <v>10</v>
      </c>
      <c r="AH34" s="19">
        <f t="shared" si="12"/>
        <v>-7</v>
      </c>
      <c r="AI34" s="127">
        <f t="shared" si="46"/>
        <v>-3.5</v>
      </c>
      <c r="AJ34" s="127"/>
      <c r="AK34" s="127">
        <v>3</v>
      </c>
      <c r="AL34" s="19">
        <f t="shared" si="13"/>
        <v>-3</v>
      </c>
      <c r="AM34" s="127">
        <f t="shared" si="38"/>
        <v>-0.9</v>
      </c>
      <c r="AN34" s="19"/>
      <c r="AO34" s="19">
        <v>8</v>
      </c>
      <c r="AP34" s="19">
        <f t="shared" si="14"/>
        <v>-8</v>
      </c>
      <c r="AQ34" s="127">
        <f t="shared" si="39"/>
        <v>-1.6</v>
      </c>
      <c r="AR34" s="19"/>
      <c r="AS34" s="127">
        <v>2</v>
      </c>
      <c r="AT34" s="19">
        <f t="shared" si="16"/>
        <v>1</v>
      </c>
      <c r="AU34" s="127">
        <v>5</v>
      </c>
      <c r="AV34" s="19">
        <f t="shared" si="17"/>
        <v>-4</v>
      </c>
      <c r="AW34" s="127">
        <f>1*AV34</f>
        <v>-4</v>
      </c>
      <c r="AX34" s="127">
        <v>5</v>
      </c>
      <c r="AY34" s="127"/>
      <c r="AZ34" s="19">
        <f t="shared" si="18"/>
        <v>5</v>
      </c>
      <c r="BA34" s="19">
        <v>20</v>
      </c>
      <c r="BB34" s="19">
        <f t="shared" si="19"/>
        <v>-15</v>
      </c>
      <c r="BC34" s="127">
        <f>1*BB34</f>
        <v>-15</v>
      </c>
      <c r="BD34" s="19">
        <v>1</v>
      </c>
      <c r="BE34" s="127">
        <v>12</v>
      </c>
      <c r="BF34" s="19">
        <f t="shared" si="20"/>
        <v>-11</v>
      </c>
      <c r="BG34" s="127">
        <f t="shared" si="44"/>
        <v>-5.5</v>
      </c>
      <c r="BH34" s="127">
        <v>1</v>
      </c>
      <c r="BI34" s="127">
        <v>18</v>
      </c>
      <c r="BJ34" s="19">
        <f t="shared" si="22"/>
        <v>-17</v>
      </c>
      <c r="BK34" s="127">
        <f t="shared" si="23"/>
        <v>-17</v>
      </c>
      <c r="BL34" s="127">
        <v>3</v>
      </c>
      <c r="BM34" s="19">
        <v>2</v>
      </c>
      <c r="BN34" s="127">
        <f t="shared" si="24"/>
        <v>7</v>
      </c>
      <c r="BO34" s="127">
        <v>20</v>
      </c>
      <c r="BP34" s="19">
        <f t="shared" si="25"/>
        <v>-13</v>
      </c>
      <c r="BQ34" s="127">
        <f>0.3*BP34</f>
        <v>-3.9</v>
      </c>
      <c r="BR34" s="127"/>
      <c r="BS34" s="127">
        <v>10</v>
      </c>
      <c r="BT34" s="19">
        <f t="shared" si="27"/>
        <v>-10</v>
      </c>
      <c r="BU34" s="19">
        <f t="shared" si="45"/>
        <v>-3</v>
      </c>
    </row>
    <row r="35" customHeight="1" spans="1:73">
      <c r="A35" s="81">
        <v>34</v>
      </c>
      <c r="B35" s="19">
        <v>578</v>
      </c>
      <c r="C35" s="123" t="s">
        <v>76</v>
      </c>
      <c r="D35" s="19" t="s">
        <v>37</v>
      </c>
      <c r="E35" s="19" t="s">
        <v>30</v>
      </c>
      <c r="F35" s="19">
        <f t="shared" ref="F35:F66" si="47">K35+O35++S35+W35+AA35+AE35+AI35+AM35+AQ35+AW35+BC35+BG35+BK35+BQ35+BU35</f>
        <v>-76</v>
      </c>
      <c r="G35" s="19">
        <f t="shared" ref="G35:G66" si="48">(K35+O35+S35+W35+AA35+AE35+AI35+AM35+AQ35+AW35+BC35+BG35+BK35+BQ35+BU35)/2</f>
        <v>-38</v>
      </c>
      <c r="H35" s="19">
        <v>77</v>
      </c>
      <c r="I35" s="19">
        <v>35</v>
      </c>
      <c r="J35" s="19">
        <f t="shared" ref="J35:J66" si="49">H35-I35</f>
        <v>42</v>
      </c>
      <c r="K35" s="19"/>
      <c r="L35" s="19">
        <v>9</v>
      </c>
      <c r="M35" s="19">
        <v>25</v>
      </c>
      <c r="N35" s="19">
        <f t="shared" ref="N35:N66" si="50">L35-M35</f>
        <v>-16</v>
      </c>
      <c r="O35" s="19">
        <f t="shared" si="41"/>
        <v>-16</v>
      </c>
      <c r="P35" s="19"/>
      <c r="Q35" s="19">
        <v>12</v>
      </c>
      <c r="R35" s="19">
        <f t="shared" ref="R35:R66" si="51">P35-Q35</f>
        <v>-12</v>
      </c>
      <c r="S35" s="19">
        <f t="shared" ref="S35:S66" si="52">1*R35</f>
        <v>-12</v>
      </c>
      <c r="T35" s="19">
        <v>25</v>
      </c>
      <c r="U35" s="19">
        <v>30</v>
      </c>
      <c r="V35" s="19">
        <f t="shared" ref="V35:V66" si="53">T35-U35</f>
        <v>-5</v>
      </c>
      <c r="W35" s="19">
        <f t="shared" si="42"/>
        <v>-5</v>
      </c>
      <c r="X35" s="19">
        <v>1</v>
      </c>
      <c r="Y35" s="19">
        <v>10</v>
      </c>
      <c r="Z35" s="19">
        <f t="shared" ref="Z35:Z66" si="54">X35-Y35</f>
        <v>-9</v>
      </c>
      <c r="AA35" s="19">
        <f t="shared" ref="AA35:AA66" si="55">Z35*0.5</f>
        <v>-4.5</v>
      </c>
      <c r="AB35" s="19">
        <v>10</v>
      </c>
      <c r="AC35" s="19">
        <v>6</v>
      </c>
      <c r="AD35" s="19">
        <f t="shared" ref="AD35:AD66" si="56">AB35-AC35</f>
        <v>4</v>
      </c>
      <c r="AE35" s="127"/>
      <c r="AF35" s="19">
        <v>4</v>
      </c>
      <c r="AG35" s="19">
        <v>12</v>
      </c>
      <c r="AH35" s="19">
        <f t="shared" ref="AH35:AH66" si="57">AF35-AG35</f>
        <v>-8</v>
      </c>
      <c r="AI35" s="127">
        <f t="shared" si="46"/>
        <v>-4</v>
      </c>
      <c r="AJ35" s="127">
        <v>4</v>
      </c>
      <c r="AK35" s="127">
        <v>8</v>
      </c>
      <c r="AL35" s="19">
        <f t="shared" ref="AL35:AL66" si="58">AJ35-AK35</f>
        <v>-4</v>
      </c>
      <c r="AM35" s="127">
        <f t="shared" si="38"/>
        <v>-1.2</v>
      </c>
      <c r="AN35" s="19"/>
      <c r="AO35" s="19">
        <v>12</v>
      </c>
      <c r="AP35" s="19">
        <f t="shared" ref="AP35:AP66" si="59">AN35-AO35</f>
        <v>-12</v>
      </c>
      <c r="AQ35" s="127">
        <f t="shared" si="39"/>
        <v>-2.4</v>
      </c>
      <c r="AR35" s="19">
        <v>2</v>
      </c>
      <c r="AS35" s="127"/>
      <c r="AT35" s="19">
        <f t="shared" ref="AT35:AT66" si="60">AR35+AS35/2</f>
        <v>2</v>
      </c>
      <c r="AU35" s="127">
        <v>10</v>
      </c>
      <c r="AV35" s="19">
        <f t="shared" ref="AV35:AV66" si="61">AT35-AU35</f>
        <v>-8</v>
      </c>
      <c r="AW35" s="127">
        <f>1*AV35</f>
        <v>-8</v>
      </c>
      <c r="AX35" s="127">
        <v>21</v>
      </c>
      <c r="AY35" s="127">
        <v>4</v>
      </c>
      <c r="AZ35" s="19">
        <f t="shared" ref="AZ35:AZ66" si="62">AX35+AY35</f>
        <v>25</v>
      </c>
      <c r="BA35" s="19">
        <v>25</v>
      </c>
      <c r="BB35" s="19">
        <f t="shared" ref="BB35:BB66" si="63">AZ35-BA35</f>
        <v>0</v>
      </c>
      <c r="BD35" s="19">
        <v>3</v>
      </c>
      <c r="BE35" s="127">
        <v>15</v>
      </c>
      <c r="BF35" s="19">
        <f t="shared" ref="BF35:BF66" si="64">BD35-BE35</f>
        <v>-12</v>
      </c>
      <c r="BG35" s="127">
        <f t="shared" si="44"/>
        <v>-6</v>
      </c>
      <c r="BH35" s="127">
        <v>7</v>
      </c>
      <c r="BI35" s="127">
        <v>20</v>
      </c>
      <c r="BJ35" s="19">
        <f t="shared" ref="BJ35:BJ66" si="65">BH35-BI35</f>
        <v>-13</v>
      </c>
      <c r="BK35" s="127">
        <f t="shared" ref="BK35:BK66" si="66">1*BJ35</f>
        <v>-13</v>
      </c>
      <c r="BL35" s="127">
        <v>6</v>
      </c>
      <c r="BM35" s="19">
        <v>10</v>
      </c>
      <c r="BN35" s="127">
        <f t="shared" ref="BN35:BN66" si="67">BL35+BM35*2</f>
        <v>26</v>
      </c>
      <c r="BO35" s="127">
        <v>25</v>
      </c>
      <c r="BP35" s="19">
        <f t="shared" ref="BP35:BP66" si="68">BN35-BO35</f>
        <v>1</v>
      </c>
      <c r="BQ35" s="127"/>
      <c r="BR35" s="127">
        <v>2</v>
      </c>
      <c r="BS35" s="127">
        <v>15</v>
      </c>
      <c r="BT35" s="19">
        <f t="shared" ref="BT35:BT66" si="69">BR35-BS35</f>
        <v>-13</v>
      </c>
      <c r="BU35" s="19">
        <f t="shared" si="45"/>
        <v>-3.9</v>
      </c>
    </row>
    <row r="36" customHeight="1" spans="1:73">
      <c r="A36" s="81">
        <v>35</v>
      </c>
      <c r="B36" s="19">
        <v>581</v>
      </c>
      <c r="C36" s="123" t="s">
        <v>77</v>
      </c>
      <c r="D36" s="19" t="s">
        <v>37</v>
      </c>
      <c r="E36" s="19" t="s">
        <v>30</v>
      </c>
      <c r="F36" s="19">
        <f t="shared" si="47"/>
        <v>-94.9</v>
      </c>
      <c r="G36" s="19">
        <f t="shared" si="48"/>
        <v>-47.45</v>
      </c>
      <c r="H36" s="19">
        <v>82</v>
      </c>
      <c r="I36" s="19">
        <v>35</v>
      </c>
      <c r="J36" s="19">
        <f t="shared" si="49"/>
        <v>47</v>
      </c>
      <c r="K36" s="19"/>
      <c r="L36" s="19">
        <v>9</v>
      </c>
      <c r="M36" s="19">
        <v>25</v>
      </c>
      <c r="N36" s="19">
        <f t="shared" si="50"/>
        <v>-16</v>
      </c>
      <c r="O36" s="19">
        <f t="shared" si="41"/>
        <v>-16</v>
      </c>
      <c r="P36" s="19"/>
      <c r="Q36" s="19">
        <v>12</v>
      </c>
      <c r="R36" s="19">
        <f t="shared" si="51"/>
        <v>-12</v>
      </c>
      <c r="S36" s="19">
        <f t="shared" si="52"/>
        <v>-12</v>
      </c>
      <c r="T36" s="19">
        <v>22</v>
      </c>
      <c r="U36" s="19">
        <v>40</v>
      </c>
      <c r="V36" s="19">
        <f t="shared" si="53"/>
        <v>-18</v>
      </c>
      <c r="W36" s="19">
        <f t="shared" si="42"/>
        <v>-18</v>
      </c>
      <c r="X36" s="19">
        <v>6</v>
      </c>
      <c r="Y36" s="19">
        <v>10</v>
      </c>
      <c r="Z36" s="19">
        <f t="shared" si="54"/>
        <v>-4</v>
      </c>
      <c r="AA36" s="19">
        <f t="shared" si="55"/>
        <v>-2</v>
      </c>
      <c r="AB36" s="19">
        <v>3</v>
      </c>
      <c r="AC36" s="19">
        <v>6</v>
      </c>
      <c r="AD36" s="19">
        <f t="shared" si="56"/>
        <v>-3</v>
      </c>
      <c r="AE36" s="127">
        <f>1*AD36</f>
        <v>-3</v>
      </c>
      <c r="AF36" s="19">
        <v>10</v>
      </c>
      <c r="AG36" s="19">
        <v>12</v>
      </c>
      <c r="AH36" s="19">
        <f t="shared" si="57"/>
        <v>-2</v>
      </c>
      <c r="AI36" s="127">
        <f t="shared" si="46"/>
        <v>-1</v>
      </c>
      <c r="AJ36" s="127">
        <v>4</v>
      </c>
      <c r="AK36" s="127">
        <v>8</v>
      </c>
      <c r="AL36" s="19">
        <f t="shared" si="58"/>
        <v>-4</v>
      </c>
      <c r="AM36" s="127">
        <f t="shared" si="38"/>
        <v>-1.2</v>
      </c>
      <c r="AN36" s="19"/>
      <c r="AO36" s="19">
        <v>12</v>
      </c>
      <c r="AP36" s="19">
        <f t="shared" si="59"/>
        <v>-12</v>
      </c>
      <c r="AQ36" s="127">
        <f t="shared" si="39"/>
        <v>-2.4</v>
      </c>
      <c r="AR36" s="19">
        <v>10</v>
      </c>
      <c r="AS36" s="127">
        <v>1</v>
      </c>
      <c r="AT36" s="19">
        <f t="shared" si="60"/>
        <v>10.5</v>
      </c>
      <c r="AU36" s="127">
        <v>10</v>
      </c>
      <c r="AV36" s="19">
        <f t="shared" si="61"/>
        <v>0.5</v>
      </c>
      <c r="AW36" s="127"/>
      <c r="AX36" s="127">
        <v>15</v>
      </c>
      <c r="AY36" s="127"/>
      <c r="AZ36" s="19">
        <f t="shared" si="62"/>
        <v>15</v>
      </c>
      <c r="BA36" s="19">
        <v>25</v>
      </c>
      <c r="BB36" s="19">
        <f t="shared" si="63"/>
        <v>-10</v>
      </c>
      <c r="BC36" s="127">
        <f>1*BB36</f>
        <v>-10</v>
      </c>
      <c r="BD36" s="19">
        <v>6</v>
      </c>
      <c r="BE36" s="127">
        <v>18</v>
      </c>
      <c r="BF36" s="19">
        <f t="shared" si="64"/>
        <v>-12</v>
      </c>
      <c r="BG36" s="127">
        <f t="shared" si="44"/>
        <v>-6</v>
      </c>
      <c r="BH36" s="127"/>
      <c r="BI36" s="127">
        <v>20</v>
      </c>
      <c r="BJ36" s="19">
        <f t="shared" si="65"/>
        <v>-20</v>
      </c>
      <c r="BK36" s="127">
        <f t="shared" si="66"/>
        <v>-20</v>
      </c>
      <c r="BL36" s="127">
        <v>19</v>
      </c>
      <c r="BM36" s="19">
        <v>4</v>
      </c>
      <c r="BN36" s="127">
        <f t="shared" si="67"/>
        <v>27</v>
      </c>
      <c r="BO36" s="127">
        <v>25</v>
      </c>
      <c r="BP36" s="19">
        <f t="shared" si="68"/>
        <v>2</v>
      </c>
      <c r="BQ36" s="127"/>
      <c r="BR36" s="127">
        <v>4</v>
      </c>
      <c r="BS36" s="127">
        <v>15</v>
      </c>
      <c r="BT36" s="19">
        <f t="shared" si="69"/>
        <v>-11</v>
      </c>
      <c r="BU36" s="19">
        <f t="shared" si="45"/>
        <v>-3.3</v>
      </c>
    </row>
    <row r="37" customHeight="1" spans="1:73">
      <c r="A37" s="81">
        <v>36</v>
      </c>
      <c r="B37" s="19">
        <v>582</v>
      </c>
      <c r="C37" s="123" t="s">
        <v>78</v>
      </c>
      <c r="D37" s="19" t="s">
        <v>46</v>
      </c>
      <c r="E37" s="19" t="s">
        <v>68</v>
      </c>
      <c r="F37" s="19">
        <f t="shared" si="47"/>
        <v>-155.9</v>
      </c>
      <c r="G37" s="19">
        <f t="shared" si="48"/>
        <v>-77.95</v>
      </c>
      <c r="H37" s="19">
        <v>68</v>
      </c>
      <c r="I37" s="19">
        <v>40</v>
      </c>
      <c r="J37" s="19">
        <f t="shared" si="49"/>
        <v>28</v>
      </c>
      <c r="K37" s="19"/>
      <c r="L37" s="19">
        <v>7</v>
      </c>
      <c r="M37" s="19">
        <v>30</v>
      </c>
      <c r="N37" s="19">
        <f t="shared" si="50"/>
        <v>-23</v>
      </c>
      <c r="O37" s="19">
        <f t="shared" si="41"/>
        <v>-23</v>
      </c>
      <c r="P37" s="19"/>
      <c r="Q37" s="19">
        <v>15</v>
      </c>
      <c r="R37" s="19">
        <f t="shared" si="51"/>
        <v>-15</v>
      </c>
      <c r="S37" s="19">
        <f t="shared" si="52"/>
        <v>-15</v>
      </c>
      <c r="T37" s="19">
        <v>3</v>
      </c>
      <c r="U37" s="19">
        <v>30</v>
      </c>
      <c r="V37" s="19">
        <f t="shared" si="53"/>
        <v>-27</v>
      </c>
      <c r="W37" s="19">
        <f t="shared" si="42"/>
        <v>-27</v>
      </c>
      <c r="X37" s="19">
        <v>1</v>
      </c>
      <c r="Y37" s="19">
        <v>10</v>
      </c>
      <c r="Z37" s="19">
        <f t="shared" si="54"/>
        <v>-9</v>
      </c>
      <c r="AA37" s="19">
        <f t="shared" si="55"/>
        <v>-4.5</v>
      </c>
      <c r="AB37" s="19">
        <v>1</v>
      </c>
      <c r="AC37" s="19">
        <v>6</v>
      </c>
      <c r="AD37" s="19">
        <f t="shared" si="56"/>
        <v>-5</v>
      </c>
      <c r="AE37" s="127">
        <f>1*AD37</f>
        <v>-5</v>
      </c>
      <c r="AF37" s="19">
        <v>5</v>
      </c>
      <c r="AG37" s="19">
        <v>12</v>
      </c>
      <c r="AH37" s="19">
        <f t="shared" si="57"/>
        <v>-7</v>
      </c>
      <c r="AI37" s="127">
        <f t="shared" si="46"/>
        <v>-3.5</v>
      </c>
      <c r="AJ37" s="127"/>
      <c r="AK37" s="127">
        <v>8</v>
      </c>
      <c r="AL37" s="19">
        <f t="shared" si="58"/>
        <v>-8</v>
      </c>
      <c r="AM37" s="127">
        <f t="shared" si="38"/>
        <v>-2.4</v>
      </c>
      <c r="AN37" s="19"/>
      <c r="AO37" s="19">
        <v>12</v>
      </c>
      <c r="AP37" s="19">
        <f t="shared" si="59"/>
        <v>-12</v>
      </c>
      <c r="AQ37" s="127">
        <f t="shared" si="39"/>
        <v>-2.4</v>
      </c>
      <c r="AR37" s="19">
        <v>2</v>
      </c>
      <c r="AS37" s="127"/>
      <c r="AT37" s="19">
        <f t="shared" si="60"/>
        <v>2</v>
      </c>
      <c r="AU37" s="127">
        <v>10</v>
      </c>
      <c r="AV37" s="19">
        <f t="shared" si="61"/>
        <v>-8</v>
      </c>
      <c r="AW37" s="127">
        <f t="shared" ref="AW37:AW49" si="70">1*AV37</f>
        <v>-8</v>
      </c>
      <c r="AX37" s="127">
        <v>7</v>
      </c>
      <c r="AY37" s="127"/>
      <c r="AZ37" s="19">
        <f t="shared" si="62"/>
        <v>7</v>
      </c>
      <c r="BA37" s="19">
        <v>30</v>
      </c>
      <c r="BB37" s="19">
        <f t="shared" si="63"/>
        <v>-23</v>
      </c>
      <c r="BC37" s="127">
        <f>1*BB37</f>
        <v>-23</v>
      </c>
      <c r="BD37" s="19">
        <v>1</v>
      </c>
      <c r="BE37" s="127">
        <v>20</v>
      </c>
      <c r="BF37" s="19">
        <f t="shared" si="64"/>
        <v>-19</v>
      </c>
      <c r="BG37" s="127">
        <f t="shared" si="44"/>
        <v>-9.5</v>
      </c>
      <c r="BH37" s="127">
        <v>2</v>
      </c>
      <c r="BI37" s="127">
        <v>25</v>
      </c>
      <c r="BJ37" s="19">
        <f t="shared" si="65"/>
        <v>-23</v>
      </c>
      <c r="BK37" s="127">
        <f t="shared" si="66"/>
        <v>-23</v>
      </c>
      <c r="BL37" s="127">
        <v>10</v>
      </c>
      <c r="BM37" s="19">
        <v>1</v>
      </c>
      <c r="BN37" s="127">
        <f t="shared" si="67"/>
        <v>12</v>
      </c>
      <c r="BO37" s="127">
        <v>30</v>
      </c>
      <c r="BP37" s="19">
        <f t="shared" si="68"/>
        <v>-18</v>
      </c>
      <c r="BQ37" s="127">
        <f>0.3*BP37</f>
        <v>-5.4</v>
      </c>
      <c r="BR37" s="127">
        <v>1</v>
      </c>
      <c r="BS37" s="127">
        <v>15</v>
      </c>
      <c r="BT37" s="19">
        <f t="shared" si="69"/>
        <v>-14</v>
      </c>
      <c r="BU37" s="19">
        <f t="shared" si="45"/>
        <v>-4.2</v>
      </c>
    </row>
    <row r="38" customHeight="1" spans="1:73">
      <c r="A38" s="81">
        <v>37</v>
      </c>
      <c r="B38" s="19">
        <v>585</v>
      </c>
      <c r="C38" s="123" t="s">
        <v>79</v>
      </c>
      <c r="D38" s="19" t="s">
        <v>37</v>
      </c>
      <c r="E38" s="19" t="s">
        <v>49</v>
      </c>
      <c r="F38" s="19">
        <f t="shared" si="47"/>
        <v>-93.4</v>
      </c>
      <c r="G38" s="19">
        <f t="shared" si="48"/>
        <v>-46.7</v>
      </c>
      <c r="H38" s="19">
        <v>82</v>
      </c>
      <c r="I38" s="19">
        <v>35</v>
      </c>
      <c r="J38" s="19">
        <f t="shared" si="49"/>
        <v>47</v>
      </c>
      <c r="K38" s="19"/>
      <c r="L38" s="19">
        <v>14</v>
      </c>
      <c r="M38" s="19">
        <v>25</v>
      </c>
      <c r="N38" s="19">
        <f t="shared" si="50"/>
        <v>-11</v>
      </c>
      <c r="O38" s="19">
        <f t="shared" si="41"/>
        <v>-11</v>
      </c>
      <c r="P38" s="19"/>
      <c r="Q38" s="19">
        <v>12</v>
      </c>
      <c r="R38" s="19">
        <f t="shared" si="51"/>
        <v>-12</v>
      </c>
      <c r="S38" s="19">
        <f t="shared" si="52"/>
        <v>-12</v>
      </c>
      <c r="T38" s="19">
        <v>12</v>
      </c>
      <c r="U38" s="19">
        <v>40</v>
      </c>
      <c r="V38" s="19">
        <f t="shared" si="53"/>
        <v>-28</v>
      </c>
      <c r="W38" s="19">
        <f t="shared" si="42"/>
        <v>-28</v>
      </c>
      <c r="X38" s="19"/>
      <c r="Y38" s="19">
        <v>10</v>
      </c>
      <c r="Z38" s="19">
        <f t="shared" si="54"/>
        <v>-10</v>
      </c>
      <c r="AA38" s="19">
        <f t="shared" si="55"/>
        <v>-5</v>
      </c>
      <c r="AB38" s="19">
        <v>1</v>
      </c>
      <c r="AC38" s="19">
        <v>6</v>
      </c>
      <c r="AD38" s="19">
        <f t="shared" si="56"/>
        <v>-5</v>
      </c>
      <c r="AE38" s="127">
        <f>1*AD38</f>
        <v>-5</v>
      </c>
      <c r="AF38" s="19">
        <v>8</v>
      </c>
      <c r="AG38" s="19">
        <v>12</v>
      </c>
      <c r="AH38" s="19">
        <f t="shared" si="57"/>
        <v>-4</v>
      </c>
      <c r="AI38" s="127">
        <f t="shared" si="46"/>
        <v>-2</v>
      </c>
      <c r="AJ38" s="127">
        <v>2</v>
      </c>
      <c r="AK38" s="127">
        <v>8</v>
      </c>
      <c r="AL38" s="19">
        <f t="shared" si="58"/>
        <v>-6</v>
      </c>
      <c r="AM38" s="127">
        <f t="shared" si="38"/>
        <v>-1.8</v>
      </c>
      <c r="AN38" s="19"/>
      <c r="AO38" s="19">
        <v>12</v>
      </c>
      <c r="AP38" s="19">
        <f t="shared" si="59"/>
        <v>-12</v>
      </c>
      <c r="AQ38" s="127">
        <f t="shared" si="39"/>
        <v>-2.4</v>
      </c>
      <c r="AR38" s="19">
        <v>4</v>
      </c>
      <c r="AS38" s="127"/>
      <c r="AT38" s="19">
        <f t="shared" si="60"/>
        <v>4</v>
      </c>
      <c r="AU38" s="127">
        <v>10</v>
      </c>
      <c r="AV38" s="19">
        <f t="shared" si="61"/>
        <v>-6</v>
      </c>
      <c r="AW38" s="127">
        <f t="shared" si="70"/>
        <v>-6</v>
      </c>
      <c r="AX38" s="127">
        <v>45</v>
      </c>
      <c r="AY38" s="127"/>
      <c r="AZ38" s="19">
        <f t="shared" si="62"/>
        <v>45</v>
      </c>
      <c r="BA38" s="19">
        <v>25</v>
      </c>
      <c r="BB38" s="19">
        <f t="shared" si="63"/>
        <v>20</v>
      </c>
      <c r="BD38" s="19">
        <v>11</v>
      </c>
      <c r="BE38" s="127">
        <v>18</v>
      </c>
      <c r="BF38" s="19">
        <f t="shared" si="64"/>
        <v>-7</v>
      </c>
      <c r="BG38" s="127">
        <f t="shared" si="44"/>
        <v>-3.5</v>
      </c>
      <c r="BH38" s="127">
        <v>6</v>
      </c>
      <c r="BI38" s="127">
        <v>20</v>
      </c>
      <c r="BJ38" s="19">
        <f t="shared" si="65"/>
        <v>-14</v>
      </c>
      <c r="BK38" s="127">
        <f t="shared" si="66"/>
        <v>-14</v>
      </c>
      <c r="BL38" s="127">
        <v>21</v>
      </c>
      <c r="BM38" s="19">
        <v>10</v>
      </c>
      <c r="BN38" s="127">
        <f t="shared" si="67"/>
        <v>41</v>
      </c>
      <c r="BO38" s="127">
        <v>25</v>
      </c>
      <c r="BP38" s="19">
        <f t="shared" si="68"/>
        <v>16</v>
      </c>
      <c r="BQ38" s="127"/>
      <c r="BR38" s="127">
        <v>6</v>
      </c>
      <c r="BS38" s="127">
        <v>15</v>
      </c>
      <c r="BT38" s="19">
        <f t="shared" si="69"/>
        <v>-9</v>
      </c>
      <c r="BU38" s="19">
        <f t="shared" si="45"/>
        <v>-2.7</v>
      </c>
    </row>
    <row r="39" customHeight="1" spans="1:73">
      <c r="A39" s="81">
        <v>38</v>
      </c>
      <c r="B39" s="19">
        <v>591</v>
      </c>
      <c r="C39" s="123" t="s">
        <v>80</v>
      </c>
      <c r="D39" s="19" t="s">
        <v>44</v>
      </c>
      <c r="E39" s="19" t="s">
        <v>32</v>
      </c>
      <c r="F39" s="19">
        <f t="shared" si="47"/>
        <v>-94.4</v>
      </c>
      <c r="G39" s="19">
        <f t="shared" si="48"/>
        <v>-47.2</v>
      </c>
      <c r="H39" s="19">
        <v>27</v>
      </c>
      <c r="I39" s="19">
        <v>30</v>
      </c>
      <c r="J39" s="19">
        <f t="shared" si="49"/>
        <v>-3</v>
      </c>
      <c r="K39" s="19">
        <f>1*J39</f>
        <v>-3</v>
      </c>
      <c r="L39" s="19">
        <v>2</v>
      </c>
      <c r="M39" s="19">
        <v>15</v>
      </c>
      <c r="N39" s="19">
        <f t="shared" si="50"/>
        <v>-13</v>
      </c>
      <c r="O39" s="19">
        <f t="shared" si="41"/>
        <v>-13</v>
      </c>
      <c r="P39" s="19">
        <v>1</v>
      </c>
      <c r="Q39" s="19">
        <v>8</v>
      </c>
      <c r="R39" s="19">
        <f t="shared" si="51"/>
        <v>-7</v>
      </c>
      <c r="S39" s="19">
        <f t="shared" si="52"/>
        <v>-7</v>
      </c>
      <c r="T39" s="19">
        <v>7</v>
      </c>
      <c r="U39" s="19">
        <v>20</v>
      </c>
      <c r="V39" s="19">
        <f t="shared" si="53"/>
        <v>-13</v>
      </c>
      <c r="W39" s="19">
        <f t="shared" si="42"/>
        <v>-13</v>
      </c>
      <c r="X39" s="19">
        <v>2</v>
      </c>
      <c r="Y39" s="19">
        <v>6</v>
      </c>
      <c r="Z39" s="19">
        <f t="shared" si="54"/>
        <v>-4</v>
      </c>
      <c r="AA39" s="19">
        <f t="shared" si="55"/>
        <v>-2</v>
      </c>
      <c r="AB39" s="19"/>
      <c r="AC39" s="19">
        <v>4</v>
      </c>
      <c r="AD39" s="19">
        <f t="shared" si="56"/>
        <v>-4</v>
      </c>
      <c r="AE39" s="127">
        <f>1*AD39</f>
        <v>-4</v>
      </c>
      <c r="AF39" s="19">
        <v>1</v>
      </c>
      <c r="AG39" s="19">
        <v>8</v>
      </c>
      <c r="AH39" s="19">
        <f t="shared" si="57"/>
        <v>-7</v>
      </c>
      <c r="AI39" s="127">
        <f t="shared" si="46"/>
        <v>-3.5</v>
      </c>
      <c r="AJ39" s="127">
        <v>1</v>
      </c>
      <c r="AK39" s="127">
        <v>3</v>
      </c>
      <c r="AL39" s="19">
        <f t="shared" si="58"/>
        <v>-2</v>
      </c>
      <c r="AM39" s="127">
        <f t="shared" si="38"/>
        <v>-0.6</v>
      </c>
      <c r="AN39" s="19"/>
      <c r="AO39" s="19">
        <v>8</v>
      </c>
      <c r="AP39" s="19">
        <f t="shared" si="59"/>
        <v>-8</v>
      </c>
      <c r="AQ39" s="127">
        <f t="shared" si="39"/>
        <v>-1.6</v>
      </c>
      <c r="AR39" s="19"/>
      <c r="AS39" s="127"/>
      <c r="AT39" s="19">
        <f t="shared" si="60"/>
        <v>0</v>
      </c>
      <c r="AU39" s="127">
        <v>5</v>
      </c>
      <c r="AV39" s="19">
        <f t="shared" si="61"/>
        <v>-5</v>
      </c>
      <c r="AW39" s="127">
        <f t="shared" si="70"/>
        <v>-5</v>
      </c>
      <c r="AX39" s="127">
        <v>4</v>
      </c>
      <c r="AY39" s="127">
        <v>1</v>
      </c>
      <c r="AZ39" s="19">
        <f t="shared" si="62"/>
        <v>5</v>
      </c>
      <c r="BA39" s="19">
        <v>20</v>
      </c>
      <c r="BB39" s="19">
        <f t="shared" si="63"/>
        <v>-15</v>
      </c>
      <c r="BC39" s="127">
        <f t="shared" ref="BC39:BC44" si="71">1*BB39</f>
        <v>-15</v>
      </c>
      <c r="BD39" s="19">
        <v>1</v>
      </c>
      <c r="BE39" s="127">
        <v>10</v>
      </c>
      <c r="BF39" s="19">
        <f t="shared" si="64"/>
        <v>-9</v>
      </c>
      <c r="BG39" s="127">
        <f t="shared" si="44"/>
        <v>-4.5</v>
      </c>
      <c r="BH39" s="127"/>
      <c r="BI39" s="127">
        <v>15</v>
      </c>
      <c r="BJ39" s="19">
        <f t="shared" si="65"/>
        <v>-15</v>
      </c>
      <c r="BK39" s="127">
        <f t="shared" si="66"/>
        <v>-15</v>
      </c>
      <c r="BL39" s="127">
        <v>1</v>
      </c>
      <c r="BM39" s="19"/>
      <c r="BN39" s="127">
        <f t="shared" si="67"/>
        <v>1</v>
      </c>
      <c r="BO39" s="127">
        <v>15</v>
      </c>
      <c r="BP39" s="19">
        <f t="shared" si="68"/>
        <v>-14</v>
      </c>
      <c r="BQ39" s="127">
        <f>0.3*BP39</f>
        <v>-4.2</v>
      </c>
      <c r="BR39" s="127"/>
      <c r="BS39" s="127">
        <v>10</v>
      </c>
      <c r="BT39" s="19">
        <f t="shared" si="69"/>
        <v>-10</v>
      </c>
      <c r="BU39" s="19">
        <f t="shared" si="45"/>
        <v>-3</v>
      </c>
    </row>
    <row r="40" customHeight="1" spans="1:73">
      <c r="A40" s="81">
        <v>39</v>
      </c>
      <c r="B40" s="19">
        <v>594</v>
      </c>
      <c r="C40" s="123" t="s">
        <v>81</v>
      </c>
      <c r="D40" s="19" t="s">
        <v>44</v>
      </c>
      <c r="E40" s="19" t="s">
        <v>28</v>
      </c>
      <c r="F40" s="19">
        <f t="shared" si="47"/>
        <v>-39.7</v>
      </c>
      <c r="G40" s="19">
        <f t="shared" si="48"/>
        <v>-19.85</v>
      </c>
      <c r="H40" s="19">
        <v>51</v>
      </c>
      <c r="I40" s="19">
        <v>30</v>
      </c>
      <c r="J40" s="19">
        <f t="shared" si="49"/>
        <v>21</v>
      </c>
      <c r="K40" s="19"/>
      <c r="L40" s="19">
        <v>16</v>
      </c>
      <c r="M40" s="19">
        <v>15</v>
      </c>
      <c r="N40" s="19">
        <f t="shared" si="50"/>
        <v>1</v>
      </c>
      <c r="O40" s="19"/>
      <c r="P40" s="19">
        <v>7</v>
      </c>
      <c r="Q40" s="19">
        <v>8</v>
      </c>
      <c r="R40" s="19">
        <f t="shared" si="51"/>
        <v>-1</v>
      </c>
      <c r="S40" s="19">
        <f t="shared" si="52"/>
        <v>-1</v>
      </c>
      <c r="T40" s="19">
        <v>25</v>
      </c>
      <c r="U40" s="19">
        <v>25</v>
      </c>
      <c r="V40" s="19">
        <f t="shared" si="53"/>
        <v>0</v>
      </c>
      <c r="W40" s="19"/>
      <c r="X40" s="19"/>
      <c r="Y40" s="19">
        <v>6</v>
      </c>
      <c r="Z40" s="19">
        <f t="shared" si="54"/>
        <v>-6</v>
      </c>
      <c r="AA40" s="19">
        <f t="shared" si="55"/>
        <v>-3</v>
      </c>
      <c r="AB40" s="19">
        <v>6</v>
      </c>
      <c r="AC40" s="19">
        <v>4</v>
      </c>
      <c r="AD40" s="19">
        <f t="shared" si="56"/>
        <v>2</v>
      </c>
      <c r="AF40" s="19">
        <v>8</v>
      </c>
      <c r="AG40" s="19">
        <v>10</v>
      </c>
      <c r="AH40" s="19">
        <f t="shared" si="57"/>
        <v>-2</v>
      </c>
      <c r="AI40" s="127">
        <f t="shared" si="46"/>
        <v>-1</v>
      </c>
      <c r="AJ40" s="127">
        <v>1</v>
      </c>
      <c r="AK40" s="127">
        <v>3</v>
      </c>
      <c r="AL40" s="19">
        <f t="shared" si="58"/>
        <v>-2</v>
      </c>
      <c r="AM40" s="127">
        <f t="shared" si="38"/>
        <v>-0.6</v>
      </c>
      <c r="AN40" s="19"/>
      <c r="AO40" s="19">
        <v>8</v>
      </c>
      <c r="AP40" s="19">
        <f t="shared" si="59"/>
        <v>-8</v>
      </c>
      <c r="AQ40" s="127">
        <f t="shared" si="39"/>
        <v>-1.6</v>
      </c>
      <c r="AR40" s="19">
        <v>2</v>
      </c>
      <c r="AS40" s="127"/>
      <c r="AT40" s="19">
        <f t="shared" si="60"/>
        <v>2</v>
      </c>
      <c r="AU40" s="127">
        <v>5</v>
      </c>
      <c r="AV40" s="19">
        <f t="shared" si="61"/>
        <v>-3</v>
      </c>
      <c r="AW40" s="127">
        <f t="shared" si="70"/>
        <v>-3</v>
      </c>
      <c r="AX40" s="127">
        <v>12</v>
      </c>
      <c r="AY40" s="127">
        <v>3</v>
      </c>
      <c r="AZ40" s="19">
        <f t="shared" si="62"/>
        <v>15</v>
      </c>
      <c r="BA40" s="19">
        <v>20</v>
      </c>
      <c r="BB40" s="19">
        <f t="shared" si="63"/>
        <v>-5</v>
      </c>
      <c r="BC40" s="127">
        <f t="shared" si="71"/>
        <v>-5</v>
      </c>
      <c r="BD40" s="19">
        <v>5</v>
      </c>
      <c r="BE40" s="127">
        <v>12</v>
      </c>
      <c r="BF40" s="19">
        <f t="shared" si="64"/>
        <v>-7</v>
      </c>
      <c r="BG40" s="127">
        <f t="shared" si="44"/>
        <v>-3.5</v>
      </c>
      <c r="BH40" s="127"/>
      <c r="BI40" s="127">
        <v>18</v>
      </c>
      <c r="BJ40" s="19">
        <f t="shared" si="65"/>
        <v>-18</v>
      </c>
      <c r="BK40" s="127">
        <f t="shared" si="66"/>
        <v>-18</v>
      </c>
      <c r="BL40" s="127">
        <v>37</v>
      </c>
      <c r="BM40" s="19"/>
      <c r="BN40" s="127">
        <f t="shared" si="67"/>
        <v>37</v>
      </c>
      <c r="BO40" s="127">
        <v>20</v>
      </c>
      <c r="BP40" s="19">
        <f t="shared" si="68"/>
        <v>17</v>
      </c>
      <c r="BQ40" s="127"/>
      <c r="BR40" s="127"/>
      <c r="BS40" s="127">
        <v>10</v>
      </c>
      <c r="BT40" s="19">
        <f t="shared" si="69"/>
        <v>-10</v>
      </c>
      <c r="BU40" s="19">
        <f t="shared" si="45"/>
        <v>-3</v>
      </c>
    </row>
    <row r="41" customHeight="1" spans="1:73">
      <c r="A41" s="81">
        <v>40</v>
      </c>
      <c r="B41" s="19">
        <v>598</v>
      </c>
      <c r="C41" s="123" t="s">
        <v>82</v>
      </c>
      <c r="D41" s="19" t="s">
        <v>40</v>
      </c>
      <c r="E41" s="19" t="s">
        <v>30</v>
      </c>
      <c r="F41" s="19">
        <f t="shared" si="47"/>
        <v>-97.6</v>
      </c>
      <c r="G41" s="19">
        <f t="shared" si="48"/>
        <v>-48.8</v>
      </c>
      <c r="H41" s="19">
        <v>49</v>
      </c>
      <c r="I41" s="19">
        <v>35</v>
      </c>
      <c r="J41" s="19">
        <f t="shared" si="49"/>
        <v>14</v>
      </c>
      <c r="K41" s="19"/>
      <c r="L41" s="19">
        <v>9</v>
      </c>
      <c r="M41" s="19">
        <v>25</v>
      </c>
      <c r="N41" s="19">
        <f t="shared" si="50"/>
        <v>-16</v>
      </c>
      <c r="O41" s="19">
        <f>1*N41</f>
        <v>-16</v>
      </c>
      <c r="P41" s="19"/>
      <c r="Q41" s="19">
        <v>12</v>
      </c>
      <c r="R41" s="19">
        <f t="shared" si="51"/>
        <v>-12</v>
      </c>
      <c r="S41" s="19">
        <f t="shared" si="52"/>
        <v>-12</v>
      </c>
      <c r="T41" s="19">
        <v>12</v>
      </c>
      <c r="U41" s="19">
        <v>30</v>
      </c>
      <c r="V41" s="19">
        <f t="shared" si="53"/>
        <v>-18</v>
      </c>
      <c r="W41" s="19">
        <f t="shared" ref="W41:W46" si="72">1*V41</f>
        <v>-18</v>
      </c>
      <c r="X41" s="19">
        <v>2</v>
      </c>
      <c r="Y41" s="19">
        <v>10</v>
      </c>
      <c r="Z41" s="19">
        <f t="shared" si="54"/>
        <v>-8</v>
      </c>
      <c r="AA41" s="19">
        <f t="shared" si="55"/>
        <v>-4</v>
      </c>
      <c r="AB41" s="19">
        <v>4</v>
      </c>
      <c r="AC41" s="19">
        <v>6</v>
      </c>
      <c r="AD41" s="19">
        <f t="shared" si="56"/>
        <v>-2</v>
      </c>
      <c r="AE41" s="127">
        <f>1*AD41</f>
        <v>-2</v>
      </c>
      <c r="AF41" s="19">
        <v>12</v>
      </c>
      <c r="AG41" s="19">
        <v>12</v>
      </c>
      <c r="AH41" s="19">
        <f t="shared" si="57"/>
        <v>0</v>
      </c>
      <c r="AJ41" s="127">
        <v>3</v>
      </c>
      <c r="AK41" s="127">
        <v>8</v>
      </c>
      <c r="AL41" s="19">
        <f t="shared" si="58"/>
        <v>-5</v>
      </c>
      <c r="AM41" s="127">
        <f t="shared" si="38"/>
        <v>-1.5</v>
      </c>
      <c r="AN41" s="19"/>
      <c r="AO41" s="19">
        <v>12</v>
      </c>
      <c r="AP41" s="19">
        <f t="shared" si="59"/>
        <v>-12</v>
      </c>
      <c r="AQ41" s="127">
        <f t="shared" si="39"/>
        <v>-2.4</v>
      </c>
      <c r="AR41" s="19">
        <v>8</v>
      </c>
      <c r="AS41" s="127"/>
      <c r="AT41" s="19">
        <f t="shared" si="60"/>
        <v>8</v>
      </c>
      <c r="AU41" s="127">
        <v>10</v>
      </c>
      <c r="AV41" s="19">
        <f t="shared" si="61"/>
        <v>-2</v>
      </c>
      <c r="AW41" s="127">
        <f t="shared" si="70"/>
        <v>-2</v>
      </c>
      <c r="AX41" s="127">
        <v>14</v>
      </c>
      <c r="AY41" s="127">
        <v>4</v>
      </c>
      <c r="AZ41" s="19">
        <f t="shared" si="62"/>
        <v>18</v>
      </c>
      <c r="BA41" s="19">
        <v>25</v>
      </c>
      <c r="BB41" s="19">
        <f t="shared" si="63"/>
        <v>-7</v>
      </c>
      <c r="BC41" s="127">
        <f t="shared" si="71"/>
        <v>-7</v>
      </c>
      <c r="BD41" s="19">
        <v>1</v>
      </c>
      <c r="BE41" s="127">
        <v>15</v>
      </c>
      <c r="BF41" s="19">
        <f t="shared" si="64"/>
        <v>-14</v>
      </c>
      <c r="BG41" s="127">
        <f t="shared" si="44"/>
        <v>-7</v>
      </c>
      <c r="BH41" s="127">
        <v>3</v>
      </c>
      <c r="BI41" s="127">
        <v>20</v>
      </c>
      <c r="BJ41" s="19">
        <f t="shared" si="65"/>
        <v>-17</v>
      </c>
      <c r="BK41" s="127">
        <f t="shared" si="66"/>
        <v>-17</v>
      </c>
      <c r="BL41" s="127">
        <v>6</v>
      </c>
      <c r="BM41" s="19">
        <v>2</v>
      </c>
      <c r="BN41" s="127">
        <f t="shared" si="67"/>
        <v>10</v>
      </c>
      <c r="BO41" s="127">
        <v>25</v>
      </c>
      <c r="BP41" s="19">
        <f t="shared" si="68"/>
        <v>-15</v>
      </c>
      <c r="BQ41" s="127">
        <f>0.3*BP41</f>
        <v>-4.5</v>
      </c>
      <c r="BR41" s="127">
        <v>1</v>
      </c>
      <c r="BS41" s="127">
        <v>15</v>
      </c>
      <c r="BT41" s="19">
        <f t="shared" si="69"/>
        <v>-14</v>
      </c>
      <c r="BU41" s="19">
        <f t="shared" si="45"/>
        <v>-4.2</v>
      </c>
    </row>
    <row r="42" customHeight="1" spans="1:73">
      <c r="A42" s="81">
        <v>41</v>
      </c>
      <c r="B42" s="19">
        <v>704</v>
      </c>
      <c r="C42" s="123" t="s">
        <v>83</v>
      </c>
      <c r="D42" s="19" t="s">
        <v>84</v>
      </c>
      <c r="E42" s="19" t="s">
        <v>28</v>
      </c>
      <c r="F42" s="19">
        <f t="shared" si="47"/>
        <v>-82.3</v>
      </c>
      <c r="G42" s="19">
        <f t="shared" si="48"/>
        <v>-41.15</v>
      </c>
      <c r="H42" s="19">
        <v>38</v>
      </c>
      <c r="I42" s="19">
        <v>30</v>
      </c>
      <c r="J42" s="19">
        <f t="shared" si="49"/>
        <v>8</v>
      </c>
      <c r="K42" s="19"/>
      <c r="L42" s="19">
        <v>6</v>
      </c>
      <c r="M42" s="19">
        <v>15</v>
      </c>
      <c r="N42" s="19">
        <f t="shared" si="50"/>
        <v>-9</v>
      </c>
      <c r="O42" s="19">
        <f>1*N42</f>
        <v>-9</v>
      </c>
      <c r="P42" s="19">
        <v>1</v>
      </c>
      <c r="Q42" s="19">
        <v>8</v>
      </c>
      <c r="R42" s="19">
        <f t="shared" si="51"/>
        <v>-7</v>
      </c>
      <c r="S42" s="19">
        <f t="shared" si="52"/>
        <v>-7</v>
      </c>
      <c r="T42" s="19">
        <v>16</v>
      </c>
      <c r="U42" s="19">
        <v>25</v>
      </c>
      <c r="V42" s="19">
        <f t="shared" si="53"/>
        <v>-9</v>
      </c>
      <c r="W42" s="19">
        <f t="shared" si="72"/>
        <v>-9</v>
      </c>
      <c r="X42" s="19">
        <v>1</v>
      </c>
      <c r="Y42" s="19">
        <v>6</v>
      </c>
      <c r="Z42" s="19">
        <f t="shared" si="54"/>
        <v>-5</v>
      </c>
      <c r="AA42" s="19">
        <f t="shared" si="55"/>
        <v>-2.5</v>
      </c>
      <c r="AB42" s="19">
        <v>8</v>
      </c>
      <c r="AC42" s="19">
        <v>4</v>
      </c>
      <c r="AD42" s="19">
        <f t="shared" si="56"/>
        <v>4</v>
      </c>
      <c r="AF42" s="19">
        <v>1</v>
      </c>
      <c r="AG42" s="19">
        <v>10</v>
      </c>
      <c r="AH42" s="19">
        <f t="shared" si="57"/>
        <v>-9</v>
      </c>
      <c r="AI42" s="127">
        <f>0.5*AH42</f>
        <v>-4.5</v>
      </c>
      <c r="AJ42" s="127">
        <v>1</v>
      </c>
      <c r="AK42" s="127">
        <v>3</v>
      </c>
      <c r="AL42" s="19">
        <f t="shared" si="58"/>
        <v>-2</v>
      </c>
      <c r="AM42" s="127">
        <f t="shared" si="38"/>
        <v>-0.6</v>
      </c>
      <c r="AN42" s="19"/>
      <c r="AO42" s="19">
        <v>8</v>
      </c>
      <c r="AP42" s="19">
        <f t="shared" si="59"/>
        <v>-8</v>
      </c>
      <c r="AQ42" s="127">
        <f t="shared" si="39"/>
        <v>-1.6</v>
      </c>
      <c r="AR42" s="19">
        <v>1</v>
      </c>
      <c r="AS42" s="127"/>
      <c r="AT42" s="19">
        <f t="shared" si="60"/>
        <v>1</v>
      </c>
      <c r="AU42" s="127">
        <v>5</v>
      </c>
      <c r="AV42" s="19">
        <f t="shared" si="61"/>
        <v>-4</v>
      </c>
      <c r="AW42" s="127">
        <f t="shared" si="70"/>
        <v>-4</v>
      </c>
      <c r="AX42" s="127">
        <v>2</v>
      </c>
      <c r="AY42" s="127">
        <v>1</v>
      </c>
      <c r="AZ42" s="19">
        <f t="shared" si="62"/>
        <v>3</v>
      </c>
      <c r="BA42" s="19">
        <v>20</v>
      </c>
      <c r="BB42" s="19">
        <f t="shared" si="63"/>
        <v>-17</v>
      </c>
      <c r="BC42" s="127">
        <f t="shared" si="71"/>
        <v>-17</v>
      </c>
      <c r="BD42" s="19">
        <v>2</v>
      </c>
      <c r="BE42" s="127">
        <v>12</v>
      </c>
      <c r="BF42" s="19">
        <f t="shared" si="64"/>
        <v>-10</v>
      </c>
      <c r="BG42" s="127">
        <f t="shared" si="44"/>
        <v>-5</v>
      </c>
      <c r="BH42" s="127">
        <v>4</v>
      </c>
      <c r="BI42" s="127">
        <v>18</v>
      </c>
      <c r="BJ42" s="19">
        <f t="shared" si="65"/>
        <v>-14</v>
      </c>
      <c r="BK42" s="127">
        <f t="shared" si="66"/>
        <v>-14</v>
      </c>
      <c r="BL42" s="127">
        <v>1</v>
      </c>
      <c r="BM42" s="19"/>
      <c r="BN42" s="127">
        <f t="shared" si="67"/>
        <v>1</v>
      </c>
      <c r="BO42" s="127">
        <v>20</v>
      </c>
      <c r="BP42" s="19">
        <f t="shared" si="68"/>
        <v>-19</v>
      </c>
      <c r="BQ42" s="127">
        <f>0.3*BP42</f>
        <v>-5.7</v>
      </c>
      <c r="BR42" s="127">
        <v>2</v>
      </c>
      <c r="BS42" s="127">
        <v>10</v>
      </c>
      <c r="BT42" s="19">
        <f t="shared" si="69"/>
        <v>-8</v>
      </c>
      <c r="BU42" s="19">
        <f t="shared" si="45"/>
        <v>-2.4</v>
      </c>
    </row>
    <row r="43" customHeight="1" spans="1:73">
      <c r="A43" s="81">
        <v>42</v>
      </c>
      <c r="B43" s="19">
        <v>706</v>
      </c>
      <c r="C43" s="123" t="s">
        <v>85</v>
      </c>
      <c r="D43" s="19" t="s">
        <v>84</v>
      </c>
      <c r="E43" s="19" t="s">
        <v>28</v>
      </c>
      <c r="F43" s="19">
        <f t="shared" si="47"/>
        <v>-72.5</v>
      </c>
      <c r="G43" s="19">
        <f t="shared" si="48"/>
        <v>-36.25</v>
      </c>
      <c r="H43" s="19">
        <v>43</v>
      </c>
      <c r="I43" s="19">
        <v>30</v>
      </c>
      <c r="J43" s="19">
        <f t="shared" si="49"/>
        <v>13</v>
      </c>
      <c r="K43" s="19"/>
      <c r="L43" s="19">
        <v>9</v>
      </c>
      <c r="M43" s="19">
        <v>15</v>
      </c>
      <c r="N43" s="19">
        <f t="shared" si="50"/>
        <v>-6</v>
      </c>
      <c r="O43" s="19">
        <f>1*N43</f>
        <v>-6</v>
      </c>
      <c r="P43" s="19">
        <v>3</v>
      </c>
      <c r="Q43" s="19">
        <v>8</v>
      </c>
      <c r="R43" s="19">
        <f t="shared" si="51"/>
        <v>-5</v>
      </c>
      <c r="S43" s="19">
        <f t="shared" si="52"/>
        <v>-5</v>
      </c>
      <c r="T43" s="19">
        <v>5</v>
      </c>
      <c r="U43" s="19">
        <v>25</v>
      </c>
      <c r="V43" s="19">
        <f t="shared" si="53"/>
        <v>-20</v>
      </c>
      <c r="W43" s="19">
        <f t="shared" si="72"/>
        <v>-20</v>
      </c>
      <c r="X43" s="19">
        <v>3</v>
      </c>
      <c r="Y43" s="19">
        <v>6</v>
      </c>
      <c r="Z43" s="19">
        <f t="shared" si="54"/>
        <v>-3</v>
      </c>
      <c r="AA43" s="19">
        <f t="shared" si="55"/>
        <v>-1.5</v>
      </c>
      <c r="AB43" s="19">
        <v>4</v>
      </c>
      <c r="AC43" s="19">
        <v>4</v>
      </c>
      <c r="AD43" s="19">
        <f t="shared" si="56"/>
        <v>0</v>
      </c>
      <c r="AE43" s="127"/>
      <c r="AF43" s="19">
        <v>7</v>
      </c>
      <c r="AG43" s="19">
        <v>10</v>
      </c>
      <c r="AH43" s="19">
        <f t="shared" si="57"/>
        <v>-3</v>
      </c>
      <c r="AI43" s="127">
        <f>0.5*AH43</f>
        <v>-1.5</v>
      </c>
      <c r="AJ43" s="127"/>
      <c r="AK43" s="127">
        <v>3</v>
      </c>
      <c r="AL43" s="19">
        <f t="shared" si="58"/>
        <v>-3</v>
      </c>
      <c r="AM43" s="127">
        <f t="shared" si="38"/>
        <v>-0.9</v>
      </c>
      <c r="AN43" s="19"/>
      <c r="AO43" s="19">
        <v>8</v>
      </c>
      <c r="AP43" s="19">
        <f t="shared" si="59"/>
        <v>-8</v>
      </c>
      <c r="AQ43" s="127">
        <f t="shared" si="39"/>
        <v>-1.6</v>
      </c>
      <c r="AR43" s="19">
        <v>3</v>
      </c>
      <c r="AS43" s="127">
        <v>1</v>
      </c>
      <c r="AT43" s="19">
        <f t="shared" si="60"/>
        <v>3.5</v>
      </c>
      <c r="AU43" s="127">
        <v>5</v>
      </c>
      <c r="AV43" s="19">
        <f t="shared" si="61"/>
        <v>-1.5</v>
      </c>
      <c r="AW43" s="127">
        <f t="shared" si="70"/>
        <v>-1.5</v>
      </c>
      <c r="AX43" s="127">
        <v>7</v>
      </c>
      <c r="AY43" s="127">
        <v>2</v>
      </c>
      <c r="AZ43" s="19">
        <f t="shared" si="62"/>
        <v>9</v>
      </c>
      <c r="BA43" s="19">
        <v>20</v>
      </c>
      <c r="BB43" s="19">
        <f t="shared" si="63"/>
        <v>-11</v>
      </c>
      <c r="BC43" s="127">
        <f t="shared" si="71"/>
        <v>-11</v>
      </c>
      <c r="BD43" s="19">
        <v>5</v>
      </c>
      <c r="BE43" s="127">
        <v>12</v>
      </c>
      <c r="BF43" s="19">
        <f t="shared" si="64"/>
        <v>-7</v>
      </c>
      <c r="BG43" s="127">
        <f t="shared" si="44"/>
        <v>-3.5</v>
      </c>
      <c r="BH43" s="127">
        <v>1</v>
      </c>
      <c r="BI43" s="127">
        <v>18</v>
      </c>
      <c r="BJ43" s="19">
        <f t="shared" si="65"/>
        <v>-17</v>
      </c>
      <c r="BK43" s="127">
        <f t="shared" si="66"/>
        <v>-17</v>
      </c>
      <c r="BL43" s="127">
        <v>11</v>
      </c>
      <c r="BM43" s="19">
        <v>13</v>
      </c>
      <c r="BN43" s="127">
        <f t="shared" si="67"/>
        <v>37</v>
      </c>
      <c r="BO43" s="127">
        <v>20</v>
      </c>
      <c r="BP43" s="19">
        <f t="shared" si="68"/>
        <v>17</v>
      </c>
      <c r="BQ43" s="127"/>
      <c r="BR43" s="127"/>
      <c r="BS43" s="127">
        <v>10</v>
      </c>
      <c r="BT43" s="19">
        <f t="shared" si="69"/>
        <v>-10</v>
      </c>
      <c r="BU43" s="19">
        <f t="shared" si="45"/>
        <v>-3</v>
      </c>
    </row>
    <row r="44" customHeight="1" spans="1:73">
      <c r="A44" s="81">
        <v>43</v>
      </c>
      <c r="B44" s="19">
        <v>707</v>
      </c>
      <c r="C44" s="123" t="s">
        <v>86</v>
      </c>
      <c r="D44" s="19" t="s">
        <v>57</v>
      </c>
      <c r="E44" s="19" t="s">
        <v>41</v>
      </c>
      <c r="F44" s="19">
        <f t="shared" si="47"/>
        <v>-102.9</v>
      </c>
      <c r="G44" s="19">
        <f t="shared" si="48"/>
        <v>-51.45</v>
      </c>
      <c r="H44" s="19">
        <v>97</v>
      </c>
      <c r="I44" s="19">
        <v>45</v>
      </c>
      <c r="J44" s="19">
        <f t="shared" si="49"/>
        <v>52</v>
      </c>
      <c r="K44" s="19"/>
      <c r="L44" s="19">
        <v>30</v>
      </c>
      <c r="M44" s="19">
        <v>30</v>
      </c>
      <c r="N44" s="19">
        <f t="shared" si="50"/>
        <v>0</v>
      </c>
      <c r="O44" s="19"/>
      <c r="P44" s="19">
        <v>3</v>
      </c>
      <c r="Q44" s="19">
        <v>15</v>
      </c>
      <c r="R44" s="19">
        <f t="shared" si="51"/>
        <v>-12</v>
      </c>
      <c r="S44" s="19">
        <f t="shared" si="52"/>
        <v>-12</v>
      </c>
      <c r="T44" s="19">
        <v>10</v>
      </c>
      <c r="U44" s="19">
        <v>40</v>
      </c>
      <c r="V44" s="19">
        <f t="shared" si="53"/>
        <v>-30</v>
      </c>
      <c r="W44" s="19">
        <f t="shared" si="72"/>
        <v>-30</v>
      </c>
      <c r="X44" s="19">
        <v>4</v>
      </c>
      <c r="Y44" s="19">
        <v>10</v>
      </c>
      <c r="Z44" s="19">
        <f t="shared" si="54"/>
        <v>-6</v>
      </c>
      <c r="AA44" s="19">
        <f t="shared" si="55"/>
        <v>-3</v>
      </c>
      <c r="AB44" s="19">
        <v>1</v>
      </c>
      <c r="AC44" s="19">
        <v>6</v>
      </c>
      <c r="AD44" s="19">
        <f t="shared" si="56"/>
        <v>-5</v>
      </c>
      <c r="AE44" s="127">
        <f t="shared" ref="AE44:AE51" si="73">1*AD44</f>
        <v>-5</v>
      </c>
      <c r="AF44" s="19">
        <v>9</v>
      </c>
      <c r="AG44" s="19">
        <v>12</v>
      </c>
      <c r="AH44" s="19">
        <f t="shared" si="57"/>
        <v>-3</v>
      </c>
      <c r="AI44" s="127">
        <f>0.5*AH44</f>
        <v>-1.5</v>
      </c>
      <c r="AJ44" s="127">
        <v>2</v>
      </c>
      <c r="AK44" s="127">
        <v>8</v>
      </c>
      <c r="AL44" s="19">
        <f t="shared" si="58"/>
        <v>-6</v>
      </c>
      <c r="AM44" s="127">
        <f t="shared" si="38"/>
        <v>-1.8</v>
      </c>
      <c r="AN44" s="19"/>
      <c r="AO44" s="19">
        <v>12</v>
      </c>
      <c r="AP44" s="19">
        <f t="shared" si="59"/>
        <v>-12</v>
      </c>
      <c r="AQ44" s="127">
        <f t="shared" si="39"/>
        <v>-2.4</v>
      </c>
      <c r="AR44" s="19">
        <v>3</v>
      </c>
      <c r="AS44" s="127"/>
      <c r="AT44" s="19">
        <f t="shared" si="60"/>
        <v>3</v>
      </c>
      <c r="AU44" s="127">
        <v>10</v>
      </c>
      <c r="AV44" s="19">
        <f t="shared" si="61"/>
        <v>-7</v>
      </c>
      <c r="AW44" s="127">
        <f t="shared" si="70"/>
        <v>-7</v>
      </c>
      <c r="AX44" s="127">
        <v>24</v>
      </c>
      <c r="AY44" s="127">
        <v>4</v>
      </c>
      <c r="AZ44" s="19">
        <f t="shared" si="62"/>
        <v>28</v>
      </c>
      <c r="BA44" s="19">
        <v>30</v>
      </c>
      <c r="BB44" s="19">
        <f t="shared" si="63"/>
        <v>-2</v>
      </c>
      <c r="BC44" s="127">
        <f t="shared" si="71"/>
        <v>-2</v>
      </c>
      <c r="BD44" s="19">
        <v>2</v>
      </c>
      <c r="BE44" s="127">
        <v>20</v>
      </c>
      <c r="BF44" s="19">
        <f t="shared" si="64"/>
        <v>-18</v>
      </c>
      <c r="BG44" s="127">
        <f t="shared" si="44"/>
        <v>-9</v>
      </c>
      <c r="BH44" s="127"/>
      <c r="BI44" s="127">
        <v>25</v>
      </c>
      <c r="BJ44" s="19">
        <f t="shared" si="65"/>
        <v>-25</v>
      </c>
      <c r="BK44" s="127">
        <f t="shared" si="66"/>
        <v>-25</v>
      </c>
      <c r="BL44" s="127">
        <v>14</v>
      </c>
      <c r="BM44" s="19">
        <v>6</v>
      </c>
      <c r="BN44" s="127">
        <f t="shared" si="67"/>
        <v>26</v>
      </c>
      <c r="BO44" s="127">
        <v>30</v>
      </c>
      <c r="BP44" s="19">
        <f t="shared" si="68"/>
        <v>-4</v>
      </c>
      <c r="BQ44" s="127">
        <f>0.3*BP44</f>
        <v>-1.2</v>
      </c>
      <c r="BR44" s="127">
        <v>5</v>
      </c>
      <c r="BS44" s="127">
        <v>15</v>
      </c>
      <c r="BT44" s="19">
        <f t="shared" si="69"/>
        <v>-10</v>
      </c>
      <c r="BU44" s="19">
        <f t="shared" si="45"/>
        <v>-3</v>
      </c>
    </row>
    <row r="45" customHeight="1" spans="1:73">
      <c r="A45" s="81">
        <v>44</v>
      </c>
      <c r="B45" s="19">
        <v>709</v>
      </c>
      <c r="C45" s="123" t="s">
        <v>87</v>
      </c>
      <c r="D45" s="19" t="s">
        <v>37</v>
      </c>
      <c r="E45" s="19" t="s">
        <v>30</v>
      </c>
      <c r="F45" s="19">
        <f t="shared" si="47"/>
        <v>-81.2</v>
      </c>
      <c r="G45" s="19">
        <f t="shared" si="48"/>
        <v>-40.6</v>
      </c>
      <c r="H45" s="19">
        <v>53</v>
      </c>
      <c r="I45" s="19">
        <v>35</v>
      </c>
      <c r="J45" s="19">
        <f t="shared" si="49"/>
        <v>18</v>
      </c>
      <c r="K45" s="19"/>
      <c r="L45" s="19">
        <v>17</v>
      </c>
      <c r="M45" s="19">
        <v>25</v>
      </c>
      <c r="N45" s="19">
        <f t="shared" si="50"/>
        <v>-8</v>
      </c>
      <c r="O45" s="19">
        <f>1*N45</f>
        <v>-8</v>
      </c>
      <c r="P45" s="19"/>
      <c r="Q45" s="19">
        <v>12</v>
      </c>
      <c r="R45" s="19">
        <f t="shared" si="51"/>
        <v>-12</v>
      </c>
      <c r="S45" s="19">
        <f t="shared" si="52"/>
        <v>-12</v>
      </c>
      <c r="T45" s="19">
        <v>17</v>
      </c>
      <c r="U45" s="19">
        <v>30</v>
      </c>
      <c r="V45" s="19">
        <f t="shared" si="53"/>
        <v>-13</v>
      </c>
      <c r="W45" s="19">
        <f t="shared" si="72"/>
        <v>-13</v>
      </c>
      <c r="X45" s="19">
        <v>1</v>
      </c>
      <c r="Y45" s="19">
        <v>10</v>
      </c>
      <c r="Z45" s="19">
        <f t="shared" si="54"/>
        <v>-9</v>
      </c>
      <c r="AA45" s="19">
        <f t="shared" si="55"/>
        <v>-4.5</v>
      </c>
      <c r="AB45" s="19">
        <v>5</v>
      </c>
      <c r="AC45" s="19">
        <v>6</v>
      </c>
      <c r="AD45" s="19">
        <f t="shared" si="56"/>
        <v>-1</v>
      </c>
      <c r="AE45" s="127">
        <f t="shared" si="73"/>
        <v>-1</v>
      </c>
      <c r="AF45" s="19">
        <v>2</v>
      </c>
      <c r="AG45" s="19">
        <v>12</v>
      </c>
      <c r="AH45" s="19">
        <f t="shared" si="57"/>
        <v>-10</v>
      </c>
      <c r="AI45" s="127">
        <f>0.5*AH45</f>
        <v>-5</v>
      </c>
      <c r="AJ45" s="127"/>
      <c r="AK45" s="127">
        <v>8</v>
      </c>
      <c r="AL45" s="19">
        <f t="shared" si="58"/>
        <v>-8</v>
      </c>
      <c r="AM45" s="127">
        <f t="shared" si="38"/>
        <v>-2.4</v>
      </c>
      <c r="AN45" s="19"/>
      <c r="AO45" s="19">
        <v>12</v>
      </c>
      <c r="AP45" s="19">
        <f t="shared" si="59"/>
        <v>-12</v>
      </c>
      <c r="AQ45" s="127">
        <f t="shared" si="39"/>
        <v>-2.4</v>
      </c>
      <c r="AR45" s="19">
        <v>7</v>
      </c>
      <c r="AS45" s="127"/>
      <c r="AT45" s="19">
        <f t="shared" si="60"/>
        <v>7</v>
      </c>
      <c r="AU45" s="127">
        <v>10</v>
      </c>
      <c r="AV45" s="19">
        <f t="shared" si="61"/>
        <v>-3</v>
      </c>
      <c r="AW45" s="127">
        <f t="shared" si="70"/>
        <v>-3</v>
      </c>
      <c r="AX45" s="127">
        <v>37</v>
      </c>
      <c r="AY45" s="127">
        <v>3</v>
      </c>
      <c r="AZ45" s="19">
        <f t="shared" si="62"/>
        <v>40</v>
      </c>
      <c r="BA45" s="19">
        <v>25</v>
      </c>
      <c r="BB45" s="19">
        <f t="shared" si="63"/>
        <v>15</v>
      </c>
      <c r="BC45" s="127"/>
      <c r="BD45" s="19">
        <v>9</v>
      </c>
      <c r="BE45" s="127">
        <v>15</v>
      </c>
      <c r="BF45" s="19">
        <f t="shared" si="64"/>
        <v>-6</v>
      </c>
      <c r="BG45" s="127">
        <f t="shared" si="44"/>
        <v>-3</v>
      </c>
      <c r="BH45" s="127"/>
      <c r="BI45" s="127">
        <v>20</v>
      </c>
      <c r="BJ45" s="19">
        <f t="shared" si="65"/>
        <v>-20</v>
      </c>
      <c r="BK45" s="127">
        <f t="shared" si="66"/>
        <v>-20</v>
      </c>
      <c r="BL45" s="127">
        <v>3</v>
      </c>
      <c r="BM45" s="19">
        <v>3</v>
      </c>
      <c r="BN45" s="127">
        <f t="shared" si="67"/>
        <v>9</v>
      </c>
      <c r="BO45" s="127">
        <v>25</v>
      </c>
      <c r="BP45" s="19">
        <f t="shared" si="68"/>
        <v>-16</v>
      </c>
      <c r="BQ45" s="127">
        <f>0.3*BP45</f>
        <v>-4.8</v>
      </c>
      <c r="BR45" s="127">
        <v>8</v>
      </c>
      <c r="BS45" s="127">
        <v>15</v>
      </c>
      <c r="BT45" s="19">
        <f t="shared" si="69"/>
        <v>-7</v>
      </c>
      <c r="BU45" s="19">
        <f t="shared" si="45"/>
        <v>-2.1</v>
      </c>
    </row>
    <row r="46" customHeight="1" spans="1:73">
      <c r="A46" s="81">
        <v>45</v>
      </c>
      <c r="B46" s="19">
        <v>712</v>
      </c>
      <c r="C46" s="123" t="s">
        <v>88</v>
      </c>
      <c r="D46" s="19" t="s">
        <v>57</v>
      </c>
      <c r="E46" s="19" t="s">
        <v>49</v>
      </c>
      <c r="F46" s="19">
        <f t="shared" si="47"/>
        <v>-118.4</v>
      </c>
      <c r="G46" s="19">
        <f t="shared" si="48"/>
        <v>-59.2</v>
      </c>
      <c r="H46" s="19">
        <v>253</v>
      </c>
      <c r="I46" s="19">
        <v>45</v>
      </c>
      <c r="J46" s="19">
        <f t="shared" si="49"/>
        <v>208</v>
      </c>
      <c r="K46" s="19"/>
      <c r="L46" s="19">
        <v>39</v>
      </c>
      <c r="M46" s="19">
        <v>30</v>
      </c>
      <c r="N46" s="19">
        <f t="shared" si="50"/>
        <v>9</v>
      </c>
      <c r="O46" s="64"/>
      <c r="P46" s="19"/>
      <c r="Q46" s="19">
        <v>15</v>
      </c>
      <c r="R46" s="19">
        <f t="shared" si="51"/>
        <v>-15</v>
      </c>
      <c r="S46" s="19">
        <f t="shared" si="52"/>
        <v>-15</v>
      </c>
      <c r="T46" s="19">
        <v>20</v>
      </c>
      <c r="U46" s="19">
        <v>40</v>
      </c>
      <c r="V46" s="19">
        <f t="shared" si="53"/>
        <v>-20</v>
      </c>
      <c r="W46" s="19">
        <f t="shared" si="72"/>
        <v>-20</v>
      </c>
      <c r="X46" s="19">
        <v>1</v>
      </c>
      <c r="Y46" s="19">
        <v>10</v>
      </c>
      <c r="Z46" s="19">
        <f t="shared" si="54"/>
        <v>-9</v>
      </c>
      <c r="AA46" s="19">
        <f t="shared" si="55"/>
        <v>-4.5</v>
      </c>
      <c r="AB46" s="19">
        <v>1</v>
      </c>
      <c r="AC46" s="19">
        <v>6</v>
      </c>
      <c r="AD46" s="19">
        <f t="shared" si="56"/>
        <v>-5</v>
      </c>
      <c r="AE46" s="127">
        <f t="shared" si="73"/>
        <v>-5</v>
      </c>
      <c r="AF46" s="19">
        <v>5</v>
      </c>
      <c r="AG46" s="19">
        <v>12</v>
      </c>
      <c r="AH46" s="19">
        <f t="shared" si="57"/>
        <v>-7</v>
      </c>
      <c r="AI46" s="127">
        <f>0.5*AH46</f>
        <v>-3.5</v>
      </c>
      <c r="AJ46" s="127">
        <v>1</v>
      </c>
      <c r="AK46" s="127">
        <v>8</v>
      </c>
      <c r="AL46" s="19">
        <f t="shared" si="58"/>
        <v>-7</v>
      </c>
      <c r="AM46" s="127">
        <f t="shared" si="38"/>
        <v>-2.1</v>
      </c>
      <c r="AN46" s="19"/>
      <c r="AO46" s="19">
        <v>12</v>
      </c>
      <c r="AP46" s="19">
        <f t="shared" si="59"/>
        <v>-12</v>
      </c>
      <c r="AQ46" s="127">
        <f t="shared" si="39"/>
        <v>-2.4</v>
      </c>
      <c r="AR46" s="19">
        <v>1</v>
      </c>
      <c r="AS46" s="127">
        <v>1</v>
      </c>
      <c r="AT46" s="19">
        <f t="shared" si="60"/>
        <v>1.5</v>
      </c>
      <c r="AU46" s="127">
        <v>10</v>
      </c>
      <c r="AV46" s="19">
        <f t="shared" si="61"/>
        <v>-8.5</v>
      </c>
      <c r="AW46" s="127">
        <f t="shared" si="70"/>
        <v>-8.5</v>
      </c>
      <c r="AX46" s="127">
        <v>11</v>
      </c>
      <c r="AY46" s="127">
        <v>2</v>
      </c>
      <c r="AZ46" s="19">
        <f t="shared" si="62"/>
        <v>13</v>
      </c>
      <c r="BA46" s="19">
        <v>30</v>
      </c>
      <c r="BB46" s="19">
        <f t="shared" si="63"/>
        <v>-17</v>
      </c>
      <c r="BC46" s="127">
        <f t="shared" ref="BC46:BC56" si="74">1*BB46</f>
        <v>-17</v>
      </c>
      <c r="BD46" s="19">
        <v>1</v>
      </c>
      <c r="BE46" s="127">
        <v>20</v>
      </c>
      <c r="BF46" s="19">
        <f t="shared" si="64"/>
        <v>-19</v>
      </c>
      <c r="BG46" s="127">
        <f t="shared" si="44"/>
        <v>-9.5</v>
      </c>
      <c r="BH46" s="127">
        <v>1</v>
      </c>
      <c r="BI46" s="127">
        <v>25</v>
      </c>
      <c r="BJ46" s="19">
        <f t="shared" si="65"/>
        <v>-24</v>
      </c>
      <c r="BK46" s="127">
        <f t="shared" si="66"/>
        <v>-24</v>
      </c>
      <c r="BL46" s="127">
        <v>9</v>
      </c>
      <c r="BM46" s="19">
        <v>6</v>
      </c>
      <c r="BN46" s="127">
        <f t="shared" si="67"/>
        <v>21</v>
      </c>
      <c r="BO46" s="127">
        <v>30</v>
      </c>
      <c r="BP46" s="19">
        <f t="shared" si="68"/>
        <v>-9</v>
      </c>
      <c r="BQ46" s="127">
        <f>0.3*BP46</f>
        <v>-2.7</v>
      </c>
      <c r="BR46" s="127">
        <v>1</v>
      </c>
      <c r="BS46" s="127">
        <v>15</v>
      </c>
      <c r="BT46" s="19">
        <f t="shared" si="69"/>
        <v>-14</v>
      </c>
      <c r="BU46" s="19">
        <f t="shared" si="45"/>
        <v>-4.2</v>
      </c>
    </row>
    <row r="47" customHeight="1" spans="1:73">
      <c r="A47" s="81">
        <v>46</v>
      </c>
      <c r="B47" s="19">
        <v>713</v>
      </c>
      <c r="C47" s="123" t="s">
        <v>89</v>
      </c>
      <c r="D47" s="19" t="s">
        <v>84</v>
      </c>
      <c r="E47" s="19" t="s">
        <v>28</v>
      </c>
      <c r="F47" s="19">
        <f t="shared" si="47"/>
        <v>-50.8</v>
      </c>
      <c r="G47" s="19">
        <f t="shared" si="48"/>
        <v>-25.4</v>
      </c>
      <c r="H47" s="19">
        <v>40</v>
      </c>
      <c r="I47" s="19">
        <v>30</v>
      </c>
      <c r="J47" s="19">
        <f t="shared" si="49"/>
        <v>10</v>
      </c>
      <c r="K47" s="19"/>
      <c r="L47" s="19">
        <v>7</v>
      </c>
      <c r="M47" s="19">
        <v>15</v>
      </c>
      <c r="N47" s="19">
        <f t="shared" si="50"/>
        <v>-8</v>
      </c>
      <c r="O47" s="19">
        <f t="shared" ref="O47:O53" si="75">1*N47</f>
        <v>-8</v>
      </c>
      <c r="P47" s="19"/>
      <c r="Q47" s="19">
        <v>8</v>
      </c>
      <c r="R47" s="19">
        <f t="shared" si="51"/>
        <v>-8</v>
      </c>
      <c r="S47" s="19">
        <f t="shared" si="52"/>
        <v>-8</v>
      </c>
      <c r="T47" s="19">
        <v>29</v>
      </c>
      <c r="U47" s="19">
        <v>25</v>
      </c>
      <c r="V47" s="19">
        <f t="shared" si="53"/>
        <v>4</v>
      </c>
      <c r="W47" s="19"/>
      <c r="X47" s="19">
        <v>5</v>
      </c>
      <c r="Y47" s="19">
        <v>6</v>
      </c>
      <c r="Z47" s="19">
        <f t="shared" si="54"/>
        <v>-1</v>
      </c>
      <c r="AA47" s="19">
        <f t="shared" si="55"/>
        <v>-0.5</v>
      </c>
      <c r="AB47" s="19"/>
      <c r="AC47" s="19">
        <v>4</v>
      </c>
      <c r="AD47" s="19">
        <f t="shared" si="56"/>
        <v>-4</v>
      </c>
      <c r="AE47" s="127">
        <f t="shared" si="73"/>
        <v>-4</v>
      </c>
      <c r="AF47" s="19">
        <v>11</v>
      </c>
      <c r="AG47" s="19">
        <v>10</v>
      </c>
      <c r="AH47" s="19">
        <f t="shared" si="57"/>
        <v>1</v>
      </c>
      <c r="AI47" s="127"/>
      <c r="AJ47" s="127">
        <v>1</v>
      </c>
      <c r="AK47" s="127">
        <v>3</v>
      </c>
      <c r="AL47" s="19">
        <f t="shared" si="58"/>
        <v>-2</v>
      </c>
      <c r="AM47" s="127">
        <f t="shared" si="38"/>
        <v>-0.6</v>
      </c>
      <c r="AN47" s="19">
        <v>4</v>
      </c>
      <c r="AO47" s="19">
        <v>8</v>
      </c>
      <c r="AP47" s="19">
        <f t="shared" si="59"/>
        <v>-4</v>
      </c>
      <c r="AQ47" s="127">
        <f t="shared" si="39"/>
        <v>-0.8</v>
      </c>
      <c r="AR47" s="19"/>
      <c r="AS47" s="127"/>
      <c r="AT47" s="19">
        <f t="shared" si="60"/>
        <v>0</v>
      </c>
      <c r="AU47" s="127">
        <v>5</v>
      </c>
      <c r="AV47" s="19">
        <f t="shared" si="61"/>
        <v>-5</v>
      </c>
      <c r="AW47" s="127">
        <f t="shared" si="70"/>
        <v>-5</v>
      </c>
      <c r="AX47" s="127">
        <v>12</v>
      </c>
      <c r="AY47" s="127"/>
      <c r="AZ47" s="19">
        <f t="shared" si="62"/>
        <v>12</v>
      </c>
      <c r="BA47" s="19">
        <v>20</v>
      </c>
      <c r="BB47" s="19">
        <f t="shared" si="63"/>
        <v>-8</v>
      </c>
      <c r="BC47" s="127">
        <f t="shared" si="74"/>
        <v>-8</v>
      </c>
      <c r="BD47" s="19">
        <v>17</v>
      </c>
      <c r="BE47" s="127">
        <v>12</v>
      </c>
      <c r="BF47" s="19">
        <f t="shared" si="64"/>
        <v>5</v>
      </c>
      <c r="BH47" s="127">
        <v>3</v>
      </c>
      <c r="BI47" s="127">
        <v>18</v>
      </c>
      <c r="BJ47" s="19">
        <f t="shared" si="65"/>
        <v>-15</v>
      </c>
      <c r="BK47" s="127">
        <f t="shared" si="66"/>
        <v>-15</v>
      </c>
      <c r="BL47" s="127">
        <v>23</v>
      </c>
      <c r="BM47" s="19"/>
      <c r="BN47" s="127">
        <f t="shared" si="67"/>
        <v>23</v>
      </c>
      <c r="BO47" s="127">
        <v>20</v>
      </c>
      <c r="BP47" s="19">
        <f t="shared" si="68"/>
        <v>3</v>
      </c>
      <c r="BQ47" s="129"/>
      <c r="BR47" s="127">
        <v>7</v>
      </c>
      <c r="BS47" s="127">
        <v>10</v>
      </c>
      <c r="BT47" s="19">
        <f t="shared" si="69"/>
        <v>-3</v>
      </c>
      <c r="BU47" s="19">
        <f t="shared" si="45"/>
        <v>-0.9</v>
      </c>
    </row>
    <row r="48" customHeight="1" spans="1:73">
      <c r="A48" s="81">
        <v>47</v>
      </c>
      <c r="B48" s="19">
        <v>716</v>
      </c>
      <c r="C48" s="123" t="s">
        <v>90</v>
      </c>
      <c r="D48" s="19" t="s">
        <v>44</v>
      </c>
      <c r="E48" s="19" t="s">
        <v>66</v>
      </c>
      <c r="F48" s="19">
        <f t="shared" si="47"/>
        <v>-72.3</v>
      </c>
      <c r="G48" s="19">
        <f t="shared" si="48"/>
        <v>-36.15</v>
      </c>
      <c r="H48" s="19">
        <v>69</v>
      </c>
      <c r="I48" s="19">
        <v>35</v>
      </c>
      <c r="J48" s="19">
        <f t="shared" si="49"/>
        <v>34</v>
      </c>
      <c r="K48" s="19"/>
      <c r="L48" s="19">
        <v>20</v>
      </c>
      <c r="M48" s="19">
        <v>25</v>
      </c>
      <c r="N48" s="19">
        <f t="shared" si="50"/>
        <v>-5</v>
      </c>
      <c r="O48" s="19">
        <f t="shared" si="75"/>
        <v>-5</v>
      </c>
      <c r="P48" s="19">
        <v>5</v>
      </c>
      <c r="Q48" s="19">
        <v>12</v>
      </c>
      <c r="R48" s="19">
        <f t="shared" si="51"/>
        <v>-7</v>
      </c>
      <c r="S48" s="19">
        <f t="shared" si="52"/>
        <v>-7</v>
      </c>
      <c r="T48" s="19">
        <v>27</v>
      </c>
      <c r="U48" s="19">
        <v>30</v>
      </c>
      <c r="V48" s="19">
        <f t="shared" si="53"/>
        <v>-3</v>
      </c>
      <c r="W48" s="19">
        <f>1*V48</f>
        <v>-3</v>
      </c>
      <c r="X48" s="19"/>
      <c r="Y48" s="19">
        <v>10</v>
      </c>
      <c r="Z48" s="19">
        <f t="shared" si="54"/>
        <v>-10</v>
      </c>
      <c r="AA48" s="19">
        <f t="shared" si="55"/>
        <v>-5</v>
      </c>
      <c r="AB48" s="19">
        <v>5</v>
      </c>
      <c r="AC48" s="19">
        <v>6</v>
      </c>
      <c r="AD48" s="19">
        <f t="shared" si="56"/>
        <v>-1</v>
      </c>
      <c r="AE48" s="127">
        <f t="shared" si="73"/>
        <v>-1</v>
      </c>
      <c r="AF48" s="19">
        <v>9</v>
      </c>
      <c r="AG48" s="19">
        <v>12</v>
      </c>
      <c r="AH48" s="19">
        <f t="shared" si="57"/>
        <v>-3</v>
      </c>
      <c r="AI48" s="127">
        <f>0.5*AH48</f>
        <v>-1.5</v>
      </c>
      <c r="AJ48" s="127"/>
      <c r="AK48" s="127">
        <v>8</v>
      </c>
      <c r="AL48" s="19">
        <f t="shared" si="58"/>
        <v>-8</v>
      </c>
      <c r="AM48" s="127">
        <f t="shared" si="38"/>
        <v>-2.4</v>
      </c>
      <c r="AN48" s="19"/>
      <c r="AO48" s="19">
        <v>12</v>
      </c>
      <c r="AP48" s="19">
        <f t="shared" si="59"/>
        <v>-12</v>
      </c>
      <c r="AQ48" s="127">
        <f t="shared" si="39"/>
        <v>-2.4</v>
      </c>
      <c r="AR48" s="19">
        <v>3</v>
      </c>
      <c r="AS48" s="127"/>
      <c r="AT48" s="19">
        <f t="shared" si="60"/>
        <v>3</v>
      </c>
      <c r="AU48" s="127">
        <v>10</v>
      </c>
      <c r="AV48" s="19">
        <f t="shared" si="61"/>
        <v>-7</v>
      </c>
      <c r="AW48" s="127">
        <f t="shared" si="70"/>
        <v>-7</v>
      </c>
      <c r="AX48" s="127">
        <v>7</v>
      </c>
      <c r="AY48" s="127">
        <v>3</v>
      </c>
      <c r="AZ48" s="19">
        <f t="shared" si="62"/>
        <v>10</v>
      </c>
      <c r="BA48" s="19">
        <v>25</v>
      </c>
      <c r="BB48" s="19">
        <f t="shared" si="63"/>
        <v>-15</v>
      </c>
      <c r="BC48" s="127">
        <f t="shared" si="74"/>
        <v>-15</v>
      </c>
      <c r="BD48" s="19">
        <v>9</v>
      </c>
      <c r="BE48" s="127">
        <v>15</v>
      </c>
      <c r="BF48" s="19">
        <f t="shared" si="64"/>
        <v>-6</v>
      </c>
      <c r="BG48" s="127">
        <f>0.5*BF48</f>
        <v>-3</v>
      </c>
      <c r="BH48" s="127">
        <v>3</v>
      </c>
      <c r="BI48" s="127">
        <v>20</v>
      </c>
      <c r="BJ48" s="19">
        <f t="shared" si="65"/>
        <v>-17</v>
      </c>
      <c r="BK48" s="127">
        <f t="shared" si="66"/>
        <v>-17</v>
      </c>
      <c r="BL48" s="127">
        <v>25</v>
      </c>
      <c r="BM48" s="19"/>
      <c r="BN48" s="127">
        <f t="shared" si="67"/>
        <v>25</v>
      </c>
      <c r="BO48" s="127">
        <v>25</v>
      </c>
      <c r="BP48" s="19">
        <f t="shared" si="68"/>
        <v>0</v>
      </c>
      <c r="BQ48" s="129"/>
      <c r="BR48" s="127">
        <v>5</v>
      </c>
      <c r="BS48" s="127">
        <v>15</v>
      </c>
      <c r="BT48" s="19">
        <f t="shared" si="69"/>
        <v>-10</v>
      </c>
      <c r="BU48" s="19">
        <f t="shared" si="45"/>
        <v>-3</v>
      </c>
    </row>
    <row r="49" customHeight="1" spans="1:73">
      <c r="A49" s="81">
        <v>48</v>
      </c>
      <c r="B49" s="19">
        <v>717</v>
      </c>
      <c r="C49" s="123" t="s">
        <v>91</v>
      </c>
      <c r="D49" s="19" t="s">
        <v>44</v>
      </c>
      <c r="E49" s="19" t="s">
        <v>30</v>
      </c>
      <c r="F49" s="19">
        <f t="shared" si="47"/>
        <v>-115.6</v>
      </c>
      <c r="G49" s="19">
        <f t="shared" si="48"/>
        <v>-57.8</v>
      </c>
      <c r="H49" s="19">
        <v>59</v>
      </c>
      <c r="I49" s="19">
        <v>35</v>
      </c>
      <c r="J49" s="19">
        <f t="shared" si="49"/>
        <v>24</v>
      </c>
      <c r="K49" s="19"/>
      <c r="L49" s="19">
        <v>8</v>
      </c>
      <c r="M49" s="19">
        <v>25</v>
      </c>
      <c r="N49" s="19">
        <f t="shared" si="50"/>
        <v>-17</v>
      </c>
      <c r="O49" s="19">
        <f t="shared" si="75"/>
        <v>-17</v>
      </c>
      <c r="P49" s="19"/>
      <c r="Q49" s="19">
        <v>12</v>
      </c>
      <c r="R49" s="19">
        <f t="shared" si="51"/>
        <v>-12</v>
      </c>
      <c r="S49" s="19">
        <f t="shared" si="52"/>
        <v>-12</v>
      </c>
      <c r="T49" s="19">
        <v>14</v>
      </c>
      <c r="U49" s="19">
        <v>25</v>
      </c>
      <c r="V49" s="19">
        <f t="shared" si="53"/>
        <v>-11</v>
      </c>
      <c r="W49" s="19">
        <f>1*V49</f>
        <v>-11</v>
      </c>
      <c r="X49" s="19">
        <v>1</v>
      </c>
      <c r="Y49" s="19">
        <v>10</v>
      </c>
      <c r="Z49" s="19">
        <f t="shared" si="54"/>
        <v>-9</v>
      </c>
      <c r="AA49" s="19">
        <f t="shared" si="55"/>
        <v>-4.5</v>
      </c>
      <c r="AB49" s="19">
        <v>1</v>
      </c>
      <c r="AC49" s="19">
        <v>6</v>
      </c>
      <c r="AD49" s="19">
        <f t="shared" si="56"/>
        <v>-5</v>
      </c>
      <c r="AE49" s="127">
        <f t="shared" si="73"/>
        <v>-5</v>
      </c>
      <c r="AF49" s="19">
        <v>3</v>
      </c>
      <c r="AG49" s="19">
        <v>12</v>
      </c>
      <c r="AH49" s="19">
        <f t="shared" si="57"/>
        <v>-9</v>
      </c>
      <c r="AI49" s="127">
        <f>0.5*AH49</f>
        <v>-4.5</v>
      </c>
      <c r="AJ49" s="127">
        <v>4</v>
      </c>
      <c r="AK49" s="127">
        <v>8</v>
      </c>
      <c r="AL49" s="19">
        <f t="shared" si="58"/>
        <v>-4</v>
      </c>
      <c r="AM49" s="127">
        <f t="shared" si="38"/>
        <v>-1.2</v>
      </c>
      <c r="AN49" s="19"/>
      <c r="AO49" s="19">
        <v>12</v>
      </c>
      <c r="AP49" s="19">
        <f t="shared" si="59"/>
        <v>-12</v>
      </c>
      <c r="AQ49" s="127">
        <f t="shared" si="39"/>
        <v>-2.4</v>
      </c>
      <c r="AR49" s="19"/>
      <c r="AS49" s="127">
        <v>1</v>
      </c>
      <c r="AT49" s="19">
        <f t="shared" si="60"/>
        <v>0.5</v>
      </c>
      <c r="AU49" s="127">
        <v>10</v>
      </c>
      <c r="AV49" s="19">
        <f t="shared" si="61"/>
        <v>-9.5</v>
      </c>
      <c r="AW49" s="127">
        <f t="shared" si="70"/>
        <v>-9.5</v>
      </c>
      <c r="AX49" s="127">
        <v>9</v>
      </c>
      <c r="AY49" s="127">
        <v>5</v>
      </c>
      <c r="AZ49" s="19">
        <f t="shared" si="62"/>
        <v>14</v>
      </c>
      <c r="BA49" s="19">
        <v>25</v>
      </c>
      <c r="BB49" s="19">
        <f t="shared" si="63"/>
        <v>-11</v>
      </c>
      <c r="BC49" s="127">
        <f t="shared" si="74"/>
        <v>-11</v>
      </c>
      <c r="BD49" s="19">
        <v>1</v>
      </c>
      <c r="BE49" s="127">
        <v>15</v>
      </c>
      <c r="BF49" s="19">
        <f t="shared" si="64"/>
        <v>-14</v>
      </c>
      <c r="BG49" s="127">
        <f>0.5*BF49</f>
        <v>-7</v>
      </c>
      <c r="BH49" s="127"/>
      <c r="BI49" s="127">
        <v>20</v>
      </c>
      <c r="BJ49" s="19">
        <f t="shared" si="65"/>
        <v>-20</v>
      </c>
      <c r="BK49" s="127">
        <f t="shared" si="66"/>
        <v>-20</v>
      </c>
      <c r="BL49" s="127">
        <v>3</v>
      </c>
      <c r="BM49" s="19"/>
      <c r="BN49" s="127">
        <f t="shared" si="67"/>
        <v>3</v>
      </c>
      <c r="BO49" s="127">
        <v>25</v>
      </c>
      <c r="BP49" s="19">
        <f t="shared" si="68"/>
        <v>-22</v>
      </c>
      <c r="BQ49" s="127">
        <f>0.3*BP49</f>
        <v>-6.6</v>
      </c>
      <c r="BR49" s="127">
        <v>2</v>
      </c>
      <c r="BS49" s="127">
        <v>15</v>
      </c>
      <c r="BT49" s="19">
        <f t="shared" si="69"/>
        <v>-13</v>
      </c>
      <c r="BU49" s="19">
        <f t="shared" si="45"/>
        <v>-3.9</v>
      </c>
    </row>
    <row r="50" customHeight="1" spans="1:73">
      <c r="A50" s="81">
        <v>49</v>
      </c>
      <c r="B50" s="19">
        <v>720</v>
      </c>
      <c r="C50" s="123" t="s">
        <v>92</v>
      </c>
      <c r="D50" s="19" t="s">
        <v>44</v>
      </c>
      <c r="E50" s="19" t="s">
        <v>28</v>
      </c>
      <c r="F50" s="19">
        <f t="shared" si="47"/>
        <v>-94.8</v>
      </c>
      <c r="G50" s="19">
        <f t="shared" si="48"/>
        <v>-47.4</v>
      </c>
      <c r="H50" s="19">
        <v>8</v>
      </c>
      <c r="I50" s="19">
        <v>30</v>
      </c>
      <c r="J50" s="19">
        <f t="shared" si="49"/>
        <v>-22</v>
      </c>
      <c r="K50" s="19">
        <f>1*J50</f>
        <v>-22</v>
      </c>
      <c r="L50" s="19">
        <v>10</v>
      </c>
      <c r="M50" s="19">
        <v>15</v>
      </c>
      <c r="N50" s="19">
        <f t="shared" si="50"/>
        <v>-5</v>
      </c>
      <c r="O50" s="19">
        <f t="shared" si="75"/>
        <v>-5</v>
      </c>
      <c r="P50" s="19"/>
      <c r="Q50" s="19">
        <v>8</v>
      </c>
      <c r="R50" s="19">
        <f t="shared" si="51"/>
        <v>-8</v>
      </c>
      <c r="S50" s="19">
        <f t="shared" si="52"/>
        <v>-8</v>
      </c>
      <c r="T50" s="19">
        <v>15</v>
      </c>
      <c r="U50" s="19">
        <v>25</v>
      </c>
      <c r="V50" s="19">
        <f t="shared" si="53"/>
        <v>-10</v>
      </c>
      <c r="W50" s="19">
        <f>1*V50</f>
        <v>-10</v>
      </c>
      <c r="X50" s="19"/>
      <c r="Y50" s="19">
        <v>6</v>
      </c>
      <c r="Z50" s="19">
        <f t="shared" si="54"/>
        <v>-6</v>
      </c>
      <c r="AA50" s="19">
        <f t="shared" si="55"/>
        <v>-3</v>
      </c>
      <c r="AB50" s="19"/>
      <c r="AC50" s="19">
        <v>4</v>
      </c>
      <c r="AD50" s="19">
        <f t="shared" si="56"/>
        <v>-4</v>
      </c>
      <c r="AE50" s="127">
        <f t="shared" si="73"/>
        <v>-4</v>
      </c>
      <c r="AF50" s="19">
        <v>11</v>
      </c>
      <c r="AG50" s="19">
        <v>10</v>
      </c>
      <c r="AH50" s="19">
        <f t="shared" si="57"/>
        <v>1</v>
      </c>
      <c r="AI50" s="127"/>
      <c r="AJ50" s="127">
        <v>1</v>
      </c>
      <c r="AK50" s="127">
        <v>3</v>
      </c>
      <c r="AL50" s="19">
        <f t="shared" si="58"/>
        <v>-2</v>
      </c>
      <c r="AM50" s="127">
        <f t="shared" si="38"/>
        <v>-0.6</v>
      </c>
      <c r="AN50" s="19"/>
      <c r="AO50" s="19">
        <v>8</v>
      </c>
      <c r="AP50" s="19">
        <f t="shared" si="59"/>
        <v>-8</v>
      </c>
      <c r="AQ50" s="127">
        <f t="shared" si="39"/>
        <v>-1.6</v>
      </c>
      <c r="AR50" s="19">
        <v>5</v>
      </c>
      <c r="AS50" s="127"/>
      <c r="AT50" s="19">
        <f t="shared" si="60"/>
        <v>5</v>
      </c>
      <c r="AU50" s="127">
        <v>5</v>
      </c>
      <c r="AV50" s="19">
        <f t="shared" si="61"/>
        <v>0</v>
      </c>
      <c r="AW50" s="127"/>
      <c r="AX50" s="127">
        <v>2</v>
      </c>
      <c r="AY50" s="127">
        <v>4</v>
      </c>
      <c r="AZ50" s="19">
        <f t="shared" si="62"/>
        <v>6</v>
      </c>
      <c r="BA50" s="19">
        <v>20</v>
      </c>
      <c r="BB50" s="19">
        <f t="shared" si="63"/>
        <v>-14</v>
      </c>
      <c r="BC50" s="127">
        <f t="shared" si="74"/>
        <v>-14</v>
      </c>
      <c r="BD50" s="19">
        <v>6</v>
      </c>
      <c r="BE50" s="127">
        <v>12</v>
      </c>
      <c r="BF50" s="19">
        <f t="shared" si="64"/>
        <v>-6</v>
      </c>
      <c r="BG50" s="127">
        <f>0.5*BF50</f>
        <v>-3</v>
      </c>
      <c r="BH50" s="127">
        <v>1</v>
      </c>
      <c r="BI50" s="127">
        <v>18</v>
      </c>
      <c r="BJ50" s="19">
        <f t="shared" si="65"/>
        <v>-17</v>
      </c>
      <c r="BK50" s="127">
        <f t="shared" si="66"/>
        <v>-17</v>
      </c>
      <c r="BL50" s="127">
        <v>8</v>
      </c>
      <c r="BM50" s="19"/>
      <c r="BN50" s="127">
        <f t="shared" si="67"/>
        <v>8</v>
      </c>
      <c r="BO50" s="127">
        <v>20</v>
      </c>
      <c r="BP50" s="19">
        <f t="shared" si="68"/>
        <v>-12</v>
      </c>
      <c r="BQ50" s="127">
        <f>0.3*BP50</f>
        <v>-3.6</v>
      </c>
      <c r="BR50" s="127"/>
      <c r="BS50" s="127">
        <v>10</v>
      </c>
      <c r="BT50" s="19">
        <f t="shared" si="69"/>
        <v>-10</v>
      </c>
      <c r="BU50" s="19">
        <f t="shared" si="45"/>
        <v>-3</v>
      </c>
    </row>
    <row r="51" customHeight="1" spans="1:73">
      <c r="A51" s="81">
        <v>50</v>
      </c>
      <c r="B51" s="19">
        <v>723</v>
      </c>
      <c r="C51" s="123" t="s">
        <v>93</v>
      </c>
      <c r="D51" s="19" t="s">
        <v>40</v>
      </c>
      <c r="E51" s="19" t="s">
        <v>28</v>
      </c>
      <c r="F51" s="19">
        <f t="shared" si="47"/>
        <v>-75.7</v>
      </c>
      <c r="G51" s="19">
        <f t="shared" si="48"/>
        <v>-37.85</v>
      </c>
      <c r="H51" s="19">
        <v>42</v>
      </c>
      <c r="I51" s="19">
        <v>30</v>
      </c>
      <c r="J51" s="19">
        <f t="shared" si="49"/>
        <v>12</v>
      </c>
      <c r="K51" s="19"/>
      <c r="L51" s="19">
        <v>1</v>
      </c>
      <c r="M51" s="19">
        <v>15</v>
      </c>
      <c r="N51" s="19">
        <f t="shared" si="50"/>
        <v>-14</v>
      </c>
      <c r="O51" s="19">
        <f t="shared" si="75"/>
        <v>-14</v>
      </c>
      <c r="P51" s="19">
        <v>1</v>
      </c>
      <c r="Q51" s="19">
        <v>8</v>
      </c>
      <c r="R51" s="19">
        <f t="shared" si="51"/>
        <v>-7</v>
      </c>
      <c r="S51" s="19">
        <f t="shared" si="52"/>
        <v>-7</v>
      </c>
      <c r="T51" s="19">
        <v>14</v>
      </c>
      <c r="U51" s="19">
        <v>25</v>
      </c>
      <c r="V51" s="19">
        <f t="shared" si="53"/>
        <v>-11</v>
      </c>
      <c r="W51" s="19">
        <f>1*V51</f>
        <v>-11</v>
      </c>
      <c r="X51" s="19">
        <v>1</v>
      </c>
      <c r="Y51" s="19">
        <v>6</v>
      </c>
      <c r="Z51" s="19">
        <f t="shared" si="54"/>
        <v>-5</v>
      </c>
      <c r="AA51" s="19">
        <f t="shared" si="55"/>
        <v>-2.5</v>
      </c>
      <c r="AB51" s="19"/>
      <c r="AC51" s="19">
        <v>4</v>
      </c>
      <c r="AD51" s="19">
        <f t="shared" si="56"/>
        <v>-4</v>
      </c>
      <c r="AE51" s="127">
        <f t="shared" si="73"/>
        <v>-4</v>
      </c>
      <c r="AF51" s="19">
        <v>8</v>
      </c>
      <c r="AG51" s="19">
        <v>8</v>
      </c>
      <c r="AH51" s="19">
        <f t="shared" si="57"/>
        <v>0</v>
      </c>
      <c r="AJ51" s="127">
        <v>1</v>
      </c>
      <c r="AK51" s="127">
        <v>3</v>
      </c>
      <c r="AL51" s="19">
        <f t="shared" si="58"/>
        <v>-2</v>
      </c>
      <c r="AM51" s="127">
        <f t="shared" si="38"/>
        <v>-0.6</v>
      </c>
      <c r="AN51" s="19"/>
      <c r="AO51" s="19">
        <v>8</v>
      </c>
      <c r="AP51" s="19">
        <f t="shared" si="59"/>
        <v>-8</v>
      </c>
      <c r="AQ51" s="127">
        <f t="shared" si="39"/>
        <v>-1.6</v>
      </c>
      <c r="AR51" s="19">
        <v>1</v>
      </c>
      <c r="AS51" s="127"/>
      <c r="AT51" s="19">
        <f t="shared" si="60"/>
        <v>1</v>
      </c>
      <c r="AU51" s="127">
        <v>5</v>
      </c>
      <c r="AV51" s="19">
        <f t="shared" si="61"/>
        <v>-4</v>
      </c>
      <c r="AW51" s="127">
        <f>1*AV51</f>
        <v>-4</v>
      </c>
      <c r="AX51" s="127">
        <v>9</v>
      </c>
      <c r="AY51" s="127">
        <v>4</v>
      </c>
      <c r="AZ51" s="19">
        <f t="shared" si="62"/>
        <v>13</v>
      </c>
      <c r="BA51" s="19">
        <v>20</v>
      </c>
      <c r="BB51" s="19">
        <f t="shared" si="63"/>
        <v>-7</v>
      </c>
      <c r="BC51" s="127">
        <f t="shared" si="74"/>
        <v>-7</v>
      </c>
      <c r="BD51" s="19"/>
      <c r="BE51" s="127">
        <v>10</v>
      </c>
      <c r="BF51" s="19">
        <f t="shared" si="64"/>
        <v>-10</v>
      </c>
      <c r="BG51" s="127">
        <f>0.5*BF51</f>
        <v>-5</v>
      </c>
      <c r="BH51" s="127">
        <v>2</v>
      </c>
      <c r="BI51" s="127">
        <v>15</v>
      </c>
      <c r="BJ51" s="19">
        <f t="shared" si="65"/>
        <v>-13</v>
      </c>
      <c r="BK51" s="127">
        <f t="shared" si="66"/>
        <v>-13</v>
      </c>
      <c r="BL51" s="127">
        <v>1</v>
      </c>
      <c r="BM51" s="19">
        <v>2</v>
      </c>
      <c r="BN51" s="127">
        <f t="shared" si="67"/>
        <v>5</v>
      </c>
      <c r="BO51" s="127">
        <v>15</v>
      </c>
      <c r="BP51" s="19">
        <f t="shared" si="68"/>
        <v>-10</v>
      </c>
      <c r="BQ51" s="127">
        <f>0.3*BP51</f>
        <v>-3</v>
      </c>
      <c r="BR51" s="127"/>
      <c r="BS51" s="127">
        <v>10</v>
      </c>
      <c r="BT51" s="19">
        <f t="shared" si="69"/>
        <v>-10</v>
      </c>
      <c r="BU51" s="19">
        <f t="shared" si="45"/>
        <v>-3</v>
      </c>
    </row>
    <row r="52" customHeight="1" spans="1:73">
      <c r="A52" s="81">
        <v>51</v>
      </c>
      <c r="B52" s="19">
        <v>724</v>
      </c>
      <c r="C52" s="123" t="s">
        <v>94</v>
      </c>
      <c r="D52" s="19" t="s">
        <v>40</v>
      </c>
      <c r="E52" s="19" t="s">
        <v>30</v>
      </c>
      <c r="F52" s="19">
        <f t="shared" si="47"/>
        <v>-99.1</v>
      </c>
      <c r="G52" s="19">
        <f t="shared" si="48"/>
        <v>-49.55</v>
      </c>
      <c r="H52" s="19">
        <v>98</v>
      </c>
      <c r="I52" s="19">
        <v>35</v>
      </c>
      <c r="J52" s="19">
        <f t="shared" si="49"/>
        <v>63</v>
      </c>
      <c r="K52" s="19"/>
      <c r="L52" s="19">
        <v>18</v>
      </c>
      <c r="M52" s="19">
        <v>25</v>
      </c>
      <c r="N52" s="19">
        <f t="shared" si="50"/>
        <v>-7</v>
      </c>
      <c r="O52" s="19">
        <f t="shared" si="75"/>
        <v>-7</v>
      </c>
      <c r="P52" s="19"/>
      <c r="Q52" s="19">
        <v>12</v>
      </c>
      <c r="R52" s="19">
        <f t="shared" si="51"/>
        <v>-12</v>
      </c>
      <c r="S52" s="19">
        <f t="shared" si="52"/>
        <v>-12</v>
      </c>
      <c r="T52" s="19">
        <v>14</v>
      </c>
      <c r="U52" s="19">
        <v>30</v>
      </c>
      <c r="V52" s="19">
        <f t="shared" si="53"/>
        <v>-16</v>
      </c>
      <c r="W52" s="19">
        <f>1*V52</f>
        <v>-16</v>
      </c>
      <c r="X52" s="19"/>
      <c r="Y52" s="19">
        <v>10</v>
      </c>
      <c r="Z52" s="19">
        <f t="shared" si="54"/>
        <v>-10</v>
      </c>
      <c r="AA52" s="19">
        <f t="shared" si="55"/>
        <v>-5</v>
      </c>
      <c r="AB52" s="19">
        <v>8</v>
      </c>
      <c r="AC52" s="19">
        <v>6</v>
      </c>
      <c r="AD52" s="19">
        <f t="shared" si="56"/>
        <v>2</v>
      </c>
      <c r="AE52" s="127"/>
      <c r="AF52" s="19">
        <v>13</v>
      </c>
      <c r="AG52" s="19">
        <v>12</v>
      </c>
      <c r="AH52" s="19">
        <f t="shared" si="57"/>
        <v>1</v>
      </c>
      <c r="AI52" s="127"/>
      <c r="AJ52" s="127">
        <v>2</v>
      </c>
      <c r="AK52" s="127">
        <v>8</v>
      </c>
      <c r="AL52" s="19">
        <f t="shared" si="58"/>
        <v>-6</v>
      </c>
      <c r="AM52" s="127">
        <f t="shared" si="38"/>
        <v>-1.8</v>
      </c>
      <c r="AN52" s="19"/>
      <c r="AO52" s="19">
        <v>12</v>
      </c>
      <c r="AP52" s="19">
        <f t="shared" si="59"/>
        <v>-12</v>
      </c>
      <c r="AQ52" s="127">
        <f t="shared" si="39"/>
        <v>-2.4</v>
      </c>
      <c r="AR52" s="19"/>
      <c r="AS52" s="127"/>
      <c r="AT52" s="19">
        <f t="shared" si="60"/>
        <v>0</v>
      </c>
      <c r="AU52" s="127">
        <v>10</v>
      </c>
      <c r="AV52" s="19">
        <f t="shared" si="61"/>
        <v>-10</v>
      </c>
      <c r="AW52" s="127">
        <f>1*AV52</f>
        <v>-10</v>
      </c>
      <c r="AX52" s="127">
        <v>14</v>
      </c>
      <c r="AY52" s="127">
        <v>5</v>
      </c>
      <c r="AZ52" s="19">
        <f t="shared" si="62"/>
        <v>19</v>
      </c>
      <c r="BA52" s="19">
        <v>25</v>
      </c>
      <c r="BB52" s="19">
        <f t="shared" si="63"/>
        <v>-6</v>
      </c>
      <c r="BC52" s="127">
        <f t="shared" si="74"/>
        <v>-6</v>
      </c>
      <c r="BD52" s="19"/>
      <c r="BE52" s="127">
        <v>18</v>
      </c>
      <c r="BF52" s="19">
        <f t="shared" si="64"/>
        <v>-18</v>
      </c>
      <c r="BG52" s="127">
        <f>0.5*BF52</f>
        <v>-9</v>
      </c>
      <c r="BH52" s="127"/>
      <c r="BI52" s="127">
        <v>20</v>
      </c>
      <c r="BJ52" s="19">
        <f t="shared" si="65"/>
        <v>-20</v>
      </c>
      <c r="BK52" s="127">
        <f t="shared" si="66"/>
        <v>-20</v>
      </c>
      <c r="BL52" s="127">
        <v>2</v>
      </c>
      <c r="BM52" s="19">
        <v>1</v>
      </c>
      <c r="BN52" s="127">
        <f t="shared" si="67"/>
        <v>4</v>
      </c>
      <c r="BO52" s="127">
        <v>25</v>
      </c>
      <c r="BP52" s="19">
        <f t="shared" si="68"/>
        <v>-21</v>
      </c>
      <c r="BQ52" s="127">
        <f>0.3*BP52</f>
        <v>-6.3</v>
      </c>
      <c r="BR52" s="127">
        <v>3</v>
      </c>
      <c r="BS52" s="127">
        <v>15</v>
      </c>
      <c r="BT52" s="19">
        <f t="shared" si="69"/>
        <v>-12</v>
      </c>
      <c r="BU52" s="19">
        <f t="shared" si="45"/>
        <v>-3.6</v>
      </c>
    </row>
    <row r="53" customHeight="1" spans="1:73">
      <c r="A53" s="81">
        <v>52</v>
      </c>
      <c r="B53" s="19">
        <v>726</v>
      </c>
      <c r="C53" s="123" t="s">
        <v>95</v>
      </c>
      <c r="D53" s="19" t="s">
        <v>46</v>
      </c>
      <c r="E53" s="19" t="s">
        <v>30</v>
      </c>
      <c r="F53" s="19">
        <f t="shared" si="47"/>
        <v>-60</v>
      </c>
      <c r="G53" s="19">
        <f t="shared" si="48"/>
        <v>-30</v>
      </c>
      <c r="H53" s="19">
        <v>71</v>
      </c>
      <c r="I53" s="19">
        <v>35</v>
      </c>
      <c r="J53" s="19">
        <f t="shared" si="49"/>
        <v>36</v>
      </c>
      <c r="K53" s="19"/>
      <c r="L53" s="19">
        <v>15</v>
      </c>
      <c r="M53" s="19">
        <v>25</v>
      </c>
      <c r="N53" s="19">
        <f t="shared" si="50"/>
        <v>-10</v>
      </c>
      <c r="O53" s="19">
        <f t="shared" si="75"/>
        <v>-10</v>
      </c>
      <c r="P53" s="19"/>
      <c r="Q53" s="19">
        <v>12</v>
      </c>
      <c r="R53" s="19">
        <f t="shared" si="51"/>
        <v>-12</v>
      </c>
      <c r="S53" s="19">
        <f t="shared" si="52"/>
        <v>-12</v>
      </c>
      <c r="T53" s="19">
        <v>31</v>
      </c>
      <c r="U53" s="19">
        <v>30</v>
      </c>
      <c r="V53" s="19">
        <f t="shared" si="53"/>
        <v>1</v>
      </c>
      <c r="W53" s="19"/>
      <c r="X53" s="19">
        <v>1</v>
      </c>
      <c r="Y53" s="19">
        <v>10</v>
      </c>
      <c r="Z53" s="19">
        <f t="shared" si="54"/>
        <v>-9</v>
      </c>
      <c r="AA53" s="19">
        <f t="shared" si="55"/>
        <v>-4.5</v>
      </c>
      <c r="AB53" s="19">
        <v>3</v>
      </c>
      <c r="AC53" s="19">
        <v>6</v>
      </c>
      <c r="AD53" s="19">
        <f t="shared" si="56"/>
        <v>-3</v>
      </c>
      <c r="AE53" s="127">
        <f>1*AD53</f>
        <v>-3</v>
      </c>
      <c r="AF53" s="19">
        <v>12</v>
      </c>
      <c r="AG53" s="19">
        <v>12</v>
      </c>
      <c r="AH53" s="19">
        <f t="shared" si="57"/>
        <v>0</v>
      </c>
      <c r="AI53" s="127"/>
      <c r="AJ53" s="127">
        <v>4</v>
      </c>
      <c r="AK53" s="127">
        <v>8</v>
      </c>
      <c r="AL53" s="19">
        <f t="shared" si="58"/>
        <v>-4</v>
      </c>
      <c r="AM53" s="127">
        <f t="shared" si="38"/>
        <v>-1.2</v>
      </c>
      <c r="AN53" s="19"/>
      <c r="AO53" s="19">
        <v>12</v>
      </c>
      <c r="AP53" s="19">
        <f t="shared" si="59"/>
        <v>-12</v>
      </c>
      <c r="AQ53" s="127">
        <f t="shared" si="39"/>
        <v>-2.4</v>
      </c>
      <c r="AR53" s="19">
        <v>12</v>
      </c>
      <c r="AS53" s="127">
        <v>1</v>
      </c>
      <c r="AT53" s="19">
        <f t="shared" si="60"/>
        <v>12.5</v>
      </c>
      <c r="AU53" s="127">
        <v>10</v>
      </c>
      <c r="AV53" s="19">
        <f t="shared" si="61"/>
        <v>2.5</v>
      </c>
      <c r="AW53" s="127"/>
      <c r="AX53" s="127">
        <v>7</v>
      </c>
      <c r="AY53" s="127">
        <v>2</v>
      </c>
      <c r="AZ53" s="19">
        <f t="shared" si="62"/>
        <v>9</v>
      </c>
      <c r="BA53" s="19">
        <v>25</v>
      </c>
      <c r="BB53" s="19">
        <f t="shared" si="63"/>
        <v>-16</v>
      </c>
      <c r="BC53" s="127">
        <f t="shared" si="74"/>
        <v>-16</v>
      </c>
      <c r="BD53" s="19">
        <v>20</v>
      </c>
      <c r="BE53" s="127">
        <v>15</v>
      </c>
      <c r="BF53" s="19">
        <f t="shared" si="64"/>
        <v>5</v>
      </c>
      <c r="BG53" s="127"/>
      <c r="BH53" s="127">
        <v>10</v>
      </c>
      <c r="BI53" s="127">
        <v>20</v>
      </c>
      <c r="BJ53" s="19">
        <f t="shared" si="65"/>
        <v>-10</v>
      </c>
      <c r="BK53" s="127">
        <f t="shared" si="66"/>
        <v>-10</v>
      </c>
      <c r="BL53" s="127">
        <v>25</v>
      </c>
      <c r="BM53" s="19">
        <v>2</v>
      </c>
      <c r="BN53" s="127">
        <f t="shared" si="67"/>
        <v>29</v>
      </c>
      <c r="BO53" s="127">
        <v>25</v>
      </c>
      <c r="BP53" s="19">
        <f t="shared" si="68"/>
        <v>4</v>
      </c>
      <c r="BQ53" s="127"/>
      <c r="BR53" s="127">
        <v>12</v>
      </c>
      <c r="BS53" s="127">
        <v>15</v>
      </c>
      <c r="BT53" s="19">
        <f t="shared" si="69"/>
        <v>-3</v>
      </c>
      <c r="BU53" s="19">
        <f t="shared" si="45"/>
        <v>-0.9</v>
      </c>
    </row>
    <row r="54" customHeight="1" spans="1:73">
      <c r="A54" s="81">
        <v>53</v>
      </c>
      <c r="B54" s="19">
        <v>727</v>
      </c>
      <c r="C54" s="123" t="s">
        <v>96</v>
      </c>
      <c r="D54" s="19" t="s">
        <v>46</v>
      </c>
      <c r="E54" s="19" t="s">
        <v>28</v>
      </c>
      <c r="F54" s="19">
        <f t="shared" si="47"/>
        <v>-69.2</v>
      </c>
      <c r="G54" s="19">
        <f t="shared" si="48"/>
        <v>-34.6</v>
      </c>
      <c r="H54" s="19">
        <v>23</v>
      </c>
      <c r="I54" s="19">
        <v>30</v>
      </c>
      <c r="J54" s="19">
        <f t="shared" si="49"/>
        <v>-7</v>
      </c>
      <c r="K54" s="19">
        <f>1*J54</f>
        <v>-7</v>
      </c>
      <c r="L54" s="19">
        <v>15</v>
      </c>
      <c r="M54" s="19">
        <v>15</v>
      </c>
      <c r="N54" s="19">
        <f t="shared" si="50"/>
        <v>0</v>
      </c>
      <c r="O54" s="19"/>
      <c r="P54" s="19">
        <v>1</v>
      </c>
      <c r="Q54" s="19">
        <v>8</v>
      </c>
      <c r="R54" s="19">
        <f t="shared" si="51"/>
        <v>-7</v>
      </c>
      <c r="S54" s="19">
        <f t="shared" si="52"/>
        <v>-7</v>
      </c>
      <c r="T54" s="19">
        <v>20</v>
      </c>
      <c r="U54" s="19">
        <v>25</v>
      </c>
      <c r="V54" s="19">
        <f t="shared" si="53"/>
        <v>-5</v>
      </c>
      <c r="W54" s="19">
        <f>1*V54</f>
        <v>-5</v>
      </c>
      <c r="X54" s="19"/>
      <c r="Y54" s="19">
        <v>6</v>
      </c>
      <c r="Z54" s="19">
        <f t="shared" si="54"/>
        <v>-6</v>
      </c>
      <c r="AA54" s="19">
        <f t="shared" si="55"/>
        <v>-3</v>
      </c>
      <c r="AB54" s="19"/>
      <c r="AC54" s="19">
        <v>4</v>
      </c>
      <c r="AD54" s="19">
        <f t="shared" si="56"/>
        <v>-4</v>
      </c>
      <c r="AE54" s="127">
        <f>1*AD54</f>
        <v>-4</v>
      </c>
      <c r="AF54" s="19">
        <v>9</v>
      </c>
      <c r="AG54" s="19">
        <v>10</v>
      </c>
      <c r="AH54" s="19">
        <f t="shared" si="57"/>
        <v>-1</v>
      </c>
      <c r="AI54" s="127">
        <f t="shared" ref="AI54:AI66" si="76">0.5*AH54</f>
        <v>-0.5</v>
      </c>
      <c r="AJ54" s="127"/>
      <c r="AK54" s="127">
        <v>3</v>
      </c>
      <c r="AL54" s="19">
        <f t="shared" si="58"/>
        <v>-3</v>
      </c>
      <c r="AM54" s="127">
        <f t="shared" si="38"/>
        <v>-0.9</v>
      </c>
      <c r="AN54" s="19"/>
      <c r="AO54" s="19">
        <v>8</v>
      </c>
      <c r="AP54" s="19">
        <f t="shared" si="59"/>
        <v>-8</v>
      </c>
      <c r="AQ54" s="127">
        <f t="shared" si="39"/>
        <v>-1.6</v>
      </c>
      <c r="AR54" s="19"/>
      <c r="AS54" s="127">
        <v>1</v>
      </c>
      <c r="AT54" s="19">
        <f t="shared" si="60"/>
        <v>0.5</v>
      </c>
      <c r="AU54" s="127">
        <v>5</v>
      </c>
      <c r="AV54" s="19">
        <f t="shared" si="61"/>
        <v>-4.5</v>
      </c>
      <c r="AW54" s="127">
        <f>1*AV54</f>
        <v>-4.5</v>
      </c>
      <c r="AX54" s="127">
        <v>9</v>
      </c>
      <c r="AY54" s="127">
        <v>3</v>
      </c>
      <c r="AZ54" s="19">
        <f t="shared" si="62"/>
        <v>12</v>
      </c>
      <c r="BA54" s="19">
        <v>20</v>
      </c>
      <c r="BB54" s="19">
        <f t="shared" si="63"/>
        <v>-8</v>
      </c>
      <c r="BC54" s="127">
        <f t="shared" si="74"/>
        <v>-8</v>
      </c>
      <c r="BD54" s="19">
        <v>2</v>
      </c>
      <c r="BE54" s="127">
        <v>12</v>
      </c>
      <c r="BF54" s="19">
        <f t="shared" si="64"/>
        <v>-10</v>
      </c>
      <c r="BG54" s="127">
        <f t="shared" ref="BG54:BG75" si="77">0.5*BF54</f>
        <v>-5</v>
      </c>
      <c r="BH54" s="127">
        <v>1</v>
      </c>
      <c r="BI54" s="127">
        <v>18</v>
      </c>
      <c r="BJ54" s="19">
        <f t="shared" si="65"/>
        <v>-17</v>
      </c>
      <c r="BK54" s="127">
        <f t="shared" si="66"/>
        <v>-17</v>
      </c>
      <c r="BL54" s="127">
        <v>1</v>
      </c>
      <c r="BM54" s="19">
        <v>4</v>
      </c>
      <c r="BN54" s="127">
        <f t="shared" si="67"/>
        <v>9</v>
      </c>
      <c r="BO54" s="127">
        <v>20</v>
      </c>
      <c r="BP54" s="19">
        <f t="shared" si="68"/>
        <v>-11</v>
      </c>
      <c r="BQ54" s="127">
        <f>0.3*BP54</f>
        <v>-3.3</v>
      </c>
      <c r="BR54" s="127">
        <v>2</v>
      </c>
      <c r="BS54" s="127">
        <v>10</v>
      </c>
      <c r="BT54" s="19">
        <f t="shared" si="69"/>
        <v>-8</v>
      </c>
      <c r="BU54" s="19">
        <f t="shared" si="45"/>
        <v>-2.4</v>
      </c>
    </row>
    <row r="55" customHeight="1" spans="1:73">
      <c r="A55" s="81">
        <v>54</v>
      </c>
      <c r="B55" s="19">
        <v>730</v>
      </c>
      <c r="C55" s="123" t="s">
        <v>97</v>
      </c>
      <c r="D55" s="19" t="s">
        <v>37</v>
      </c>
      <c r="E55" s="19" t="s">
        <v>49</v>
      </c>
      <c r="F55" s="19">
        <f t="shared" si="47"/>
        <v>-78.5</v>
      </c>
      <c r="G55" s="19">
        <f t="shared" si="48"/>
        <v>-39.25</v>
      </c>
      <c r="H55" s="19">
        <v>82</v>
      </c>
      <c r="I55" s="19">
        <v>45</v>
      </c>
      <c r="J55" s="19">
        <f t="shared" si="49"/>
        <v>37</v>
      </c>
      <c r="K55" s="19"/>
      <c r="L55" s="19">
        <v>10</v>
      </c>
      <c r="M55" s="19">
        <v>30</v>
      </c>
      <c r="N55" s="19">
        <f t="shared" si="50"/>
        <v>-20</v>
      </c>
      <c r="O55" s="19">
        <f t="shared" ref="O55:O66" si="78">1*N55</f>
        <v>-20</v>
      </c>
      <c r="P55" s="19"/>
      <c r="Q55" s="19">
        <v>15</v>
      </c>
      <c r="R55" s="19">
        <f t="shared" si="51"/>
        <v>-15</v>
      </c>
      <c r="S55" s="19">
        <f t="shared" si="52"/>
        <v>-15</v>
      </c>
      <c r="T55" s="19">
        <v>45</v>
      </c>
      <c r="U55" s="19">
        <v>40</v>
      </c>
      <c r="V55" s="19">
        <f t="shared" si="53"/>
        <v>5</v>
      </c>
      <c r="W55" s="19"/>
      <c r="X55" s="19">
        <v>4</v>
      </c>
      <c r="Y55" s="19">
        <v>10</v>
      </c>
      <c r="Z55" s="19">
        <f t="shared" si="54"/>
        <v>-6</v>
      </c>
      <c r="AA55" s="19">
        <f t="shared" si="55"/>
        <v>-3</v>
      </c>
      <c r="AB55" s="19">
        <v>7</v>
      </c>
      <c r="AC55" s="19">
        <v>6</v>
      </c>
      <c r="AD55" s="19">
        <f t="shared" si="56"/>
        <v>1</v>
      </c>
      <c r="AF55" s="19">
        <v>5</v>
      </c>
      <c r="AG55" s="19">
        <v>12</v>
      </c>
      <c r="AH55" s="19">
        <f t="shared" si="57"/>
        <v>-7</v>
      </c>
      <c r="AI55" s="127">
        <f t="shared" si="76"/>
        <v>-3.5</v>
      </c>
      <c r="AJ55" s="127">
        <v>1</v>
      </c>
      <c r="AK55" s="127">
        <v>8</v>
      </c>
      <c r="AL55" s="19">
        <f t="shared" si="58"/>
        <v>-7</v>
      </c>
      <c r="AM55" s="127">
        <f t="shared" si="38"/>
        <v>-2.1</v>
      </c>
      <c r="AN55" s="19"/>
      <c r="AO55" s="19">
        <v>12</v>
      </c>
      <c r="AP55" s="19">
        <f t="shared" si="59"/>
        <v>-12</v>
      </c>
      <c r="AQ55" s="127">
        <f t="shared" si="39"/>
        <v>-2.4</v>
      </c>
      <c r="AR55" s="19">
        <v>12</v>
      </c>
      <c r="AS55" s="127"/>
      <c r="AT55" s="19">
        <f t="shared" si="60"/>
        <v>12</v>
      </c>
      <c r="AU55" s="127">
        <v>10</v>
      </c>
      <c r="AV55" s="19">
        <f t="shared" si="61"/>
        <v>2</v>
      </c>
      <c r="AW55" s="129"/>
      <c r="AX55" s="127">
        <v>25</v>
      </c>
      <c r="AY55" s="127">
        <v>4</v>
      </c>
      <c r="AZ55" s="19">
        <f t="shared" si="62"/>
        <v>29</v>
      </c>
      <c r="BA55" s="19">
        <v>30</v>
      </c>
      <c r="BB55" s="19">
        <f t="shared" si="63"/>
        <v>-1</v>
      </c>
      <c r="BC55" s="127">
        <f t="shared" si="74"/>
        <v>-1</v>
      </c>
      <c r="BD55" s="19">
        <v>8</v>
      </c>
      <c r="BE55" s="127">
        <v>20</v>
      </c>
      <c r="BF55" s="19">
        <f t="shared" si="64"/>
        <v>-12</v>
      </c>
      <c r="BG55" s="127">
        <f t="shared" si="77"/>
        <v>-6</v>
      </c>
      <c r="BH55" s="127">
        <v>1</v>
      </c>
      <c r="BI55" s="127">
        <v>25</v>
      </c>
      <c r="BJ55" s="19">
        <f t="shared" si="65"/>
        <v>-24</v>
      </c>
      <c r="BK55" s="127">
        <f t="shared" si="66"/>
        <v>-24</v>
      </c>
      <c r="BL55" s="127">
        <v>24</v>
      </c>
      <c r="BM55" s="19">
        <v>5</v>
      </c>
      <c r="BN55" s="127">
        <f t="shared" si="67"/>
        <v>34</v>
      </c>
      <c r="BO55" s="127">
        <v>30</v>
      </c>
      <c r="BP55" s="19">
        <f t="shared" si="68"/>
        <v>4</v>
      </c>
      <c r="BQ55" s="127"/>
      <c r="BR55" s="127">
        <v>10</v>
      </c>
      <c r="BS55" s="127">
        <v>15</v>
      </c>
      <c r="BT55" s="19">
        <f t="shared" si="69"/>
        <v>-5</v>
      </c>
      <c r="BU55" s="19">
        <f t="shared" si="45"/>
        <v>-1.5</v>
      </c>
    </row>
    <row r="56" customHeight="1" spans="1:73">
      <c r="A56" s="81">
        <v>55</v>
      </c>
      <c r="B56" s="19">
        <v>732</v>
      </c>
      <c r="C56" s="123" t="s">
        <v>98</v>
      </c>
      <c r="D56" s="19" t="s">
        <v>44</v>
      </c>
      <c r="E56" s="19" t="s">
        <v>28</v>
      </c>
      <c r="F56" s="19">
        <f t="shared" si="47"/>
        <v>-90.4</v>
      </c>
      <c r="G56" s="19">
        <f t="shared" si="48"/>
        <v>-45.2</v>
      </c>
      <c r="H56" s="19">
        <v>29</v>
      </c>
      <c r="I56" s="19">
        <v>30</v>
      </c>
      <c r="J56" s="19">
        <f t="shared" si="49"/>
        <v>-1</v>
      </c>
      <c r="K56" s="19">
        <f>1*J56</f>
        <v>-1</v>
      </c>
      <c r="L56" s="19">
        <v>14</v>
      </c>
      <c r="M56" s="19">
        <v>15</v>
      </c>
      <c r="N56" s="19">
        <f t="shared" si="50"/>
        <v>-1</v>
      </c>
      <c r="O56" s="19">
        <f t="shared" si="78"/>
        <v>-1</v>
      </c>
      <c r="P56" s="19"/>
      <c r="Q56" s="19">
        <v>8</v>
      </c>
      <c r="R56" s="19">
        <f t="shared" si="51"/>
        <v>-8</v>
      </c>
      <c r="S56" s="19">
        <f t="shared" si="52"/>
        <v>-8</v>
      </c>
      <c r="T56" s="19">
        <v>4</v>
      </c>
      <c r="U56" s="19">
        <v>25</v>
      </c>
      <c r="V56" s="19">
        <f t="shared" si="53"/>
        <v>-21</v>
      </c>
      <c r="W56" s="19">
        <f>1*V56</f>
        <v>-21</v>
      </c>
      <c r="X56" s="19"/>
      <c r="Y56" s="19">
        <v>6</v>
      </c>
      <c r="Z56" s="19">
        <f t="shared" si="54"/>
        <v>-6</v>
      </c>
      <c r="AA56" s="19">
        <f t="shared" si="55"/>
        <v>-3</v>
      </c>
      <c r="AB56" s="19"/>
      <c r="AC56" s="19">
        <v>4</v>
      </c>
      <c r="AD56" s="19">
        <f t="shared" si="56"/>
        <v>-4</v>
      </c>
      <c r="AE56" s="127">
        <f>1*AD56</f>
        <v>-4</v>
      </c>
      <c r="AF56" s="19">
        <v>3</v>
      </c>
      <c r="AG56" s="19">
        <v>10</v>
      </c>
      <c r="AH56" s="19">
        <f t="shared" si="57"/>
        <v>-7</v>
      </c>
      <c r="AI56" s="127">
        <f t="shared" si="76"/>
        <v>-3.5</v>
      </c>
      <c r="AJ56" s="127">
        <v>1</v>
      </c>
      <c r="AK56" s="127">
        <v>3</v>
      </c>
      <c r="AL56" s="19">
        <f t="shared" si="58"/>
        <v>-2</v>
      </c>
      <c r="AM56" s="127">
        <f t="shared" si="38"/>
        <v>-0.6</v>
      </c>
      <c r="AN56" s="19"/>
      <c r="AO56" s="19">
        <v>8</v>
      </c>
      <c r="AP56" s="19">
        <f t="shared" si="59"/>
        <v>-8</v>
      </c>
      <c r="AQ56" s="127">
        <f t="shared" si="39"/>
        <v>-1.6</v>
      </c>
      <c r="AR56" s="19"/>
      <c r="AS56" s="127"/>
      <c r="AT56" s="19">
        <f t="shared" si="60"/>
        <v>0</v>
      </c>
      <c r="AU56" s="127">
        <v>5</v>
      </c>
      <c r="AV56" s="19">
        <f t="shared" si="61"/>
        <v>-5</v>
      </c>
      <c r="AW56" s="127">
        <f t="shared" ref="AW56:AW72" si="79">1*AV56</f>
        <v>-5</v>
      </c>
      <c r="AX56" s="127">
        <v>3</v>
      </c>
      <c r="AY56" s="127">
        <v>1</v>
      </c>
      <c r="AZ56" s="19">
        <f t="shared" si="62"/>
        <v>4</v>
      </c>
      <c r="BA56" s="19">
        <v>20</v>
      </c>
      <c r="BB56" s="19">
        <f t="shared" si="63"/>
        <v>-16</v>
      </c>
      <c r="BC56" s="127">
        <f t="shared" si="74"/>
        <v>-16</v>
      </c>
      <c r="BD56" s="19">
        <v>8</v>
      </c>
      <c r="BE56" s="127">
        <v>12</v>
      </c>
      <c r="BF56" s="19">
        <f t="shared" si="64"/>
        <v>-4</v>
      </c>
      <c r="BG56" s="127">
        <f t="shared" si="77"/>
        <v>-2</v>
      </c>
      <c r="BH56" s="127"/>
      <c r="BI56" s="127">
        <v>18</v>
      </c>
      <c r="BJ56" s="19">
        <f t="shared" si="65"/>
        <v>-18</v>
      </c>
      <c r="BK56" s="127">
        <f t="shared" si="66"/>
        <v>-18</v>
      </c>
      <c r="BL56" s="127">
        <v>11</v>
      </c>
      <c r="BM56" s="19"/>
      <c r="BN56" s="127">
        <f t="shared" si="67"/>
        <v>11</v>
      </c>
      <c r="BO56" s="127">
        <v>20</v>
      </c>
      <c r="BP56" s="19">
        <f t="shared" si="68"/>
        <v>-9</v>
      </c>
      <c r="BQ56" s="127">
        <f>0.3*BP56</f>
        <v>-2.7</v>
      </c>
      <c r="BR56" s="127"/>
      <c r="BS56" s="127">
        <v>10</v>
      </c>
      <c r="BT56" s="19">
        <f t="shared" si="69"/>
        <v>-10</v>
      </c>
      <c r="BU56" s="19">
        <f t="shared" si="45"/>
        <v>-3</v>
      </c>
    </row>
    <row r="57" customHeight="1" spans="1:73">
      <c r="A57" s="81">
        <v>56</v>
      </c>
      <c r="B57" s="19">
        <v>733</v>
      </c>
      <c r="C57" s="123" t="s">
        <v>99</v>
      </c>
      <c r="D57" s="19" t="s">
        <v>57</v>
      </c>
      <c r="E57" s="19" t="s">
        <v>28</v>
      </c>
      <c r="F57" s="19">
        <f t="shared" si="47"/>
        <v>-45.4</v>
      </c>
      <c r="G57" s="19">
        <f t="shared" si="48"/>
        <v>-22.7</v>
      </c>
      <c r="H57" s="19">
        <v>41</v>
      </c>
      <c r="I57" s="19">
        <v>30</v>
      </c>
      <c r="J57" s="19">
        <f t="shared" si="49"/>
        <v>11</v>
      </c>
      <c r="K57" s="19"/>
      <c r="L57" s="19">
        <v>11</v>
      </c>
      <c r="M57" s="19">
        <v>15</v>
      </c>
      <c r="N57" s="19">
        <f t="shared" si="50"/>
        <v>-4</v>
      </c>
      <c r="O57" s="19">
        <f t="shared" si="78"/>
        <v>-4</v>
      </c>
      <c r="P57" s="19"/>
      <c r="Q57" s="19">
        <v>8</v>
      </c>
      <c r="R57" s="19">
        <f t="shared" si="51"/>
        <v>-8</v>
      </c>
      <c r="S57" s="19">
        <f t="shared" si="52"/>
        <v>-8</v>
      </c>
      <c r="T57" s="19">
        <v>27</v>
      </c>
      <c r="U57" s="19">
        <v>25</v>
      </c>
      <c r="V57" s="19">
        <f t="shared" si="53"/>
        <v>2</v>
      </c>
      <c r="W57" s="19"/>
      <c r="X57" s="19"/>
      <c r="Y57" s="19">
        <v>6</v>
      </c>
      <c r="Z57" s="19">
        <f t="shared" si="54"/>
        <v>-6</v>
      </c>
      <c r="AA57" s="19">
        <f t="shared" si="55"/>
        <v>-3</v>
      </c>
      <c r="AB57" s="19">
        <v>10</v>
      </c>
      <c r="AC57" s="19">
        <v>4</v>
      </c>
      <c r="AD57" s="19">
        <f t="shared" si="56"/>
        <v>6</v>
      </c>
      <c r="AF57" s="19">
        <v>5</v>
      </c>
      <c r="AG57" s="19">
        <v>10</v>
      </c>
      <c r="AH57" s="19">
        <f t="shared" si="57"/>
        <v>-5</v>
      </c>
      <c r="AI57" s="127">
        <f t="shared" si="76"/>
        <v>-2.5</v>
      </c>
      <c r="AJ57" s="127">
        <v>2</v>
      </c>
      <c r="AK57" s="127">
        <v>3</v>
      </c>
      <c r="AL57" s="19">
        <f t="shared" si="58"/>
        <v>-1</v>
      </c>
      <c r="AM57" s="127">
        <f t="shared" si="38"/>
        <v>-0.3</v>
      </c>
      <c r="AN57" s="19"/>
      <c r="AO57" s="19">
        <v>8</v>
      </c>
      <c r="AP57" s="19">
        <f t="shared" si="59"/>
        <v>-8</v>
      </c>
      <c r="AQ57" s="127">
        <f t="shared" ref="AQ57:AQ88" si="80">0.2*AP57</f>
        <v>-1.6</v>
      </c>
      <c r="AR57" s="19">
        <v>4</v>
      </c>
      <c r="AS57" s="127">
        <v>1</v>
      </c>
      <c r="AT57" s="19">
        <f t="shared" si="60"/>
        <v>4.5</v>
      </c>
      <c r="AU57" s="127">
        <v>5</v>
      </c>
      <c r="AV57" s="19">
        <f t="shared" si="61"/>
        <v>-0.5</v>
      </c>
      <c r="AW57" s="127">
        <f t="shared" si="79"/>
        <v>-0.5</v>
      </c>
      <c r="AX57" s="127">
        <v>22</v>
      </c>
      <c r="AY57" s="127">
        <v>3</v>
      </c>
      <c r="AZ57" s="19">
        <f t="shared" si="62"/>
        <v>25</v>
      </c>
      <c r="BA57" s="19">
        <v>20</v>
      </c>
      <c r="BB57" s="19">
        <f t="shared" si="63"/>
        <v>5</v>
      </c>
      <c r="BC57" s="127"/>
      <c r="BD57" s="19">
        <v>1</v>
      </c>
      <c r="BE57" s="127">
        <v>12</v>
      </c>
      <c r="BF57" s="19">
        <f t="shared" si="64"/>
        <v>-11</v>
      </c>
      <c r="BG57" s="127">
        <f t="shared" si="77"/>
        <v>-5.5</v>
      </c>
      <c r="BH57" s="127">
        <v>1</v>
      </c>
      <c r="BI57" s="127">
        <v>18</v>
      </c>
      <c r="BJ57" s="19">
        <f t="shared" si="65"/>
        <v>-17</v>
      </c>
      <c r="BK57" s="127">
        <f t="shared" si="66"/>
        <v>-17</v>
      </c>
      <c r="BL57" s="127">
        <v>9</v>
      </c>
      <c r="BM57" s="19">
        <v>7</v>
      </c>
      <c r="BN57" s="127">
        <f t="shared" si="67"/>
        <v>23</v>
      </c>
      <c r="BO57" s="127">
        <v>20</v>
      </c>
      <c r="BP57" s="19">
        <f t="shared" si="68"/>
        <v>3</v>
      </c>
      <c r="BQ57" s="127"/>
      <c r="BR57" s="127"/>
      <c r="BS57" s="127">
        <v>10</v>
      </c>
      <c r="BT57" s="19">
        <f t="shared" si="69"/>
        <v>-10</v>
      </c>
      <c r="BU57" s="19">
        <f t="shared" si="45"/>
        <v>-3</v>
      </c>
    </row>
    <row r="58" customHeight="1" spans="1:73">
      <c r="A58" s="81">
        <v>57</v>
      </c>
      <c r="B58" s="19">
        <v>738</v>
      </c>
      <c r="C58" s="123" t="s">
        <v>100</v>
      </c>
      <c r="D58" s="19" t="s">
        <v>84</v>
      </c>
      <c r="E58" s="19" t="s">
        <v>28</v>
      </c>
      <c r="F58" s="19">
        <f t="shared" si="47"/>
        <v>-75.5</v>
      </c>
      <c r="G58" s="19">
        <f t="shared" si="48"/>
        <v>-37.75</v>
      </c>
      <c r="H58" s="19">
        <v>22</v>
      </c>
      <c r="I58" s="19">
        <v>30</v>
      </c>
      <c r="J58" s="19">
        <f t="shared" si="49"/>
        <v>-8</v>
      </c>
      <c r="K58" s="19">
        <f>1*J58</f>
        <v>-8</v>
      </c>
      <c r="L58" s="19">
        <v>5</v>
      </c>
      <c r="M58" s="19">
        <v>15</v>
      </c>
      <c r="N58" s="19">
        <f t="shared" si="50"/>
        <v>-10</v>
      </c>
      <c r="O58" s="19">
        <f t="shared" si="78"/>
        <v>-10</v>
      </c>
      <c r="P58" s="19"/>
      <c r="Q58" s="19">
        <v>8</v>
      </c>
      <c r="R58" s="19">
        <f t="shared" si="51"/>
        <v>-8</v>
      </c>
      <c r="S58" s="19">
        <f t="shared" si="52"/>
        <v>-8</v>
      </c>
      <c r="T58" s="19">
        <v>21</v>
      </c>
      <c r="U58" s="19">
        <v>25</v>
      </c>
      <c r="V58" s="19">
        <f t="shared" si="53"/>
        <v>-4</v>
      </c>
      <c r="W58" s="19">
        <f t="shared" ref="W58:W77" si="81">1*V58</f>
        <v>-4</v>
      </c>
      <c r="X58" s="19">
        <v>2</v>
      </c>
      <c r="Y58" s="19">
        <v>6</v>
      </c>
      <c r="Z58" s="19">
        <f t="shared" si="54"/>
        <v>-4</v>
      </c>
      <c r="AA58" s="19">
        <f t="shared" si="55"/>
        <v>-2</v>
      </c>
      <c r="AB58" s="19">
        <v>4</v>
      </c>
      <c r="AC58" s="19">
        <v>4</v>
      </c>
      <c r="AD58" s="19">
        <f t="shared" si="56"/>
        <v>0</v>
      </c>
      <c r="AE58" s="127"/>
      <c r="AF58" s="19">
        <v>5</v>
      </c>
      <c r="AG58" s="19">
        <v>10</v>
      </c>
      <c r="AH58" s="19">
        <f t="shared" si="57"/>
        <v>-5</v>
      </c>
      <c r="AI58" s="127">
        <f t="shared" si="76"/>
        <v>-2.5</v>
      </c>
      <c r="AJ58" s="127"/>
      <c r="AK58" s="127">
        <v>3</v>
      </c>
      <c r="AL58" s="19">
        <f t="shared" si="58"/>
        <v>-3</v>
      </c>
      <c r="AM58" s="127">
        <f t="shared" si="38"/>
        <v>-0.9</v>
      </c>
      <c r="AN58" s="19"/>
      <c r="AO58" s="19">
        <v>8</v>
      </c>
      <c r="AP58" s="19">
        <f t="shared" si="59"/>
        <v>-8</v>
      </c>
      <c r="AQ58" s="127">
        <f t="shared" si="80"/>
        <v>-1.6</v>
      </c>
      <c r="AR58" s="19">
        <v>1</v>
      </c>
      <c r="AS58" s="127">
        <v>2</v>
      </c>
      <c r="AT58" s="19">
        <f t="shared" si="60"/>
        <v>2</v>
      </c>
      <c r="AU58" s="127">
        <v>5</v>
      </c>
      <c r="AV58" s="19">
        <f t="shared" si="61"/>
        <v>-3</v>
      </c>
      <c r="AW58" s="127">
        <f t="shared" si="79"/>
        <v>-3</v>
      </c>
      <c r="AX58" s="127">
        <v>6</v>
      </c>
      <c r="AY58" s="127">
        <v>3</v>
      </c>
      <c r="AZ58" s="19">
        <f t="shared" si="62"/>
        <v>9</v>
      </c>
      <c r="BA58" s="19">
        <v>20</v>
      </c>
      <c r="BB58" s="19">
        <f t="shared" si="63"/>
        <v>-11</v>
      </c>
      <c r="BC58" s="127">
        <f>1*BB58</f>
        <v>-11</v>
      </c>
      <c r="BD58" s="19">
        <v>3</v>
      </c>
      <c r="BE58" s="127">
        <v>12</v>
      </c>
      <c r="BF58" s="19">
        <f t="shared" si="64"/>
        <v>-9</v>
      </c>
      <c r="BG58" s="127">
        <f t="shared" si="77"/>
        <v>-4.5</v>
      </c>
      <c r="BH58" s="127">
        <v>1</v>
      </c>
      <c r="BI58" s="127">
        <v>18</v>
      </c>
      <c r="BJ58" s="19">
        <f t="shared" si="65"/>
        <v>-17</v>
      </c>
      <c r="BK58" s="127">
        <f t="shared" si="66"/>
        <v>-17</v>
      </c>
      <c r="BL58" s="127">
        <v>14</v>
      </c>
      <c r="BM58" s="19">
        <v>3</v>
      </c>
      <c r="BN58" s="127">
        <f t="shared" si="67"/>
        <v>20</v>
      </c>
      <c r="BO58" s="127">
        <v>20</v>
      </c>
      <c r="BP58" s="19">
        <f t="shared" si="68"/>
        <v>0</v>
      </c>
      <c r="BQ58" s="127"/>
      <c r="BR58" s="127"/>
      <c r="BS58" s="127">
        <v>10</v>
      </c>
      <c r="BT58" s="19">
        <f t="shared" si="69"/>
        <v>-10</v>
      </c>
      <c r="BU58" s="19">
        <f t="shared" si="45"/>
        <v>-3</v>
      </c>
    </row>
    <row r="59" customHeight="1" spans="1:73">
      <c r="A59" s="81">
        <v>58</v>
      </c>
      <c r="B59" s="19">
        <v>740</v>
      </c>
      <c r="C59" s="123" t="s">
        <v>101</v>
      </c>
      <c r="D59" s="19" t="s">
        <v>57</v>
      </c>
      <c r="E59" s="19" t="s">
        <v>28</v>
      </c>
      <c r="F59" s="19">
        <f t="shared" si="47"/>
        <v>-83.1</v>
      </c>
      <c r="G59" s="19">
        <f t="shared" si="48"/>
        <v>-41.55</v>
      </c>
      <c r="H59" s="19">
        <v>58</v>
      </c>
      <c r="I59" s="19">
        <v>30</v>
      </c>
      <c r="J59" s="19">
        <f t="shared" si="49"/>
        <v>28</v>
      </c>
      <c r="K59" s="19"/>
      <c r="L59" s="19">
        <v>6</v>
      </c>
      <c r="M59" s="19">
        <v>15</v>
      </c>
      <c r="N59" s="19">
        <f t="shared" si="50"/>
        <v>-9</v>
      </c>
      <c r="O59" s="19">
        <f t="shared" si="78"/>
        <v>-9</v>
      </c>
      <c r="P59" s="19"/>
      <c r="Q59" s="19">
        <v>8</v>
      </c>
      <c r="R59" s="19">
        <f t="shared" si="51"/>
        <v>-8</v>
      </c>
      <c r="S59" s="19">
        <f t="shared" si="52"/>
        <v>-8</v>
      </c>
      <c r="T59" s="19">
        <v>14</v>
      </c>
      <c r="U59" s="19">
        <v>25</v>
      </c>
      <c r="V59" s="19">
        <f t="shared" si="53"/>
        <v>-11</v>
      </c>
      <c r="W59" s="19">
        <f t="shared" si="81"/>
        <v>-11</v>
      </c>
      <c r="X59" s="19">
        <v>1</v>
      </c>
      <c r="Y59" s="19">
        <v>6</v>
      </c>
      <c r="Z59" s="19">
        <f t="shared" si="54"/>
        <v>-5</v>
      </c>
      <c r="AA59" s="19">
        <f t="shared" si="55"/>
        <v>-2.5</v>
      </c>
      <c r="AB59" s="19">
        <v>1</v>
      </c>
      <c r="AC59" s="19">
        <v>4</v>
      </c>
      <c r="AD59" s="19">
        <f t="shared" si="56"/>
        <v>-3</v>
      </c>
      <c r="AE59" s="127">
        <f t="shared" ref="AE59:AE64" si="82">1*AD59</f>
        <v>-3</v>
      </c>
      <c r="AF59" s="19">
        <v>5</v>
      </c>
      <c r="AG59" s="19">
        <v>10</v>
      </c>
      <c r="AH59" s="19">
        <f t="shared" si="57"/>
        <v>-5</v>
      </c>
      <c r="AI59" s="127">
        <f t="shared" si="76"/>
        <v>-2.5</v>
      </c>
      <c r="AJ59" s="127">
        <v>1</v>
      </c>
      <c r="AK59" s="127">
        <v>3</v>
      </c>
      <c r="AL59" s="19">
        <f t="shared" si="58"/>
        <v>-2</v>
      </c>
      <c r="AM59" s="127">
        <f t="shared" si="38"/>
        <v>-0.6</v>
      </c>
      <c r="AN59" s="19">
        <v>2</v>
      </c>
      <c r="AO59" s="19">
        <v>8</v>
      </c>
      <c r="AP59" s="19">
        <f t="shared" si="59"/>
        <v>-6</v>
      </c>
      <c r="AQ59" s="127">
        <f t="shared" si="80"/>
        <v>-1.2</v>
      </c>
      <c r="AR59" s="19">
        <v>3</v>
      </c>
      <c r="AS59" s="127"/>
      <c r="AT59" s="19">
        <f t="shared" si="60"/>
        <v>3</v>
      </c>
      <c r="AU59" s="127">
        <v>5</v>
      </c>
      <c r="AV59" s="19">
        <f t="shared" si="61"/>
        <v>-2</v>
      </c>
      <c r="AW59" s="127">
        <f t="shared" si="79"/>
        <v>-2</v>
      </c>
      <c r="AX59" s="127"/>
      <c r="AY59" s="127">
        <v>6</v>
      </c>
      <c r="AZ59" s="19">
        <f t="shared" si="62"/>
        <v>6</v>
      </c>
      <c r="BA59" s="19">
        <v>20</v>
      </c>
      <c r="BB59" s="19">
        <f t="shared" si="63"/>
        <v>-14</v>
      </c>
      <c r="BC59" s="127">
        <f>1*BB59</f>
        <v>-14</v>
      </c>
      <c r="BD59" s="19">
        <v>2</v>
      </c>
      <c r="BE59" s="127">
        <v>12</v>
      </c>
      <c r="BF59" s="19">
        <f t="shared" si="64"/>
        <v>-10</v>
      </c>
      <c r="BG59" s="127">
        <f t="shared" si="77"/>
        <v>-5</v>
      </c>
      <c r="BH59" s="127"/>
      <c r="BI59" s="127">
        <v>18</v>
      </c>
      <c r="BJ59" s="19">
        <f t="shared" si="65"/>
        <v>-18</v>
      </c>
      <c r="BK59" s="127">
        <f t="shared" si="66"/>
        <v>-18</v>
      </c>
      <c r="BL59" s="127">
        <v>4</v>
      </c>
      <c r="BM59" s="19">
        <v>2</v>
      </c>
      <c r="BN59" s="127">
        <f t="shared" si="67"/>
        <v>8</v>
      </c>
      <c r="BO59" s="127">
        <v>20</v>
      </c>
      <c r="BP59" s="19">
        <f t="shared" si="68"/>
        <v>-12</v>
      </c>
      <c r="BQ59" s="127">
        <f>0.3*BP59</f>
        <v>-3.6</v>
      </c>
      <c r="BR59" s="127">
        <v>1</v>
      </c>
      <c r="BS59" s="127">
        <v>10</v>
      </c>
      <c r="BT59" s="19">
        <f t="shared" si="69"/>
        <v>-9</v>
      </c>
      <c r="BU59" s="19">
        <f t="shared" si="45"/>
        <v>-2.7</v>
      </c>
    </row>
    <row r="60" customHeight="1" spans="1:73">
      <c r="A60" s="81">
        <v>59</v>
      </c>
      <c r="B60" s="19">
        <v>742</v>
      </c>
      <c r="C60" s="123" t="s">
        <v>102</v>
      </c>
      <c r="D60" s="19" t="s">
        <v>34</v>
      </c>
      <c r="E60" s="19" t="s">
        <v>49</v>
      </c>
      <c r="F60" s="19">
        <f t="shared" si="47"/>
        <v>-133.9</v>
      </c>
      <c r="G60" s="19">
        <f t="shared" si="48"/>
        <v>-66.95</v>
      </c>
      <c r="H60" s="19">
        <v>35</v>
      </c>
      <c r="I60" s="19">
        <v>35</v>
      </c>
      <c r="J60" s="19">
        <f t="shared" si="49"/>
        <v>0</v>
      </c>
      <c r="K60" s="19"/>
      <c r="L60" s="19">
        <v>8</v>
      </c>
      <c r="M60" s="19">
        <v>30</v>
      </c>
      <c r="N60" s="19">
        <f t="shared" si="50"/>
        <v>-22</v>
      </c>
      <c r="O60" s="19">
        <f t="shared" si="78"/>
        <v>-22</v>
      </c>
      <c r="P60" s="19"/>
      <c r="Q60" s="19">
        <v>15</v>
      </c>
      <c r="R60" s="19">
        <f t="shared" si="51"/>
        <v>-15</v>
      </c>
      <c r="S60" s="19">
        <f t="shared" si="52"/>
        <v>-15</v>
      </c>
      <c r="T60" s="19">
        <v>16</v>
      </c>
      <c r="U60" s="19">
        <v>25</v>
      </c>
      <c r="V60" s="19">
        <f t="shared" si="53"/>
        <v>-9</v>
      </c>
      <c r="W60" s="19">
        <f t="shared" si="81"/>
        <v>-9</v>
      </c>
      <c r="X60" s="19">
        <v>1</v>
      </c>
      <c r="Y60" s="19">
        <v>10</v>
      </c>
      <c r="Z60" s="19">
        <f t="shared" si="54"/>
        <v>-9</v>
      </c>
      <c r="AA60" s="19">
        <f t="shared" si="55"/>
        <v>-4.5</v>
      </c>
      <c r="AB60" s="19">
        <v>1</v>
      </c>
      <c r="AC60" s="19">
        <v>6</v>
      </c>
      <c r="AD60" s="19">
        <f t="shared" si="56"/>
        <v>-5</v>
      </c>
      <c r="AE60" s="127">
        <f t="shared" si="82"/>
        <v>-5</v>
      </c>
      <c r="AF60" s="19"/>
      <c r="AG60" s="19">
        <v>12</v>
      </c>
      <c r="AH60" s="19">
        <f t="shared" si="57"/>
        <v>-12</v>
      </c>
      <c r="AI60" s="127">
        <f t="shared" si="76"/>
        <v>-6</v>
      </c>
      <c r="AJ60" s="127"/>
      <c r="AK60" s="127">
        <v>8</v>
      </c>
      <c r="AL60" s="19">
        <f t="shared" si="58"/>
        <v>-8</v>
      </c>
      <c r="AM60" s="127">
        <f t="shared" si="38"/>
        <v>-2.4</v>
      </c>
      <c r="AN60" s="19">
        <v>1</v>
      </c>
      <c r="AO60" s="19">
        <v>12</v>
      </c>
      <c r="AP60" s="19">
        <f t="shared" si="59"/>
        <v>-11</v>
      </c>
      <c r="AQ60" s="127">
        <f t="shared" si="80"/>
        <v>-2.2</v>
      </c>
      <c r="AR60" s="19">
        <v>5</v>
      </c>
      <c r="AS60" s="127">
        <v>1</v>
      </c>
      <c r="AT60" s="19">
        <f t="shared" si="60"/>
        <v>5.5</v>
      </c>
      <c r="AU60" s="127">
        <v>10</v>
      </c>
      <c r="AV60" s="19">
        <f t="shared" si="61"/>
        <v>-4.5</v>
      </c>
      <c r="AW60" s="127">
        <f t="shared" si="79"/>
        <v>-4.5</v>
      </c>
      <c r="AX60" s="127">
        <v>7</v>
      </c>
      <c r="AY60" s="127">
        <v>4</v>
      </c>
      <c r="AZ60" s="19">
        <f t="shared" si="62"/>
        <v>11</v>
      </c>
      <c r="BA60" s="19">
        <v>30</v>
      </c>
      <c r="BB60" s="19">
        <f t="shared" si="63"/>
        <v>-19</v>
      </c>
      <c r="BC60" s="127">
        <f>1*BB60</f>
        <v>-19</v>
      </c>
      <c r="BD60" s="19">
        <v>1</v>
      </c>
      <c r="BE60" s="127">
        <v>20</v>
      </c>
      <c r="BF60" s="19">
        <f t="shared" si="64"/>
        <v>-19</v>
      </c>
      <c r="BG60" s="127">
        <f t="shared" si="77"/>
        <v>-9.5</v>
      </c>
      <c r="BH60" s="127">
        <v>1</v>
      </c>
      <c r="BI60" s="127">
        <v>25</v>
      </c>
      <c r="BJ60" s="19">
        <f t="shared" si="65"/>
        <v>-24</v>
      </c>
      <c r="BK60" s="127">
        <f t="shared" si="66"/>
        <v>-24</v>
      </c>
      <c r="BL60" s="127">
        <v>2</v>
      </c>
      <c r="BM60" s="19">
        <v>3</v>
      </c>
      <c r="BN60" s="127">
        <f t="shared" si="67"/>
        <v>8</v>
      </c>
      <c r="BO60" s="127">
        <v>30</v>
      </c>
      <c r="BP60" s="19">
        <f t="shared" si="68"/>
        <v>-22</v>
      </c>
      <c r="BQ60" s="127">
        <f>0.3*BP60</f>
        <v>-6.6</v>
      </c>
      <c r="BR60" s="127">
        <v>1</v>
      </c>
      <c r="BS60" s="127">
        <v>15</v>
      </c>
      <c r="BT60" s="19">
        <f t="shared" si="69"/>
        <v>-14</v>
      </c>
      <c r="BU60" s="19">
        <f t="shared" si="45"/>
        <v>-4.2</v>
      </c>
    </row>
    <row r="61" customHeight="1" spans="1:73">
      <c r="A61" s="81">
        <v>60</v>
      </c>
      <c r="B61" s="19">
        <v>743</v>
      </c>
      <c r="C61" s="123" t="s">
        <v>103</v>
      </c>
      <c r="D61" s="19" t="s">
        <v>57</v>
      </c>
      <c r="E61" s="19" t="s">
        <v>28</v>
      </c>
      <c r="F61" s="19">
        <f t="shared" si="47"/>
        <v>-58.4</v>
      </c>
      <c r="G61" s="19">
        <f t="shared" si="48"/>
        <v>-29.2</v>
      </c>
      <c r="H61" s="19">
        <v>30</v>
      </c>
      <c r="I61" s="19">
        <v>30</v>
      </c>
      <c r="J61" s="19">
        <f t="shared" si="49"/>
        <v>0</v>
      </c>
      <c r="K61" s="19"/>
      <c r="L61" s="19">
        <v>8</v>
      </c>
      <c r="M61" s="19">
        <v>15</v>
      </c>
      <c r="N61" s="19">
        <f t="shared" si="50"/>
        <v>-7</v>
      </c>
      <c r="O61" s="19">
        <f t="shared" si="78"/>
        <v>-7</v>
      </c>
      <c r="P61" s="19">
        <v>6</v>
      </c>
      <c r="Q61" s="19">
        <v>8</v>
      </c>
      <c r="R61" s="19">
        <f t="shared" si="51"/>
        <v>-2</v>
      </c>
      <c r="S61" s="19">
        <f t="shared" si="52"/>
        <v>-2</v>
      </c>
      <c r="T61" s="19">
        <v>29</v>
      </c>
      <c r="U61" s="19">
        <v>30</v>
      </c>
      <c r="V61" s="19">
        <f t="shared" si="53"/>
        <v>-1</v>
      </c>
      <c r="W61" s="19">
        <f t="shared" si="81"/>
        <v>-1</v>
      </c>
      <c r="X61" s="19">
        <v>1</v>
      </c>
      <c r="Y61" s="19">
        <v>6</v>
      </c>
      <c r="Z61" s="19">
        <f t="shared" si="54"/>
        <v>-5</v>
      </c>
      <c r="AA61" s="19">
        <f t="shared" si="55"/>
        <v>-2.5</v>
      </c>
      <c r="AB61" s="19"/>
      <c r="AC61" s="19">
        <v>4</v>
      </c>
      <c r="AD61" s="19">
        <f t="shared" si="56"/>
        <v>-4</v>
      </c>
      <c r="AE61" s="127">
        <f t="shared" si="82"/>
        <v>-4</v>
      </c>
      <c r="AF61" s="19">
        <v>4</v>
      </c>
      <c r="AG61" s="19">
        <v>10</v>
      </c>
      <c r="AH61" s="19">
        <f t="shared" si="57"/>
        <v>-6</v>
      </c>
      <c r="AI61" s="127">
        <f t="shared" si="76"/>
        <v>-3</v>
      </c>
      <c r="AJ61" s="127">
        <v>1</v>
      </c>
      <c r="AK61" s="127">
        <v>3</v>
      </c>
      <c r="AL61" s="19">
        <f t="shared" si="58"/>
        <v>-2</v>
      </c>
      <c r="AM61" s="127">
        <f t="shared" si="38"/>
        <v>-0.6</v>
      </c>
      <c r="AN61" s="19"/>
      <c r="AO61" s="19">
        <v>8</v>
      </c>
      <c r="AP61" s="19">
        <f t="shared" si="59"/>
        <v>-8</v>
      </c>
      <c r="AQ61" s="127">
        <f t="shared" si="80"/>
        <v>-1.6</v>
      </c>
      <c r="AR61" s="19"/>
      <c r="AS61" s="127">
        <v>1</v>
      </c>
      <c r="AT61" s="19">
        <f t="shared" si="60"/>
        <v>0.5</v>
      </c>
      <c r="AU61" s="127">
        <v>5</v>
      </c>
      <c r="AV61" s="19">
        <f t="shared" si="61"/>
        <v>-4.5</v>
      </c>
      <c r="AW61" s="127">
        <f t="shared" si="79"/>
        <v>-4.5</v>
      </c>
      <c r="AX61" s="127">
        <v>13</v>
      </c>
      <c r="AY61" s="127"/>
      <c r="AZ61" s="19">
        <f t="shared" si="62"/>
        <v>13</v>
      </c>
      <c r="BA61" s="19">
        <v>20</v>
      </c>
      <c r="BB61" s="19">
        <f t="shared" si="63"/>
        <v>-7</v>
      </c>
      <c r="BC61" s="127">
        <f>1*BB61</f>
        <v>-7</v>
      </c>
      <c r="BD61" s="19">
        <v>1</v>
      </c>
      <c r="BE61" s="127">
        <v>12</v>
      </c>
      <c r="BF61" s="19">
        <f t="shared" si="64"/>
        <v>-11</v>
      </c>
      <c r="BG61" s="127">
        <f t="shared" si="77"/>
        <v>-5.5</v>
      </c>
      <c r="BH61" s="127">
        <v>1</v>
      </c>
      <c r="BI61" s="127">
        <v>18</v>
      </c>
      <c r="BJ61" s="19">
        <f t="shared" si="65"/>
        <v>-17</v>
      </c>
      <c r="BK61" s="127">
        <f t="shared" si="66"/>
        <v>-17</v>
      </c>
      <c r="BL61" s="127">
        <v>10</v>
      </c>
      <c r="BM61" s="19">
        <v>5</v>
      </c>
      <c r="BN61" s="127">
        <f t="shared" si="67"/>
        <v>20</v>
      </c>
      <c r="BO61" s="127">
        <v>20</v>
      </c>
      <c r="BP61" s="19">
        <f t="shared" si="68"/>
        <v>0</v>
      </c>
      <c r="BQ61" s="127"/>
      <c r="BR61" s="127">
        <v>1</v>
      </c>
      <c r="BS61" s="127">
        <v>10</v>
      </c>
      <c r="BT61" s="19">
        <f t="shared" si="69"/>
        <v>-9</v>
      </c>
      <c r="BU61" s="19">
        <f t="shared" si="45"/>
        <v>-2.7</v>
      </c>
    </row>
    <row r="62" customHeight="1" spans="1:73">
      <c r="A62" s="81">
        <v>61</v>
      </c>
      <c r="B62" s="19">
        <v>744</v>
      </c>
      <c r="C62" s="123" t="s">
        <v>104</v>
      </c>
      <c r="D62" s="19" t="s">
        <v>40</v>
      </c>
      <c r="E62" s="19" t="s">
        <v>30</v>
      </c>
      <c r="F62" s="19">
        <f t="shared" si="47"/>
        <v>-106</v>
      </c>
      <c r="G62" s="19">
        <f t="shared" si="48"/>
        <v>-53</v>
      </c>
      <c r="H62" s="19">
        <v>42</v>
      </c>
      <c r="I62" s="19">
        <v>35</v>
      </c>
      <c r="J62" s="19">
        <f t="shared" si="49"/>
        <v>7</v>
      </c>
      <c r="K62" s="19"/>
      <c r="L62" s="19">
        <v>16</v>
      </c>
      <c r="M62" s="19">
        <v>25</v>
      </c>
      <c r="N62" s="19">
        <f t="shared" si="50"/>
        <v>-9</v>
      </c>
      <c r="O62" s="19">
        <f t="shared" si="78"/>
        <v>-9</v>
      </c>
      <c r="P62" s="19">
        <v>1</v>
      </c>
      <c r="Q62" s="19">
        <v>12</v>
      </c>
      <c r="R62" s="19">
        <f t="shared" si="51"/>
        <v>-11</v>
      </c>
      <c r="S62" s="19">
        <f t="shared" si="52"/>
        <v>-11</v>
      </c>
      <c r="T62" s="19">
        <v>7</v>
      </c>
      <c r="U62" s="19">
        <v>30</v>
      </c>
      <c r="V62" s="19">
        <f t="shared" si="53"/>
        <v>-23</v>
      </c>
      <c r="W62" s="19">
        <f t="shared" si="81"/>
        <v>-23</v>
      </c>
      <c r="X62" s="19"/>
      <c r="Y62" s="19">
        <v>10</v>
      </c>
      <c r="Z62" s="19">
        <f t="shared" si="54"/>
        <v>-10</v>
      </c>
      <c r="AA62" s="19">
        <f t="shared" si="55"/>
        <v>-5</v>
      </c>
      <c r="AB62" s="19">
        <v>1</v>
      </c>
      <c r="AC62" s="19">
        <v>6</v>
      </c>
      <c r="AD62" s="19">
        <f t="shared" si="56"/>
        <v>-5</v>
      </c>
      <c r="AE62" s="127">
        <f t="shared" si="82"/>
        <v>-5</v>
      </c>
      <c r="AF62" s="19">
        <v>7</v>
      </c>
      <c r="AG62" s="19">
        <v>12</v>
      </c>
      <c r="AH62" s="19">
        <f t="shared" si="57"/>
        <v>-5</v>
      </c>
      <c r="AI62" s="127">
        <f t="shared" si="76"/>
        <v>-2.5</v>
      </c>
      <c r="AJ62" s="127">
        <v>1</v>
      </c>
      <c r="AK62" s="127">
        <v>8</v>
      </c>
      <c r="AL62" s="19">
        <f t="shared" si="58"/>
        <v>-7</v>
      </c>
      <c r="AM62" s="127">
        <f t="shared" si="38"/>
        <v>-2.1</v>
      </c>
      <c r="AN62" s="19"/>
      <c r="AO62" s="19">
        <v>12</v>
      </c>
      <c r="AP62" s="19">
        <f t="shared" si="59"/>
        <v>-12</v>
      </c>
      <c r="AQ62" s="127">
        <f t="shared" si="80"/>
        <v>-2.4</v>
      </c>
      <c r="AR62" s="19">
        <v>2</v>
      </c>
      <c r="AS62" s="127">
        <v>1</v>
      </c>
      <c r="AT62" s="19">
        <f t="shared" si="60"/>
        <v>2.5</v>
      </c>
      <c r="AU62" s="127">
        <v>10</v>
      </c>
      <c r="AV62" s="19">
        <f t="shared" si="61"/>
        <v>-7.5</v>
      </c>
      <c r="AW62" s="127">
        <f t="shared" si="79"/>
        <v>-7.5</v>
      </c>
      <c r="AX62" s="127">
        <v>11</v>
      </c>
      <c r="AY62" s="127">
        <v>5</v>
      </c>
      <c r="AZ62" s="19">
        <f t="shared" si="62"/>
        <v>16</v>
      </c>
      <c r="BA62" s="19">
        <v>25</v>
      </c>
      <c r="BB62" s="19">
        <f t="shared" si="63"/>
        <v>-9</v>
      </c>
      <c r="BC62" s="127">
        <f>1*BB62</f>
        <v>-9</v>
      </c>
      <c r="BD62" s="19">
        <v>1</v>
      </c>
      <c r="BE62" s="127">
        <v>18</v>
      </c>
      <c r="BF62" s="19">
        <f t="shared" si="64"/>
        <v>-17</v>
      </c>
      <c r="BG62" s="127">
        <f t="shared" si="77"/>
        <v>-8.5</v>
      </c>
      <c r="BH62" s="127">
        <v>5</v>
      </c>
      <c r="BI62" s="127">
        <v>20</v>
      </c>
      <c r="BJ62" s="19">
        <f t="shared" si="65"/>
        <v>-15</v>
      </c>
      <c r="BK62" s="127">
        <f t="shared" si="66"/>
        <v>-15</v>
      </c>
      <c r="BL62" s="127">
        <v>10</v>
      </c>
      <c r="BM62" s="19">
        <v>4</v>
      </c>
      <c r="BN62" s="127">
        <f t="shared" si="67"/>
        <v>18</v>
      </c>
      <c r="BO62" s="127">
        <v>25</v>
      </c>
      <c r="BP62" s="19">
        <f t="shared" si="68"/>
        <v>-7</v>
      </c>
      <c r="BQ62" s="127">
        <f>0.3*BP62</f>
        <v>-2.1</v>
      </c>
      <c r="BR62" s="127">
        <v>2</v>
      </c>
      <c r="BS62" s="127">
        <v>15</v>
      </c>
      <c r="BT62" s="19">
        <f t="shared" si="69"/>
        <v>-13</v>
      </c>
      <c r="BU62" s="19">
        <f t="shared" si="45"/>
        <v>-3.9</v>
      </c>
    </row>
    <row r="63" customHeight="1" spans="1:73">
      <c r="A63" s="81">
        <v>62</v>
      </c>
      <c r="B63" s="19">
        <v>745</v>
      </c>
      <c r="C63" s="123" t="s">
        <v>105</v>
      </c>
      <c r="D63" s="19" t="s">
        <v>46</v>
      </c>
      <c r="E63" s="19" t="s">
        <v>28</v>
      </c>
      <c r="F63" s="19">
        <f t="shared" si="47"/>
        <v>-73.6</v>
      </c>
      <c r="G63" s="19">
        <f t="shared" si="48"/>
        <v>-36.8</v>
      </c>
      <c r="H63" s="19">
        <v>33</v>
      </c>
      <c r="I63" s="19">
        <v>30</v>
      </c>
      <c r="J63" s="19">
        <f t="shared" si="49"/>
        <v>3</v>
      </c>
      <c r="K63" s="19"/>
      <c r="L63" s="19">
        <v>2</v>
      </c>
      <c r="M63" s="19">
        <v>15</v>
      </c>
      <c r="N63" s="19">
        <f t="shared" si="50"/>
        <v>-13</v>
      </c>
      <c r="O63" s="19">
        <f t="shared" si="78"/>
        <v>-13</v>
      </c>
      <c r="P63" s="19"/>
      <c r="Q63" s="19">
        <v>8</v>
      </c>
      <c r="R63" s="19">
        <f t="shared" si="51"/>
        <v>-8</v>
      </c>
      <c r="S63" s="19">
        <f t="shared" si="52"/>
        <v>-8</v>
      </c>
      <c r="T63" s="19">
        <v>12</v>
      </c>
      <c r="U63" s="19">
        <v>25</v>
      </c>
      <c r="V63" s="19">
        <f t="shared" si="53"/>
        <v>-13</v>
      </c>
      <c r="W63" s="19">
        <f t="shared" si="81"/>
        <v>-13</v>
      </c>
      <c r="X63" s="19"/>
      <c r="Y63" s="19">
        <v>6</v>
      </c>
      <c r="Z63" s="19">
        <f t="shared" si="54"/>
        <v>-6</v>
      </c>
      <c r="AA63" s="19">
        <f t="shared" si="55"/>
        <v>-3</v>
      </c>
      <c r="AB63" s="19">
        <v>1</v>
      </c>
      <c r="AC63" s="19">
        <v>4</v>
      </c>
      <c r="AD63" s="19">
        <f t="shared" si="56"/>
        <v>-3</v>
      </c>
      <c r="AE63" s="127">
        <f t="shared" si="82"/>
        <v>-3</v>
      </c>
      <c r="AF63" s="19">
        <v>4</v>
      </c>
      <c r="AG63" s="19">
        <v>10</v>
      </c>
      <c r="AH63" s="19">
        <f t="shared" si="57"/>
        <v>-6</v>
      </c>
      <c r="AI63" s="127">
        <f t="shared" si="76"/>
        <v>-3</v>
      </c>
      <c r="AJ63" s="127"/>
      <c r="AK63" s="127">
        <v>3</v>
      </c>
      <c r="AL63" s="19">
        <f t="shared" si="58"/>
        <v>-3</v>
      </c>
      <c r="AM63" s="127">
        <f t="shared" si="38"/>
        <v>-0.9</v>
      </c>
      <c r="AN63" s="19"/>
      <c r="AO63" s="19">
        <v>8</v>
      </c>
      <c r="AP63" s="19">
        <f t="shared" si="59"/>
        <v>-8</v>
      </c>
      <c r="AQ63" s="127">
        <f t="shared" si="80"/>
        <v>-1.6</v>
      </c>
      <c r="AR63" s="19">
        <v>1</v>
      </c>
      <c r="AS63" s="127"/>
      <c r="AT63" s="19">
        <f t="shared" si="60"/>
        <v>1</v>
      </c>
      <c r="AU63" s="127">
        <v>5</v>
      </c>
      <c r="AV63" s="19">
        <f t="shared" si="61"/>
        <v>-4</v>
      </c>
      <c r="AW63" s="127">
        <f t="shared" si="79"/>
        <v>-4</v>
      </c>
      <c r="AX63" s="127">
        <v>23</v>
      </c>
      <c r="AY63" s="127">
        <v>2</v>
      </c>
      <c r="AZ63" s="19">
        <f t="shared" si="62"/>
        <v>25</v>
      </c>
      <c r="BA63" s="19">
        <v>20</v>
      </c>
      <c r="BB63" s="19">
        <f t="shared" si="63"/>
        <v>5</v>
      </c>
      <c r="BC63" s="127"/>
      <c r="BD63" s="19">
        <v>7</v>
      </c>
      <c r="BE63" s="127">
        <v>12</v>
      </c>
      <c r="BF63" s="19">
        <f t="shared" si="64"/>
        <v>-5</v>
      </c>
      <c r="BG63" s="127">
        <f t="shared" si="77"/>
        <v>-2.5</v>
      </c>
      <c r="BH63" s="127"/>
      <c r="BI63" s="127">
        <v>18</v>
      </c>
      <c r="BJ63" s="19">
        <f t="shared" si="65"/>
        <v>-18</v>
      </c>
      <c r="BK63" s="127">
        <f t="shared" si="66"/>
        <v>-18</v>
      </c>
      <c r="BL63" s="127">
        <v>10</v>
      </c>
      <c r="BM63" s="19"/>
      <c r="BN63" s="127">
        <f t="shared" si="67"/>
        <v>10</v>
      </c>
      <c r="BO63" s="127">
        <v>20</v>
      </c>
      <c r="BP63" s="19">
        <f t="shared" si="68"/>
        <v>-10</v>
      </c>
      <c r="BQ63" s="127">
        <f>0.3*BP63</f>
        <v>-3</v>
      </c>
      <c r="BR63" s="127">
        <v>8</v>
      </c>
      <c r="BS63" s="127">
        <v>10</v>
      </c>
      <c r="BT63" s="19">
        <f t="shared" si="69"/>
        <v>-2</v>
      </c>
      <c r="BU63" s="19">
        <f t="shared" si="45"/>
        <v>-0.6</v>
      </c>
    </row>
    <row r="64" customHeight="1" spans="1:73">
      <c r="A64" s="81">
        <v>63</v>
      </c>
      <c r="B64" s="19">
        <v>746</v>
      </c>
      <c r="C64" s="123" t="s">
        <v>106</v>
      </c>
      <c r="D64" s="19" t="s">
        <v>44</v>
      </c>
      <c r="E64" s="19" t="s">
        <v>30</v>
      </c>
      <c r="F64" s="19">
        <f t="shared" si="47"/>
        <v>-126.2</v>
      </c>
      <c r="G64" s="19">
        <f t="shared" si="48"/>
        <v>-63.1</v>
      </c>
      <c r="H64" s="19">
        <v>52</v>
      </c>
      <c r="I64" s="19">
        <v>35</v>
      </c>
      <c r="J64" s="19">
        <f t="shared" si="49"/>
        <v>17</v>
      </c>
      <c r="K64" s="19"/>
      <c r="L64" s="19">
        <v>19</v>
      </c>
      <c r="M64" s="19">
        <v>25</v>
      </c>
      <c r="N64" s="19">
        <f t="shared" si="50"/>
        <v>-6</v>
      </c>
      <c r="O64" s="19">
        <f t="shared" si="78"/>
        <v>-6</v>
      </c>
      <c r="P64" s="19"/>
      <c r="Q64" s="19">
        <v>12</v>
      </c>
      <c r="R64" s="19">
        <f t="shared" si="51"/>
        <v>-12</v>
      </c>
      <c r="S64" s="19">
        <f t="shared" si="52"/>
        <v>-12</v>
      </c>
      <c r="T64" s="19">
        <v>8</v>
      </c>
      <c r="U64" s="19">
        <v>30</v>
      </c>
      <c r="V64" s="19">
        <f t="shared" si="53"/>
        <v>-22</v>
      </c>
      <c r="W64" s="19">
        <f t="shared" si="81"/>
        <v>-22</v>
      </c>
      <c r="X64" s="19"/>
      <c r="Y64" s="19">
        <v>10</v>
      </c>
      <c r="Z64" s="19">
        <f t="shared" si="54"/>
        <v>-10</v>
      </c>
      <c r="AA64" s="19">
        <f t="shared" si="55"/>
        <v>-5</v>
      </c>
      <c r="AB64" s="19"/>
      <c r="AC64" s="19">
        <v>6</v>
      </c>
      <c r="AD64" s="19">
        <f t="shared" si="56"/>
        <v>-6</v>
      </c>
      <c r="AE64" s="127">
        <f t="shared" si="82"/>
        <v>-6</v>
      </c>
      <c r="AF64" s="19"/>
      <c r="AG64" s="19">
        <v>12</v>
      </c>
      <c r="AH64" s="19">
        <f t="shared" si="57"/>
        <v>-12</v>
      </c>
      <c r="AI64" s="127">
        <f t="shared" si="76"/>
        <v>-6</v>
      </c>
      <c r="AJ64" s="127">
        <v>1</v>
      </c>
      <c r="AK64" s="127">
        <v>8</v>
      </c>
      <c r="AL64" s="19">
        <f t="shared" si="58"/>
        <v>-7</v>
      </c>
      <c r="AM64" s="127">
        <f t="shared" si="38"/>
        <v>-2.1</v>
      </c>
      <c r="AN64" s="19"/>
      <c r="AO64" s="19">
        <v>12</v>
      </c>
      <c r="AP64" s="19">
        <f t="shared" si="59"/>
        <v>-12</v>
      </c>
      <c r="AQ64" s="127">
        <f t="shared" si="80"/>
        <v>-2.4</v>
      </c>
      <c r="AR64" s="19">
        <v>2</v>
      </c>
      <c r="AS64" s="127"/>
      <c r="AT64" s="19">
        <f t="shared" si="60"/>
        <v>2</v>
      </c>
      <c r="AU64" s="127">
        <v>10</v>
      </c>
      <c r="AV64" s="19">
        <f t="shared" si="61"/>
        <v>-8</v>
      </c>
      <c r="AW64" s="127">
        <f t="shared" si="79"/>
        <v>-8</v>
      </c>
      <c r="AX64" s="127">
        <v>4</v>
      </c>
      <c r="AY64" s="127">
        <v>2</v>
      </c>
      <c r="AZ64" s="19">
        <f t="shared" si="62"/>
        <v>6</v>
      </c>
      <c r="BA64" s="19">
        <v>25</v>
      </c>
      <c r="BB64" s="19">
        <f t="shared" si="63"/>
        <v>-19</v>
      </c>
      <c r="BC64" s="127">
        <f t="shared" ref="BC64:BC83" si="83">1*BB64</f>
        <v>-19</v>
      </c>
      <c r="BD64" s="19">
        <v>3</v>
      </c>
      <c r="BE64" s="127">
        <v>18</v>
      </c>
      <c r="BF64" s="19">
        <f t="shared" si="64"/>
        <v>-15</v>
      </c>
      <c r="BG64" s="127">
        <f t="shared" si="77"/>
        <v>-7.5</v>
      </c>
      <c r="BH64" s="127"/>
      <c r="BI64" s="127">
        <v>20</v>
      </c>
      <c r="BJ64" s="19">
        <f t="shared" si="65"/>
        <v>-20</v>
      </c>
      <c r="BK64" s="127">
        <f t="shared" si="66"/>
        <v>-20</v>
      </c>
      <c r="BL64" s="127">
        <v>5</v>
      </c>
      <c r="BM64" s="19"/>
      <c r="BN64" s="127">
        <f t="shared" si="67"/>
        <v>5</v>
      </c>
      <c r="BO64" s="127">
        <v>25</v>
      </c>
      <c r="BP64" s="19">
        <f t="shared" si="68"/>
        <v>-20</v>
      </c>
      <c r="BQ64" s="127">
        <f>0.3*BP64</f>
        <v>-6</v>
      </c>
      <c r="BR64" s="127">
        <v>1</v>
      </c>
      <c r="BS64" s="127">
        <v>15</v>
      </c>
      <c r="BT64" s="19">
        <f t="shared" si="69"/>
        <v>-14</v>
      </c>
      <c r="BU64" s="19">
        <f t="shared" si="45"/>
        <v>-4.2</v>
      </c>
    </row>
    <row r="65" customHeight="1" spans="1:73">
      <c r="A65" s="81">
        <v>64</v>
      </c>
      <c r="B65" s="19">
        <v>747</v>
      </c>
      <c r="C65" s="123" t="s">
        <v>107</v>
      </c>
      <c r="D65" s="19" t="s">
        <v>40</v>
      </c>
      <c r="E65" s="19" t="s">
        <v>30</v>
      </c>
      <c r="F65" s="19">
        <f t="shared" si="47"/>
        <v>-111.3</v>
      </c>
      <c r="G65" s="19">
        <f t="shared" si="48"/>
        <v>-55.65</v>
      </c>
      <c r="H65" s="19">
        <v>36</v>
      </c>
      <c r="I65" s="19">
        <v>35</v>
      </c>
      <c r="J65" s="19">
        <f t="shared" si="49"/>
        <v>1</v>
      </c>
      <c r="K65" s="19"/>
      <c r="L65" s="19">
        <v>8</v>
      </c>
      <c r="M65" s="19">
        <v>25</v>
      </c>
      <c r="N65" s="19">
        <f t="shared" si="50"/>
        <v>-17</v>
      </c>
      <c r="O65" s="19">
        <f t="shared" si="78"/>
        <v>-17</v>
      </c>
      <c r="P65" s="19"/>
      <c r="Q65" s="19">
        <v>12</v>
      </c>
      <c r="R65" s="19">
        <f t="shared" si="51"/>
        <v>-12</v>
      </c>
      <c r="S65" s="19">
        <f t="shared" si="52"/>
        <v>-12</v>
      </c>
      <c r="T65" s="19">
        <v>20</v>
      </c>
      <c r="U65" s="19">
        <v>30</v>
      </c>
      <c r="V65" s="19">
        <f t="shared" si="53"/>
        <v>-10</v>
      </c>
      <c r="W65" s="19">
        <f t="shared" si="81"/>
        <v>-10</v>
      </c>
      <c r="X65" s="19">
        <v>1</v>
      </c>
      <c r="Y65" s="19">
        <v>10</v>
      </c>
      <c r="Z65" s="19">
        <f t="shared" si="54"/>
        <v>-9</v>
      </c>
      <c r="AA65" s="19">
        <f t="shared" si="55"/>
        <v>-4.5</v>
      </c>
      <c r="AB65" s="19">
        <v>11</v>
      </c>
      <c r="AC65" s="19">
        <v>6</v>
      </c>
      <c r="AD65" s="19">
        <f t="shared" si="56"/>
        <v>5</v>
      </c>
      <c r="AE65" s="127"/>
      <c r="AF65" s="19">
        <v>1</v>
      </c>
      <c r="AG65" s="19">
        <v>12</v>
      </c>
      <c r="AH65" s="19">
        <f t="shared" si="57"/>
        <v>-11</v>
      </c>
      <c r="AI65" s="127">
        <f t="shared" si="76"/>
        <v>-5.5</v>
      </c>
      <c r="AJ65" s="127">
        <v>2</v>
      </c>
      <c r="AK65" s="127">
        <v>8</v>
      </c>
      <c r="AL65" s="19">
        <f t="shared" si="58"/>
        <v>-6</v>
      </c>
      <c r="AM65" s="127">
        <f t="shared" si="38"/>
        <v>-1.8</v>
      </c>
      <c r="AN65" s="19"/>
      <c r="AO65" s="19">
        <v>12</v>
      </c>
      <c r="AP65" s="19">
        <f t="shared" si="59"/>
        <v>-12</v>
      </c>
      <c r="AQ65" s="127">
        <f t="shared" si="80"/>
        <v>-2.4</v>
      </c>
      <c r="AR65" s="19">
        <v>4</v>
      </c>
      <c r="AS65" s="127">
        <v>2</v>
      </c>
      <c r="AT65" s="19">
        <f t="shared" si="60"/>
        <v>5</v>
      </c>
      <c r="AU65" s="127">
        <v>10</v>
      </c>
      <c r="AV65" s="19">
        <f t="shared" si="61"/>
        <v>-5</v>
      </c>
      <c r="AW65" s="127">
        <f t="shared" si="79"/>
        <v>-5</v>
      </c>
      <c r="AX65" s="127">
        <v>6</v>
      </c>
      <c r="AY65" s="127"/>
      <c r="AZ65" s="19">
        <f t="shared" si="62"/>
        <v>6</v>
      </c>
      <c r="BA65" s="19">
        <v>25</v>
      </c>
      <c r="BB65" s="19">
        <f t="shared" si="63"/>
        <v>-19</v>
      </c>
      <c r="BC65" s="127">
        <f t="shared" si="83"/>
        <v>-19</v>
      </c>
      <c r="BD65" s="19">
        <v>3</v>
      </c>
      <c r="BE65" s="127">
        <v>18</v>
      </c>
      <c r="BF65" s="19">
        <f t="shared" si="64"/>
        <v>-15</v>
      </c>
      <c r="BG65" s="127">
        <f t="shared" si="77"/>
        <v>-7.5</v>
      </c>
      <c r="BH65" s="127"/>
      <c r="BI65" s="127">
        <v>20</v>
      </c>
      <c r="BJ65" s="19">
        <f t="shared" si="65"/>
        <v>-20</v>
      </c>
      <c r="BK65" s="127">
        <f t="shared" si="66"/>
        <v>-20</v>
      </c>
      <c r="BL65" s="127">
        <v>8</v>
      </c>
      <c r="BM65" s="19">
        <v>4</v>
      </c>
      <c r="BN65" s="127">
        <f t="shared" si="67"/>
        <v>16</v>
      </c>
      <c r="BO65" s="127">
        <v>25</v>
      </c>
      <c r="BP65" s="19">
        <f t="shared" si="68"/>
        <v>-9</v>
      </c>
      <c r="BQ65" s="127">
        <f>0.3*BP65</f>
        <v>-2.7</v>
      </c>
      <c r="BR65" s="127">
        <v>2</v>
      </c>
      <c r="BS65" s="127">
        <v>15</v>
      </c>
      <c r="BT65" s="19">
        <f t="shared" si="69"/>
        <v>-13</v>
      </c>
      <c r="BU65" s="19">
        <f t="shared" si="45"/>
        <v>-3.9</v>
      </c>
    </row>
    <row r="66" customHeight="1" spans="1:73">
      <c r="A66" s="81">
        <v>65</v>
      </c>
      <c r="B66" s="19">
        <v>748</v>
      </c>
      <c r="C66" s="123" t="s">
        <v>108</v>
      </c>
      <c r="D66" s="19" t="s">
        <v>44</v>
      </c>
      <c r="E66" s="19" t="s">
        <v>28</v>
      </c>
      <c r="F66" s="19">
        <f t="shared" si="47"/>
        <v>-70.4</v>
      </c>
      <c r="G66" s="19">
        <f t="shared" si="48"/>
        <v>-35.2</v>
      </c>
      <c r="H66" s="19">
        <v>49</v>
      </c>
      <c r="I66" s="19">
        <v>30</v>
      </c>
      <c r="J66" s="19">
        <f t="shared" si="49"/>
        <v>19</v>
      </c>
      <c r="K66" s="19"/>
      <c r="L66" s="19">
        <v>8</v>
      </c>
      <c r="M66" s="19">
        <v>15</v>
      </c>
      <c r="N66" s="19">
        <f t="shared" si="50"/>
        <v>-7</v>
      </c>
      <c r="O66" s="19">
        <f t="shared" si="78"/>
        <v>-7</v>
      </c>
      <c r="P66" s="19">
        <v>1</v>
      </c>
      <c r="Q66" s="19">
        <v>8</v>
      </c>
      <c r="R66" s="19">
        <f t="shared" si="51"/>
        <v>-7</v>
      </c>
      <c r="S66" s="19">
        <f t="shared" si="52"/>
        <v>-7</v>
      </c>
      <c r="T66" s="19">
        <v>19</v>
      </c>
      <c r="U66" s="19">
        <v>25</v>
      </c>
      <c r="V66" s="19">
        <f t="shared" si="53"/>
        <v>-6</v>
      </c>
      <c r="W66" s="19">
        <f t="shared" si="81"/>
        <v>-6</v>
      </c>
      <c r="X66" s="19">
        <v>1</v>
      </c>
      <c r="Y66" s="19">
        <v>6</v>
      </c>
      <c r="Z66" s="19">
        <f t="shared" si="54"/>
        <v>-5</v>
      </c>
      <c r="AA66" s="19">
        <f t="shared" si="55"/>
        <v>-2.5</v>
      </c>
      <c r="AB66" s="19">
        <v>3</v>
      </c>
      <c r="AC66" s="19">
        <v>4</v>
      </c>
      <c r="AD66" s="19">
        <f t="shared" si="56"/>
        <v>-1</v>
      </c>
      <c r="AE66" s="127">
        <f>1*AD66</f>
        <v>-1</v>
      </c>
      <c r="AF66" s="19">
        <v>4</v>
      </c>
      <c r="AG66" s="19">
        <v>10</v>
      </c>
      <c r="AH66" s="19">
        <f t="shared" si="57"/>
        <v>-6</v>
      </c>
      <c r="AI66" s="127">
        <f t="shared" si="76"/>
        <v>-3</v>
      </c>
      <c r="AJ66" s="127">
        <v>2</v>
      </c>
      <c r="AK66" s="127">
        <v>3</v>
      </c>
      <c r="AL66" s="19">
        <f t="shared" si="58"/>
        <v>-1</v>
      </c>
      <c r="AM66" s="127">
        <f t="shared" si="38"/>
        <v>-0.3</v>
      </c>
      <c r="AN66" s="19"/>
      <c r="AO66" s="19">
        <v>8</v>
      </c>
      <c r="AP66" s="19">
        <f t="shared" si="59"/>
        <v>-8</v>
      </c>
      <c r="AQ66" s="127">
        <f t="shared" si="80"/>
        <v>-1.6</v>
      </c>
      <c r="AR66" s="19"/>
      <c r="AS66" s="127"/>
      <c r="AT66" s="19">
        <f t="shared" si="60"/>
        <v>0</v>
      </c>
      <c r="AU66" s="127">
        <v>5</v>
      </c>
      <c r="AV66" s="19">
        <f t="shared" si="61"/>
        <v>-5</v>
      </c>
      <c r="AW66" s="127">
        <f t="shared" si="79"/>
        <v>-5</v>
      </c>
      <c r="AX66" s="127">
        <v>10</v>
      </c>
      <c r="AY66" s="127">
        <v>3</v>
      </c>
      <c r="AZ66" s="19">
        <f t="shared" si="62"/>
        <v>13</v>
      </c>
      <c r="BA66" s="19">
        <v>20</v>
      </c>
      <c r="BB66" s="19">
        <f t="shared" si="63"/>
        <v>-7</v>
      </c>
      <c r="BC66" s="127">
        <f t="shared" si="83"/>
        <v>-7</v>
      </c>
      <c r="BD66" s="19"/>
      <c r="BE66" s="127">
        <v>12</v>
      </c>
      <c r="BF66" s="19">
        <f t="shared" si="64"/>
        <v>-12</v>
      </c>
      <c r="BG66" s="127">
        <f t="shared" si="77"/>
        <v>-6</v>
      </c>
      <c r="BH66" s="127"/>
      <c r="BI66" s="127">
        <v>18</v>
      </c>
      <c r="BJ66" s="19">
        <f t="shared" si="65"/>
        <v>-18</v>
      </c>
      <c r="BK66" s="127">
        <f t="shared" si="66"/>
        <v>-18</v>
      </c>
      <c r="BL66" s="127">
        <v>10</v>
      </c>
      <c r="BM66" s="19"/>
      <c r="BN66" s="127">
        <f t="shared" si="67"/>
        <v>10</v>
      </c>
      <c r="BO66" s="127">
        <v>20</v>
      </c>
      <c r="BP66" s="19">
        <f t="shared" si="68"/>
        <v>-10</v>
      </c>
      <c r="BQ66" s="127">
        <f>0.3*BP66</f>
        <v>-3</v>
      </c>
      <c r="BR66" s="127"/>
      <c r="BS66" s="127">
        <v>10</v>
      </c>
      <c r="BT66" s="19">
        <f t="shared" si="69"/>
        <v>-10</v>
      </c>
      <c r="BU66" s="19">
        <f t="shared" si="45"/>
        <v>-3</v>
      </c>
    </row>
    <row r="67" customHeight="1" spans="1:73">
      <c r="A67" s="81">
        <v>66</v>
      </c>
      <c r="B67" s="19">
        <v>750</v>
      </c>
      <c r="C67" s="123" t="s">
        <v>109</v>
      </c>
      <c r="D67" s="19" t="s">
        <v>34</v>
      </c>
      <c r="E67" s="19" t="s">
        <v>68</v>
      </c>
      <c r="F67" s="19">
        <f t="shared" ref="F67:F98" si="84">K67+O67++S67+W67+AA67+AE67+AI67+AM67+AQ67+AW67+BC67+BG67+BK67+BQ67+BU67</f>
        <v>-130.6</v>
      </c>
      <c r="G67" s="19">
        <f t="shared" ref="G67:G98" si="85">(K67+O67+S67+W67+AA67+AE67+AI67+AM67+AQ67+AW67+BC67+BG67+BK67+BQ67+BU67)/2</f>
        <v>-65.3</v>
      </c>
      <c r="H67" s="19">
        <v>176</v>
      </c>
      <c r="I67" s="19">
        <v>60</v>
      </c>
      <c r="J67" s="19">
        <f t="shared" ref="J67:J98" si="86">H67-I67</f>
        <v>116</v>
      </c>
      <c r="K67" s="19"/>
      <c r="L67" s="19">
        <v>39</v>
      </c>
      <c r="M67" s="19">
        <v>30</v>
      </c>
      <c r="N67" s="19">
        <f t="shared" ref="N67:N98" si="87">L67-M67</f>
        <v>9</v>
      </c>
      <c r="O67" s="64"/>
      <c r="P67" s="19"/>
      <c r="Q67" s="19">
        <v>20</v>
      </c>
      <c r="R67" s="19">
        <f t="shared" ref="R67:R98" si="88">P67-Q67</f>
        <v>-20</v>
      </c>
      <c r="S67" s="19">
        <f t="shared" ref="S67:S98" si="89">1*R67</f>
        <v>-20</v>
      </c>
      <c r="T67" s="19">
        <v>16</v>
      </c>
      <c r="U67" s="19">
        <v>60</v>
      </c>
      <c r="V67" s="19">
        <f t="shared" ref="V67:V98" si="90">T67-U67</f>
        <v>-44</v>
      </c>
      <c r="W67" s="19">
        <f t="shared" si="81"/>
        <v>-44</v>
      </c>
      <c r="X67" s="19">
        <v>4</v>
      </c>
      <c r="Y67" s="19">
        <v>10</v>
      </c>
      <c r="Z67" s="19">
        <f t="shared" ref="Z67:Z98" si="91">X67-Y67</f>
        <v>-6</v>
      </c>
      <c r="AA67" s="19">
        <f t="shared" ref="AA67:AA98" si="92">Z67*0.5</f>
        <v>-3</v>
      </c>
      <c r="AB67" s="19"/>
      <c r="AC67" s="19">
        <v>6</v>
      </c>
      <c r="AD67" s="19">
        <f t="shared" ref="AD67:AD98" si="93">AB67-AC67</f>
        <v>-6</v>
      </c>
      <c r="AE67" s="127">
        <f>1*AD67</f>
        <v>-6</v>
      </c>
      <c r="AF67" s="19">
        <v>20</v>
      </c>
      <c r="AG67" s="19">
        <v>12</v>
      </c>
      <c r="AH67" s="19">
        <f t="shared" ref="AH67:AH98" si="94">AF67-AG67</f>
        <v>8</v>
      </c>
      <c r="AJ67" s="127">
        <v>4</v>
      </c>
      <c r="AK67" s="127">
        <v>8</v>
      </c>
      <c r="AL67" s="19">
        <f t="shared" ref="AL67:AL98" si="95">AJ67-AK67</f>
        <v>-4</v>
      </c>
      <c r="AM67" s="127">
        <f t="shared" si="38"/>
        <v>-1.2</v>
      </c>
      <c r="AN67" s="19"/>
      <c r="AO67" s="19">
        <v>12</v>
      </c>
      <c r="AP67" s="19">
        <f t="shared" ref="AP67:AP98" si="96">AN67-AO67</f>
        <v>-12</v>
      </c>
      <c r="AQ67" s="127">
        <f t="shared" si="80"/>
        <v>-2.4</v>
      </c>
      <c r="AR67" s="19">
        <v>1</v>
      </c>
      <c r="AS67" s="127"/>
      <c r="AT67" s="19">
        <f t="shared" ref="AT67:AT98" si="97">AR67+AS67/2</f>
        <v>1</v>
      </c>
      <c r="AU67" s="127">
        <v>10</v>
      </c>
      <c r="AV67" s="19">
        <f t="shared" ref="AV67:AV98" si="98">AT67-AU67</f>
        <v>-9</v>
      </c>
      <c r="AW67" s="127">
        <f t="shared" si="79"/>
        <v>-9</v>
      </c>
      <c r="AX67" s="127">
        <v>21</v>
      </c>
      <c r="AY67" s="127">
        <v>2</v>
      </c>
      <c r="AZ67" s="19">
        <f t="shared" ref="AZ67:AZ98" si="99">AX67+AY67</f>
        <v>23</v>
      </c>
      <c r="BA67" s="19">
        <v>30</v>
      </c>
      <c r="BB67" s="19">
        <f t="shared" ref="BB67:BB98" si="100">AZ67-BA67</f>
        <v>-7</v>
      </c>
      <c r="BC67" s="127">
        <f t="shared" si="83"/>
        <v>-7</v>
      </c>
      <c r="BD67" s="19">
        <v>3</v>
      </c>
      <c r="BE67" s="127">
        <v>20</v>
      </c>
      <c r="BF67" s="19">
        <f t="shared" ref="BF67:BF98" si="101">BD67-BE67</f>
        <v>-17</v>
      </c>
      <c r="BG67" s="127">
        <f t="shared" si="77"/>
        <v>-8.5</v>
      </c>
      <c r="BH67" s="127"/>
      <c r="BI67" s="127">
        <v>25</v>
      </c>
      <c r="BJ67" s="19">
        <f t="shared" ref="BJ67:BJ98" si="102">BH67-BI67</f>
        <v>-25</v>
      </c>
      <c r="BK67" s="127">
        <f t="shared" ref="BK67:BK112" si="103">1*BJ67</f>
        <v>-25</v>
      </c>
      <c r="BL67" s="127">
        <v>22</v>
      </c>
      <c r="BM67" s="19">
        <v>12</v>
      </c>
      <c r="BN67" s="127">
        <f t="shared" ref="BN67:BN98" si="104">BL67+BM67*2</f>
        <v>46</v>
      </c>
      <c r="BO67" s="127">
        <v>30</v>
      </c>
      <c r="BP67" s="19">
        <f t="shared" ref="BP67:BP98" si="105">BN67-BO67</f>
        <v>16</v>
      </c>
      <c r="BQ67" s="127"/>
      <c r="BR67" s="127"/>
      <c r="BS67" s="127">
        <v>15</v>
      </c>
      <c r="BT67" s="19">
        <f t="shared" ref="BT67:BT98" si="106">BR67-BS67</f>
        <v>-15</v>
      </c>
      <c r="BU67" s="19">
        <f t="shared" si="45"/>
        <v>-4.5</v>
      </c>
    </row>
    <row r="68" customHeight="1" spans="1:73">
      <c r="A68" s="81">
        <v>67</v>
      </c>
      <c r="B68" s="19">
        <v>752</v>
      </c>
      <c r="C68" s="123" t="s">
        <v>110</v>
      </c>
      <c r="D68" s="19" t="s">
        <v>72</v>
      </c>
      <c r="E68" s="19" t="s">
        <v>28</v>
      </c>
      <c r="F68" s="19">
        <f t="shared" si="84"/>
        <v>-72.1</v>
      </c>
      <c r="G68" s="19">
        <f t="shared" si="85"/>
        <v>-36.05</v>
      </c>
      <c r="H68" s="19">
        <v>39</v>
      </c>
      <c r="I68" s="19">
        <v>30</v>
      </c>
      <c r="J68" s="19">
        <f t="shared" si="86"/>
        <v>9</v>
      </c>
      <c r="K68" s="19"/>
      <c r="L68" s="19">
        <v>3</v>
      </c>
      <c r="M68" s="19">
        <v>15</v>
      </c>
      <c r="N68" s="19">
        <f t="shared" si="87"/>
        <v>-12</v>
      </c>
      <c r="O68" s="19">
        <f t="shared" ref="O68:O75" si="107">1*N68</f>
        <v>-12</v>
      </c>
      <c r="P68" s="19"/>
      <c r="Q68" s="19">
        <v>8</v>
      </c>
      <c r="R68" s="19">
        <f t="shared" si="88"/>
        <v>-8</v>
      </c>
      <c r="S68" s="19">
        <f t="shared" si="89"/>
        <v>-8</v>
      </c>
      <c r="T68" s="19">
        <v>22</v>
      </c>
      <c r="U68" s="19">
        <v>25</v>
      </c>
      <c r="V68" s="19">
        <f t="shared" si="90"/>
        <v>-3</v>
      </c>
      <c r="W68" s="19">
        <f t="shared" si="81"/>
        <v>-3</v>
      </c>
      <c r="X68" s="19">
        <v>2</v>
      </c>
      <c r="Y68" s="19">
        <v>6</v>
      </c>
      <c r="Z68" s="19">
        <f t="shared" si="91"/>
        <v>-4</v>
      </c>
      <c r="AA68" s="19">
        <f t="shared" si="92"/>
        <v>-2</v>
      </c>
      <c r="AB68" s="19">
        <v>1</v>
      </c>
      <c r="AC68" s="19">
        <v>4</v>
      </c>
      <c r="AD68" s="19">
        <f t="shared" si="93"/>
        <v>-3</v>
      </c>
      <c r="AE68" s="127">
        <f>1*AD68</f>
        <v>-3</v>
      </c>
      <c r="AF68" s="19">
        <v>5</v>
      </c>
      <c r="AG68" s="19">
        <v>10</v>
      </c>
      <c r="AH68" s="19">
        <f t="shared" si="94"/>
        <v>-5</v>
      </c>
      <c r="AI68" s="127">
        <f>0.5*AH68</f>
        <v>-2.5</v>
      </c>
      <c r="AJ68" s="127"/>
      <c r="AK68" s="127">
        <v>3</v>
      </c>
      <c r="AL68" s="19">
        <f t="shared" si="95"/>
        <v>-3</v>
      </c>
      <c r="AM68" s="127">
        <f t="shared" si="38"/>
        <v>-0.9</v>
      </c>
      <c r="AN68" s="19"/>
      <c r="AO68" s="19">
        <v>8</v>
      </c>
      <c r="AP68" s="19">
        <f t="shared" si="96"/>
        <v>-8</v>
      </c>
      <c r="AQ68" s="127">
        <f t="shared" si="80"/>
        <v>-1.6</v>
      </c>
      <c r="AR68" s="19"/>
      <c r="AS68" s="127">
        <v>2</v>
      </c>
      <c r="AT68" s="19">
        <f t="shared" si="97"/>
        <v>1</v>
      </c>
      <c r="AU68" s="127">
        <v>5</v>
      </c>
      <c r="AV68" s="19">
        <f t="shared" si="98"/>
        <v>-4</v>
      </c>
      <c r="AW68" s="127">
        <f t="shared" si="79"/>
        <v>-4</v>
      </c>
      <c r="AX68" s="127">
        <v>14</v>
      </c>
      <c r="AY68" s="127"/>
      <c r="AZ68" s="19">
        <f t="shared" si="99"/>
        <v>14</v>
      </c>
      <c r="BA68" s="19">
        <v>20</v>
      </c>
      <c r="BB68" s="19">
        <f t="shared" si="100"/>
        <v>-6</v>
      </c>
      <c r="BC68" s="127">
        <f t="shared" si="83"/>
        <v>-6</v>
      </c>
      <c r="BD68" s="19"/>
      <c r="BE68" s="127">
        <v>12</v>
      </c>
      <c r="BF68" s="19">
        <f t="shared" si="101"/>
        <v>-12</v>
      </c>
      <c r="BG68" s="127">
        <f t="shared" si="77"/>
        <v>-6</v>
      </c>
      <c r="BH68" s="127"/>
      <c r="BI68" s="127">
        <v>18</v>
      </c>
      <c r="BJ68" s="19">
        <f t="shared" si="102"/>
        <v>-18</v>
      </c>
      <c r="BK68" s="127">
        <f t="shared" si="103"/>
        <v>-18</v>
      </c>
      <c r="BL68" s="127">
        <v>1</v>
      </c>
      <c r="BM68" s="19">
        <v>6</v>
      </c>
      <c r="BN68" s="127">
        <f t="shared" si="104"/>
        <v>13</v>
      </c>
      <c r="BO68" s="127">
        <v>20</v>
      </c>
      <c r="BP68" s="19">
        <f t="shared" si="105"/>
        <v>-7</v>
      </c>
      <c r="BQ68" s="127">
        <f t="shared" ref="BQ68:BQ73" si="108">0.3*BP68</f>
        <v>-2.1</v>
      </c>
      <c r="BR68" s="127"/>
      <c r="BS68" s="127">
        <v>10</v>
      </c>
      <c r="BT68" s="19">
        <f t="shared" si="106"/>
        <v>-10</v>
      </c>
      <c r="BU68" s="19">
        <f t="shared" si="45"/>
        <v>-3</v>
      </c>
    </row>
    <row r="69" customHeight="1" spans="1:73">
      <c r="A69" s="81">
        <v>68</v>
      </c>
      <c r="B69" s="19">
        <v>754</v>
      </c>
      <c r="C69" s="123" t="s">
        <v>111</v>
      </c>
      <c r="D69" s="19" t="s">
        <v>27</v>
      </c>
      <c r="E69" s="19" t="s">
        <v>28</v>
      </c>
      <c r="F69" s="19">
        <f t="shared" si="84"/>
        <v>-93.9</v>
      </c>
      <c r="G69" s="19">
        <f t="shared" si="85"/>
        <v>-46.95</v>
      </c>
      <c r="H69" s="19">
        <v>47</v>
      </c>
      <c r="I69" s="19">
        <v>30</v>
      </c>
      <c r="J69" s="19">
        <f t="shared" si="86"/>
        <v>17</v>
      </c>
      <c r="K69" s="19"/>
      <c r="L69" s="19">
        <v>1</v>
      </c>
      <c r="M69" s="19">
        <v>15</v>
      </c>
      <c r="N69" s="19">
        <f t="shared" si="87"/>
        <v>-14</v>
      </c>
      <c r="O69" s="19">
        <f t="shared" si="107"/>
        <v>-14</v>
      </c>
      <c r="P69" s="19"/>
      <c r="Q69" s="19">
        <v>8</v>
      </c>
      <c r="R69" s="19">
        <f t="shared" si="88"/>
        <v>-8</v>
      </c>
      <c r="S69" s="19">
        <f t="shared" si="89"/>
        <v>-8</v>
      </c>
      <c r="T69" s="19">
        <v>8</v>
      </c>
      <c r="U69" s="19">
        <v>20</v>
      </c>
      <c r="V69" s="19">
        <f t="shared" si="90"/>
        <v>-12</v>
      </c>
      <c r="W69" s="19">
        <f t="shared" si="81"/>
        <v>-12</v>
      </c>
      <c r="X69" s="19"/>
      <c r="Y69" s="19">
        <v>6</v>
      </c>
      <c r="Z69" s="19">
        <f t="shared" si="91"/>
        <v>-6</v>
      </c>
      <c r="AA69" s="19">
        <f t="shared" si="92"/>
        <v>-3</v>
      </c>
      <c r="AB69" s="19"/>
      <c r="AC69" s="19">
        <v>4</v>
      </c>
      <c r="AD69" s="19">
        <f t="shared" si="93"/>
        <v>-4</v>
      </c>
      <c r="AE69" s="127">
        <f>1*AD69</f>
        <v>-4</v>
      </c>
      <c r="AF69" s="19">
        <v>3</v>
      </c>
      <c r="AG69" s="19">
        <v>10</v>
      </c>
      <c r="AH69" s="19">
        <f t="shared" si="94"/>
        <v>-7</v>
      </c>
      <c r="AI69" s="127">
        <f>0.5*AH69</f>
        <v>-3.5</v>
      </c>
      <c r="AJ69" s="127">
        <v>3</v>
      </c>
      <c r="AK69" s="127">
        <v>3</v>
      </c>
      <c r="AL69" s="19">
        <f t="shared" si="95"/>
        <v>0</v>
      </c>
      <c r="AM69" s="127"/>
      <c r="AN69" s="19"/>
      <c r="AO69" s="19">
        <v>8</v>
      </c>
      <c r="AP69" s="19">
        <f t="shared" si="96"/>
        <v>-8</v>
      </c>
      <c r="AQ69" s="127">
        <f t="shared" si="80"/>
        <v>-1.6</v>
      </c>
      <c r="AR69" s="19"/>
      <c r="AS69" s="127"/>
      <c r="AT69" s="19">
        <f t="shared" si="97"/>
        <v>0</v>
      </c>
      <c r="AU69" s="127">
        <v>5</v>
      </c>
      <c r="AV69" s="19">
        <f t="shared" si="98"/>
        <v>-5</v>
      </c>
      <c r="AW69" s="127">
        <f t="shared" si="79"/>
        <v>-5</v>
      </c>
      <c r="AX69" s="127">
        <v>4</v>
      </c>
      <c r="AY69" s="127">
        <v>2</v>
      </c>
      <c r="AZ69" s="19">
        <f t="shared" si="99"/>
        <v>6</v>
      </c>
      <c r="BA69" s="19">
        <v>20</v>
      </c>
      <c r="BB69" s="19">
        <f t="shared" si="100"/>
        <v>-14</v>
      </c>
      <c r="BC69" s="127">
        <f t="shared" si="83"/>
        <v>-14</v>
      </c>
      <c r="BD69" s="19">
        <v>2</v>
      </c>
      <c r="BE69" s="127">
        <v>12</v>
      </c>
      <c r="BF69" s="19">
        <f t="shared" si="101"/>
        <v>-10</v>
      </c>
      <c r="BG69" s="127">
        <f t="shared" si="77"/>
        <v>-5</v>
      </c>
      <c r="BH69" s="127">
        <v>2</v>
      </c>
      <c r="BI69" s="127">
        <v>18</v>
      </c>
      <c r="BJ69" s="19">
        <f t="shared" si="102"/>
        <v>-16</v>
      </c>
      <c r="BK69" s="127">
        <f t="shared" si="103"/>
        <v>-16</v>
      </c>
      <c r="BL69" s="127">
        <v>3</v>
      </c>
      <c r="BM69" s="19"/>
      <c r="BN69" s="127">
        <f t="shared" si="104"/>
        <v>3</v>
      </c>
      <c r="BO69" s="127">
        <v>20</v>
      </c>
      <c r="BP69" s="19">
        <f t="shared" si="105"/>
        <v>-17</v>
      </c>
      <c r="BQ69" s="127">
        <f t="shared" si="108"/>
        <v>-5.1</v>
      </c>
      <c r="BR69" s="127">
        <v>1</v>
      </c>
      <c r="BS69" s="127">
        <v>10</v>
      </c>
      <c r="BT69" s="19">
        <f t="shared" si="106"/>
        <v>-9</v>
      </c>
      <c r="BU69" s="19">
        <f t="shared" si="45"/>
        <v>-2.7</v>
      </c>
    </row>
    <row r="70" customHeight="1" spans="1:73">
      <c r="A70" s="81">
        <v>69</v>
      </c>
      <c r="B70" s="19">
        <v>101453</v>
      </c>
      <c r="C70" s="123" t="s">
        <v>112</v>
      </c>
      <c r="D70" s="19" t="s">
        <v>72</v>
      </c>
      <c r="E70" s="19" t="s">
        <v>66</v>
      </c>
      <c r="F70" s="19">
        <f t="shared" si="84"/>
        <v>-113</v>
      </c>
      <c r="G70" s="19">
        <f t="shared" si="85"/>
        <v>-56.5</v>
      </c>
      <c r="H70" s="19">
        <v>52</v>
      </c>
      <c r="I70" s="19">
        <v>35</v>
      </c>
      <c r="J70" s="19">
        <f t="shared" si="86"/>
        <v>17</v>
      </c>
      <c r="K70" s="19"/>
      <c r="L70" s="19">
        <v>7</v>
      </c>
      <c r="M70" s="19">
        <v>25</v>
      </c>
      <c r="N70" s="19">
        <f t="shared" si="87"/>
        <v>-18</v>
      </c>
      <c r="O70" s="19">
        <f t="shared" si="107"/>
        <v>-18</v>
      </c>
      <c r="P70" s="19"/>
      <c r="Q70" s="19">
        <v>12</v>
      </c>
      <c r="R70" s="19">
        <f t="shared" si="88"/>
        <v>-12</v>
      </c>
      <c r="S70" s="19">
        <f t="shared" si="89"/>
        <v>-12</v>
      </c>
      <c r="T70" s="19">
        <v>9</v>
      </c>
      <c r="U70" s="19">
        <v>30</v>
      </c>
      <c r="V70" s="19">
        <f t="shared" si="90"/>
        <v>-21</v>
      </c>
      <c r="W70" s="19">
        <f t="shared" si="81"/>
        <v>-21</v>
      </c>
      <c r="X70" s="19">
        <v>1</v>
      </c>
      <c r="Y70" s="19">
        <v>10</v>
      </c>
      <c r="Z70" s="19">
        <f t="shared" si="91"/>
        <v>-9</v>
      </c>
      <c r="AA70" s="19">
        <f t="shared" si="92"/>
        <v>-4.5</v>
      </c>
      <c r="AB70" s="19">
        <v>10</v>
      </c>
      <c r="AC70" s="19">
        <v>6</v>
      </c>
      <c r="AD70" s="19">
        <f t="shared" si="93"/>
        <v>4</v>
      </c>
      <c r="AE70" s="127"/>
      <c r="AF70" s="19">
        <v>13</v>
      </c>
      <c r="AG70" s="19">
        <v>12</v>
      </c>
      <c r="AH70" s="19">
        <f t="shared" si="94"/>
        <v>1</v>
      </c>
      <c r="AJ70" s="127">
        <v>1</v>
      </c>
      <c r="AK70" s="127">
        <v>8</v>
      </c>
      <c r="AL70" s="19">
        <f t="shared" si="95"/>
        <v>-7</v>
      </c>
      <c r="AM70" s="127">
        <f t="shared" ref="AM70:AM76" si="109">0.3*AL70</f>
        <v>-2.1</v>
      </c>
      <c r="AN70" s="19"/>
      <c r="AO70" s="19">
        <v>12</v>
      </c>
      <c r="AP70" s="19">
        <f t="shared" si="96"/>
        <v>-12</v>
      </c>
      <c r="AQ70" s="127">
        <f t="shared" si="80"/>
        <v>-2.4</v>
      </c>
      <c r="AR70" s="19"/>
      <c r="AS70" s="127"/>
      <c r="AT70" s="19">
        <f t="shared" si="97"/>
        <v>0</v>
      </c>
      <c r="AU70" s="127">
        <v>10</v>
      </c>
      <c r="AV70" s="19">
        <f t="shared" si="98"/>
        <v>-10</v>
      </c>
      <c r="AW70" s="127">
        <f t="shared" si="79"/>
        <v>-10</v>
      </c>
      <c r="AX70" s="127">
        <v>8</v>
      </c>
      <c r="AY70" s="127">
        <v>5</v>
      </c>
      <c r="AZ70" s="19">
        <f t="shared" si="99"/>
        <v>13</v>
      </c>
      <c r="BA70" s="19">
        <v>25</v>
      </c>
      <c r="BB70" s="19">
        <f t="shared" si="100"/>
        <v>-12</v>
      </c>
      <c r="BC70" s="127">
        <f t="shared" si="83"/>
        <v>-12</v>
      </c>
      <c r="BD70" s="19">
        <v>6</v>
      </c>
      <c r="BE70" s="127">
        <v>15</v>
      </c>
      <c r="BF70" s="19">
        <f t="shared" si="101"/>
        <v>-9</v>
      </c>
      <c r="BG70" s="127">
        <f t="shared" si="77"/>
        <v>-4.5</v>
      </c>
      <c r="BH70" s="127">
        <v>1</v>
      </c>
      <c r="BI70" s="127">
        <v>20</v>
      </c>
      <c r="BJ70" s="19">
        <f t="shared" si="102"/>
        <v>-19</v>
      </c>
      <c r="BK70" s="127">
        <f t="shared" si="103"/>
        <v>-19</v>
      </c>
      <c r="BL70" s="127">
        <v>9</v>
      </c>
      <c r="BM70" s="19">
        <v>3</v>
      </c>
      <c r="BN70" s="127">
        <f t="shared" si="104"/>
        <v>15</v>
      </c>
      <c r="BO70" s="127">
        <v>25</v>
      </c>
      <c r="BP70" s="19">
        <f t="shared" si="105"/>
        <v>-10</v>
      </c>
      <c r="BQ70" s="127">
        <f t="shared" si="108"/>
        <v>-3</v>
      </c>
      <c r="BR70" s="127"/>
      <c r="BS70" s="127">
        <v>15</v>
      </c>
      <c r="BT70" s="19">
        <f t="shared" si="106"/>
        <v>-15</v>
      </c>
      <c r="BU70" s="19">
        <f t="shared" si="45"/>
        <v>-4.5</v>
      </c>
    </row>
    <row r="71" customHeight="1" spans="1:73">
      <c r="A71" s="81">
        <v>70</v>
      </c>
      <c r="B71" s="19">
        <v>102564</v>
      </c>
      <c r="C71" s="123" t="s">
        <v>113</v>
      </c>
      <c r="D71" s="19" t="s">
        <v>44</v>
      </c>
      <c r="E71" s="19" t="s">
        <v>28</v>
      </c>
      <c r="F71" s="19">
        <f t="shared" si="84"/>
        <v>-74.8</v>
      </c>
      <c r="G71" s="19">
        <f t="shared" si="85"/>
        <v>-37.4</v>
      </c>
      <c r="H71" s="19">
        <v>80</v>
      </c>
      <c r="I71" s="19">
        <v>30</v>
      </c>
      <c r="J71" s="19">
        <f t="shared" si="86"/>
        <v>50</v>
      </c>
      <c r="K71" s="19"/>
      <c r="L71" s="19">
        <v>10</v>
      </c>
      <c r="M71" s="19">
        <v>15</v>
      </c>
      <c r="N71" s="19">
        <f t="shared" si="87"/>
        <v>-5</v>
      </c>
      <c r="O71" s="19">
        <f t="shared" si="107"/>
        <v>-5</v>
      </c>
      <c r="P71" s="19"/>
      <c r="Q71" s="19">
        <v>8</v>
      </c>
      <c r="R71" s="19">
        <f t="shared" si="88"/>
        <v>-8</v>
      </c>
      <c r="S71" s="19">
        <f t="shared" si="89"/>
        <v>-8</v>
      </c>
      <c r="T71" s="19">
        <v>10</v>
      </c>
      <c r="U71" s="19">
        <v>20</v>
      </c>
      <c r="V71" s="19">
        <f t="shared" si="90"/>
        <v>-10</v>
      </c>
      <c r="W71" s="19">
        <f t="shared" si="81"/>
        <v>-10</v>
      </c>
      <c r="X71" s="19">
        <v>1</v>
      </c>
      <c r="Y71" s="19">
        <v>6</v>
      </c>
      <c r="Z71" s="19">
        <f t="shared" si="91"/>
        <v>-5</v>
      </c>
      <c r="AA71" s="19">
        <f t="shared" si="92"/>
        <v>-2.5</v>
      </c>
      <c r="AB71" s="19">
        <v>3</v>
      </c>
      <c r="AC71" s="19">
        <v>4</v>
      </c>
      <c r="AD71" s="19">
        <f t="shared" si="93"/>
        <v>-1</v>
      </c>
      <c r="AE71" s="127">
        <f t="shared" ref="AE71:AE83" si="110">1*AD71</f>
        <v>-1</v>
      </c>
      <c r="AF71" s="19">
        <v>10</v>
      </c>
      <c r="AG71" s="19">
        <v>10</v>
      </c>
      <c r="AH71" s="19">
        <f t="shared" si="94"/>
        <v>0</v>
      </c>
      <c r="AI71" s="127"/>
      <c r="AJ71" s="127"/>
      <c r="AK71" s="127">
        <v>3</v>
      </c>
      <c r="AL71" s="19">
        <f t="shared" si="95"/>
        <v>-3</v>
      </c>
      <c r="AM71" s="127">
        <f t="shared" si="109"/>
        <v>-0.9</v>
      </c>
      <c r="AN71" s="19"/>
      <c r="AO71" s="19">
        <v>8</v>
      </c>
      <c r="AP71" s="19">
        <f t="shared" si="96"/>
        <v>-8</v>
      </c>
      <c r="AQ71" s="127">
        <f t="shared" si="80"/>
        <v>-1.6</v>
      </c>
      <c r="AR71" s="19"/>
      <c r="AS71" s="127">
        <v>1</v>
      </c>
      <c r="AT71" s="19">
        <f t="shared" si="97"/>
        <v>0.5</v>
      </c>
      <c r="AU71" s="127">
        <v>5</v>
      </c>
      <c r="AV71" s="19">
        <f t="shared" si="98"/>
        <v>-4.5</v>
      </c>
      <c r="AW71" s="127">
        <f t="shared" si="79"/>
        <v>-4.5</v>
      </c>
      <c r="AX71" s="127">
        <v>4</v>
      </c>
      <c r="AY71" s="127">
        <v>2</v>
      </c>
      <c r="AZ71" s="19">
        <f t="shared" si="99"/>
        <v>6</v>
      </c>
      <c r="BA71" s="19">
        <v>20</v>
      </c>
      <c r="BB71" s="19">
        <f t="shared" si="100"/>
        <v>-14</v>
      </c>
      <c r="BC71" s="127">
        <f t="shared" si="83"/>
        <v>-14</v>
      </c>
      <c r="BD71" s="19">
        <v>9</v>
      </c>
      <c r="BE71" s="127">
        <v>12</v>
      </c>
      <c r="BF71" s="19">
        <f t="shared" si="101"/>
        <v>-3</v>
      </c>
      <c r="BG71" s="127">
        <f t="shared" si="77"/>
        <v>-1.5</v>
      </c>
      <c r="BH71" s="127"/>
      <c r="BI71" s="127">
        <v>18</v>
      </c>
      <c r="BJ71" s="19">
        <f t="shared" si="102"/>
        <v>-18</v>
      </c>
      <c r="BK71" s="127">
        <f t="shared" si="103"/>
        <v>-18</v>
      </c>
      <c r="BL71" s="127">
        <v>3</v>
      </c>
      <c r="BM71" s="19"/>
      <c r="BN71" s="127">
        <f t="shared" si="104"/>
        <v>3</v>
      </c>
      <c r="BO71" s="127">
        <v>20</v>
      </c>
      <c r="BP71" s="19">
        <f t="shared" si="105"/>
        <v>-17</v>
      </c>
      <c r="BQ71" s="127">
        <f t="shared" si="108"/>
        <v>-5.1</v>
      </c>
      <c r="BR71" s="127">
        <v>1</v>
      </c>
      <c r="BS71" s="127">
        <v>10</v>
      </c>
      <c r="BT71" s="19">
        <f t="shared" si="106"/>
        <v>-9</v>
      </c>
      <c r="BU71" s="19">
        <f t="shared" si="45"/>
        <v>-2.7</v>
      </c>
    </row>
    <row r="72" customHeight="1" spans="1:73">
      <c r="A72" s="81">
        <v>71</v>
      </c>
      <c r="B72" s="19">
        <v>102934</v>
      </c>
      <c r="C72" s="123" t="s">
        <v>114</v>
      </c>
      <c r="D72" s="19" t="s">
        <v>46</v>
      </c>
      <c r="E72" s="19" t="s">
        <v>30</v>
      </c>
      <c r="F72" s="19">
        <f t="shared" si="84"/>
        <v>-113.3</v>
      </c>
      <c r="G72" s="19">
        <f t="shared" si="85"/>
        <v>-56.65</v>
      </c>
      <c r="H72" s="19">
        <v>68</v>
      </c>
      <c r="I72" s="19">
        <v>35</v>
      </c>
      <c r="J72" s="19">
        <f t="shared" si="86"/>
        <v>33</v>
      </c>
      <c r="K72" s="19"/>
      <c r="L72" s="19">
        <v>13</v>
      </c>
      <c r="M72" s="19">
        <v>25</v>
      </c>
      <c r="N72" s="19">
        <f t="shared" si="87"/>
        <v>-12</v>
      </c>
      <c r="O72" s="19">
        <f t="shared" si="107"/>
        <v>-12</v>
      </c>
      <c r="P72" s="19"/>
      <c r="Q72" s="19">
        <v>12</v>
      </c>
      <c r="R72" s="19">
        <f t="shared" si="88"/>
        <v>-12</v>
      </c>
      <c r="S72" s="19">
        <f t="shared" si="89"/>
        <v>-12</v>
      </c>
      <c r="T72" s="19">
        <v>8</v>
      </c>
      <c r="U72" s="19">
        <v>25</v>
      </c>
      <c r="V72" s="19">
        <f t="shared" si="90"/>
        <v>-17</v>
      </c>
      <c r="W72" s="19">
        <f t="shared" si="81"/>
        <v>-17</v>
      </c>
      <c r="X72" s="19">
        <v>4</v>
      </c>
      <c r="Y72" s="19">
        <v>10</v>
      </c>
      <c r="Z72" s="19">
        <f t="shared" si="91"/>
        <v>-6</v>
      </c>
      <c r="AA72" s="19">
        <f t="shared" si="92"/>
        <v>-3</v>
      </c>
      <c r="AB72" s="19">
        <v>3</v>
      </c>
      <c r="AC72" s="19">
        <v>6</v>
      </c>
      <c r="AD72" s="19">
        <f t="shared" si="93"/>
        <v>-3</v>
      </c>
      <c r="AE72" s="127">
        <f t="shared" si="110"/>
        <v>-3</v>
      </c>
      <c r="AF72" s="19">
        <v>4</v>
      </c>
      <c r="AG72" s="19">
        <v>12</v>
      </c>
      <c r="AH72" s="19">
        <f t="shared" si="94"/>
        <v>-8</v>
      </c>
      <c r="AI72" s="127">
        <f t="shared" ref="AI72:AI77" si="111">0.5*AH72</f>
        <v>-4</v>
      </c>
      <c r="AJ72" s="127">
        <v>3</v>
      </c>
      <c r="AK72" s="127">
        <v>8</v>
      </c>
      <c r="AL72" s="19">
        <f t="shared" si="95"/>
        <v>-5</v>
      </c>
      <c r="AM72" s="127">
        <f t="shared" si="109"/>
        <v>-1.5</v>
      </c>
      <c r="AN72" s="19"/>
      <c r="AO72" s="19">
        <v>12</v>
      </c>
      <c r="AP72" s="19">
        <f t="shared" si="96"/>
        <v>-12</v>
      </c>
      <c r="AQ72" s="127">
        <f t="shared" si="80"/>
        <v>-2.4</v>
      </c>
      <c r="AR72" s="19"/>
      <c r="AS72" s="127"/>
      <c r="AT72" s="19">
        <f t="shared" si="97"/>
        <v>0</v>
      </c>
      <c r="AU72" s="127">
        <v>10</v>
      </c>
      <c r="AV72" s="19">
        <f t="shared" si="98"/>
        <v>-10</v>
      </c>
      <c r="AW72" s="127">
        <f t="shared" si="79"/>
        <v>-10</v>
      </c>
      <c r="AX72" s="127">
        <v>9</v>
      </c>
      <c r="AY72" s="127"/>
      <c r="AZ72" s="19">
        <f t="shared" si="99"/>
        <v>9</v>
      </c>
      <c r="BA72" s="19">
        <v>25</v>
      </c>
      <c r="BB72" s="19">
        <f t="shared" si="100"/>
        <v>-16</v>
      </c>
      <c r="BC72" s="127">
        <f t="shared" si="83"/>
        <v>-16</v>
      </c>
      <c r="BD72" s="19">
        <v>1</v>
      </c>
      <c r="BE72" s="127">
        <v>18</v>
      </c>
      <c r="BF72" s="19">
        <f t="shared" si="101"/>
        <v>-17</v>
      </c>
      <c r="BG72" s="127">
        <f t="shared" si="77"/>
        <v>-8.5</v>
      </c>
      <c r="BH72" s="127"/>
      <c r="BI72" s="127">
        <v>20</v>
      </c>
      <c r="BJ72" s="19">
        <f t="shared" si="102"/>
        <v>-20</v>
      </c>
      <c r="BK72" s="127">
        <f t="shared" si="103"/>
        <v>-20</v>
      </c>
      <c r="BL72" s="127">
        <v>6</v>
      </c>
      <c r="BM72" s="19">
        <v>7</v>
      </c>
      <c r="BN72" s="127">
        <f t="shared" si="104"/>
        <v>20</v>
      </c>
      <c r="BO72" s="127">
        <v>25</v>
      </c>
      <c r="BP72" s="19">
        <f t="shared" si="105"/>
        <v>-5</v>
      </c>
      <c r="BQ72" s="127">
        <f t="shared" si="108"/>
        <v>-1.5</v>
      </c>
      <c r="BR72" s="127">
        <v>7</v>
      </c>
      <c r="BS72" s="127">
        <v>15</v>
      </c>
      <c r="BT72" s="19">
        <f t="shared" si="106"/>
        <v>-8</v>
      </c>
      <c r="BU72" s="19">
        <f t="shared" si="45"/>
        <v>-2.4</v>
      </c>
    </row>
    <row r="73" customHeight="1" spans="1:73">
      <c r="A73" s="81">
        <v>72</v>
      </c>
      <c r="B73" s="19">
        <v>102935</v>
      </c>
      <c r="C73" s="123" t="s">
        <v>115</v>
      </c>
      <c r="D73" s="19" t="s">
        <v>34</v>
      </c>
      <c r="E73" s="19" t="s">
        <v>28</v>
      </c>
      <c r="F73" s="19">
        <f t="shared" si="84"/>
        <v>-77.6</v>
      </c>
      <c r="G73" s="19">
        <f t="shared" si="85"/>
        <v>-38.8</v>
      </c>
      <c r="H73" s="19">
        <v>43</v>
      </c>
      <c r="I73" s="19">
        <v>30</v>
      </c>
      <c r="J73" s="19">
        <f t="shared" si="86"/>
        <v>13</v>
      </c>
      <c r="K73" s="19"/>
      <c r="L73" s="19">
        <v>4</v>
      </c>
      <c r="M73" s="19">
        <v>15</v>
      </c>
      <c r="N73" s="19">
        <f t="shared" si="87"/>
        <v>-11</v>
      </c>
      <c r="O73" s="19">
        <f t="shared" si="107"/>
        <v>-11</v>
      </c>
      <c r="P73" s="19"/>
      <c r="Q73" s="19">
        <v>8</v>
      </c>
      <c r="R73" s="19">
        <f t="shared" si="88"/>
        <v>-8</v>
      </c>
      <c r="S73" s="19">
        <f t="shared" si="89"/>
        <v>-8</v>
      </c>
      <c r="T73" s="19">
        <v>12</v>
      </c>
      <c r="U73" s="19">
        <v>25</v>
      </c>
      <c r="V73" s="19">
        <f t="shared" si="90"/>
        <v>-13</v>
      </c>
      <c r="W73" s="19">
        <f t="shared" si="81"/>
        <v>-13</v>
      </c>
      <c r="X73" s="19">
        <v>1</v>
      </c>
      <c r="Y73" s="19">
        <v>6</v>
      </c>
      <c r="Z73" s="19">
        <f t="shared" si="91"/>
        <v>-5</v>
      </c>
      <c r="AA73" s="19">
        <f t="shared" si="92"/>
        <v>-2.5</v>
      </c>
      <c r="AB73" s="19">
        <v>1</v>
      </c>
      <c r="AC73" s="19">
        <v>4</v>
      </c>
      <c r="AD73" s="19">
        <f t="shared" si="93"/>
        <v>-3</v>
      </c>
      <c r="AE73" s="127">
        <f t="shared" si="110"/>
        <v>-3</v>
      </c>
      <c r="AF73" s="19">
        <v>2</v>
      </c>
      <c r="AG73" s="19">
        <v>10</v>
      </c>
      <c r="AH73" s="19">
        <f t="shared" si="94"/>
        <v>-8</v>
      </c>
      <c r="AI73" s="127">
        <f t="shared" si="111"/>
        <v>-4</v>
      </c>
      <c r="AJ73" s="127"/>
      <c r="AK73" s="127">
        <v>3</v>
      </c>
      <c r="AL73" s="19">
        <f t="shared" si="95"/>
        <v>-3</v>
      </c>
      <c r="AM73" s="127">
        <f t="shared" si="109"/>
        <v>-0.9</v>
      </c>
      <c r="AN73" s="19"/>
      <c r="AO73" s="19">
        <v>8</v>
      </c>
      <c r="AP73" s="19">
        <f t="shared" si="96"/>
        <v>-8</v>
      </c>
      <c r="AQ73" s="127">
        <f t="shared" si="80"/>
        <v>-1.6</v>
      </c>
      <c r="AR73" s="19">
        <v>5</v>
      </c>
      <c r="AS73" s="127">
        <v>1</v>
      </c>
      <c r="AT73" s="19">
        <f t="shared" si="97"/>
        <v>5.5</v>
      </c>
      <c r="AU73" s="127">
        <v>5</v>
      </c>
      <c r="AV73" s="19">
        <f t="shared" si="98"/>
        <v>0.5</v>
      </c>
      <c r="AW73" s="127"/>
      <c r="AX73" s="127">
        <v>12</v>
      </c>
      <c r="AY73" s="127">
        <v>4</v>
      </c>
      <c r="AZ73" s="19">
        <f t="shared" si="99"/>
        <v>16</v>
      </c>
      <c r="BA73" s="19">
        <v>20</v>
      </c>
      <c r="BB73" s="19">
        <f t="shared" si="100"/>
        <v>-4</v>
      </c>
      <c r="BC73" s="127">
        <f t="shared" si="83"/>
        <v>-4</v>
      </c>
      <c r="BD73" s="19"/>
      <c r="BE73" s="127">
        <v>12</v>
      </c>
      <c r="BF73" s="19">
        <f t="shared" si="101"/>
        <v>-12</v>
      </c>
      <c r="BG73" s="127">
        <f t="shared" si="77"/>
        <v>-6</v>
      </c>
      <c r="BH73" s="127">
        <v>1</v>
      </c>
      <c r="BI73" s="127">
        <v>18</v>
      </c>
      <c r="BJ73" s="19">
        <f t="shared" si="102"/>
        <v>-17</v>
      </c>
      <c r="BK73" s="127">
        <f t="shared" si="103"/>
        <v>-17</v>
      </c>
      <c r="BL73" s="127">
        <v>2</v>
      </c>
      <c r="BM73" s="19">
        <v>3</v>
      </c>
      <c r="BN73" s="127">
        <f t="shared" si="104"/>
        <v>8</v>
      </c>
      <c r="BO73" s="127">
        <v>20</v>
      </c>
      <c r="BP73" s="19">
        <f t="shared" si="105"/>
        <v>-12</v>
      </c>
      <c r="BQ73" s="127">
        <f t="shared" si="108"/>
        <v>-3.6</v>
      </c>
      <c r="BR73" s="127"/>
      <c r="BS73" s="127">
        <v>10</v>
      </c>
      <c r="BT73" s="19">
        <f t="shared" si="106"/>
        <v>-10</v>
      </c>
      <c r="BU73" s="19">
        <f t="shared" si="45"/>
        <v>-3</v>
      </c>
    </row>
    <row r="74" customHeight="1" spans="1:73">
      <c r="A74" s="81">
        <v>73</v>
      </c>
      <c r="B74" s="19">
        <v>103198</v>
      </c>
      <c r="C74" s="123" t="s">
        <v>116</v>
      </c>
      <c r="D74" s="19" t="s">
        <v>46</v>
      </c>
      <c r="E74" s="19" t="s">
        <v>30</v>
      </c>
      <c r="F74" s="19">
        <f t="shared" si="84"/>
        <v>-71</v>
      </c>
      <c r="G74" s="19">
        <f t="shared" si="85"/>
        <v>-35.5</v>
      </c>
      <c r="H74" s="19">
        <v>58</v>
      </c>
      <c r="I74" s="19">
        <v>35</v>
      </c>
      <c r="J74" s="19">
        <f t="shared" si="86"/>
        <v>23</v>
      </c>
      <c r="K74" s="19"/>
      <c r="L74" s="19">
        <v>17</v>
      </c>
      <c r="M74" s="19">
        <v>25</v>
      </c>
      <c r="N74" s="19">
        <f t="shared" si="87"/>
        <v>-8</v>
      </c>
      <c r="O74" s="19">
        <f t="shared" si="107"/>
        <v>-8</v>
      </c>
      <c r="P74" s="19"/>
      <c r="Q74" s="19">
        <v>12</v>
      </c>
      <c r="R74" s="19">
        <f t="shared" si="88"/>
        <v>-12</v>
      </c>
      <c r="S74" s="19">
        <f t="shared" si="89"/>
        <v>-12</v>
      </c>
      <c r="T74" s="19">
        <v>27</v>
      </c>
      <c r="U74" s="19">
        <v>30</v>
      </c>
      <c r="V74" s="19">
        <f t="shared" si="90"/>
        <v>-3</v>
      </c>
      <c r="W74" s="19">
        <f t="shared" si="81"/>
        <v>-3</v>
      </c>
      <c r="X74" s="19">
        <v>1</v>
      </c>
      <c r="Y74" s="19">
        <v>10</v>
      </c>
      <c r="Z74" s="19">
        <f t="shared" si="91"/>
        <v>-9</v>
      </c>
      <c r="AA74" s="19">
        <f t="shared" si="92"/>
        <v>-4.5</v>
      </c>
      <c r="AB74" s="19"/>
      <c r="AC74" s="19">
        <v>6</v>
      </c>
      <c r="AD74" s="19">
        <f t="shared" si="93"/>
        <v>-6</v>
      </c>
      <c r="AE74" s="127">
        <f t="shared" si="110"/>
        <v>-6</v>
      </c>
      <c r="AF74" s="19">
        <v>11</v>
      </c>
      <c r="AG74" s="19">
        <v>12</v>
      </c>
      <c r="AH74" s="19">
        <f t="shared" si="94"/>
        <v>-1</v>
      </c>
      <c r="AI74" s="127">
        <f t="shared" si="111"/>
        <v>-0.5</v>
      </c>
      <c r="AJ74" s="127">
        <v>1</v>
      </c>
      <c r="AK74" s="127">
        <v>8</v>
      </c>
      <c r="AL74" s="19">
        <f t="shared" si="95"/>
        <v>-7</v>
      </c>
      <c r="AM74" s="127">
        <f t="shared" si="109"/>
        <v>-2.1</v>
      </c>
      <c r="AN74" s="19"/>
      <c r="AO74" s="19">
        <v>12</v>
      </c>
      <c r="AP74" s="19">
        <f t="shared" si="96"/>
        <v>-12</v>
      </c>
      <c r="AQ74" s="127">
        <f t="shared" si="80"/>
        <v>-2.4</v>
      </c>
      <c r="AR74" s="19">
        <v>4</v>
      </c>
      <c r="AS74" s="127">
        <v>1</v>
      </c>
      <c r="AT74" s="19">
        <f t="shared" si="97"/>
        <v>4.5</v>
      </c>
      <c r="AU74" s="127">
        <v>10</v>
      </c>
      <c r="AV74" s="19">
        <f t="shared" si="98"/>
        <v>-5.5</v>
      </c>
      <c r="AW74" s="127">
        <f>1*AV74</f>
        <v>-5.5</v>
      </c>
      <c r="AX74" s="127">
        <v>20</v>
      </c>
      <c r="AY74" s="127"/>
      <c r="AZ74" s="19">
        <f t="shared" si="99"/>
        <v>20</v>
      </c>
      <c r="BA74" s="19">
        <v>25</v>
      </c>
      <c r="BB74" s="19">
        <f t="shared" si="100"/>
        <v>-5</v>
      </c>
      <c r="BC74" s="127">
        <f t="shared" si="83"/>
        <v>-5</v>
      </c>
      <c r="BD74" s="19">
        <v>9</v>
      </c>
      <c r="BE74" s="127">
        <v>15</v>
      </c>
      <c r="BF74" s="19">
        <f t="shared" si="101"/>
        <v>-6</v>
      </c>
      <c r="BG74" s="127">
        <f t="shared" si="77"/>
        <v>-3</v>
      </c>
      <c r="BH74" s="127">
        <v>1</v>
      </c>
      <c r="BI74" s="127">
        <v>20</v>
      </c>
      <c r="BJ74" s="19">
        <f t="shared" si="102"/>
        <v>-19</v>
      </c>
      <c r="BK74" s="127">
        <f t="shared" si="103"/>
        <v>-19</v>
      </c>
      <c r="BL74" s="127">
        <v>8</v>
      </c>
      <c r="BM74" s="19">
        <v>10</v>
      </c>
      <c r="BN74" s="127">
        <f t="shared" si="104"/>
        <v>28</v>
      </c>
      <c r="BO74" s="127">
        <v>25</v>
      </c>
      <c r="BP74" s="19">
        <f t="shared" si="105"/>
        <v>3</v>
      </c>
      <c r="BR74" s="127">
        <v>15</v>
      </c>
      <c r="BS74" s="127">
        <v>15</v>
      </c>
      <c r="BT74" s="19">
        <f t="shared" si="106"/>
        <v>0</v>
      </c>
      <c r="BU74" s="19"/>
    </row>
    <row r="75" customHeight="1" spans="1:73">
      <c r="A75" s="81">
        <v>74</v>
      </c>
      <c r="B75" s="19">
        <v>103199</v>
      </c>
      <c r="C75" s="123" t="s">
        <v>117</v>
      </c>
      <c r="D75" s="19" t="s">
        <v>37</v>
      </c>
      <c r="E75" s="19" t="s">
        <v>66</v>
      </c>
      <c r="F75" s="19">
        <f t="shared" si="84"/>
        <v>-67.9</v>
      </c>
      <c r="G75" s="19">
        <f t="shared" si="85"/>
        <v>-33.95</v>
      </c>
      <c r="H75" s="19">
        <v>59</v>
      </c>
      <c r="I75" s="19">
        <v>30</v>
      </c>
      <c r="J75" s="19">
        <f t="shared" si="86"/>
        <v>29</v>
      </c>
      <c r="K75" s="19"/>
      <c r="L75" s="19">
        <v>5</v>
      </c>
      <c r="M75" s="19">
        <v>15</v>
      </c>
      <c r="N75" s="19">
        <f t="shared" si="87"/>
        <v>-10</v>
      </c>
      <c r="O75" s="19">
        <f t="shared" si="107"/>
        <v>-10</v>
      </c>
      <c r="P75" s="19"/>
      <c r="Q75" s="19">
        <v>8</v>
      </c>
      <c r="R75" s="19">
        <f t="shared" si="88"/>
        <v>-8</v>
      </c>
      <c r="S75" s="19">
        <f t="shared" si="89"/>
        <v>-8</v>
      </c>
      <c r="T75" s="19">
        <v>10</v>
      </c>
      <c r="U75" s="19">
        <v>25</v>
      </c>
      <c r="V75" s="19">
        <f t="shared" si="90"/>
        <v>-15</v>
      </c>
      <c r="W75" s="19">
        <f t="shared" si="81"/>
        <v>-15</v>
      </c>
      <c r="X75" s="19"/>
      <c r="Y75" s="19">
        <v>6</v>
      </c>
      <c r="Z75" s="19">
        <f t="shared" si="91"/>
        <v>-6</v>
      </c>
      <c r="AA75" s="19">
        <f t="shared" si="92"/>
        <v>-3</v>
      </c>
      <c r="AB75" s="19">
        <v>1</v>
      </c>
      <c r="AC75" s="19">
        <v>4</v>
      </c>
      <c r="AD75" s="19">
        <f t="shared" si="93"/>
        <v>-3</v>
      </c>
      <c r="AE75" s="127">
        <f t="shared" si="110"/>
        <v>-3</v>
      </c>
      <c r="AF75" s="19">
        <v>8</v>
      </c>
      <c r="AG75" s="19">
        <v>10</v>
      </c>
      <c r="AH75" s="19">
        <f t="shared" si="94"/>
        <v>-2</v>
      </c>
      <c r="AI75" s="127">
        <f t="shared" si="111"/>
        <v>-1</v>
      </c>
      <c r="AJ75" s="127">
        <v>1</v>
      </c>
      <c r="AK75" s="127">
        <v>3</v>
      </c>
      <c r="AL75" s="19">
        <f t="shared" si="95"/>
        <v>-2</v>
      </c>
      <c r="AM75" s="127">
        <f t="shared" si="109"/>
        <v>-0.6</v>
      </c>
      <c r="AN75" s="19"/>
      <c r="AO75" s="19">
        <v>8</v>
      </c>
      <c r="AP75" s="19">
        <f t="shared" si="96"/>
        <v>-8</v>
      </c>
      <c r="AQ75" s="127">
        <f t="shared" si="80"/>
        <v>-1.6</v>
      </c>
      <c r="AR75" s="19">
        <v>5</v>
      </c>
      <c r="AS75" s="127"/>
      <c r="AT75" s="19">
        <f t="shared" si="97"/>
        <v>5</v>
      </c>
      <c r="AU75" s="127">
        <v>5</v>
      </c>
      <c r="AV75" s="19">
        <f t="shared" si="98"/>
        <v>0</v>
      </c>
      <c r="AW75" s="127"/>
      <c r="AX75" s="127">
        <v>14</v>
      </c>
      <c r="AY75" s="127">
        <v>3</v>
      </c>
      <c r="AZ75" s="19">
        <f t="shared" si="99"/>
        <v>17</v>
      </c>
      <c r="BA75" s="19">
        <v>20</v>
      </c>
      <c r="BB75" s="19">
        <f t="shared" si="100"/>
        <v>-3</v>
      </c>
      <c r="BC75" s="127">
        <f t="shared" si="83"/>
        <v>-3</v>
      </c>
      <c r="BD75" s="19">
        <v>8</v>
      </c>
      <c r="BE75" s="127">
        <v>12</v>
      </c>
      <c r="BF75" s="19">
        <f t="shared" si="101"/>
        <v>-4</v>
      </c>
      <c r="BG75" s="127">
        <f t="shared" si="77"/>
        <v>-2</v>
      </c>
      <c r="BH75" s="127"/>
      <c r="BI75" s="127">
        <v>18</v>
      </c>
      <c r="BJ75" s="19">
        <f t="shared" si="102"/>
        <v>-18</v>
      </c>
      <c r="BK75" s="127">
        <f t="shared" si="103"/>
        <v>-18</v>
      </c>
      <c r="BL75" s="127">
        <v>35</v>
      </c>
      <c r="BM75" s="19">
        <v>2</v>
      </c>
      <c r="BN75" s="127">
        <f t="shared" si="104"/>
        <v>39</v>
      </c>
      <c r="BO75" s="127">
        <v>20</v>
      </c>
      <c r="BP75" s="19">
        <f t="shared" si="105"/>
        <v>19</v>
      </c>
      <c r="BQ75" s="127"/>
      <c r="BR75" s="127">
        <v>1</v>
      </c>
      <c r="BS75" s="127">
        <v>10</v>
      </c>
      <c r="BT75" s="19">
        <f t="shared" si="106"/>
        <v>-9</v>
      </c>
      <c r="BU75" s="19">
        <f t="shared" ref="BU75:BU106" si="112">0.3*BT75</f>
        <v>-2.7</v>
      </c>
    </row>
    <row r="76" customHeight="1" spans="1:73">
      <c r="A76" s="81">
        <v>75</v>
      </c>
      <c r="B76" s="19">
        <v>103639</v>
      </c>
      <c r="C76" s="123" t="s">
        <v>118</v>
      </c>
      <c r="D76" s="19" t="s">
        <v>57</v>
      </c>
      <c r="E76" s="19" t="s">
        <v>66</v>
      </c>
      <c r="F76" s="19">
        <f t="shared" si="84"/>
        <v>-83.9</v>
      </c>
      <c r="G76" s="19">
        <f t="shared" si="85"/>
        <v>-41.95</v>
      </c>
      <c r="H76" s="19">
        <v>77</v>
      </c>
      <c r="I76" s="19">
        <v>30</v>
      </c>
      <c r="J76" s="19">
        <f t="shared" si="86"/>
        <v>47</v>
      </c>
      <c r="K76" s="19"/>
      <c r="L76" s="19">
        <v>15</v>
      </c>
      <c r="M76" s="19">
        <v>15</v>
      </c>
      <c r="N76" s="19">
        <f t="shared" si="87"/>
        <v>0</v>
      </c>
      <c r="O76" s="19"/>
      <c r="P76" s="19"/>
      <c r="Q76" s="19">
        <v>8</v>
      </c>
      <c r="R76" s="19">
        <f t="shared" si="88"/>
        <v>-8</v>
      </c>
      <c r="S76" s="19">
        <f t="shared" si="89"/>
        <v>-8</v>
      </c>
      <c r="T76" s="19">
        <v>2</v>
      </c>
      <c r="U76" s="19">
        <v>30</v>
      </c>
      <c r="V76" s="19">
        <f t="shared" si="90"/>
        <v>-28</v>
      </c>
      <c r="W76" s="19">
        <f t="shared" si="81"/>
        <v>-28</v>
      </c>
      <c r="X76" s="19"/>
      <c r="Y76" s="19">
        <v>6</v>
      </c>
      <c r="Z76" s="19">
        <f t="shared" si="91"/>
        <v>-6</v>
      </c>
      <c r="AA76" s="19">
        <f t="shared" si="92"/>
        <v>-3</v>
      </c>
      <c r="AB76" s="19"/>
      <c r="AC76" s="19">
        <v>4</v>
      </c>
      <c r="AD76" s="19">
        <f t="shared" si="93"/>
        <v>-4</v>
      </c>
      <c r="AE76" s="127">
        <f t="shared" si="110"/>
        <v>-4</v>
      </c>
      <c r="AF76" s="19">
        <v>8</v>
      </c>
      <c r="AG76" s="19">
        <v>10</v>
      </c>
      <c r="AH76" s="19">
        <f t="shared" si="94"/>
        <v>-2</v>
      </c>
      <c r="AI76" s="127">
        <f t="shared" si="111"/>
        <v>-1</v>
      </c>
      <c r="AJ76" s="127">
        <v>2</v>
      </c>
      <c r="AK76" s="127">
        <v>3</v>
      </c>
      <c r="AL76" s="19">
        <f t="shared" si="95"/>
        <v>-1</v>
      </c>
      <c r="AM76" s="127">
        <f t="shared" si="109"/>
        <v>-0.3</v>
      </c>
      <c r="AN76" s="19"/>
      <c r="AO76" s="19">
        <v>8</v>
      </c>
      <c r="AP76" s="19">
        <f t="shared" si="96"/>
        <v>-8</v>
      </c>
      <c r="AQ76" s="127">
        <f t="shared" si="80"/>
        <v>-1.6</v>
      </c>
      <c r="AR76" s="19">
        <v>1</v>
      </c>
      <c r="AS76" s="127"/>
      <c r="AT76" s="19">
        <f t="shared" si="97"/>
        <v>1</v>
      </c>
      <c r="AU76" s="127">
        <v>5</v>
      </c>
      <c r="AV76" s="19">
        <f t="shared" si="98"/>
        <v>-4</v>
      </c>
      <c r="AW76" s="127">
        <f t="shared" ref="AW76:AW85" si="113">1*AV76</f>
        <v>-4</v>
      </c>
      <c r="AX76" s="127">
        <v>7</v>
      </c>
      <c r="AY76" s="127"/>
      <c r="AZ76" s="19">
        <f t="shared" si="99"/>
        <v>7</v>
      </c>
      <c r="BA76" s="19">
        <v>20</v>
      </c>
      <c r="BB76" s="19">
        <f t="shared" si="100"/>
        <v>-13</v>
      </c>
      <c r="BC76" s="127">
        <f t="shared" si="83"/>
        <v>-13</v>
      </c>
      <c r="BD76" s="19">
        <v>14</v>
      </c>
      <c r="BE76" s="127">
        <v>12</v>
      </c>
      <c r="BF76" s="19">
        <f t="shared" si="101"/>
        <v>2</v>
      </c>
      <c r="BG76" s="127"/>
      <c r="BH76" s="127"/>
      <c r="BI76" s="127">
        <v>18</v>
      </c>
      <c r="BJ76" s="19">
        <f t="shared" si="102"/>
        <v>-18</v>
      </c>
      <c r="BK76" s="127">
        <f t="shared" si="103"/>
        <v>-18</v>
      </c>
      <c r="BL76" s="127">
        <v>40</v>
      </c>
      <c r="BM76" s="19">
        <v>6</v>
      </c>
      <c r="BN76" s="127">
        <f t="shared" si="104"/>
        <v>52</v>
      </c>
      <c r="BO76" s="127">
        <v>20</v>
      </c>
      <c r="BP76" s="19">
        <f t="shared" si="105"/>
        <v>32</v>
      </c>
      <c r="BQ76" s="127"/>
      <c r="BR76" s="127"/>
      <c r="BS76" s="127">
        <v>10</v>
      </c>
      <c r="BT76" s="19">
        <f t="shared" si="106"/>
        <v>-10</v>
      </c>
      <c r="BU76" s="19">
        <f t="shared" si="112"/>
        <v>-3</v>
      </c>
    </row>
    <row r="77" customHeight="1" spans="1:73">
      <c r="A77" s="81">
        <v>76</v>
      </c>
      <c r="B77" s="19">
        <v>104428</v>
      </c>
      <c r="C77" s="123" t="s">
        <v>119</v>
      </c>
      <c r="D77" s="19" t="s">
        <v>27</v>
      </c>
      <c r="E77" s="19" t="s">
        <v>66</v>
      </c>
      <c r="F77" s="19">
        <f t="shared" si="84"/>
        <v>-68</v>
      </c>
      <c r="G77" s="19">
        <f t="shared" si="85"/>
        <v>-34</v>
      </c>
      <c r="H77" s="19">
        <v>39</v>
      </c>
      <c r="I77" s="19">
        <v>30</v>
      </c>
      <c r="J77" s="19">
        <f t="shared" si="86"/>
        <v>9</v>
      </c>
      <c r="K77" s="19"/>
      <c r="L77" s="19">
        <v>16</v>
      </c>
      <c r="M77" s="19">
        <v>15</v>
      </c>
      <c r="N77" s="19">
        <f t="shared" si="87"/>
        <v>1</v>
      </c>
      <c r="O77" s="64"/>
      <c r="P77" s="19"/>
      <c r="Q77" s="19">
        <v>8</v>
      </c>
      <c r="R77" s="19">
        <f t="shared" si="88"/>
        <v>-8</v>
      </c>
      <c r="S77" s="19">
        <f t="shared" si="89"/>
        <v>-8</v>
      </c>
      <c r="T77" s="19">
        <v>9</v>
      </c>
      <c r="U77" s="19">
        <v>30</v>
      </c>
      <c r="V77" s="19">
        <f t="shared" si="90"/>
        <v>-21</v>
      </c>
      <c r="W77" s="19">
        <f t="shared" si="81"/>
        <v>-21</v>
      </c>
      <c r="X77" s="19">
        <v>1</v>
      </c>
      <c r="Y77" s="19">
        <v>6</v>
      </c>
      <c r="Z77" s="19">
        <f t="shared" si="91"/>
        <v>-5</v>
      </c>
      <c r="AA77" s="19">
        <f t="shared" si="92"/>
        <v>-2.5</v>
      </c>
      <c r="AB77" s="19">
        <v>1</v>
      </c>
      <c r="AC77" s="19">
        <v>4</v>
      </c>
      <c r="AD77" s="19">
        <f t="shared" si="93"/>
        <v>-3</v>
      </c>
      <c r="AE77" s="127">
        <f t="shared" si="110"/>
        <v>-3</v>
      </c>
      <c r="AF77" s="19">
        <v>5</v>
      </c>
      <c r="AG77" s="19">
        <v>10</v>
      </c>
      <c r="AH77" s="19">
        <f t="shared" si="94"/>
        <v>-5</v>
      </c>
      <c r="AI77" s="127">
        <f t="shared" si="111"/>
        <v>-2.5</v>
      </c>
      <c r="AJ77" s="127">
        <v>3</v>
      </c>
      <c r="AK77" s="127">
        <v>3</v>
      </c>
      <c r="AL77" s="19">
        <f t="shared" si="95"/>
        <v>0</v>
      </c>
      <c r="AM77" s="127"/>
      <c r="AN77" s="19"/>
      <c r="AO77" s="19">
        <v>8</v>
      </c>
      <c r="AP77" s="19">
        <f t="shared" si="96"/>
        <v>-8</v>
      </c>
      <c r="AQ77" s="127">
        <f t="shared" si="80"/>
        <v>-1.6</v>
      </c>
      <c r="AR77" s="19"/>
      <c r="AS77" s="127">
        <v>1</v>
      </c>
      <c r="AT77" s="19">
        <f t="shared" si="97"/>
        <v>0.5</v>
      </c>
      <c r="AU77" s="127">
        <v>5</v>
      </c>
      <c r="AV77" s="19">
        <f t="shared" si="98"/>
        <v>-4.5</v>
      </c>
      <c r="AW77" s="127">
        <f t="shared" si="113"/>
        <v>-4.5</v>
      </c>
      <c r="AX77" s="127">
        <v>11</v>
      </c>
      <c r="AY77" s="127">
        <v>2</v>
      </c>
      <c r="AZ77" s="19">
        <f t="shared" si="99"/>
        <v>13</v>
      </c>
      <c r="BA77" s="19">
        <v>20</v>
      </c>
      <c r="BB77" s="19">
        <f t="shared" si="100"/>
        <v>-7</v>
      </c>
      <c r="BC77" s="127">
        <f t="shared" si="83"/>
        <v>-7</v>
      </c>
      <c r="BD77" s="19">
        <v>9</v>
      </c>
      <c r="BE77" s="127">
        <v>12</v>
      </c>
      <c r="BF77" s="19">
        <f t="shared" si="101"/>
        <v>-3</v>
      </c>
      <c r="BG77" s="127">
        <f t="shared" ref="BG77:BG114" si="114">0.5*BF77</f>
        <v>-1.5</v>
      </c>
      <c r="BH77" s="127">
        <v>4</v>
      </c>
      <c r="BI77" s="127">
        <v>18</v>
      </c>
      <c r="BJ77" s="19">
        <f t="shared" si="102"/>
        <v>-14</v>
      </c>
      <c r="BK77" s="127">
        <f t="shared" si="103"/>
        <v>-14</v>
      </c>
      <c r="BL77" s="127">
        <v>17</v>
      </c>
      <c r="BM77" s="19"/>
      <c r="BN77" s="127">
        <f t="shared" si="104"/>
        <v>17</v>
      </c>
      <c r="BO77" s="127">
        <v>20</v>
      </c>
      <c r="BP77" s="19">
        <f t="shared" si="105"/>
        <v>-3</v>
      </c>
      <c r="BQ77" s="127">
        <f>0.3*BP77</f>
        <v>-0.9</v>
      </c>
      <c r="BR77" s="127">
        <v>5</v>
      </c>
      <c r="BS77" s="127">
        <v>10</v>
      </c>
      <c r="BT77" s="19">
        <f t="shared" si="106"/>
        <v>-5</v>
      </c>
      <c r="BU77" s="19">
        <f t="shared" si="112"/>
        <v>-1.5</v>
      </c>
    </row>
    <row r="78" customHeight="1" spans="1:73">
      <c r="A78" s="81">
        <v>77</v>
      </c>
      <c r="B78" s="19">
        <v>104429</v>
      </c>
      <c r="C78" s="123" t="s">
        <v>120</v>
      </c>
      <c r="D78" s="19" t="s">
        <v>72</v>
      </c>
      <c r="E78" s="19" t="s">
        <v>28</v>
      </c>
      <c r="F78" s="19">
        <f t="shared" si="84"/>
        <v>-76.7</v>
      </c>
      <c r="G78" s="19">
        <f t="shared" si="85"/>
        <v>-38.35</v>
      </c>
      <c r="H78" s="19">
        <v>15</v>
      </c>
      <c r="I78" s="19">
        <v>30</v>
      </c>
      <c r="J78" s="19">
        <f t="shared" si="86"/>
        <v>-15</v>
      </c>
      <c r="K78" s="19">
        <f>1*J78</f>
        <v>-15</v>
      </c>
      <c r="L78" s="19">
        <v>12</v>
      </c>
      <c r="M78" s="19">
        <v>15</v>
      </c>
      <c r="N78" s="19">
        <f t="shared" si="87"/>
        <v>-3</v>
      </c>
      <c r="O78" s="19">
        <f t="shared" ref="O78:O89" si="115">1*N78</f>
        <v>-3</v>
      </c>
      <c r="P78" s="19">
        <v>2</v>
      </c>
      <c r="Q78" s="19">
        <v>8</v>
      </c>
      <c r="R78" s="19">
        <f t="shared" si="88"/>
        <v>-6</v>
      </c>
      <c r="S78" s="19">
        <f t="shared" si="89"/>
        <v>-6</v>
      </c>
      <c r="T78" s="19">
        <v>24</v>
      </c>
      <c r="U78" s="19">
        <v>20</v>
      </c>
      <c r="V78" s="19">
        <f t="shared" si="90"/>
        <v>4</v>
      </c>
      <c r="W78" s="19"/>
      <c r="X78" s="19"/>
      <c r="Y78" s="19">
        <v>6</v>
      </c>
      <c r="Z78" s="19">
        <f t="shared" si="91"/>
        <v>-6</v>
      </c>
      <c r="AA78" s="19">
        <f t="shared" si="92"/>
        <v>-3</v>
      </c>
      <c r="AB78" s="19">
        <v>3</v>
      </c>
      <c r="AC78" s="19">
        <v>4</v>
      </c>
      <c r="AD78" s="19">
        <f t="shared" si="93"/>
        <v>-1</v>
      </c>
      <c r="AE78" s="127">
        <f t="shared" si="110"/>
        <v>-1</v>
      </c>
      <c r="AF78" s="19">
        <v>10</v>
      </c>
      <c r="AG78" s="19">
        <v>10</v>
      </c>
      <c r="AH78" s="19">
        <f t="shared" si="94"/>
        <v>0</v>
      </c>
      <c r="AI78" s="127"/>
      <c r="AJ78" s="127">
        <v>2</v>
      </c>
      <c r="AK78" s="127">
        <v>3</v>
      </c>
      <c r="AL78" s="19">
        <f t="shared" si="95"/>
        <v>-1</v>
      </c>
      <c r="AM78" s="127">
        <f t="shared" ref="AM78:AM97" si="116">0.3*AL78</f>
        <v>-0.3</v>
      </c>
      <c r="AN78" s="19"/>
      <c r="AO78" s="19">
        <v>8</v>
      </c>
      <c r="AP78" s="19">
        <f t="shared" si="96"/>
        <v>-8</v>
      </c>
      <c r="AQ78" s="127">
        <f t="shared" si="80"/>
        <v>-1.6</v>
      </c>
      <c r="AR78" s="19"/>
      <c r="AS78" s="127">
        <v>2</v>
      </c>
      <c r="AT78" s="19">
        <f t="shared" si="97"/>
        <v>1</v>
      </c>
      <c r="AU78" s="127">
        <v>5</v>
      </c>
      <c r="AV78" s="19">
        <f t="shared" si="98"/>
        <v>-4</v>
      </c>
      <c r="AW78" s="127">
        <f t="shared" si="113"/>
        <v>-4</v>
      </c>
      <c r="AX78" s="127">
        <v>6</v>
      </c>
      <c r="AY78" s="127"/>
      <c r="AZ78" s="19">
        <f t="shared" si="99"/>
        <v>6</v>
      </c>
      <c r="BA78" s="19">
        <v>20</v>
      </c>
      <c r="BB78" s="19">
        <f t="shared" si="100"/>
        <v>-14</v>
      </c>
      <c r="BC78" s="127">
        <f t="shared" si="83"/>
        <v>-14</v>
      </c>
      <c r="BD78" s="19"/>
      <c r="BE78" s="127">
        <v>12</v>
      </c>
      <c r="BF78" s="19">
        <f t="shared" si="101"/>
        <v>-12</v>
      </c>
      <c r="BG78" s="127">
        <f t="shared" si="114"/>
        <v>-6</v>
      </c>
      <c r="BH78" s="127"/>
      <c r="BI78" s="127">
        <v>18</v>
      </c>
      <c r="BJ78" s="19">
        <f t="shared" si="102"/>
        <v>-18</v>
      </c>
      <c r="BK78" s="127">
        <f t="shared" si="103"/>
        <v>-18</v>
      </c>
      <c r="BL78" s="127">
        <v>4</v>
      </c>
      <c r="BM78" s="19">
        <v>5</v>
      </c>
      <c r="BN78" s="127">
        <f t="shared" si="104"/>
        <v>14</v>
      </c>
      <c r="BO78" s="127">
        <v>20</v>
      </c>
      <c r="BP78" s="19">
        <f t="shared" si="105"/>
        <v>-6</v>
      </c>
      <c r="BQ78" s="127">
        <f>0.3*BP78</f>
        <v>-1.8</v>
      </c>
      <c r="BR78" s="127"/>
      <c r="BS78" s="127">
        <v>10</v>
      </c>
      <c r="BT78" s="19">
        <f t="shared" si="106"/>
        <v>-10</v>
      </c>
      <c r="BU78" s="19">
        <f t="shared" si="112"/>
        <v>-3</v>
      </c>
    </row>
    <row r="79" customHeight="1" spans="1:73">
      <c r="A79" s="81">
        <v>78</v>
      </c>
      <c r="B79" s="19">
        <v>104430</v>
      </c>
      <c r="C79" s="123" t="s">
        <v>121</v>
      </c>
      <c r="D79" s="19" t="s">
        <v>57</v>
      </c>
      <c r="E79" s="19" t="s">
        <v>28</v>
      </c>
      <c r="F79" s="19">
        <f t="shared" si="84"/>
        <v>-97.7</v>
      </c>
      <c r="G79" s="19">
        <f t="shared" si="85"/>
        <v>-48.85</v>
      </c>
      <c r="H79" s="19">
        <v>36</v>
      </c>
      <c r="I79" s="19">
        <v>30</v>
      </c>
      <c r="J79" s="19">
        <f t="shared" si="86"/>
        <v>6</v>
      </c>
      <c r="K79" s="19"/>
      <c r="L79" s="19">
        <v>5</v>
      </c>
      <c r="M79" s="19">
        <v>15</v>
      </c>
      <c r="N79" s="19">
        <f t="shared" si="87"/>
        <v>-10</v>
      </c>
      <c r="O79" s="19">
        <f t="shared" si="115"/>
        <v>-10</v>
      </c>
      <c r="P79" s="19"/>
      <c r="Q79" s="19">
        <v>8</v>
      </c>
      <c r="R79" s="19">
        <f t="shared" si="88"/>
        <v>-8</v>
      </c>
      <c r="S79" s="19">
        <f t="shared" si="89"/>
        <v>-8</v>
      </c>
      <c r="T79" s="19">
        <v>5</v>
      </c>
      <c r="U79" s="19">
        <v>25</v>
      </c>
      <c r="V79" s="19">
        <f t="shared" si="90"/>
        <v>-20</v>
      </c>
      <c r="W79" s="19">
        <f t="shared" ref="W79:W87" si="117">1*V79</f>
        <v>-20</v>
      </c>
      <c r="X79" s="19"/>
      <c r="Y79" s="19">
        <v>6</v>
      </c>
      <c r="Z79" s="19">
        <f t="shared" si="91"/>
        <v>-6</v>
      </c>
      <c r="AA79" s="19">
        <f t="shared" si="92"/>
        <v>-3</v>
      </c>
      <c r="AB79" s="19"/>
      <c r="AC79" s="19">
        <v>4</v>
      </c>
      <c r="AD79" s="19">
        <f t="shared" si="93"/>
        <v>-4</v>
      </c>
      <c r="AE79" s="127">
        <f t="shared" si="110"/>
        <v>-4</v>
      </c>
      <c r="AF79" s="19"/>
      <c r="AG79" s="19">
        <v>10</v>
      </c>
      <c r="AH79" s="19">
        <f t="shared" si="94"/>
        <v>-10</v>
      </c>
      <c r="AI79" s="127">
        <f>0.5*AH79</f>
        <v>-5</v>
      </c>
      <c r="AJ79" s="127"/>
      <c r="AK79" s="127">
        <v>3</v>
      </c>
      <c r="AL79" s="19">
        <f t="shared" si="95"/>
        <v>-3</v>
      </c>
      <c r="AM79" s="127">
        <f t="shared" si="116"/>
        <v>-0.9</v>
      </c>
      <c r="AN79" s="19"/>
      <c r="AO79" s="19">
        <v>8</v>
      </c>
      <c r="AP79" s="19">
        <f t="shared" si="96"/>
        <v>-8</v>
      </c>
      <c r="AQ79" s="127">
        <f t="shared" si="80"/>
        <v>-1.6</v>
      </c>
      <c r="AR79" s="19"/>
      <c r="AS79" s="127">
        <v>1</v>
      </c>
      <c r="AT79" s="19">
        <f t="shared" si="97"/>
        <v>0.5</v>
      </c>
      <c r="AU79" s="127">
        <v>5</v>
      </c>
      <c r="AV79" s="19">
        <f t="shared" si="98"/>
        <v>-4.5</v>
      </c>
      <c r="AW79" s="127">
        <f t="shared" si="113"/>
        <v>-4.5</v>
      </c>
      <c r="AX79" s="127">
        <v>7</v>
      </c>
      <c r="AY79" s="127">
        <v>3</v>
      </c>
      <c r="AZ79" s="19">
        <f t="shared" si="99"/>
        <v>10</v>
      </c>
      <c r="BA79" s="19">
        <v>20</v>
      </c>
      <c r="BB79" s="19">
        <f t="shared" si="100"/>
        <v>-10</v>
      </c>
      <c r="BC79" s="127">
        <f t="shared" si="83"/>
        <v>-10</v>
      </c>
      <c r="BD79" s="19">
        <v>1</v>
      </c>
      <c r="BE79" s="127">
        <v>12</v>
      </c>
      <c r="BF79" s="19">
        <f t="shared" si="101"/>
        <v>-11</v>
      </c>
      <c r="BG79" s="127">
        <f t="shared" si="114"/>
        <v>-5.5</v>
      </c>
      <c r="BH79" s="127"/>
      <c r="BI79" s="127">
        <v>18</v>
      </c>
      <c r="BJ79" s="19">
        <f t="shared" si="102"/>
        <v>-18</v>
      </c>
      <c r="BK79" s="127">
        <f t="shared" si="103"/>
        <v>-18</v>
      </c>
      <c r="BL79" s="127">
        <v>4</v>
      </c>
      <c r="BM79" s="19">
        <v>1</v>
      </c>
      <c r="BN79" s="127">
        <f t="shared" si="104"/>
        <v>6</v>
      </c>
      <c r="BO79" s="127">
        <v>20</v>
      </c>
      <c r="BP79" s="19">
        <f t="shared" si="105"/>
        <v>-14</v>
      </c>
      <c r="BQ79" s="127">
        <f>0.3*BP79</f>
        <v>-4.2</v>
      </c>
      <c r="BR79" s="127"/>
      <c r="BS79" s="127">
        <v>10</v>
      </c>
      <c r="BT79" s="19">
        <f t="shared" si="106"/>
        <v>-10</v>
      </c>
      <c r="BU79" s="19">
        <f t="shared" si="112"/>
        <v>-3</v>
      </c>
    </row>
    <row r="80" customHeight="1" spans="1:73">
      <c r="A80" s="81">
        <v>79</v>
      </c>
      <c r="B80" s="19">
        <v>104533</v>
      </c>
      <c r="C80" s="123" t="s">
        <v>122</v>
      </c>
      <c r="D80" s="19" t="s">
        <v>44</v>
      </c>
      <c r="E80" s="19" t="s">
        <v>32</v>
      </c>
      <c r="F80" s="19">
        <f t="shared" si="84"/>
        <v>-112</v>
      </c>
      <c r="G80" s="19">
        <f t="shared" si="85"/>
        <v>-56</v>
      </c>
      <c r="H80" s="19">
        <v>22</v>
      </c>
      <c r="I80" s="19">
        <v>30</v>
      </c>
      <c r="J80" s="19">
        <f t="shared" si="86"/>
        <v>-8</v>
      </c>
      <c r="K80" s="19">
        <f>1*J80</f>
        <v>-8</v>
      </c>
      <c r="L80" s="19">
        <v>9</v>
      </c>
      <c r="M80" s="19">
        <v>15</v>
      </c>
      <c r="N80" s="19">
        <f t="shared" si="87"/>
        <v>-6</v>
      </c>
      <c r="O80" s="19">
        <f t="shared" si="115"/>
        <v>-6</v>
      </c>
      <c r="P80" s="19">
        <v>1</v>
      </c>
      <c r="Q80" s="19">
        <v>8</v>
      </c>
      <c r="R80" s="19">
        <f t="shared" si="88"/>
        <v>-7</v>
      </c>
      <c r="S80" s="19">
        <f t="shared" si="89"/>
        <v>-7</v>
      </c>
      <c r="T80" s="19"/>
      <c r="U80" s="19">
        <v>25</v>
      </c>
      <c r="V80" s="19">
        <f t="shared" si="90"/>
        <v>-25</v>
      </c>
      <c r="W80" s="19">
        <f t="shared" si="117"/>
        <v>-25</v>
      </c>
      <c r="X80" s="19"/>
      <c r="Y80" s="19">
        <v>6</v>
      </c>
      <c r="Z80" s="19">
        <f t="shared" si="91"/>
        <v>-6</v>
      </c>
      <c r="AA80" s="19">
        <f t="shared" si="92"/>
        <v>-3</v>
      </c>
      <c r="AB80" s="19">
        <v>1</v>
      </c>
      <c r="AC80" s="19">
        <v>4</v>
      </c>
      <c r="AD80" s="19">
        <f t="shared" si="93"/>
        <v>-3</v>
      </c>
      <c r="AE80" s="127">
        <f t="shared" si="110"/>
        <v>-3</v>
      </c>
      <c r="AF80" s="19">
        <v>2</v>
      </c>
      <c r="AG80" s="19">
        <v>10</v>
      </c>
      <c r="AH80" s="19">
        <f t="shared" si="94"/>
        <v>-8</v>
      </c>
      <c r="AI80" s="127">
        <f>0.5*AH80</f>
        <v>-4</v>
      </c>
      <c r="AJ80" s="127"/>
      <c r="AK80" s="127">
        <v>3</v>
      </c>
      <c r="AL80" s="19">
        <f t="shared" si="95"/>
        <v>-3</v>
      </c>
      <c r="AM80" s="127">
        <f t="shared" si="116"/>
        <v>-0.9</v>
      </c>
      <c r="AN80" s="19"/>
      <c r="AO80" s="19">
        <v>8</v>
      </c>
      <c r="AP80" s="19">
        <f t="shared" si="96"/>
        <v>-8</v>
      </c>
      <c r="AQ80" s="127">
        <f t="shared" si="80"/>
        <v>-1.6</v>
      </c>
      <c r="AR80" s="19"/>
      <c r="AS80" s="127"/>
      <c r="AT80" s="19">
        <f t="shared" si="97"/>
        <v>0</v>
      </c>
      <c r="AU80" s="127">
        <v>5</v>
      </c>
      <c r="AV80" s="19">
        <f t="shared" si="98"/>
        <v>-5</v>
      </c>
      <c r="AW80" s="127">
        <f t="shared" si="113"/>
        <v>-5</v>
      </c>
      <c r="AX80" s="127">
        <v>1</v>
      </c>
      <c r="AY80" s="127">
        <v>1</v>
      </c>
      <c r="AZ80" s="19">
        <f t="shared" si="99"/>
        <v>2</v>
      </c>
      <c r="BA80" s="19">
        <v>20</v>
      </c>
      <c r="BB80" s="19">
        <f t="shared" si="100"/>
        <v>-18</v>
      </c>
      <c r="BC80" s="127">
        <f t="shared" si="83"/>
        <v>-18</v>
      </c>
      <c r="BD80" s="19"/>
      <c r="BE80" s="127">
        <v>12</v>
      </c>
      <c r="BF80" s="19">
        <f t="shared" si="101"/>
        <v>-12</v>
      </c>
      <c r="BG80" s="127">
        <f t="shared" si="114"/>
        <v>-6</v>
      </c>
      <c r="BH80" s="127">
        <v>1</v>
      </c>
      <c r="BI80" s="127">
        <v>18</v>
      </c>
      <c r="BJ80" s="19">
        <f t="shared" si="102"/>
        <v>-17</v>
      </c>
      <c r="BK80" s="127">
        <f t="shared" si="103"/>
        <v>-17</v>
      </c>
      <c r="BL80" s="127">
        <v>5</v>
      </c>
      <c r="BM80" s="19"/>
      <c r="BN80" s="127">
        <f t="shared" si="104"/>
        <v>5</v>
      </c>
      <c r="BO80" s="127">
        <v>20</v>
      </c>
      <c r="BP80" s="19">
        <f t="shared" si="105"/>
        <v>-15</v>
      </c>
      <c r="BQ80" s="127">
        <f>0.3*BP80</f>
        <v>-4.5</v>
      </c>
      <c r="BR80" s="127"/>
      <c r="BS80" s="127">
        <v>10</v>
      </c>
      <c r="BT80" s="19">
        <f t="shared" si="106"/>
        <v>-10</v>
      </c>
      <c r="BU80" s="19">
        <f t="shared" si="112"/>
        <v>-3</v>
      </c>
    </row>
    <row r="81" customHeight="1" spans="1:73">
      <c r="A81" s="81">
        <v>80</v>
      </c>
      <c r="B81" s="19">
        <v>104838</v>
      </c>
      <c r="C81" s="123" t="s">
        <v>123</v>
      </c>
      <c r="D81" s="19" t="s">
        <v>27</v>
      </c>
      <c r="E81" s="19" t="s">
        <v>28</v>
      </c>
      <c r="F81" s="19">
        <f t="shared" si="84"/>
        <v>-94.2</v>
      </c>
      <c r="G81" s="19">
        <f t="shared" si="85"/>
        <v>-47.1</v>
      </c>
      <c r="H81" s="19">
        <v>26</v>
      </c>
      <c r="I81" s="19">
        <v>30</v>
      </c>
      <c r="J81" s="19">
        <f t="shared" si="86"/>
        <v>-4</v>
      </c>
      <c r="K81" s="19">
        <f>1*J81</f>
        <v>-4</v>
      </c>
      <c r="L81" s="19">
        <v>6</v>
      </c>
      <c r="M81" s="19">
        <v>15</v>
      </c>
      <c r="N81" s="19">
        <f t="shared" si="87"/>
        <v>-9</v>
      </c>
      <c r="O81" s="19">
        <f t="shared" si="115"/>
        <v>-9</v>
      </c>
      <c r="P81" s="19"/>
      <c r="Q81" s="19">
        <v>8</v>
      </c>
      <c r="R81" s="19">
        <f t="shared" si="88"/>
        <v>-8</v>
      </c>
      <c r="S81" s="19">
        <f t="shared" si="89"/>
        <v>-8</v>
      </c>
      <c r="T81" s="19">
        <v>7</v>
      </c>
      <c r="U81" s="19">
        <v>25</v>
      </c>
      <c r="V81" s="19">
        <f t="shared" si="90"/>
        <v>-18</v>
      </c>
      <c r="W81" s="19">
        <f t="shared" si="117"/>
        <v>-18</v>
      </c>
      <c r="X81" s="19"/>
      <c r="Y81" s="19">
        <v>6</v>
      </c>
      <c r="Z81" s="19">
        <f t="shared" si="91"/>
        <v>-6</v>
      </c>
      <c r="AA81" s="19">
        <f t="shared" si="92"/>
        <v>-3</v>
      </c>
      <c r="AB81" s="19">
        <v>3</v>
      </c>
      <c r="AC81" s="19">
        <v>4</v>
      </c>
      <c r="AD81" s="19">
        <f t="shared" si="93"/>
        <v>-1</v>
      </c>
      <c r="AE81" s="127">
        <f t="shared" si="110"/>
        <v>-1</v>
      </c>
      <c r="AF81" s="19">
        <v>4</v>
      </c>
      <c r="AG81" s="19">
        <v>10</v>
      </c>
      <c r="AH81" s="19">
        <f t="shared" si="94"/>
        <v>-6</v>
      </c>
      <c r="AI81" s="127">
        <f>0.5*AH81</f>
        <v>-3</v>
      </c>
      <c r="AJ81" s="127"/>
      <c r="AK81" s="127">
        <v>3</v>
      </c>
      <c r="AL81" s="19">
        <f t="shared" si="95"/>
        <v>-3</v>
      </c>
      <c r="AM81" s="127">
        <f t="shared" si="116"/>
        <v>-0.9</v>
      </c>
      <c r="AN81" s="19"/>
      <c r="AO81" s="19">
        <v>8</v>
      </c>
      <c r="AP81" s="19">
        <f t="shared" si="96"/>
        <v>-8</v>
      </c>
      <c r="AQ81" s="127">
        <f t="shared" si="80"/>
        <v>-1.6</v>
      </c>
      <c r="AR81" s="19"/>
      <c r="AS81" s="127"/>
      <c r="AT81" s="19">
        <f t="shared" si="97"/>
        <v>0</v>
      </c>
      <c r="AU81" s="127">
        <v>5</v>
      </c>
      <c r="AV81" s="19">
        <f t="shared" si="98"/>
        <v>-5</v>
      </c>
      <c r="AW81" s="127">
        <f t="shared" si="113"/>
        <v>-5</v>
      </c>
      <c r="AX81" s="127">
        <v>6</v>
      </c>
      <c r="AY81" s="127">
        <v>1</v>
      </c>
      <c r="AZ81" s="19">
        <f t="shared" si="99"/>
        <v>7</v>
      </c>
      <c r="BA81" s="19">
        <v>20</v>
      </c>
      <c r="BB81" s="19">
        <f t="shared" si="100"/>
        <v>-13</v>
      </c>
      <c r="BC81" s="127">
        <f t="shared" si="83"/>
        <v>-13</v>
      </c>
      <c r="BD81" s="19">
        <v>1</v>
      </c>
      <c r="BE81" s="127">
        <v>12</v>
      </c>
      <c r="BF81" s="19">
        <f t="shared" si="101"/>
        <v>-11</v>
      </c>
      <c r="BG81" s="127">
        <f t="shared" si="114"/>
        <v>-5.5</v>
      </c>
      <c r="BH81" s="127"/>
      <c r="BI81" s="127">
        <v>18</v>
      </c>
      <c r="BJ81" s="19">
        <f t="shared" si="102"/>
        <v>-18</v>
      </c>
      <c r="BK81" s="127">
        <f t="shared" si="103"/>
        <v>-18</v>
      </c>
      <c r="BL81" s="127">
        <v>16</v>
      </c>
      <c r="BM81" s="19"/>
      <c r="BN81" s="127">
        <f t="shared" si="104"/>
        <v>16</v>
      </c>
      <c r="BO81" s="127">
        <v>20</v>
      </c>
      <c r="BP81" s="19">
        <f t="shared" si="105"/>
        <v>-4</v>
      </c>
      <c r="BQ81" s="127">
        <f>0.3*BP81</f>
        <v>-1.2</v>
      </c>
      <c r="BR81" s="127"/>
      <c r="BS81" s="127">
        <v>10</v>
      </c>
      <c r="BT81" s="19">
        <f t="shared" si="106"/>
        <v>-10</v>
      </c>
      <c r="BU81" s="19">
        <f t="shared" si="112"/>
        <v>-3</v>
      </c>
    </row>
    <row r="82" customHeight="1" spans="1:73">
      <c r="A82" s="81">
        <v>81</v>
      </c>
      <c r="B82" s="19">
        <v>105267</v>
      </c>
      <c r="C82" s="123" t="s">
        <v>124</v>
      </c>
      <c r="D82" s="19" t="s">
        <v>46</v>
      </c>
      <c r="E82" s="19" t="s">
        <v>30</v>
      </c>
      <c r="F82" s="19">
        <f t="shared" si="84"/>
        <v>-74.1</v>
      </c>
      <c r="G82" s="19">
        <f t="shared" si="85"/>
        <v>-37.05</v>
      </c>
      <c r="H82" s="19">
        <v>81</v>
      </c>
      <c r="I82" s="19">
        <v>35</v>
      </c>
      <c r="J82" s="19">
        <f t="shared" si="86"/>
        <v>46</v>
      </c>
      <c r="K82" s="19"/>
      <c r="L82" s="19">
        <v>16</v>
      </c>
      <c r="M82" s="19">
        <v>25</v>
      </c>
      <c r="N82" s="19">
        <f t="shared" si="87"/>
        <v>-9</v>
      </c>
      <c r="O82" s="19">
        <f t="shared" si="115"/>
        <v>-9</v>
      </c>
      <c r="P82" s="19">
        <v>2</v>
      </c>
      <c r="Q82" s="19">
        <v>12</v>
      </c>
      <c r="R82" s="19">
        <f t="shared" si="88"/>
        <v>-10</v>
      </c>
      <c r="S82" s="19">
        <f t="shared" si="89"/>
        <v>-10</v>
      </c>
      <c r="T82" s="19">
        <v>22</v>
      </c>
      <c r="U82" s="19">
        <v>30</v>
      </c>
      <c r="V82" s="19">
        <f t="shared" si="90"/>
        <v>-8</v>
      </c>
      <c r="W82" s="19">
        <f t="shared" si="117"/>
        <v>-8</v>
      </c>
      <c r="X82" s="19">
        <v>1</v>
      </c>
      <c r="Y82" s="19">
        <v>10</v>
      </c>
      <c r="Z82" s="19">
        <f t="shared" si="91"/>
        <v>-9</v>
      </c>
      <c r="AA82" s="19">
        <f t="shared" si="92"/>
        <v>-4.5</v>
      </c>
      <c r="AB82" s="19"/>
      <c r="AC82" s="19">
        <v>6</v>
      </c>
      <c r="AD82" s="19">
        <f t="shared" si="93"/>
        <v>-6</v>
      </c>
      <c r="AE82" s="127">
        <f t="shared" si="110"/>
        <v>-6</v>
      </c>
      <c r="AF82" s="19">
        <v>19</v>
      </c>
      <c r="AG82" s="19">
        <v>12</v>
      </c>
      <c r="AH82" s="19">
        <f t="shared" si="94"/>
        <v>7</v>
      </c>
      <c r="AI82" s="127"/>
      <c r="AJ82" s="127">
        <v>5</v>
      </c>
      <c r="AK82" s="127">
        <v>8</v>
      </c>
      <c r="AL82" s="19">
        <f t="shared" si="95"/>
        <v>-3</v>
      </c>
      <c r="AM82" s="127">
        <f t="shared" si="116"/>
        <v>-0.9</v>
      </c>
      <c r="AN82" s="19"/>
      <c r="AO82" s="19">
        <v>12</v>
      </c>
      <c r="AP82" s="19">
        <f t="shared" si="96"/>
        <v>-12</v>
      </c>
      <c r="AQ82" s="127">
        <f t="shared" si="80"/>
        <v>-2.4</v>
      </c>
      <c r="AR82" s="19">
        <v>4</v>
      </c>
      <c r="AS82" s="127">
        <v>1</v>
      </c>
      <c r="AT82" s="19">
        <f t="shared" si="97"/>
        <v>4.5</v>
      </c>
      <c r="AU82" s="127">
        <v>10</v>
      </c>
      <c r="AV82" s="19">
        <f t="shared" si="98"/>
        <v>-5.5</v>
      </c>
      <c r="AW82" s="127">
        <f t="shared" si="113"/>
        <v>-5.5</v>
      </c>
      <c r="AX82" s="127">
        <v>20</v>
      </c>
      <c r="AY82" s="127">
        <v>4</v>
      </c>
      <c r="AZ82" s="19">
        <f t="shared" si="99"/>
        <v>24</v>
      </c>
      <c r="BA82" s="19">
        <v>25</v>
      </c>
      <c r="BB82" s="19">
        <f t="shared" si="100"/>
        <v>-1</v>
      </c>
      <c r="BC82" s="127">
        <f t="shared" si="83"/>
        <v>-1</v>
      </c>
      <c r="BD82" s="19">
        <v>3</v>
      </c>
      <c r="BE82" s="127">
        <v>18</v>
      </c>
      <c r="BF82" s="19">
        <f t="shared" si="101"/>
        <v>-15</v>
      </c>
      <c r="BG82" s="127">
        <f t="shared" si="114"/>
        <v>-7.5</v>
      </c>
      <c r="BH82" s="127">
        <v>4</v>
      </c>
      <c r="BI82" s="127">
        <v>20</v>
      </c>
      <c r="BJ82" s="19">
        <f t="shared" si="102"/>
        <v>-16</v>
      </c>
      <c r="BK82" s="127">
        <f t="shared" si="103"/>
        <v>-16</v>
      </c>
      <c r="BL82" s="127">
        <v>14</v>
      </c>
      <c r="BM82" s="19">
        <v>6</v>
      </c>
      <c r="BN82" s="127">
        <f t="shared" si="104"/>
        <v>26</v>
      </c>
      <c r="BO82" s="127">
        <v>25</v>
      </c>
      <c r="BP82" s="19">
        <f t="shared" si="105"/>
        <v>1</v>
      </c>
      <c r="BQ82" s="127"/>
      <c r="BR82" s="127">
        <v>4</v>
      </c>
      <c r="BS82" s="127">
        <v>15</v>
      </c>
      <c r="BT82" s="19">
        <f t="shared" si="106"/>
        <v>-11</v>
      </c>
      <c r="BU82" s="19">
        <f t="shared" si="112"/>
        <v>-3.3</v>
      </c>
    </row>
    <row r="83" customHeight="1" spans="1:73">
      <c r="A83" s="81">
        <v>82</v>
      </c>
      <c r="B83" s="19">
        <v>105751</v>
      </c>
      <c r="C83" s="123" t="s">
        <v>125</v>
      </c>
      <c r="D83" s="19" t="s">
        <v>57</v>
      </c>
      <c r="E83" s="19" t="s">
        <v>28</v>
      </c>
      <c r="F83" s="19">
        <f t="shared" si="84"/>
        <v>-119.9</v>
      </c>
      <c r="G83" s="19">
        <f t="shared" si="85"/>
        <v>-59.95</v>
      </c>
      <c r="H83" s="19">
        <v>44</v>
      </c>
      <c r="I83" s="19">
        <v>35</v>
      </c>
      <c r="J83" s="19">
        <f t="shared" si="86"/>
        <v>9</v>
      </c>
      <c r="K83" s="19"/>
      <c r="L83" s="19">
        <v>1</v>
      </c>
      <c r="M83" s="19">
        <v>25</v>
      </c>
      <c r="N83" s="19">
        <f t="shared" si="87"/>
        <v>-24</v>
      </c>
      <c r="O83" s="19">
        <f t="shared" si="115"/>
        <v>-24</v>
      </c>
      <c r="P83" s="19">
        <v>1</v>
      </c>
      <c r="Q83" s="19">
        <v>12</v>
      </c>
      <c r="R83" s="19">
        <f t="shared" si="88"/>
        <v>-11</v>
      </c>
      <c r="S83" s="19">
        <f t="shared" si="89"/>
        <v>-11</v>
      </c>
      <c r="T83" s="19">
        <v>16</v>
      </c>
      <c r="U83" s="19">
        <v>30</v>
      </c>
      <c r="V83" s="19">
        <f t="shared" si="90"/>
        <v>-14</v>
      </c>
      <c r="W83" s="19">
        <f t="shared" si="117"/>
        <v>-14</v>
      </c>
      <c r="X83" s="19"/>
      <c r="Y83" s="19">
        <v>10</v>
      </c>
      <c r="Z83" s="19">
        <f t="shared" si="91"/>
        <v>-10</v>
      </c>
      <c r="AA83" s="19">
        <f t="shared" si="92"/>
        <v>-5</v>
      </c>
      <c r="AB83" s="19">
        <v>2</v>
      </c>
      <c r="AC83" s="19">
        <v>6</v>
      </c>
      <c r="AD83" s="19">
        <f t="shared" si="93"/>
        <v>-4</v>
      </c>
      <c r="AE83" s="127">
        <f t="shared" si="110"/>
        <v>-4</v>
      </c>
      <c r="AF83" s="19">
        <v>13</v>
      </c>
      <c r="AG83" s="19">
        <v>12</v>
      </c>
      <c r="AH83" s="19">
        <f t="shared" si="94"/>
        <v>1</v>
      </c>
      <c r="AI83" s="127"/>
      <c r="AJ83" s="127"/>
      <c r="AK83" s="127">
        <v>8</v>
      </c>
      <c r="AL83" s="19">
        <f t="shared" si="95"/>
        <v>-8</v>
      </c>
      <c r="AM83" s="127">
        <f t="shared" si="116"/>
        <v>-2.4</v>
      </c>
      <c r="AN83" s="19"/>
      <c r="AO83" s="19">
        <v>12</v>
      </c>
      <c r="AP83" s="19">
        <f t="shared" si="96"/>
        <v>-12</v>
      </c>
      <c r="AQ83" s="127">
        <f t="shared" si="80"/>
        <v>-2.4</v>
      </c>
      <c r="AR83" s="19">
        <v>1</v>
      </c>
      <c r="AS83" s="127">
        <v>1</v>
      </c>
      <c r="AT83" s="19">
        <f t="shared" si="97"/>
        <v>1.5</v>
      </c>
      <c r="AU83" s="127">
        <v>10</v>
      </c>
      <c r="AV83" s="19">
        <f t="shared" si="98"/>
        <v>-8.5</v>
      </c>
      <c r="AW83" s="127">
        <f t="shared" si="113"/>
        <v>-8.5</v>
      </c>
      <c r="AX83" s="127">
        <v>10</v>
      </c>
      <c r="AY83" s="127">
        <v>2</v>
      </c>
      <c r="AZ83" s="19">
        <f t="shared" si="99"/>
        <v>12</v>
      </c>
      <c r="BA83" s="19">
        <v>25</v>
      </c>
      <c r="BB83" s="19">
        <f t="shared" si="100"/>
        <v>-13</v>
      </c>
      <c r="BC83" s="127">
        <f t="shared" si="83"/>
        <v>-13</v>
      </c>
      <c r="BD83" s="19"/>
      <c r="BE83" s="127">
        <v>15</v>
      </c>
      <c r="BF83" s="19">
        <f t="shared" si="101"/>
        <v>-15</v>
      </c>
      <c r="BG83" s="127">
        <f t="shared" si="114"/>
        <v>-7.5</v>
      </c>
      <c r="BH83" s="127"/>
      <c r="BI83" s="127">
        <v>20</v>
      </c>
      <c r="BJ83" s="19">
        <f t="shared" si="102"/>
        <v>-20</v>
      </c>
      <c r="BK83" s="127">
        <f t="shared" si="103"/>
        <v>-20</v>
      </c>
      <c r="BL83" s="127">
        <v>2</v>
      </c>
      <c r="BM83" s="19">
        <v>5</v>
      </c>
      <c r="BN83" s="127">
        <f t="shared" si="104"/>
        <v>12</v>
      </c>
      <c r="BO83" s="127">
        <v>25</v>
      </c>
      <c r="BP83" s="19">
        <f t="shared" si="105"/>
        <v>-13</v>
      </c>
      <c r="BQ83" s="127">
        <f t="shared" ref="BQ83:BQ89" si="118">0.3*BP83</f>
        <v>-3.9</v>
      </c>
      <c r="BR83" s="127">
        <v>1</v>
      </c>
      <c r="BS83" s="127">
        <v>15</v>
      </c>
      <c r="BT83" s="19">
        <f t="shared" si="106"/>
        <v>-14</v>
      </c>
      <c r="BU83" s="19">
        <f t="shared" si="112"/>
        <v>-4.2</v>
      </c>
    </row>
    <row r="84" customHeight="1" spans="1:73">
      <c r="A84" s="81">
        <v>83</v>
      </c>
      <c r="B84" s="19">
        <v>105910</v>
      </c>
      <c r="C84" s="123" t="s">
        <v>126</v>
      </c>
      <c r="D84" s="19" t="s">
        <v>46</v>
      </c>
      <c r="E84" s="19" t="s">
        <v>66</v>
      </c>
      <c r="F84" s="19">
        <f t="shared" si="84"/>
        <v>-62</v>
      </c>
      <c r="G84" s="19">
        <f t="shared" si="85"/>
        <v>-31</v>
      </c>
      <c r="H84" s="19">
        <v>35</v>
      </c>
      <c r="I84" s="19">
        <v>30</v>
      </c>
      <c r="J84" s="19">
        <f t="shared" si="86"/>
        <v>5</v>
      </c>
      <c r="K84" s="19"/>
      <c r="L84" s="19">
        <v>14</v>
      </c>
      <c r="M84" s="19">
        <v>15</v>
      </c>
      <c r="N84" s="19">
        <f t="shared" si="87"/>
        <v>-1</v>
      </c>
      <c r="O84" s="19">
        <f t="shared" si="115"/>
        <v>-1</v>
      </c>
      <c r="P84" s="19"/>
      <c r="Q84" s="19">
        <v>8</v>
      </c>
      <c r="R84" s="19">
        <f t="shared" si="88"/>
        <v>-8</v>
      </c>
      <c r="S84" s="19">
        <f t="shared" si="89"/>
        <v>-8</v>
      </c>
      <c r="T84" s="19">
        <v>6</v>
      </c>
      <c r="U84" s="19">
        <v>30</v>
      </c>
      <c r="V84" s="19">
        <f t="shared" si="90"/>
        <v>-24</v>
      </c>
      <c r="W84" s="19">
        <f t="shared" si="117"/>
        <v>-24</v>
      </c>
      <c r="X84" s="19">
        <v>1</v>
      </c>
      <c r="Y84" s="19">
        <v>6</v>
      </c>
      <c r="Z84" s="19">
        <f t="shared" si="91"/>
        <v>-5</v>
      </c>
      <c r="AA84" s="19">
        <f t="shared" si="92"/>
        <v>-2.5</v>
      </c>
      <c r="AB84" s="19">
        <v>8</v>
      </c>
      <c r="AC84" s="19">
        <v>4</v>
      </c>
      <c r="AD84" s="19">
        <f t="shared" si="93"/>
        <v>4</v>
      </c>
      <c r="AE84" s="127"/>
      <c r="AF84" s="19">
        <v>18</v>
      </c>
      <c r="AG84" s="19">
        <v>10</v>
      </c>
      <c r="AH84" s="19">
        <f t="shared" si="94"/>
        <v>8</v>
      </c>
      <c r="AI84" s="127"/>
      <c r="AJ84" s="127">
        <v>1</v>
      </c>
      <c r="AK84" s="127">
        <v>3</v>
      </c>
      <c r="AL84" s="19">
        <f t="shared" si="95"/>
        <v>-2</v>
      </c>
      <c r="AM84" s="127">
        <f t="shared" si="116"/>
        <v>-0.6</v>
      </c>
      <c r="AN84" s="19"/>
      <c r="AO84" s="19">
        <v>8</v>
      </c>
      <c r="AP84" s="19">
        <f t="shared" si="96"/>
        <v>-8</v>
      </c>
      <c r="AQ84" s="127">
        <f t="shared" si="80"/>
        <v>-1.6</v>
      </c>
      <c r="AR84" s="19">
        <v>4</v>
      </c>
      <c r="AS84" s="127">
        <v>1</v>
      </c>
      <c r="AT84" s="19">
        <f t="shared" si="97"/>
        <v>4.5</v>
      </c>
      <c r="AU84" s="127">
        <v>5</v>
      </c>
      <c r="AV84" s="19">
        <f t="shared" si="98"/>
        <v>-0.5</v>
      </c>
      <c r="AW84" s="127">
        <f t="shared" si="113"/>
        <v>-0.5</v>
      </c>
      <c r="AX84" s="127">
        <v>25</v>
      </c>
      <c r="AY84" s="127">
        <v>3</v>
      </c>
      <c r="AZ84" s="19">
        <f t="shared" si="99"/>
        <v>28</v>
      </c>
      <c r="BA84" s="19">
        <v>20</v>
      </c>
      <c r="BB84" s="19">
        <f t="shared" si="100"/>
        <v>8</v>
      </c>
      <c r="BC84" s="127"/>
      <c r="BD84" s="19">
        <v>3</v>
      </c>
      <c r="BE84" s="127">
        <v>12</v>
      </c>
      <c r="BF84" s="19">
        <f t="shared" si="101"/>
        <v>-9</v>
      </c>
      <c r="BG84" s="127">
        <f t="shared" si="114"/>
        <v>-4.5</v>
      </c>
      <c r="BH84" s="127">
        <v>2</v>
      </c>
      <c r="BI84" s="127">
        <v>18</v>
      </c>
      <c r="BJ84" s="19">
        <f t="shared" si="102"/>
        <v>-16</v>
      </c>
      <c r="BK84" s="127">
        <f t="shared" si="103"/>
        <v>-16</v>
      </c>
      <c r="BL84" s="127">
        <v>15</v>
      </c>
      <c r="BM84" s="19">
        <v>1</v>
      </c>
      <c r="BN84" s="127">
        <f t="shared" si="104"/>
        <v>17</v>
      </c>
      <c r="BO84" s="127">
        <v>20</v>
      </c>
      <c r="BP84" s="19">
        <f t="shared" si="105"/>
        <v>-3</v>
      </c>
      <c r="BQ84" s="127">
        <f t="shared" si="118"/>
        <v>-0.9</v>
      </c>
      <c r="BR84" s="127">
        <v>2</v>
      </c>
      <c r="BS84" s="127">
        <v>10</v>
      </c>
      <c r="BT84" s="19">
        <f t="shared" si="106"/>
        <v>-8</v>
      </c>
      <c r="BU84" s="19">
        <f t="shared" si="112"/>
        <v>-2.4</v>
      </c>
    </row>
    <row r="85" customHeight="1" spans="1:73">
      <c r="A85" s="81">
        <v>84</v>
      </c>
      <c r="B85" s="19">
        <v>106066</v>
      </c>
      <c r="C85" s="123" t="s">
        <v>127</v>
      </c>
      <c r="D85" s="19" t="s">
        <v>34</v>
      </c>
      <c r="E85" s="19" t="s">
        <v>30</v>
      </c>
      <c r="F85" s="19">
        <f t="shared" si="84"/>
        <v>-96.2</v>
      </c>
      <c r="G85" s="19">
        <f t="shared" si="85"/>
        <v>-48.1</v>
      </c>
      <c r="H85" s="19">
        <v>95</v>
      </c>
      <c r="I85" s="19">
        <v>40</v>
      </c>
      <c r="J85" s="19">
        <f t="shared" si="86"/>
        <v>55</v>
      </c>
      <c r="K85" s="19"/>
      <c r="L85" s="19">
        <v>21</v>
      </c>
      <c r="M85" s="19">
        <v>30</v>
      </c>
      <c r="N85" s="19">
        <f t="shared" si="87"/>
        <v>-9</v>
      </c>
      <c r="O85" s="19">
        <f t="shared" si="115"/>
        <v>-9</v>
      </c>
      <c r="P85" s="19">
        <v>3</v>
      </c>
      <c r="Q85" s="19">
        <v>15</v>
      </c>
      <c r="R85" s="19">
        <f t="shared" si="88"/>
        <v>-12</v>
      </c>
      <c r="S85" s="19">
        <f t="shared" si="89"/>
        <v>-12</v>
      </c>
      <c r="T85" s="19">
        <v>9</v>
      </c>
      <c r="U85" s="19">
        <v>30</v>
      </c>
      <c r="V85" s="19">
        <f t="shared" si="90"/>
        <v>-21</v>
      </c>
      <c r="W85" s="19">
        <f t="shared" si="117"/>
        <v>-21</v>
      </c>
      <c r="X85" s="19">
        <v>1</v>
      </c>
      <c r="Y85" s="19">
        <v>10</v>
      </c>
      <c r="Z85" s="19">
        <f t="shared" si="91"/>
        <v>-9</v>
      </c>
      <c r="AA85" s="19">
        <f t="shared" si="92"/>
        <v>-4.5</v>
      </c>
      <c r="AB85" s="19"/>
      <c r="AC85" s="19">
        <v>6</v>
      </c>
      <c r="AD85" s="19">
        <f t="shared" si="93"/>
        <v>-6</v>
      </c>
      <c r="AE85" s="127">
        <f>1*AD85</f>
        <v>-6</v>
      </c>
      <c r="AF85" s="19">
        <v>15</v>
      </c>
      <c r="AG85" s="19">
        <v>12</v>
      </c>
      <c r="AH85" s="19">
        <f t="shared" si="94"/>
        <v>3</v>
      </c>
      <c r="AI85" s="127"/>
      <c r="AJ85" s="127">
        <v>4</v>
      </c>
      <c r="AK85" s="127">
        <v>8</v>
      </c>
      <c r="AL85" s="19">
        <f t="shared" si="95"/>
        <v>-4</v>
      </c>
      <c r="AM85" s="127">
        <f t="shared" si="116"/>
        <v>-1.2</v>
      </c>
      <c r="AN85" s="19"/>
      <c r="AO85" s="19">
        <v>12</v>
      </c>
      <c r="AP85" s="19">
        <f t="shared" si="96"/>
        <v>-12</v>
      </c>
      <c r="AQ85" s="127">
        <f t="shared" si="80"/>
        <v>-2.4</v>
      </c>
      <c r="AR85" s="19">
        <v>8</v>
      </c>
      <c r="AS85" s="127"/>
      <c r="AT85" s="19">
        <f t="shared" si="97"/>
        <v>8</v>
      </c>
      <c r="AU85" s="127">
        <v>10</v>
      </c>
      <c r="AV85" s="19">
        <f t="shared" si="98"/>
        <v>-2</v>
      </c>
      <c r="AW85" s="127">
        <f t="shared" si="113"/>
        <v>-2</v>
      </c>
      <c r="AX85" s="127">
        <v>33</v>
      </c>
      <c r="AY85" s="127">
        <v>8</v>
      </c>
      <c r="AZ85" s="19">
        <f t="shared" si="99"/>
        <v>41</v>
      </c>
      <c r="BA85" s="19">
        <v>30</v>
      </c>
      <c r="BB85" s="19">
        <f t="shared" si="100"/>
        <v>11</v>
      </c>
      <c r="BC85" s="127"/>
      <c r="BD85" s="19">
        <v>1</v>
      </c>
      <c r="BE85" s="127">
        <v>20</v>
      </c>
      <c r="BF85" s="19">
        <f t="shared" si="101"/>
        <v>-19</v>
      </c>
      <c r="BG85" s="127">
        <f t="shared" si="114"/>
        <v>-9.5</v>
      </c>
      <c r="BH85" s="127">
        <v>6</v>
      </c>
      <c r="BI85" s="127">
        <v>25</v>
      </c>
      <c r="BJ85" s="19">
        <f t="shared" si="102"/>
        <v>-19</v>
      </c>
      <c r="BK85" s="127">
        <f t="shared" si="103"/>
        <v>-19</v>
      </c>
      <c r="BL85" s="127">
        <v>5</v>
      </c>
      <c r="BM85" s="19">
        <v>4</v>
      </c>
      <c r="BN85" s="127">
        <f t="shared" si="104"/>
        <v>13</v>
      </c>
      <c r="BO85" s="127">
        <v>30</v>
      </c>
      <c r="BP85" s="19">
        <f t="shared" si="105"/>
        <v>-17</v>
      </c>
      <c r="BQ85" s="127">
        <f t="shared" si="118"/>
        <v>-5.1</v>
      </c>
      <c r="BR85" s="127"/>
      <c r="BS85" s="127">
        <v>15</v>
      </c>
      <c r="BT85" s="19">
        <f t="shared" si="106"/>
        <v>-15</v>
      </c>
      <c r="BU85" s="19">
        <f t="shared" si="112"/>
        <v>-4.5</v>
      </c>
    </row>
    <row r="86" customHeight="1" spans="1:73">
      <c r="A86" s="81">
        <v>85</v>
      </c>
      <c r="B86" s="19">
        <v>106485</v>
      </c>
      <c r="C86" s="123" t="s">
        <v>128</v>
      </c>
      <c r="D86" s="19" t="s">
        <v>34</v>
      </c>
      <c r="E86" s="19" t="s">
        <v>66</v>
      </c>
      <c r="F86" s="19">
        <f t="shared" si="84"/>
        <v>-74.7</v>
      </c>
      <c r="G86" s="19">
        <f t="shared" si="85"/>
        <v>-37.35</v>
      </c>
      <c r="H86" s="19">
        <v>52</v>
      </c>
      <c r="I86" s="19">
        <v>30</v>
      </c>
      <c r="J86" s="19">
        <f t="shared" si="86"/>
        <v>22</v>
      </c>
      <c r="K86" s="19"/>
      <c r="L86" s="19">
        <v>6</v>
      </c>
      <c r="M86" s="19">
        <v>15</v>
      </c>
      <c r="N86" s="19">
        <f t="shared" si="87"/>
        <v>-9</v>
      </c>
      <c r="O86" s="19">
        <f t="shared" si="115"/>
        <v>-9</v>
      </c>
      <c r="P86" s="19"/>
      <c r="Q86" s="19">
        <v>8</v>
      </c>
      <c r="R86" s="19">
        <f t="shared" si="88"/>
        <v>-8</v>
      </c>
      <c r="S86" s="19">
        <f t="shared" si="89"/>
        <v>-8</v>
      </c>
      <c r="T86" s="19">
        <v>13</v>
      </c>
      <c r="U86" s="19">
        <v>25</v>
      </c>
      <c r="V86" s="19">
        <f t="shared" si="90"/>
        <v>-12</v>
      </c>
      <c r="W86" s="19">
        <f t="shared" si="117"/>
        <v>-12</v>
      </c>
      <c r="X86" s="19"/>
      <c r="Y86" s="19">
        <v>6</v>
      </c>
      <c r="Z86" s="19">
        <f t="shared" si="91"/>
        <v>-6</v>
      </c>
      <c r="AA86" s="19">
        <f t="shared" si="92"/>
        <v>-3</v>
      </c>
      <c r="AB86" s="19"/>
      <c r="AC86" s="19">
        <v>4</v>
      </c>
      <c r="AD86" s="19">
        <f t="shared" si="93"/>
        <v>-4</v>
      </c>
      <c r="AE86" s="127">
        <f>1*AD86</f>
        <v>-4</v>
      </c>
      <c r="AF86" s="19">
        <v>3</v>
      </c>
      <c r="AG86" s="19">
        <v>10</v>
      </c>
      <c r="AH86" s="19">
        <f t="shared" si="94"/>
        <v>-7</v>
      </c>
      <c r="AI86" s="127">
        <f t="shared" ref="AI86:AI101" si="119">0.5*AH86</f>
        <v>-3.5</v>
      </c>
      <c r="AJ86" s="127">
        <v>1</v>
      </c>
      <c r="AK86" s="127">
        <v>3</v>
      </c>
      <c r="AL86" s="19">
        <f t="shared" si="95"/>
        <v>-2</v>
      </c>
      <c r="AM86" s="127">
        <f t="shared" si="116"/>
        <v>-0.6</v>
      </c>
      <c r="AN86" s="19"/>
      <c r="AO86" s="19">
        <v>8</v>
      </c>
      <c r="AP86" s="19">
        <f t="shared" si="96"/>
        <v>-8</v>
      </c>
      <c r="AQ86" s="127">
        <f t="shared" si="80"/>
        <v>-1.6</v>
      </c>
      <c r="AR86" s="19">
        <v>7</v>
      </c>
      <c r="AS86" s="127"/>
      <c r="AT86" s="19">
        <f t="shared" si="97"/>
        <v>7</v>
      </c>
      <c r="AU86" s="127">
        <v>5</v>
      </c>
      <c r="AV86" s="19">
        <f t="shared" si="98"/>
        <v>2</v>
      </c>
      <c r="AW86" s="127"/>
      <c r="AX86" s="127">
        <v>23</v>
      </c>
      <c r="AY86" s="127">
        <v>7</v>
      </c>
      <c r="AZ86" s="19">
        <f t="shared" si="99"/>
        <v>30</v>
      </c>
      <c r="BA86" s="19">
        <v>20</v>
      </c>
      <c r="BB86" s="19">
        <f t="shared" si="100"/>
        <v>10</v>
      </c>
      <c r="BC86" s="127"/>
      <c r="BD86" s="19"/>
      <c r="BE86" s="127">
        <v>12</v>
      </c>
      <c r="BF86" s="19">
        <f t="shared" si="101"/>
        <v>-12</v>
      </c>
      <c r="BG86" s="127">
        <f t="shared" si="114"/>
        <v>-6</v>
      </c>
      <c r="BH86" s="127"/>
      <c r="BI86" s="127">
        <v>18</v>
      </c>
      <c r="BJ86" s="19">
        <f t="shared" si="102"/>
        <v>-18</v>
      </c>
      <c r="BK86" s="127">
        <f t="shared" si="103"/>
        <v>-18</v>
      </c>
      <c r="BL86" s="127"/>
      <c r="BM86" s="19"/>
      <c r="BN86" s="127">
        <f t="shared" si="104"/>
        <v>0</v>
      </c>
      <c r="BO86" s="127">
        <v>20</v>
      </c>
      <c r="BP86" s="19">
        <f t="shared" si="105"/>
        <v>-20</v>
      </c>
      <c r="BQ86" s="127">
        <f t="shared" si="118"/>
        <v>-6</v>
      </c>
      <c r="BR86" s="127"/>
      <c r="BS86" s="127">
        <v>10</v>
      </c>
      <c r="BT86" s="19">
        <f t="shared" si="106"/>
        <v>-10</v>
      </c>
      <c r="BU86" s="19">
        <f t="shared" si="112"/>
        <v>-3</v>
      </c>
    </row>
    <row r="87" customHeight="1" spans="1:73">
      <c r="A87" s="81">
        <v>86</v>
      </c>
      <c r="B87" s="19">
        <v>106568</v>
      </c>
      <c r="C87" s="123" t="s">
        <v>129</v>
      </c>
      <c r="D87" s="19" t="s">
        <v>57</v>
      </c>
      <c r="E87" s="19" t="s">
        <v>32</v>
      </c>
      <c r="F87" s="19">
        <f t="shared" si="84"/>
        <v>-81.7</v>
      </c>
      <c r="G87" s="19">
        <f t="shared" si="85"/>
        <v>-40.85</v>
      </c>
      <c r="H87" s="19">
        <v>23</v>
      </c>
      <c r="I87" s="19">
        <v>30</v>
      </c>
      <c r="J87" s="19">
        <f t="shared" si="86"/>
        <v>-7</v>
      </c>
      <c r="K87" s="19">
        <f>1*J87</f>
        <v>-7</v>
      </c>
      <c r="L87" s="19">
        <v>7</v>
      </c>
      <c r="M87" s="19">
        <v>15</v>
      </c>
      <c r="N87" s="19">
        <f t="shared" si="87"/>
        <v>-8</v>
      </c>
      <c r="O87" s="19">
        <f t="shared" si="115"/>
        <v>-8</v>
      </c>
      <c r="P87" s="19"/>
      <c r="Q87" s="19">
        <v>8</v>
      </c>
      <c r="R87" s="19">
        <f t="shared" si="88"/>
        <v>-8</v>
      </c>
      <c r="S87" s="19">
        <f t="shared" si="89"/>
        <v>-8</v>
      </c>
      <c r="T87" s="19">
        <v>9</v>
      </c>
      <c r="U87" s="19">
        <v>20</v>
      </c>
      <c r="V87" s="19">
        <f t="shared" si="90"/>
        <v>-11</v>
      </c>
      <c r="W87" s="19">
        <f t="shared" si="117"/>
        <v>-11</v>
      </c>
      <c r="X87" s="19"/>
      <c r="Y87" s="19">
        <v>6</v>
      </c>
      <c r="Z87" s="19">
        <f t="shared" si="91"/>
        <v>-6</v>
      </c>
      <c r="AA87" s="19">
        <f t="shared" si="92"/>
        <v>-3</v>
      </c>
      <c r="AB87" s="19">
        <v>1</v>
      </c>
      <c r="AC87" s="19">
        <v>4</v>
      </c>
      <c r="AD87" s="19">
        <f t="shared" si="93"/>
        <v>-3</v>
      </c>
      <c r="AE87" s="127">
        <f>1*AD87</f>
        <v>-3</v>
      </c>
      <c r="AF87" s="19">
        <v>3</v>
      </c>
      <c r="AG87" s="19">
        <v>8</v>
      </c>
      <c r="AH87" s="19">
        <f t="shared" si="94"/>
        <v>-5</v>
      </c>
      <c r="AI87" s="127">
        <f t="shared" si="119"/>
        <v>-2.5</v>
      </c>
      <c r="AJ87" s="127"/>
      <c r="AK87" s="127">
        <v>3</v>
      </c>
      <c r="AL87" s="19">
        <f t="shared" si="95"/>
        <v>-3</v>
      </c>
      <c r="AM87" s="127">
        <f t="shared" si="116"/>
        <v>-0.9</v>
      </c>
      <c r="AN87" s="19"/>
      <c r="AO87" s="19">
        <v>8</v>
      </c>
      <c r="AP87" s="19">
        <f t="shared" si="96"/>
        <v>-8</v>
      </c>
      <c r="AQ87" s="127">
        <f t="shared" si="80"/>
        <v>-1.6</v>
      </c>
      <c r="AR87" s="19">
        <v>1</v>
      </c>
      <c r="AS87" s="127"/>
      <c r="AT87" s="19">
        <f t="shared" si="97"/>
        <v>1</v>
      </c>
      <c r="AU87" s="127">
        <v>5</v>
      </c>
      <c r="AV87" s="19">
        <f t="shared" si="98"/>
        <v>-4</v>
      </c>
      <c r="AW87" s="127">
        <f>1*AV87</f>
        <v>-4</v>
      </c>
      <c r="AX87" s="127">
        <v>9</v>
      </c>
      <c r="AY87" s="127">
        <v>1</v>
      </c>
      <c r="AZ87" s="19">
        <f t="shared" si="99"/>
        <v>10</v>
      </c>
      <c r="BA87" s="19">
        <v>20</v>
      </c>
      <c r="BB87" s="19">
        <f t="shared" si="100"/>
        <v>-10</v>
      </c>
      <c r="BC87" s="127">
        <f>1*BB87</f>
        <v>-10</v>
      </c>
      <c r="BD87" s="19">
        <v>6</v>
      </c>
      <c r="BE87" s="127">
        <v>10</v>
      </c>
      <c r="BF87" s="19">
        <f t="shared" si="101"/>
        <v>-4</v>
      </c>
      <c r="BG87" s="127">
        <f t="shared" si="114"/>
        <v>-2</v>
      </c>
      <c r="BH87" s="127"/>
      <c r="BI87" s="127">
        <v>15</v>
      </c>
      <c r="BJ87" s="19">
        <f t="shared" si="102"/>
        <v>-15</v>
      </c>
      <c r="BK87" s="127">
        <f t="shared" si="103"/>
        <v>-15</v>
      </c>
      <c r="BL87" s="127">
        <v>6</v>
      </c>
      <c r="BM87" s="19"/>
      <c r="BN87" s="127">
        <f t="shared" si="104"/>
        <v>6</v>
      </c>
      <c r="BO87" s="127">
        <v>15</v>
      </c>
      <c r="BP87" s="19">
        <f t="shared" si="105"/>
        <v>-9</v>
      </c>
      <c r="BQ87" s="127">
        <f t="shared" si="118"/>
        <v>-2.7</v>
      </c>
      <c r="BR87" s="127"/>
      <c r="BS87" s="127">
        <v>10</v>
      </c>
      <c r="BT87" s="19">
        <f t="shared" si="106"/>
        <v>-10</v>
      </c>
      <c r="BU87" s="19">
        <f t="shared" si="112"/>
        <v>-3</v>
      </c>
    </row>
    <row r="88" customHeight="1" spans="1:73">
      <c r="A88" s="81">
        <v>87</v>
      </c>
      <c r="B88" s="19">
        <v>106569</v>
      </c>
      <c r="C88" s="123" t="s">
        <v>130</v>
      </c>
      <c r="D88" s="19" t="s">
        <v>46</v>
      </c>
      <c r="E88" s="19" t="s">
        <v>66</v>
      </c>
      <c r="F88" s="19">
        <f t="shared" si="84"/>
        <v>-99.4</v>
      </c>
      <c r="G88" s="19">
        <f t="shared" si="85"/>
        <v>-49.7</v>
      </c>
      <c r="H88" s="19">
        <v>33</v>
      </c>
      <c r="I88" s="19">
        <v>35</v>
      </c>
      <c r="J88" s="19">
        <f t="shared" si="86"/>
        <v>-2</v>
      </c>
      <c r="K88" s="19">
        <f>1*J88</f>
        <v>-2</v>
      </c>
      <c r="L88" s="19">
        <v>11</v>
      </c>
      <c r="M88" s="19">
        <v>25</v>
      </c>
      <c r="N88" s="19">
        <f t="shared" si="87"/>
        <v>-14</v>
      </c>
      <c r="O88" s="19">
        <f t="shared" si="115"/>
        <v>-14</v>
      </c>
      <c r="P88" s="19">
        <v>1</v>
      </c>
      <c r="Q88" s="19">
        <v>12</v>
      </c>
      <c r="R88" s="19">
        <f t="shared" si="88"/>
        <v>-11</v>
      </c>
      <c r="S88" s="19">
        <f t="shared" si="89"/>
        <v>-11</v>
      </c>
      <c r="T88" s="19">
        <v>35</v>
      </c>
      <c r="U88" s="19">
        <v>30</v>
      </c>
      <c r="V88" s="19">
        <f t="shared" si="90"/>
        <v>5</v>
      </c>
      <c r="W88" s="19"/>
      <c r="X88" s="19"/>
      <c r="Y88" s="19">
        <v>10</v>
      </c>
      <c r="Z88" s="19">
        <f t="shared" si="91"/>
        <v>-10</v>
      </c>
      <c r="AA88" s="19">
        <f t="shared" si="92"/>
        <v>-5</v>
      </c>
      <c r="AB88" s="19">
        <v>4</v>
      </c>
      <c r="AC88" s="19">
        <v>6</v>
      </c>
      <c r="AD88" s="19">
        <f t="shared" si="93"/>
        <v>-2</v>
      </c>
      <c r="AE88" s="127">
        <f>1*AD88</f>
        <v>-2</v>
      </c>
      <c r="AF88" s="19">
        <v>3</v>
      </c>
      <c r="AG88" s="19">
        <v>12</v>
      </c>
      <c r="AH88" s="19">
        <f t="shared" si="94"/>
        <v>-9</v>
      </c>
      <c r="AI88" s="127">
        <f t="shared" si="119"/>
        <v>-4.5</v>
      </c>
      <c r="AJ88" s="127">
        <v>1</v>
      </c>
      <c r="AK88" s="127">
        <v>8</v>
      </c>
      <c r="AL88" s="19">
        <f t="shared" si="95"/>
        <v>-7</v>
      </c>
      <c r="AM88" s="127">
        <f t="shared" si="116"/>
        <v>-2.1</v>
      </c>
      <c r="AN88" s="19"/>
      <c r="AO88" s="19">
        <v>12</v>
      </c>
      <c r="AP88" s="19">
        <f t="shared" si="96"/>
        <v>-12</v>
      </c>
      <c r="AQ88" s="127">
        <f t="shared" si="80"/>
        <v>-2.4</v>
      </c>
      <c r="AR88" s="19">
        <v>2</v>
      </c>
      <c r="AS88" s="127"/>
      <c r="AT88" s="19">
        <f t="shared" si="97"/>
        <v>2</v>
      </c>
      <c r="AU88" s="127">
        <v>10</v>
      </c>
      <c r="AV88" s="19">
        <f t="shared" si="98"/>
        <v>-8</v>
      </c>
      <c r="AW88" s="127">
        <f>1*AV88</f>
        <v>-8</v>
      </c>
      <c r="AX88" s="127">
        <v>8</v>
      </c>
      <c r="AY88" s="127">
        <v>5</v>
      </c>
      <c r="AZ88" s="19">
        <f t="shared" si="99"/>
        <v>13</v>
      </c>
      <c r="BA88" s="19">
        <v>25</v>
      </c>
      <c r="BB88" s="19">
        <f t="shared" si="100"/>
        <v>-12</v>
      </c>
      <c r="BC88" s="127">
        <f>1*BB88</f>
        <v>-12</v>
      </c>
      <c r="BD88" s="19"/>
      <c r="BE88" s="127">
        <v>15</v>
      </c>
      <c r="BF88" s="19">
        <f t="shared" si="101"/>
        <v>-15</v>
      </c>
      <c r="BG88" s="127">
        <f t="shared" si="114"/>
        <v>-7.5</v>
      </c>
      <c r="BH88" s="127">
        <v>1</v>
      </c>
      <c r="BI88" s="127">
        <v>20</v>
      </c>
      <c r="BJ88" s="19">
        <f t="shared" si="102"/>
        <v>-19</v>
      </c>
      <c r="BK88" s="127">
        <f t="shared" si="103"/>
        <v>-19</v>
      </c>
      <c r="BL88" s="127">
        <v>4</v>
      </c>
      <c r="BM88" s="19">
        <v>1</v>
      </c>
      <c r="BN88" s="127">
        <f t="shared" si="104"/>
        <v>6</v>
      </c>
      <c r="BO88" s="127">
        <v>25</v>
      </c>
      <c r="BP88" s="19">
        <f t="shared" si="105"/>
        <v>-19</v>
      </c>
      <c r="BQ88" s="127">
        <f t="shared" si="118"/>
        <v>-5.7</v>
      </c>
      <c r="BR88" s="127">
        <v>1</v>
      </c>
      <c r="BS88" s="127">
        <v>15</v>
      </c>
      <c r="BT88" s="19">
        <f t="shared" si="106"/>
        <v>-14</v>
      </c>
      <c r="BU88" s="19">
        <f t="shared" si="112"/>
        <v>-4.2</v>
      </c>
    </row>
    <row r="89" customHeight="1" spans="1:73">
      <c r="A89" s="81">
        <v>88</v>
      </c>
      <c r="B89" s="19">
        <v>106865</v>
      </c>
      <c r="C89" s="123" t="s">
        <v>131</v>
      </c>
      <c r="D89" s="19" t="s">
        <v>34</v>
      </c>
      <c r="E89" s="19" t="s">
        <v>66</v>
      </c>
      <c r="F89" s="19">
        <f t="shared" si="84"/>
        <v>-73.2</v>
      </c>
      <c r="G89" s="19">
        <f t="shared" si="85"/>
        <v>-36.6</v>
      </c>
      <c r="H89" s="19">
        <v>55</v>
      </c>
      <c r="I89" s="19">
        <v>30</v>
      </c>
      <c r="J89" s="19">
        <f t="shared" si="86"/>
        <v>25</v>
      </c>
      <c r="K89" s="19"/>
      <c r="L89" s="19">
        <v>8</v>
      </c>
      <c r="M89" s="19">
        <v>15</v>
      </c>
      <c r="N89" s="19">
        <f t="shared" si="87"/>
        <v>-7</v>
      </c>
      <c r="O89" s="19">
        <f t="shared" si="115"/>
        <v>-7</v>
      </c>
      <c r="P89" s="19"/>
      <c r="Q89" s="19">
        <v>8</v>
      </c>
      <c r="R89" s="19">
        <f t="shared" si="88"/>
        <v>-8</v>
      </c>
      <c r="S89" s="19">
        <f t="shared" si="89"/>
        <v>-8</v>
      </c>
      <c r="T89" s="19">
        <v>12</v>
      </c>
      <c r="U89" s="19">
        <v>25</v>
      </c>
      <c r="V89" s="19">
        <f t="shared" si="90"/>
        <v>-13</v>
      </c>
      <c r="W89" s="19">
        <f t="shared" ref="W89:W108" si="120">1*V89</f>
        <v>-13</v>
      </c>
      <c r="X89" s="19"/>
      <c r="Y89" s="19">
        <v>6</v>
      </c>
      <c r="Z89" s="19">
        <f t="shared" si="91"/>
        <v>-6</v>
      </c>
      <c r="AA89" s="19">
        <f t="shared" si="92"/>
        <v>-3</v>
      </c>
      <c r="AB89" s="19">
        <v>1</v>
      </c>
      <c r="AC89" s="19">
        <v>4</v>
      </c>
      <c r="AD89" s="19">
        <f t="shared" si="93"/>
        <v>-3</v>
      </c>
      <c r="AE89" s="127">
        <f>1*AD89</f>
        <v>-3</v>
      </c>
      <c r="AF89" s="19">
        <v>1</v>
      </c>
      <c r="AG89" s="19">
        <v>10</v>
      </c>
      <c r="AH89" s="19">
        <f t="shared" si="94"/>
        <v>-9</v>
      </c>
      <c r="AI89" s="127">
        <f t="shared" si="119"/>
        <v>-4.5</v>
      </c>
      <c r="AJ89" s="127"/>
      <c r="AK89" s="127">
        <v>3</v>
      </c>
      <c r="AL89" s="19">
        <f t="shared" si="95"/>
        <v>-3</v>
      </c>
      <c r="AM89" s="127">
        <f t="shared" si="116"/>
        <v>-0.9</v>
      </c>
      <c r="AN89" s="19"/>
      <c r="AO89" s="19">
        <v>8</v>
      </c>
      <c r="AP89" s="19">
        <f t="shared" si="96"/>
        <v>-8</v>
      </c>
      <c r="AQ89" s="127">
        <f t="shared" ref="AQ89:AQ120" si="121">0.2*AP89</f>
        <v>-1.6</v>
      </c>
      <c r="AR89" s="19">
        <v>6</v>
      </c>
      <c r="AS89" s="127">
        <v>1</v>
      </c>
      <c r="AT89" s="19">
        <f t="shared" si="97"/>
        <v>6.5</v>
      </c>
      <c r="AU89" s="127">
        <v>5</v>
      </c>
      <c r="AV89" s="19">
        <f t="shared" si="98"/>
        <v>1.5</v>
      </c>
      <c r="AW89" s="127"/>
      <c r="AX89" s="127">
        <v>13</v>
      </c>
      <c r="AY89" s="127">
        <v>3</v>
      </c>
      <c r="AZ89" s="19">
        <f t="shared" si="99"/>
        <v>16</v>
      </c>
      <c r="BA89" s="19">
        <v>20</v>
      </c>
      <c r="BB89" s="19">
        <f t="shared" si="100"/>
        <v>-4</v>
      </c>
      <c r="BC89" s="127">
        <f>1*BB89</f>
        <v>-4</v>
      </c>
      <c r="BD89" s="19">
        <v>1</v>
      </c>
      <c r="BE89" s="127">
        <v>12</v>
      </c>
      <c r="BF89" s="19">
        <f t="shared" si="101"/>
        <v>-11</v>
      </c>
      <c r="BG89" s="127">
        <f t="shared" si="114"/>
        <v>-5.5</v>
      </c>
      <c r="BH89" s="127">
        <v>1</v>
      </c>
      <c r="BI89" s="127">
        <v>18</v>
      </c>
      <c r="BJ89" s="19">
        <f t="shared" si="102"/>
        <v>-17</v>
      </c>
      <c r="BK89" s="127">
        <f t="shared" si="103"/>
        <v>-17</v>
      </c>
      <c r="BL89" s="127">
        <v>4</v>
      </c>
      <c r="BM89" s="19">
        <v>3</v>
      </c>
      <c r="BN89" s="127">
        <f t="shared" si="104"/>
        <v>10</v>
      </c>
      <c r="BO89" s="127">
        <v>20</v>
      </c>
      <c r="BP89" s="19">
        <f t="shared" si="105"/>
        <v>-10</v>
      </c>
      <c r="BQ89" s="127">
        <f t="shared" si="118"/>
        <v>-3</v>
      </c>
      <c r="BR89" s="127">
        <v>1</v>
      </c>
      <c r="BS89" s="127">
        <v>10</v>
      </c>
      <c r="BT89" s="19">
        <f t="shared" si="106"/>
        <v>-9</v>
      </c>
      <c r="BU89" s="19">
        <f t="shared" si="112"/>
        <v>-2.7</v>
      </c>
    </row>
    <row r="90" customHeight="1" spans="1:73">
      <c r="A90" s="81">
        <v>89</v>
      </c>
      <c r="B90" s="19">
        <v>107658</v>
      </c>
      <c r="C90" s="123" t="s">
        <v>132</v>
      </c>
      <c r="D90" s="19" t="s">
        <v>37</v>
      </c>
      <c r="E90" s="19" t="s">
        <v>49</v>
      </c>
      <c r="F90" s="19">
        <f t="shared" si="84"/>
        <v>-58.8</v>
      </c>
      <c r="G90" s="19">
        <f t="shared" si="85"/>
        <v>-29.4</v>
      </c>
      <c r="H90" s="19">
        <v>95</v>
      </c>
      <c r="I90" s="19">
        <v>35</v>
      </c>
      <c r="J90" s="19">
        <f t="shared" si="86"/>
        <v>60</v>
      </c>
      <c r="K90" s="19"/>
      <c r="L90" s="19">
        <v>28</v>
      </c>
      <c r="M90" s="19">
        <v>25</v>
      </c>
      <c r="N90" s="19">
        <f t="shared" si="87"/>
        <v>3</v>
      </c>
      <c r="O90" s="64"/>
      <c r="P90" s="19"/>
      <c r="Q90" s="19">
        <v>12</v>
      </c>
      <c r="R90" s="19">
        <f t="shared" si="88"/>
        <v>-12</v>
      </c>
      <c r="S90" s="19">
        <f t="shared" si="89"/>
        <v>-12</v>
      </c>
      <c r="T90" s="19">
        <v>25</v>
      </c>
      <c r="U90" s="19">
        <v>30</v>
      </c>
      <c r="V90" s="19">
        <f t="shared" si="90"/>
        <v>-5</v>
      </c>
      <c r="W90" s="19">
        <f t="shared" si="120"/>
        <v>-5</v>
      </c>
      <c r="X90" s="19">
        <v>1</v>
      </c>
      <c r="Y90" s="19">
        <v>10</v>
      </c>
      <c r="Z90" s="19">
        <f t="shared" si="91"/>
        <v>-9</v>
      </c>
      <c r="AA90" s="19">
        <f t="shared" si="92"/>
        <v>-4.5</v>
      </c>
      <c r="AB90" s="19">
        <v>17</v>
      </c>
      <c r="AC90" s="19">
        <v>6</v>
      </c>
      <c r="AD90" s="19">
        <f t="shared" si="93"/>
        <v>11</v>
      </c>
      <c r="AE90" s="127"/>
      <c r="AF90" s="19">
        <v>9</v>
      </c>
      <c r="AG90" s="19">
        <v>12</v>
      </c>
      <c r="AH90" s="19">
        <f t="shared" si="94"/>
        <v>-3</v>
      </c>
      <c r="AI90" s="127">
        <f t="shared" si="119"/>
        <v>-1.5</v>
      </c>
      <c r="AJ90" s="127">
        <v>1</v>
      </c>
      <c r="AK90" s="127">
        <v>8</v>
      </c>
      <c r="AL90" s="19">
        <f t="shared" si="95"/>
        <v>-7</v>
      </c>
      <c r="AM90" s="127">
        <f t="shared" si="116"/>
        <v>-2.1</v>
      </c>
      <c r="AN90" s="19"/>
      <c r="AO90" s="19">
        <v>12</v>
      </c>
      <c r="AP90" s="19">
        <f t="shared" si="96"/>
        <v>-12</v>
      </c>
      <c r="AQ90" s="127">
        <f t="shared" si="121"/>
        <v>-2.4</v>
      </c>
      <c r="AR90" s="19">
        <v>3</v>
      </c>
      <c r="AS90" s="127"/>
      <c r="AT90" s="19">
        <f t="shared" si="97"/>
        <v>3</v>
      </c>
      <c r="AU90" s="127">
        <v>10</v>
      </c>
      <c r="AV90" s="19">
        <f t="shared" si="98"/>
        <v>-7</v>
      </c>
      <c r="AW90" s="127">
        <f t="shared" ref="AW90:AW95" si="122">1*AV90</f>
        <v>-7</v>
      </c>
      <c r="AX90" s="127">
        <v>25</v>
      </c>
      <c r="AY90" s="127"/>
      <c r="AZ90" s="19">
        <f t="shared" si="99"/>
        <v>25</v>
      </c>
      <c r="BA90" s="19">
        <v>25</v>
      </c>
      <c r="BB90" s="19">
        <f t="shared" si="100"/>
        <v>0</v>
      </c>
      <c r="BD90" s="19">
        <v>8</v>
      </c>
      <c r="BE90" s="127">
        <v>18</v>
      </c>
      <c r="BF90" s="19">
        <f t="shared" si="101"/>
        <v>-10</v>
      </c>
      <c r="BG90" s="127">
        <f t="shared" si="114"/>
        <v>-5</v>
      </c>
      <c r="BH90" s="127">
        <v>1</v>
      </c>
      <c r="BI90" s="127">
        <v>20</v>
      </c>
      <c r="BJ90" s="19">
        <f t="shared" si="102"/>
        <v>-19</v>
      </c>
      <c r="BK90" s="127">
        <f t="shared" si="103"/>
        <v>-19</v>
      </c>
      <c r="BL90" s="127">
        <v>32</v>
      </c>
      <c r="BM90" s="19">
        <v>4</v>
      </c>
      <c r="BN90" s="127">
        <f t="shared" si="104"/>
        <v>40</v>
      </c>
      <c r="BO90" s="127">
        <v>25</v>
      </c>
      <c r="BP90" s="19">
        <f t="shared" si="105"/>
        <v>15</v>
      </c>
      <c r="BR90" s="127">
        <v>14</v>
      </c>
      <c r="BS90" s="127">
        <v>15</v>
      </c>
      <c r="BT90" s="19">
        <f t="shared" si="106"/>
        <v>-1</v>
      </c>
      <c r="BU90" s="19">
        <f t="shared" si="112"/>
        <v>-0.3</v>
      </c>
    </row>
    <row r="91" customHeight="1" spans="1:73">
      <c r="A91" s="81">
        <v>90</v>
      </c>
      <c r="B91" s="19">
        <v>108277</v>
      </c>
      <c r="C91" s="123" t="s">
        <v>133</v>
      </c>
      <c r="D91" s="19" t="s">
        <v>46</v>
      </c>
      <c r="E91" s="19" t="s">
        <v>66</v>
      </c>
      <c r="F91" s="19">
        <f t="shared" si="84"/>
        <v>-128.8</v>
      </c>
      <c r="G91" s="19">
        <f t="shared" si="85"/>
        <v>-64.4</v>
      </c>
      <c r="H91" s="19">
        <v>24</v>
      </c>
      <c r="I91" s="19">
        <v>35</v>
      </c>
      <c r="J91" s="19">
        <f t="shared" si="86"/>
        <v>-11</v>
      </c>
      <c r="K91" s="19">
        <f>1*J91</f>
        <v>-11</v>
      </c>
      <c r="L91" s="19">
        <v>9</v>
      </c>
      <c r="M91" s="19">
        <v>25</v>
      </c>
      <c r="N91" s="19">
        <f t="shared" si="87"/>
        <v>-16</v>
      </c>
      <c r="O91" s="19">
        <f>1*N91</f>
        <v>-16</v>
      </c>
      <c r="P91" s="19">
        <v>1</v>
      </c>
      <c r="Q91" s="19">
        <v>12</v>
      </c>
      <c r="R91" s="19">
        <f t="shared" si="88"/>
        <v>-11</v>
      </c>
      <c r="S91" s="19">
        <f t="shared" si="89"/>
        <v>-11</v>
      </c>
      <c r="T91" s="19">
        <v>2</v>
      </c>
      <c r="U91" s="19">
        <v>25</v>
      </c>
      <c r="V91" s="19">
        <f t="shared" si="90"/>
        <v>-23</v>
      </c>
      <c r="W91" s="19">
        <f t="shared" si="120"/>
        <v>-23</v>
      </c>
      <c r="X91" s="19"/>
      <c r="Y91" s="19">
        <v>10</v>
      </c>
      <c r="Z91" s="19">
        <f t="shared" si="91"/>
        <v>-10</v>
      </c>
      <c r="AA91" s="19">
        <f t="shared" si="92"/>
        <v>-5</v>
      </c>
      <c r="AB91" s="19">
        <v>3</v>
      </c>
      <c r="AC91" s="19">
        <v>6</v>
      </c>
      <c r="AD91" s="19">
        <f t="shared" si="93"/>
        <v>-3</v>
      </c>
      <c r="AE91" s="127">
        <f t="shared" ref="AE91:AE98" si="123">1*AD91</f>
        <v>-3</v>
      </c>
      <c r="AF91" s="19">
        <v>2</v>
      </c>
      <c r="AG91" s="19">
        <v>12</v>
      </c>
      <c r="AH91" s="19">
        <f t="shared" si="94"/>
        <v>-10</v>
      </c>
      <c r="AI91" s="127">
        <f t="shared" si="119"/>
        <v>-5</v>
      </c>
      <c r="AJ91" s="127">
        <v>1</v>
      </c>
      <c r="AK91" s="127">
        <v>8</v>
      </c>
      <c r="AL91" s="19">
        <f t="shared" si="95"/>
        <v>-7</v>
      </c>
      <c r="AM91" s="127">
        <f t="shared" si="116"/>
        <v>-2.1</v>
      </c>
      <c r="AN91" s="19"/>
      <c r="AO91" s="19">
        <v>12</v>
      </c>
      <c r="AP91" s="19">
        <f t="shared" si="96"/>
        <v>-12</v>
      </c>
      <c r="AQ91" s="127">
        <f t="shared" si="121"/>
        <v>-2.4</v>
      </c>
      <c r="AR91" s="19">
        <v>1</v>
      </c>
      <c r="AS91" s="127">
        <v>1</v>
      </c>
      <c r="AT91" s="19">
        <f t="shared" si="97"/>
        <v>1.5</v>
      </c>
      <c r="AU91" s="127">
        <v>10</v>
      </c>
      <c r="AV91" s="19">
        <f t="shared" si="98"/>
        <v>-8.5</v>
      </c>
      <c r="AW91" s="127">
        <f t="shared" si="122"/>
        <v>-8.5</v>
      </c>
      <c r="AX91" s="127">
        <v>10</v>
      </c>
      <c r="AY91" s="127"/>
      <c r="AZ91" s="19">
        <f t="shared" si="99"/>
        <v>10</v>
      </c>
      <c r="BA91" s="19">
        <v>25</v>
      </c>
      <c r="BB91" s="19">
        <f t="shared" si="100"/>
        <v>-15</v>
      </c>
      <c r="BC91" s="127">
        <f>1*BB91</f>
        <v>-15</v>
      </c>
      <c r="BD91" s="19">
        <v>12</v>
      </c>
      <c r="BE91" s="127">
        <v>15</v>
      </c>
      <c r="BF91" s="19">
        <f t="shared" si="101"/>
        <v>-3</v>
      </c>
      <c r="BG91" s="127">
        <f t="shared" si="114"/>
        <v>-1.5</v>
      </c>
      <c r="BH91" s="127">
        <v>1</v>
      </c>
      <c r="BI91" s="127">
        <v>20</v>
      </c>
      <c r="BJ91" s="19">
        <f t="shared" si="102"/>
        <v>-19</v>
      </c>
      <c r="BK91" s="127">
        <f t="shared" si="103"/>
        <v>-19</v>
      </c>
      <c r="BL91" s="127">
        <v>18</v>
      </c>
      <c r="BM91" s="19"/>
      <c r="BN91" s="127">
        <f t="shared" si="104"/>
        <v>18</v>
      </c>
      <c r="BO91" s="127">
        <v>25</v>
      </c>
      <c r="BP91" s="19">
        <f t="shared" si="105"/>
        <v>-7</v>
      </c>
      <c r="BQ91" s="127">
        <f t="shared" ref="BQ91:BQ99" si="124">0.3*BP91</f>
        <v>-2.1</v>
      </c>
      <c r="BR91" s="127">
        <v>1</v>
      </c>
      <c r="BS91" s="127">
        <v>15</v>
      </c>
      <c r="BT91" s="19">
        <f t="shared" si="106"/>
        <v>-14</v>
      </c>
      <c r="BU91" s="19">
        <f t="shared" si="112"/>
        <v>-4.2</v>
      </c>
    </row>
    <row r="92" customHeight="1" spans="1:73">
      <c r="A92" s="81">
        <v>91</v>
      </c>
      <c r="B92" s="19">
        <v>110378</v>
      </c>
      <c r="C92" s="123" t="s">
        <v>134</v>
      </c>
      <c r="D92" s="19" t="s">
        <v>84</v>
      </c>
      <c r="E92" s="19" t="s">
        <v>28</v>
      </c>
      <c r="F92" s="19">
        <f t="shared" si="84"/>
        <v>-65.8</v>
      </c>
      <c r="G92" s="19">
        <f t="shared" si="85"/>
        <v>-32.9</v>
      </c>
      <c r="H92" s="19">
        <v>24</v>
      </c>
      <c r="I92" s="19">
        <v>30</v>
      </c>
      <c r="J92" s="19">
        <f t="shared" si="86"/>
        <v>-6</v>
      </c>
      <c r="K92" s="19">
        <f>1*J92</f>
        <v>-6</v>
      </c>
      <c r="L92" s="19">
        <v>16</v>
      </c>
      <c r="M92" s="19">
        <v>15</v>
      </c>
      <c r="N92" s="19">
        <f t="shared" si="87"/>
        <v>1</v>
      </c>
      <c r="O92" s="19"/>
      <c r="P92" s="19"/>
      <c r="Q92" s="19">
        <v>8</v>
      </c>
      <c r="R92" s="19">
        <f t="shared" si="88"/>
        <v>-8</v>
      </c>
      <c r="S92" s="19">
        <f t="shared" si="89"/>
        <v>-8</v>
      </c>
      <c r="T92" s="19">
        <v>11</v>
      </c>
      <c r="U92" s="19">
        <v>20</v>
      </c>
      <c r="V92" s="19">
        <f t="shared" si="90"/>
        <v>-9</v>
      </c>
      <c r="W92" s="19">
        <f t="shared" si="120"/>
        <v>-9</v>
      </c>
      <c r="X92" s="19"/>
      <c r="Y92" s="19">
        <v>6</v>
      </c>
      <c r="Z92" s="19">
        <f t="shared" si="91"/>
        <v>-6</v>
      </c>
      <c r="AA92" s="19">
        <f t="shared" si="92"/>
        <v>-3</v>
      </c>
      <c r="AB92" s="19">
        <v>2</v>
      </c>
      <c r="AC92" s="19">
        <v>4</v>
      </c>
      <c r="AD92" s="19">
        <f t="shared" si="93"/>
        <v>-2</v>
      </c>
      <c r="AE92" s="127">
        <f t="shared" si="123"/>
        <v>-2</v>
      </c>
      <c r="AF92" s="19">
        <v>3</v>
      </c>
      <c r="AG92" s="19">
        <v>8</v>
      </c>
      <c r="AH92" s="19">
        <f t="shared" si="94"/>
        <v>-5</v>
      </c>
      <c r="AI92" s="127">
        <f t="shared" si="119"/>
        <v>-2.5</v>
      </c>
      <c r="AJ92" s="127">
        <v>1</v>
      </c>
      <c r="AK92" s="127">
        <v>3</v>
      </c>
      <c r="AL92" s="19">
        <f t="shared" si="95"/>
        <v>-2</v>
      </c>
      <c r="AM92" s="127">
        <f t="shared" si="116"/>
        <v>-0.6</v>
      </c>
      <c r="AN92" s="19">
        <v>2</v>
      </c>
      <c r="AO92" s="19">
        <v>8</v>
      </c>
      <c r="AP92" s="19">
        <f t="shared" si="96"/>
        <v>-6</v>
      </c>
      <c r="AQ92" s="127">
        <f t="shared" si="121"/>
        <v>-1.2</v>
      </c>
      <c r="AR92" s="19">
        <v>2</v>
      </c>
      <c r="AS92" s="127"/>
      <c r="AT92" s="19">
        <f t="shared" si="97"/>
        <v>2</v>
      </c>
      <c r="AU92" s="127">
        <v>5</v>
      </c>
      <c r="AV92" s="19">
        <f t="shared" si="98"/>
        <v>-3</v>
      </c>
      <c r="AW92" s="127">
        <f t="shared" si="122"/>
        <v>-3</v>
      </c>
      <c r="AX92" s="127">
        <v>10</v>
      </c>
      <c r="AY92" s="127">
        <v>3</v>
      </c>
      <c r="AZ92" s="19">
        <f t="shared" si="99"/>
        <v>13</v>
      </c>
      <c r="BA92" s="19">
        <v>20</v>
      </c>
      <c r="BB92" s="19">
        <f t="shared" si="100"/>
        <v>-7</v>
      </c>
      <c r="BC92" s="127">
        <f>1*BB92</f>
        <v>-7</v>
      </c>
      <c r="BD92" s="19">
        <v>3</v>
      </c>
      <c r="BE92" s="127">
        <v>10</v>
      </c>
      <c r="BF92" s="19">
        <f t="shared" si="101"/>
        <v>-7</v>
      </c>
      <c r="BG92" s="127">
        <f t="shared" si="114"/>
        <v>-3.5</v>
      </c>
      <c r="BH92" s="127">
        <v>1</v>
      </c>
      <c r="BI92" s="127">
        <v>15</v>
      </c>
      <c r="BJ92" s="19">
        <f t="shared" si="102"/>
        <v>-14</v>
      </c>
      <c r="BK92" s="127">
        <f t="shared" si="103"/>
        <v>-14</v>
      </c>
      <c r="BL92" s="127">
        <v>5</v>
      </c>
      <c r="BM92" s="19"/>
      <c r="BN92" s="127">
        <f t="shared" si="104"/>
        <v>5</v>
      </c>
      <c r="BO92" s="127">
        <v>15</v>
      </c>
      <c r="BP92" s="19">
        <f t="shared" si="105"/>
        <v>-10</v>
      </c>
      <c r="BQ92" s="127">
        <f t="shared" si="124"/>
        <v>-3</v>
      </c>
      <c r="BR92" s="127"/>
      <c r="BS92" s="127">
        <v>10</v>
      </c>
      <c r="BT92" s="19">
        <f t="shared" si="106"/>
        <v>-10</v>
      </c>
      <c r="BU92" s="19">
        <f t="shared" si="112"/>
        <v>-3</v>
      </c>
    </row>
    <row r="93" customHeight="1" spans="1:73">
      <c r="A93" s="81">
        <v>92</v>
      </c>
      <c r="B93" s="19">
        <v>111400</v>
      </c>
      <c r="C93" s="123" t="s">
        <v>135</v>
      </c>
      <c r="D93" s="19" t="s">
        <v>44</v>
      </c>
      <c r="E93" s="19" t="s">
        <v>49</v>
      </c>
      <c r="F93" s="19">
        <f t="shared" si="84"/>
        <v>-135.1</v>
      </c>
      <c r="G93" s="19">
        <f t="shared" si="85"/>
        <v>-67.55</v>
      </c>
      <c r="H93" s="19">
        <v>40</v>
      </c>
      <c r="I93" s="19">
        <v>35</v>
      </c>
      <c r="J93" s="19">
        <f t="shared" si="86"/>
        <v>5</v>
      </c>
      <c r="K93" s="19"/>
      <c r="L93" s="19">
        <v>4</v>
      </c>
      <c r="M93" s="19">
        <v>30</v>
      </c>
      <c r="N93" s="19">
        <f t="shared" si="87"/>
        <v>-26</v>
      </c>
      <c r="O93" s="19">
        <f>1*N93</f>
        <v>-26</v>
      </c>
      <c r="P93" s="19"/>
      <c r="Q93" s="19">
        <v>15</v>
      </c>
      <c r="R93" s="19">
        <f t="shared" si="88"/>
        <v>-15</v>
      </c>
      <c r="S93" s="19">
        <f t="shared" si="89"/>
        <v>-15</v>
      </c>
      <c r="T93" s="19">
        <v>12</v>
      </c>
      <c r="U93" s="19">
        <v>30</v>
      </c>
      <c r="V93" s="19">
        <f t="shared" si="90"/>
        <v>-18</v>
      </c>
      <c r="W93" s="19">
        <f t="shared" si="120"/>
        <v>-18</v>
      </c>
      <c r="X93" s="19"/>
      <c r="Y93" s="19">
        <v>10</v>
      </c>
      <c r="Z93" s="19">
        <f t="shared" si="91"/>
        <v>-10</v>
      </c>
      <c r="AA93" s="19">
        <f t="shared" si="92"/>
        <v>-5</v>
      </c>
      <c r="AB93" s="19">
        <v>5</v>
      </c>
      <c r="AC93" s="19">
        <v>6</v>
      </c>
      <c r="AD93" s="19">
        <f t="shared" si="93"/>
        <v>-1</v>
      </c>
      <c r="AE93" s="127">
        <f t="shared" si="123"/>
        <v>-1</v>
      </c>
      <c r="AF93" s="19">
        <v>8</v>
      </c>
      <c r="AG93" s="19">
        <v>12</v>
      </c>
      <c r="AH93" s="19">
        <f t="shared" si="94"/>
        <v>-4</v>
      </c>
      <c r="AI93" s="127">
        <f t="shared" si="119"/>
        <v>-2</v>
      </c>
      <c r="AJ93" s="127">
        <v>2</v>
      </c>
      <c r="AK93" s="127">
        <v>8</v>
      </c>
      <c r="AL93" s="19">
        <f t="shared" si="95"/>
        <v>-6</v>
      </c>
      <c r="AM93" s="127">
        <f t="shared" si="116"/>
        <v>-1.8</v>
      </c>
      <c r="AN93" s="19"/>
      <c r="AO93" s="19">
        <v>12</v>
      </c>
      <c r="AP93" s="19">
        <f t="shared" si="96"/>
        <v>-12</v>
      </c>
      <c r="AQ93" s="127">
        <f t="shared" si="121"/>
        <v>-2.4</v>
      </c>
      <c r="AR93" s="19"/>
      <c r="AS93" s="127"/>
      <c r="AT93" s="19">
        <f t="shared" si="97"/>
        <v>0</v>
      </c>
      <c r="AU93" s="127">
        <v>10</v>
      </c>
      <c r="AV93" s="19">
        <f t="shared" si="98"/>
        <v>-10</v>
      </c>
      <c r="AW93" s="127">
        <f t="shared" si="122"/>
        <v>-10</v>
      </c>
      <c r="AX93" s="127">
        <v>10</v>
      </c>
      <c r="AY93" s="127">
        <v>12</v>
      </c>
      <c r="AZ93" s="19">
        <f t="shared" si="99"/>
        <v>22</v>
      </c>
      <c r="BA93" s="19">
        <v>30</v>
      </c>
      <c r="BB93" s="19">
        <f t="shared" si="100"/>
        <v>-8</v>
      </c>
      <c r="BC93" s="127">
        <f>1*BB93</f>
        <v>-8</v>
      </c>
      <c r="BD93" s="19">
        <v>1</v>
      </c>
      <c r="BE93" s="127">
        <v>20</v>
      </c>
      <c r="BF93" s="19">
        <f t="shared" si="101"/>
        <v>-19</v>
      </c>
      <c r="BG93" s="127">
        <f t="shared" si="114"/>
        <v>-9.5</v>
      </c>
      <c r="BH93" s="127"/>
      <c r="BI93" s="127">
        <v>25</v>
      </c>
      <c r="BJ93" s="19">
        <f t="shared" si="102"/>
        <v>-25</v>
      </c>
      <c r="BK93" s="127">
        <f t="shared" si="103"/>
        <v>-25</v>
      </c>
      <c r="BL93" s="127"/>
      <c r="BM93" s="19">
        <v>3</v>
      </c>
      <c r="BN93" s="127">
        <f t="shared" si="104"/>
        <v>6</v>
      </c>
      <c r="BO93" s="127">
        <v>30</v>
      </c>
      <c r="BP93" s="19">
        <f t="shared" si="105"/>
        <v>-24</v>
      </c>
      <c r="BQ93" s="127">
        <f t="shared" si="124"/>
        <v>-7.2</v>
      </c>
      <c r="BR93" s="127">
        <v>1</v>
      </c>
      <c r="BS93" s="127">
        <v>15</v>
      </c>
      <c r="BT93" s="19">
        <f t="shared" si="106"/>
        <v>-14</v>
      </c>
      <c r="BU93" s="19">
        <f t="shared" si="112"/>
        <v>-4.2</v>
      </c>
    </row>
    <row r="94" customHeight="1" spans="1:73">
      <c r="A94" s="81">
        <v>93</v>
      </c>
      <c r="B94" s="19">
        <v>112415</v>
      </c>
      <c r="C94" s="123" t="s">
        <v>136</v>
      </c>
      <c r="D94" s="19" t="s">
        <v>37</v>
      </c>
      <c r="E94" s="19" t="s">
        <v>28</v>
      </c>
      <c r="F94" s="19">
        <f t="shared" si="84"/>
        <v>-102.5</v>
      </c>
      <c r="G94" s="19">
        <f t="shared" si="85"/>
        <v>-51.25</v>
      </c>
      <c r="H94" s="19">
        <v>27</v>
      </c>
      <c r="I94" s="19">
        <v>30</v>
      </c>
      <c r="J94" s="19">
        <f t="shared" si="86"/>
        <v>-3</v>
      </c>
      <c r="K94" s="19">
        <f>1*J94</f>
        <v>-3</v>
      </c>
      <c r="L94" s="19">
        <v>3</v>
      </c>
      <c r="M94" s="19">
        <v>15</v>
      </c>
      <c r="N94" s="19">
        <f t="shared" si="87"/>
        <v>-12</v>
      </c>
      <c r="O94" s="19">
        <f>1*N94</f>
        <v>-12</v>
      </c>
      <c r="P94" s="19"/>
      <c r="Q94" s="19">
        <v>8</v>
      </c>
      <c r="R94" s="19">
        <f t="shared" si="88"/>
        <v>-8</v>
      </c>
      <c r="S94" s="19">
        <f t="shared" si="89"/>
        <v>-8</v>
      </c>
      <c r="T94" s="19">
        <v>5</v>
      </c>
      <c r="U94" s="19">
        <v>25</v>
      </c>
      <c r="V94" s="19">
        <f t="shared" si="90"/>
        <v>-20</v>
      </c>
      <c r="W94" s="19">
        <f t="shared" si="120"/>
        <v>-20</v>
      </c>
      <c r="X94" s="19"/>
      <c r="Y94" s="19">
        <v>6</v>
      </c>
      <c r="Z94" s="19">
        <f t="shared" si="91"/>
        <v>-6</v>
      </c>
      <c r="AA94" s="19">
        <f t="shared" si="92"/>
        <v>-3</v>
      </c>
      <c r="AB94" s="19"/>
      <c r="AC94" s="19">
        <v>4</v>
      </c>
      <c r="AD94" s="19">
        <f t="shared" si="93"/>
        <v>-4</v>
      </c>
      <c r="AE94" s="127">
        <f t="shared" si="123"/>
        <v>-4</v>
      </c>
      <c r="AF94" s="19">
        <v>4</v>
      </c>
      <c r="AG94" s="19">
        <v>10</v>
      </c>
      <c r="AH94" s="19">
        <f t="shared" si="94"/>
        <v>-6</v>
      </c>
      <c r="AI94" s="127">
        <f t="shared" si="119"/>
        <v>-3</v>
      </c>
      <c r="AJ94" s="127"/>
      <c r="AK94" s="127">
        <v>3</v>
      </c>
      <c r="AL94" s="19">
        <f t="shared" si="95"/>
        <v>-3</v>
      </c>
      <c r="AM94" s="127">
        <f t="shared" si="116"/>
        <v>-0.9</v>
      </c>
      <c r="AN94" s="19"/>
      <c r="AO94" s="19">
        <v>8</v>
      </c>
      <c r="AP94" s="19">
        <f t="shared" si="96"/>
        <v>-8</v>
      </c>
      <c r="AQ94" s="127">
        <f t="shared" si="121"/>
        <v>-1.6</v>
      </c>
      <c r="AR94" s="19"/>
      <c r="AS94" s="127"/>
      <c r="AT94" s="19">
        <f t="shared" si="97"/>
        <v>0</v>
      </c>
      <c r="AU94" s="127">
        <v>5</v>
      </c>
      <c r="AV94" s="19">
        <f t="shared" si="98"/>
        <v>-5</v>
      </c>
      <c r="AW94" s="127">
        <f t="shared" si="122"/>
        <v>-5</v>
      </c>
      <c r="AX94" s="127">
        <v>6</v>
      </c>
      <c r="AY94" s="127">
        <v>1</v>
      </c>
      <c r="AZ94" s="19">
        <f t="shared" si="99"/>
        <v>7</v>
      </c>
      <c r="BA94" s="19">
        <v>20</v>
      </c>
      <c r="BB94" s="19">
        <f t="shared" si="100"/>
        <v>-13</v>
      </c>
      <c r="BC94" s="127">
        <f>1*BB94</f>
        <v>-13</v>
      </c>
      <c r="BD94" s="19"/>
      <c r="BE94" s="127">
        <v>12</v>
      </c>
      <c r="BF94" s="19">
        <f t="shared" si="101"/>
        <v>-12</v>
      </c>
      <c r="BG94" s="127">
        <f t="shared" si="114"/>
        <v>-6</v>
      </c>
      <c r="BH94" s="127">
        <v>1</v>
      </c>
      <c r="BI94" s="127">
        <v>18</v>
      </c>
      <c r="BJ94" s="19">
        <f t="shared" si="102"/>
        <v>-17</v>
      </c>
      <c r="BK94" s="127">
        <f t="shared" si="103"/>
        <v>-17</v>
      </c>
      <c r="BL94" s="127">
        <v>10</v>
      </c>
      <c r="BM94" s="19"/>
      <c r="BN94" s="127">
        <f t="shared" si="104"/>
        <v>10</v>
      </c>
      <c r="BO94" s="127">
        <v>20</v>
      </c>
      <c r="BP94" s="19">
        <f t="shared" si="105"/>
        <v>-10</v>
      </c>
      <c r="BQ94" s="127">
        <f t="shared" si="124"/>
        <v>-3</v>
      </c>
      <c r="BR94" s="127"/>
      <c r="BS94" s="127">
        <v>10</v>
      </c>
      <c r="BT94" s="19">
        <f t="shared" si="106"/>
        <v>-10</v>
      </c>
      <c r="BU94" s="19">
        <f t="shared" si="112"/>
        <v>-3</v>
      </c>
    </row>
    <row r="95" customHeight="1" spans="1:73">
      <c r="A95" s="81">
        <v>94</v>
      </c>
      <c r="B95" s="19">
        <v>112888</v>
      </c>
      <c r="C95" s="123" t="s">
        <v>137</v>
      </c>
      <c r="D95" s="19" t="s">
        <v>72</v>
      </c>
      <c r="E95" s="19" t="s">
        <v>28</v>
      </c>
      <c r="F95" s="19">
        <f t="shared" si="84"/>
        <v>-91.4</v>
      </c>
      <c r="G95" s="19">
        <f t="shared" si="85"/>
        <v>-45.7</v>
      </c>
      <c r="H95" s="19">
        <v>11</v>
      </c>
      <c r="I95" s="19">
        <v>30</v>
      </c>
      <c r="J95" s="19">
        <f t="shared" si="86"/>
        <v>-19</v>
      </c>
      <c r="K95" s="19">
        <f>1*J95</f>
        <v>-19</v>
      </c>
      <c r="L95" s="19">
        <v>4</v>
      </c>
      <c r="M95" s="19">
        <v>15</v>
      </c>
      <c r="N95" s="19">
        <f t="shared" si="87"/>
        <v>-11</v>
      </c>
      <c r="O95" s="19">
        <f>1*N95</f>
        <v>-11</v>
      </c>
      <c r="P95" s="19"/>
      <c r="Q95" s="19">
        <v>8</v>
      </c>
      <c r="R95" s="19">
        <f t="shared" si="88"/>
        <v>-8</v>
      </c>
      <c r="S95" s="19">
        <f t="shared" si="89"/>
        <v>-8</v>
      </c>
      <c r="T95" s="19">
        <v>10</v>
      </c>
      <c r="U95" s="19">
        <v>25</v>
      </c>
      <c r="V95" s="19">
        <f t="shared" si="90"/>
        <v>-15</v>
      </c>
      <c r="W95" s="19">
        <f t="shared" si="120"/>
        <v>-15</v>
      </c>
      <c r="X95" s="19"/>
      <c r="Y95" s="19">
        <v>6</v>
      </c>
      <c r="Z95" s="19">
        <f t="shared" si="91"/>
        <v>-6</v>
      </c>
      <c r="AA95" s="19">
        <f t="shared" si="92"/>
        <v>-3</v>
      </c>
      <c r="AB95" s="19">
        <v>2</v>
      </c>
      <c r="AC95" s="19">
        <v>4</v>
      </c>
      <c r="AD95" s="19">
        <f t="shared" si="93"/>
        <v>-2</v>
      </c>
      <c r="AE95" s="127">
        <f t="shared" si="123"/>
        <v>-2</v>
      </c>
      <c r="AF95" s="19">
        <v>8</v>
      </c>
      <c r="AG95" s="19">
        <v>10</v>
      </c>
      <c r="AH95" s="19">
        <f t="shared" si="94"/>
        <v>-2</v>
      </c>
      <c r="AI95" s="127">
        <f t="shared" si="119"/>
        <v>-1</v>
      </c>
      <c r="AJ95" s="127">
        <v>1</v>
      </c>
      <c r="AK95" s="127">
        <v>3</v>
      </c>
      <c r="AL95" s="19">
        <f t="shared" si="95"/>
        <v>-2</v>
      </c>
      <c r="AM95" s="127">
        <f t="shared" si="116"/>
        <v>-0.6</v>
      </c>
      <c r="AN95" s="19"/>
      <c r="AO95" s="19">
        <v>8</v>
      </c>
      <c r="AP95" s="19">
        <f t="shared" si="96"/>
        <v>-8</v>
      </c>
      <c r="AQ95" s="127">
        <f t="shared" si="121"/>
        <v>-1.6</v>
      </c>
      <c r="AR95" s="19">
        <v>2</v>
      </c>
      <c r="AS95" s="127">
        <v>1</v>
      </c>
      <c r="AT95" s="19">
        <f t="shared" si="97"/>
        <v>2.5</v>
      </c>
      <c r="AU95" s="127">
        <v>5</v>
      </c>
      <c r="AV95" s="19">
        <f t="shared" si="98"/>
        <v>-2.5</v>
      </c>
      <c r="AW95" s="127">
        <f t="shared" si="122"/>
        <v>-2.5</v>
      </c>
      <c r="AX95" s="127">
        <v>19</v>
      </c>
      <c r="AY95" s="127">
        <v>2</v>
      </c>
      <c r="AZ95" s="19">
        <f t="shared" si="99"/>
        <v>21</v>
      </c>
      <c r="BA95" s="19">
        <v>20</v>
      </c>
      <c r="BB95" s="19">
        <f t="shared" si="100"/>
        <v>1</v>
      </c>
      <c r="BC95" s="127"/>
      <c r="BD95" s="19">
        <v>3</v>
      </c>
      <c r="BE95" s="127">
        <v>12</v>
      </c>
      <c r="BF95" s="19">
        <f t="shared" si="101"/>
        <v>-9</v>
      </c>
      <c r="BG95" s="127">
        <f t="shared" si="114"/>
        <v>-4.5</v>
      </c>
      <c r="BH95" s="127">
        <v>2</v>
      </c>
      <c r="BI95" s="127">
        <v>18</v>
      </c>
      <c r="BJ95" s="19">
        <f t="shared" si="102"/>
        <v>-16</v>
      </c>
      <c r="BK95" s="127">
        <f t="shared" si="103"/>
        <v>-16</v>
      </c>
      <c r="BL95" s="127">
        <v>2</v>
      </c>
      <c r="BM95" s="19">
        <v>2</v>
      </c>
      <c r="BN95" s="127">
        <f t="shared" si="104"/>
        <v>6</v>
      </c>
      <c r="BO95" s="127">
        <v>20</v>
      </c>
      <c r="BP95" s="19">
        <f t="shared" si="105"/>
        <v>-14</v>
      </c>
      <c r="BQ95" s="127">
        <f t="shared" si="124"/>
        <v>-4.2</v>
      </c>
      <c r="BR95" s="127"/>
      <c r="BS95" s="127">
        <v>10</v>
      </c>
      <c r="BT95" s="19">
        <f t="shared" si="106"/>
        <v>-10</v>
      </c>
      <c r="BU95" s="19">
        <f t="shared" si="112"/>
        <v>-3</v>
      </c>
    </row>
    <row r="96" customHeight="1" spans="1:73">
      <c r="A96" s="81">
        <v>95</v>
      </c>
      <c r="B96" s="19">
        <v>113008</v>
      </c>
      <c r="C96" s="123" t="s">
        <v>138</v>
      </c>
      <c r="D96" s="19" t="s">
        <v>40</v>
      </c>
      <c r="E96" s="19" t="s">
        <v>28</v>
      </c>
      <c r="F96" s="19">
        <f t="shared" si="84"/>
        <v>-69.5</v>
      </c>
      <c r="G96" s="19">
        <f t="shared" si="85"/>
        <v>-34.75</v>
      </c>
      <c r="H96" s="19">
        <v>33</v>
      </c>
      <c r="I96" s="19">
        <v>30</v>
      </c>
      <c r="J96" s="19">
        <f t="shared" si="86"/>
        <v>3</v>
      </c>
      <c r="K96" s="19"/>
      <c r="L96" s="19">
        <v>8</v>
      </c>
      <c r="M96" s="19">
        <v>15</v>
      </c>
      <c r="N96" s="19">
        <f t="shared" si="87"/>
        <v>-7</v>
      </c>
      <c r="O96" s="19">
        <f>1*N96</f>
        <v>-7</v>
      </c>
      <c r="P96" s="19"/>
      <c r="Q96" s="19">
        <v>8</v>
      </c>
      <c r="R96" s="19">
        <f t="shared" si="88"/>
        <v>-8</v>
      </c>
      <c r="S96" s="19">
        <f t="shared" si="89"/>
        <v>-8</v>
      </c>
      <c r="T96" s="19">
        <v>5</v>
      </c>
      <c r="U96" s="19">
        <v>20</v>
      </c>
      <c r="V96" s="19">
        <f t="shared" si="90"/>
        <v>-15</v>
      </c>
      <c r="W96" s="19">
        <f t="shared" si="120"/>
        <v>-15</v>
      </c>
      <c r="X96" s="19">
        <v>1</v>
      </c>
      <c r="Y96" s="19">
        <v>6</v>
      </c>
      <c r="Z96" s="19">
        <f t="shared" si="91"/>
        <v>-5</v>
      </c>
      <c r="AA96" s="19">
        <f t="shared" si="92"/>
        <v>-2.5</v>
      </c>
      <c r="AB96" s="19"/>
      <c r="AC96" s="19">
        <v>4</v>
      </c>
      <c r="AD96" s="19">
        <f t="shared" si="93"/>
        <v>-4</v>
      </c>
      <c r="AE96" s="127">
        <f t="shared" si="123"/>
        <v>-4</v>
      </c>
      <c r="AF96" s="19">
        <v>4</v>
      </c>
      <c r="AG96" s="19">
        <v>8</v>
      </c>
      <c r="AH96" s="19">
        <f t="shared" si="94"/>
        <v>-4</v>
      </c>
      <c r="AI96" s="127">
        <f t="shared" si="119"/>
        <v>-2</v>
      </c>
      <c r="AJ96" s="127">
        <v>1</v>
      </c>
      <c r="AK96" s="127">
        <v>3</v>
      </c>
      <c r="AL96" s="19">
        <f t="shared" si="95"/>
        <v>-2</v>
      </c>
      <c r="AM96" s="127">
        <f t="shared" si="116"/>
        <v>-0.6</v>
      </c>
      <c r="AN96" s="19"/>
      <c r="AO96" s="19">
        <v>8</v>
      </c>
      <c r="AP96" s="19">
        <f t="shared" si="96"/>
        <v>-8</v>
      </c>
      <c r="AQ96" s="127">
        <f t="shared" si="121"/>
        <v>-1.6</v>
      </c>
      <c r="AR96" s="19">
        <v>7</v>
      </c>
      <c r="AS96" s="127"/>
      <c r="AT96" s="19">
        <f t="shared" si="97"/>
        <v>7</v>
      </c>
      <c r="AU96" s="127">
        <v>5</v>
      </c>
      <c r="AV96" s="19">
        <f t="shared" si="98"/>
        <v>2</v>
      </c>
      <c r="AW96" s="127"/>
      <c r="AX96" s="127">
        <v>7</v>
      </c>
      <c r="AY96" s="127">
        <v>2</v>
      </c>
      <c r="AZ96" s="19">
        <f t="shared" si="99"/>
        <v>9</v>
      </c>
      <c r="BA96" s="19">
        <v>20</v>
      </c>
      <c r="BB96" s="19">
        <f t="shared" si="100"/>
        <v>-11</v>
      </c>
      <c r="BC96" s="127">
        <f>1*BB96</f>
        <v>-11</v>
      </c>
      <c r="BD96" s="19">
        <v>7</v>
      </c>
      <c r="BE96" s="127">
        <v>10</v>
      </c>
      <c r="BF96" s="19">
        <f t="shared" si="101"/>
        <v>-3</v>
      </c>
      <c r="BG96" s="127">
        <f t="shared" si="114"/>
        <v>-1.5</v>
      </c>
      <c r="BH96" s="127">
        <v>5</v>
      </c>
      <c r="BI96" s="127">
        <v>15</v>
      </c>
      <c r="BJ96" s="19">
        <f t="shared" si="102"/>
        <v>-10</v>
      </c>
      <c r="BK96" s="127">
        <f t="shared" si="103"/>
        <v>-10</v>
      </c>
      <c r="BL96" s="127"/>
      <c r="BM96" s="19">
        <v>2</v>
      </c>
      <c r="BN96" s="127">
        <f t="shared" si="104"/>
        <v>4</v>
      </c>
      <c r="BO96" s="127">
        <v>15</v>
      </c>
      <c r="BP96" s="19">
        <f t="shared" si="105"/>
        <v>-11</v>
      </c>
      <c r="BQ96" s="127">
        <f t="shared" si="124"/>
        <v>-3.3</v>
      </c>
      <c r="BR96" s="127"/>
      <c r="BS96" s="127">
        <v>10</v>
      </c>
      <c r="BT96" s="19">
        <f t="shared" si="106"/>
        <v>-10</v>
      </c>
      <c r="BU96" s="19">
        <f t="shared" si="112"/>
        <v>-3</v>
      </c>
    </row>
    <row r="97" customHeight="1" spans="1:73">
      <c r="A97" s="81">
        <v>96</v>
      </c>
      <c r="B97" s="19">
        <v>113025</v>
      </c>
      <c r="C97" s="123" t="s">
        <v>139</v>
      </c>
      <c r="D97" s="19" t="s">
        <v>72</v>
      </c>
      <c r="E97" s="19" t="s">
        <v>28</v>
      </c>
      <c r="F97" s="19">
        <f t="shared" si="84"/>
        <v>-84.4</v>
      </c>
      <c r="G97" s="19">
        <f t="shared" si="85"/>
        <v>-42.2</v>
      </c>
      <c r="H97" s="19">
        <v>21</v>
      </c>
      <c r="I97" s="19">
        <v>30</v>
      </c>
      <c r="J97" s="19">
        <f t="shared" si="86"/>
        <v>-9</v>
      </c>
      <c r="K97" s="19">
        <f>1*J97</f>
        <v>-9</v>
      </c>
      <c r="L97" s="19">
        <v>15</v>
      </c>
      <c r="M97" s="19">
        <v>15</v>
      </c>
      <c r="N97" s="19">
        <f t="shared" si="87"/>
        <v>0</v>
      </c>
      <c r="O97" s="64"/>
      <c r="P97" s="19"/>
      <c r="Q97" s="19">
        <v>8</v>
      </c>
      <c r="R97" s="19">
        <f t="shared" si="88"/>
        <v>-8</v>
      </c>
      <c r="S97" s="19">
        <f t="shared" si="89"/>
        <v>-8</v>
      </c>
      <c r="T97" s="19">
        <v>6</v>
      </c>
      <c r="U97" s="19">
        <v>25</v>
      </c>
      <c r="V97" s="19">
        <f t="shared" si="90"/>
        <v>-19</v>
      </c>
      <c r="W97" s="19">
        <f t="shared" si="120"/>
        <v>-19</v>
      </c>
      <c r="X97" s="19">
        <v>2</v>
      </c>
      <c r="Y97" s="19">
        <v>6</v>
      </c>
      <c r="Z97" s="19">
        <f t="shared" si="91"/>
        <v>-4</v>
      </c>
      <c r="AA97" s="19">
        <f t="shared" si="92"/>
        <v>-2</v>
      </c>
      <c r="AB97" s="19"/>
      <c r="AC97" s="19">
        <v>4</v>
      </c>
      <c r="AD97" s="19">
        <f t="shared" si="93"/>
        <v>-4</v>
      </c>
      <c r="AE97" s="127">
        <f t="shared" si="123"/>
        <v>-4</v>
      </c>
      <c r="AF97" s="19">
        <v>3</v>
      </c>
      <c r="AG97" s="19">
        <v>10</v>
      </c>
      <c r="AH97" s="19">
        <f t="shared" si="94"/>
        <v>-7</v>
      </c>
      <c r="AI97" s="127">
        <f t="shared" si="119"/>
        <v>-3.5</v>
      </c>
      <c r="AJ97" s="127">
        <v>1</v>
      </c>
      <c r="AK97" s="127">
        <v>3</v>
      </c>
      <c r="AL97" s="19">
        <f t="shared" si="95"/>
        <v>-2</v>
      </c>
      <c r="AM97" s="127">
        <f t="shared" si="116"/>
        <v>-0.6</v>
      </c>
      <c r="AN97" s="19"/>
      <c r="AO97" s="19">
        <v>8</v>
      </c>
      <c r="AP97" s="19">
        <f t="shared" si="96"/>
        <v>-8</v>
      </c>
      <c r="AQ97" s="127">
        <f t="shared" si="121"/>
        <v>-1.6</v>
      </c>
      <c r="AR97" s="19"/>
      <c r="AS97" s="127"/>
      <c r="AT97" s="19">
        <f t="shared" si="97"/>
        <v>0</v>
      </c>
      <c r="AU97" s="127">
        <v>5</v>
      </c>
      <c r="AV97" s="19">
        <f t="shared" si="98"/>
        <v>-5</v>
      </c>
      <c r="AW97" s="127">
        <f>1*AV97</f>
        <v>-5</v>
      </c>
      <c r="AX97" s="127">
        <v>13</v>
      </c>
      <c r="AY97" s="127">
        <v>3</v>
      </c>
      <c r="AZ97" s="19">
        <f t="shared" si="99"/>
        <v>16</v>
      </c>
      <c r="BA97" s="19">
        <v>20</v>
      </c>
      <c r="BB97" s="19">
        <f t="shared" si="100"/>
        <v>-4</v>
      </c>
      <c r="BC97" s="127">
        <f>1*BB97</f>
        <v>-4</v>
      </c>
      <c r="BD97" s="19">
        <v>2</v>
      </c>
      <c r="BE97" s="127">
        <v>12</v>
      </c>
      <c r="BF97" s="19">
        <f t="shared" si="101"/>
        <v>-10</v>
      </c>
      <c r="BG97" s="127">
        <f t="shared" si="114"/>
        <v>-5</v>
      </c>
      <c r="BH97" s="127">
        <v>1</v>
      </c>
      <c r="BI97" s="127">
        <v>18</v>
      </c>
      <c r="BJ97" s="19">
        <f t="shared" si="102"/>
        <v>-17</v>
      </c>
      <c r="BK97" s="127">
        <f t="shared" si="103"/>
        <v>-17</v>
      </c>
      <c r="BL97" s="127"/>
      <c r="BM97" s="19">
        <v>4</v>
      </c>
      <c r="BN97" s="127">
        <f t="shared" si="104"/>
        <v>8</v>
      </c>
      <c r="BO97" s="127">
        <v>20</v>
      </c>
      <c r="BP97" s="19">
        <f t="shared" si="105"/>
        <v>-12</v>
      </c>
      <c r="BQ97" s="127">
        <f t="shared" si="124"/>
        <v>-3.6</v>
      </c>
      <c r="BR97" s="127">
        <v>3</v>
      </c>
      <c r="BS97" s="127">
        <v>10</v>
      </c>
      <c r="BT97" s="19">
        <f t="shared" si="106"/>
        <v>-7</v>
      </c>
      <c r="BU97" s="19">
        <f t="shared" si="112"/>
        <v>-2.1</v>
      </c>
    </row>
    <row r="98" customHeight="1" spans="1:73">
      <c r="A98" s="81">
        <v>97</v>
      </c>
      <c r="B98" s="19">
        <v>113298</v>
      </c>
      <c r="C98" s="123" t="s">
        <v>140</v>
      </c>
      <c r="D98" s="19" t="s">
        <v>72</v>
      </c>
      <c r="E98" s="19" t="s">
        <v>28</v>
      </c>
      <c r="F98" s="19">
        <f t="shared" si="84"/>
        <v>-85</v>
      </c>
      <c r="G98" s="19">
        <f t="shared" si="85"/>
        <v>-42.5</v>
      </c>
      <c r="H98" s="19">
        <v>18</v>
      </c>
      <c r="I98" s="19">
        <v>30</v>
      </c>
      <c r="J98" s="19">
        <f t="shared" si="86"/>
        <v>-12</v>
      </c>
      <c r="K98" s="19">
        <f>1*J98</f>
        <v>-12</v>
      </c>
      <c r="L98" s="19">
        <v>10</v>
      </c>
      <c r="M98" s="19">
        <v>15</v>
      </c>
      <c r="N98" s="19">
        <f t="shared" si="87"/>
        <v>-5</v>
      </c>
      <c r="O98" s="19">
        <f t="shared" ref="O98:O106" si="125">1*N98</f>
        <v>-5</v>
      </c>
      <c r="P98" s="19">
        <v>1</v>
      </c>
      <c r="Q98" s="19">
        <v>8</v>
      </c>
      <c r="R98" s="19">
        <f t="shared" si="88"/>
        <v>-7</v>
      </c>
      <c r="S98" s="19">
        <f t="shared" si="89"/>
        <v>-7</v>
      </c>
      <c r="T98" s="19">
        <v>5</v>
      </c>
      <c r="U98" s="19">
        <v>20</v>
      </c>
      <c r="V98" s="19">
        <f t="shared" si="90"/>
        <v>-15</v>
      </c>
      <c r="W98" s="19">
        <f t="shared" si="120"/>
        <v>-15</v>
      </c>
      <c r="X98" s="19">
        <v>1</v>
      </c>
      <c r="Y98" s="19">
        <v>6</v>
      </c>
      <c r="Z98" s="19">
        <f t="shared" si="91"/>
        <v>-5</v>
      </c>
      <c r="AA98" s="19">
        <f t="shared" si="92"/>
        <v>-2.5</v>
      </c>
      <c r="AB98" s="19"/>
      <c r="AC98" s="19">
        <v>4</v>
      </c>
      <c r="AD98" s="19">
        <f t="shared" si="93"/>
        <v>-4</v>
      </c>
      <c r="AE98" s="127">
        <f t="shared" si="123"/>
        <v>-4</v>
      </c>
      <c r="AF98" s="19">
        <v>3</v>
      </c>
      <c r="AG98" s="19">
        <v>8</v>
      </c>
      <c r="AH98" s="19">
        <f t="shared" si="94"/>
        <v>-5</v>
      </c>
      <c r="AI98" s="127">
        <f t="shared" si="119"/>
        <v>-2.5</v>
      </c>
      <c r="AJ98" s="127">
        <v>3</v>
      </c>
      <c r="AK98" s="127">
        <v>3</v>
      </c>
      <c r="AL98" s="19">
        <f t="shared" si="95"/>
        <v>0</v>
      </c>
      <c r="AM98" s="127"/>
      <c r="AN98" s="19"/>
      <c r="AO98" s="19">
        <v>8</v>
      </c>
      <c r="AP98" s="19">
        <f t="shared" si="96"/>
        <v>-8</v>
      </c>
      <c r="AQ98" s="127">
        <f t="shared" si="121"/>
        <v>-1.6</v>
      </c>
      <c r="AR98" s="19">
        <v>1</v>
      </c>
      <c r="AS98" s="127">
        <v>1</v>
      </c>
      <c r="AT98" s="19">
        <f t="shared" si="97"/>
        <v>1.5</v>
      </c>
      <c r="AU98" s="127">
        <v>5</v>
      </c>
      <c r="AV98" s="19">
        <f t="shared" si="98"/>
        <v>-3.5</v>
      </c>
      <c r="AW98" s="127">
        <f>1*AV98</f>
        <v>-3.5</v>
      </c>
      <c r="AX98" s="127">
        <v>5</v>
      </c>
      <c r="AY98" s="127">
        <v>1</v>
      </c>
      <c r="AZ98" s="19">
        <f t="shared" si="99"/>
        <v>6</v>
      </c>
      <c r="BA98" s="19">
        <v>20</v>
      </c>
      <c r="BB98" s="19">
        <f t="shared" si="100"/>
        <v>-14</v>
      </c>
      <c r="BC98" s="127">
        <f>1*BB98</f>
        <v>-14</v>
      </c>
      <c r="BD98" s="19">
        <v>5</v>
      </c>
      <c r="BE98" s="127">
        <v>10</v>
      </c>
      <c r="BF98" s="19">
        <f t="shared" si="101"/>
        <v>-5</v>
      </c>
      <c r="BG98" s="127">
        <f t="shared" si="114"/>
        <v>-2.5</v>
      </c>
      <c r="BH98" s="127">
        <v>5</v>
      </c>
      <c r="BI98" s="127">
        <v>15</v>
      </c>
      <c r="BJ98" s="19">
        <f t="shared" si="102"/>
        <v>-10</v>
      </c>
      <c r="BK98" s="127">
        <f t="shared" si="103"/>
        <v>-10</v>
      </c>
      <c r="BL98" s="127">
        <v>7</v>
      </c>
      <c r="BM98" s="19"/>
      <c r="BN98" s="127">
        <f t="shared" si="104"/>
        <v>7</v>
      </c>
      <c r="BO98" s="127">
        <v>15</v>
      </c>
      <c r="BP98" s="19">
        <f t="shared" si="105"/>
        <v>-8</v>
      </c>
      <c r="BQ98" s="127">
        <f t="shared" si="124"/>
        <v>-2.4</v>
      </c>
      <c r="BR98" s="127"/>
      <c r="BS98" s="127">
        <v>10</v>
      </c>
      <c r="BT98" s="19">
        <f t="shared" si="106"/>
        <v>-10</v>
      </c>
      <c r="BU98" s="19">
        <f t="shared" si="112"/>
        <v>-3</v>
      </c>
    </row>
    <row r="99" customHeight="1" spans="1:73">
      <c r="A99" s="81">
        <v>98</v>
      </c>
      <c r="B99" s="19">
        <v>113299</v>
      </c>
      <c r="C99" s="123" t="s">
        <v>141</v>
      </c>
      <c r="D99" s="19" t="s">
        <v>40</v>
      </c>
      <c r="E99" s="19" t="s">
        <v>28</v>
      </c>
      <c r="F99" s="19">
        <f t="shared" ref="F99:F130" si="126">K99+O99++S99+W99+AA99+AE99+AI99+AM99+AQ99+AW99+BC99+BG99+BK99+BQ99+BU99</f>
        <v>-78.6</v>
      </c>
      <c r="G99" s="19">
        <f t="shared" ref="G99:G144" si="127">(K99+O99+S99+W99+AA99+AE99+AI99+AM99+AQ99+AW99+BC99+BG99+BK99+BQ99+BU99)/2</f>
        <v>-39.3</v>
      </c>
      <c r="H99" s="19">
        <v>32</v>
      </c>
      <c r="I99" s="19">
        <v>30</v>
      </c>
      <c r="J99" s="19">
        <f t="shared" ref="J99:J144" si="128">H99-I99</f>
        <v>2</v>
      </c>
      <c r="K99" s="19"/>
      <c r="L99" s="19">
        <v>6</v>
      </c>
      <c r="M99" s="19">
        <v>15</v>
      </c>
      <c r="N99" s="19">
        <f t="shared" ref="N99:N144" si="129">L99-M99</f>
        <v>-9</v>
      </c>
      <c r="O99" s="19">
        <f t="shared" si="125"/>
        <v>-9</v>
      </c>
      <c r="P99" s="19"/>
      <c r="Q99" s="19">
        <v>8</v>
      </c>
      <c r="R99" s="19">
        <f t="shared" ref="R99:R143" si="130">P99-Q99</f>
        <v>-8</v>
      </c>
      <c r="S99" s="19">
        <f t="shared" ref="S99:S143" si="131">1*R99</f>
        <v>-8</v>
      </c>
      <c r="T99" s="19">
        <v>7</v>
      </c>
      <c r="U99" s="19">
        <v>25</v>
      </c>
      <c r="V99" s="19">
        <f t="shared" ref="V99:V144" si="132">T99-U99</f>
        <v>-18</v>
      </c>
      <c r="W99" s="19">
        <f t="shared" si="120"/>
        <v>-18</v>
      </c>
      <c r="X99" s="19">
        <v>1</v>
      </c>
      <c r="Y99" s="19">
        <v>6</v>
      </c>
      <c r="Z99" s="19">
        <f t="shared" ref="Z99:Z143" si="133">X99-Y99</f>
        <v>-5</v>
      </c>
      <c r="AA99" s="19">
        <f t="shared" ref="AA99:AA143" si="134">Z99*0.5</f>
        <v>-2.5</v>
      </c>
      <c r="AB99" s="19">
        <v>4</v>
      </c>
      <c r="AC99" s="19">
        <v>4</v>
      </c>
      <c r="AD99" s="19">
        <f t="shared" ref="AD99:AD143" si="135">AB99-AC99</f>
        <v>0</v>
      </c>
      <c r="AF99" s="19">
        <v>2</v>
      </c>
      <c r="AG99" s="19">
        <v>10</v>
      </c>
      <c r="AH99" s="19">
        <f t="shared" ref="AH99:AH144" si="136">AF99-AG99</f>
        <v>-8</v>
      </c>
      <c r="AI99" s="127">
        <f t="shared" si="119"/>
        <v>-4</v>
      </c>
      <c r="AJ99" s="127">
        <v>1</v>
      </c>
      <c r="AK99" s="127">
        <v>3</v>
      </c>
      <c r="AL99" s="19">
        <f t="shared" ref="AL99:AL144" si="137">AJ99-AK99</f>
        <v>-2</v>
      </c>
      <c r="AM99" s="127">
        <f>0.3*AL99</f>
        <v>-0.6</v>
      </c>
      <c r="AN99" s="19"/>
      <c r="AO99" s="19">
        <v>8</v>
      </c>
      <c r="AP99" s="19">
        <f t="shared" ref="AP99:AP143" si="138">AN99-AO99</f>
        <v>-8</v>
      </c>
      <c r="AQ99" s="127">
        <f t="shared" si="121"/>
        <v>-1.6</v>
      </c>
      <c r="AR99" s="19">
        <v>6</v>
      </c>
      <c r="AS99" s="127"/>
      <c r="AT99" s="19">
        <f t="shared" ref="AT99:AT144" si="139">AR99+AS99/2</f>
        <v>6</v>
      </c>
      <c r="AU99" s="127">
        <v>5</v>
      </c>
      <c r="AV99" s="19">
        <f t="shared" ref="AV99:AV145" si="140">AT99-AU99</f>
        <v>1</v>
      </c>
      <c r="AW99" s="129"/>
      <c r="AX99" s="127">
        <v>7</v>
      </c>
      <c r="AY99" s="127">
        <v>3</v>
      </c>
      <c r="AZ99" s="19">
        <f t="shared" ref="AZ99:AZ143" si="141">AX99+AY99</f>
        <v>10</v>
      </c>
      <c r="BA99" s="19">
        <v>20</v>
      </c>
      <c r="BB99" s="19">
        <f t="shared" ref="BB99:BB143" si="142">AZ99-BA99</f>
        <v>-10</v>
      </c>
      <c r="BC99" s="127">
        <f>1*BB99</f>
        <v>-10</v>
      </c>
      <c r="BD99" s="19">
        <v>2</v>
      </c>
      <c r="BE99" s="127">
        <v>12</v>
      </c>
      <c r="BF99" s="19">
        <f t="shared" ref="BF99:BF143" si="143">BD99-BE99</f>
        <v>-10</v>
      </c>
      <c r="BG99" s="127">
        <f t="shared" si="114"/>
        <v>-5</v>
      </c>
      <c r="BH99" s="127">
        <v>5</v>
      </c>
      <c r="BI99" s="127">
        <v>18</v>
      </c>
      <c r="BJ99" s="19">
        <f t="shared" ref="BJ99:BJ143" si="144">BH99-BI99</f>
        <v>-13</v>
      </c>
      <c r="BK99" s="127">
        <f t="shared" si="103"/>
        <v>-13</v>
      </c>
      <c r="BL99" s="127">
        <v>6</v>
      </c>
      <c r="BM99" s="19"/>
      <c r="BN99" s="127">
        <f t="shared" ref="BN99:BN144" si="145">BL99+BM99*2</f>
        <v>6</v>
      </c>
      <c r="BO99" s="127">
        <v>20</v>
      </c>
      <c r="BP99" s="19">
        <f t="shared" ref="BP99:BP144" si="146">BN99-BO99</f>
        <v>-14</v>
      </c>
      <c r="BQ99" s="127">
        <f t="shared" si="124"/>
        <v>-4.2</v>
      </c>
      <c r="BR99" s="127">
        <v>1</v>
      </c>
      <c r="BS99" s="127">
        <v>10</v>
      </c>
      <c r="BT99" s="19">
        <f t="shared" ref="BT99:BT144" si="147">BR99-BS99</f>
        <v>-9</v>
      </c>
      <c r="BU99" s="19">
        <f t="shared" si="112"/>
        <v>-2.7</v>
      </c>
    </row>
    <row r="100" customHeight="1" spans="1:73">
      <c r="A100" s="81">
        <v>99</v>
      </c>
      <c r="B100" s="19">
        <v>113833</v>
      </c>
      <c r="C100" s="123" t="s">
        <v>142</v>
      </c>
      <c r="D100" s="19" t="s">
        <v>72</v>
      </c>
      <c r="E100" s="19" t="s">
        <v>28</v>
      </c>
      <c r="F100" s="19">
        <f t="shared" si="126"/>
        <v>-63.4</v>
      </c>
      <c r="G100" s="19">
        <f t="shared" si="127"/>
        <v>-31.7</v>
      </c>
      <c r="H100" s="19">
        <v>39</v>
      </c>
      <c r="I100" s="19">
        <v>30</v>
      </c>
      <c r="J100" s="19">
        <f t="shared" si="128"/>
        <v>9</v>
      </c>
      <c r="K100" s="19"/>
      <c r="L100" s="19">
        <v>8</v>
      </c>
      <c r="M100" s="19">
        <v>15</v>
      </c>
      <c r="N100" s="19">
        <f t="shared" si="129"/>
        <v>-7</v>
      </c>
      <c r="O100" s="19">
        <f t="shared" si="125"/>
        <v>-7</v>
      </c>
      <c r="P100" s="19"/>
      <c r="Q100" s="19">
        <v>8</v>
      </c>
      <c r="R100" s="19">
        <f t="shared" si="130"/>
        <v>-8</v>
      </c>
      <c r="S100" s="19">
        <f t="shared" si="131"/>
        <v>-8</v>
      </c>
      <c r="T100" s="19">
        <v>4</v>
      </c>
      <c r="U100" s="19">
        <v>20</v>
      </c>
      <c r="V100" s="19">
        <f t="shared" si="132"/>
        <v>-16</v>
      </c>
      <c r="W100" s="19">
        <f t="shared" si="120"/>
        <v>-16</v>
      </c>
      <c r="X100" s="19"/>
      <c r="Y100" s="19">
        <v>6</v>
      </c>
      <c r="Z100" s="19">
        <f t="shared" si="133"/>
        <v>-6</v>
      </c>
      <c r="AA100" s="19">
        <f t="shared" si="134"/>
        <v>-3</v>
      </c>
      <c r="AB100" s="19">
        <v>2</v>
      </c>
      <c r="AC100" s="19">
        <v>4</v>
      </c>
      <c r="AD100" s="19">
        <f t="shared" si="135"/>
        <v>-2</v>
      </c>
      <c r="AE100" s="127">
        <f>1*AD100</f>
        <v>-2</v>
      </c>
      <c r="AF100" s="19">
        <v>5</v>
      </c>
      <c r="AG100" s="19">
        <v>8</v>
      </c>
      <c r="AH100" s="19">
        <f t="shared" si="136"/>
        <v>-3</v>
      </c>
      <c r="AI100" s="127">
        <f t="shared" si="119"/>
        <v>-1.5</v>
      </c>
      <c r="AJ100" s="127">
        <v>5</v>
      </c>
      <c r="AK100" s="127">
        <v>3</v>
      </c>
      <c r="AL100" s="19">
        <f t="shared" si="137"/>
        <v>2</v>
      </c>
      <c r="AM100" s="127"/>
      <c r="AN100" s="19"/>
      <c r="AO100" s="19">
        <v>8</v>
      </c>
      <c r="AP100" s="19">
        <f t="shared" si="138"/>
        <v>-8</v>
      </c>
      <c r="AQ100" s="127">
        <f t="shared" si="121"/>
        <v>-1.6</v>
      </c>
      <c r="AR100" s="19"/>
      <c r="AS100" s="127"/>
      <c r="AT100" s="19">
        <f t="shared" si="139"/>
        <v>0</v>
      </c>
      <c r="AU100" s="127">
        <v>5</v>
      </c>
      <c r="AV100" s="19">
        <f t="shared" si="140"/>
        <v>-5</v>
      </c>
      <c r="AW100" s="127">
        <f>1*AV100</f>
        <v>-5</v>
      </c>
      <c r="AX100" s="127">
        <v>12</v>
      </c>
      <c r="AY100" s="127">
        <v>4</v>
      </c>
      <c r="AZ100" s="19">
        <f t="shared" si="141"/>
        <v>16</v>
      </c>
      <c r="BA100" s="19">
        <v>20</v>
      </c>
      <c r="BB100" s="19">
        <f t="shared" si="142"/>
        <v>-4</v>
      </c>
      <c r="BC100" s="127">
        <f>1*BB100</f>
        <v>-4</v>
      </c>
      <c r="BD100" s="19">
        <v>9</v>
      </c>
      <c r="BE100" s="127">
        <v>10</v>
      </c>
      <c r="BF100" s="19">
        <f t="shared" si="143"/>
        <v>-1</v>
      </c>
      <c r="BG100" s="127">
        <f t="shared" si="114"/>
        <v>-0.5</v>
      </c>
      <c r="BH100" s="127">
        <v>2</v>
      </c>
      <c r="BI100" s="127">
        <v>15</v>
      </c>
      <c r="BJ100" s="19">
        <f t="shared" si="144"/>
        <v>-13</v>
      </c>
      <c r="BK100" s="127">
        <f t="shared" si="103"/>
        <v>-13</v>
      </c>
      <c r="BL100" s="127">
        <v>28</v>
      </c>
      <c r="BM100" s="19"/>
      <c r="BN100" s="127">
        <f t="shared" si="145"/>
        <v>28</v>
      </c>
      <c r="BO100" s="127">
        <v>15</v>
      </c>
      <c r="BP100" s="19">
        <f t="shared" si="146"/>
        <v>13</v>
      </c>
      <c r="BQ100" s="127"/>
      <c r="BR100" s="127">
        <v>4</v>
      </c>
      <c r="BS100" s="127">
        <v>10</v>
      </c>
      <c r="BT100" s="19">
        <f t="shared" si="147"/>
        <v>-6</v>
      </c>
      <c r="BU100" s="19">
        <f t="shared" si="112"/>
        <v>-1.8</v>
      </c>
    </row>
    <row r="101" customHeight="1" spans="1:73">
      <c r="A101" s="81">
        <v>100</v>
      </c>
      <c r="B101" s="19">
        <v>114069</v>
      </c>
      <c r="C101" s="123" t="s">
        <v>143</v>
      </c>
      <c r="D101" s="19" t="s">
        <v>57</v>
      </c>
      <c r="E101" s="19" t="s">
        <v>32</v>
      </c>
      <c r="F101" s="19">
        <f t="shared" si="126"/>
        <v>-65.3</v>
      </c>
      <c r="G101" s="19">
        <f t="shared" si="127"/>
        <v>-32.65</v>
      </c>
      <c r="H101" s="19">
        <v>41</v>
      </c>
      <c r="I101" s="19">
        <v>30</v>
      </c>
      <c r="J101" s="19">
        <f t="shared" si="128"/>
        <v>11</v>
      </c>
      <c r="K101" s="19"/>
      <c r="L101" s="19">
        <v>14</v>
      </c>
      <c r="M101" s="19">
        <v>15</v>
      </c>
      <c r="N101" s="19">
        <f t="shared" si="129"/>
        <v>-1</v>
      </c>
      <c r="O101" s="19">
        <f t="shared" si="125"/>
        <v>-1</v>
      </c>
      <c r="P101" s="19">
        <v>2</v>
      </c>
      <c r="Q101" s="19">
        <v>8</v>
      </c>
      <c r="R101" s="19">
        <f t="shared" si="130"/>
        <v>-6</v>
      </c>
      <c r="S101" s="19">
        <f t="shared" si="131"/>
        <v>-6</v>
      </c>
      <c r="T101" s="19"/>
      <c r="U101" s="19">
        <v>20</v>
      </c>
      <c r="V101" s="19">
        <f t="shared" si="132"/>
        <v>-20</v>
      </c>
      <c r="W101" s="19">
        <f t="shared" si="120"/>
        <v>-20</v>
      </c>
      <c r="X101" s="19"/>
      <c r="Y101" s="19">
        <v>6</v>
      </c>
      <c r="Z101" s="19">
        <f t="shared" si="133"/>
        <v>-6</v>
      </c>
      <c r="AA101" s="19">
        <f t="shared" si="134"/>
        <v>-3</v>
      </c>
      <c r="AB101" s="19">
        <v>2</v>
      </c>
      <c r="AC101" s="19">
        <v>4</v>
      </c>
      <c r="AD101" s="19">
        <f t="shared" si="135"/>
        <v>-2</v>
      </c>
      <c r="AE101" s="127">
        <f>1*AD101</f>
        <v>-2</v>
      </c>
      <c r="AF101" s="19">
        <v>2</v>
      </c>
      <c r="AG101" s="19">
        <v>8</v>
      </c>
      <c r="AH101" s="19">
        <f t="shared" si="136"/>
        <v>-6</v>
      </c>
      <c r="AI101" s="127">
        <f t="shared" si="119"/>
        <v>-3</v>
      </c>
      <c r="AJ101" s="127"/>
      <c r="AK101" s="127">
        <v>3</v>
      </c>
      <c r="AL101" s="19">
        <f t="shared" si="137"/>
        <v>-3</v>
      </c>
      <c r="AM101" s="127">
        <f>0.3*AL101</f>
        <v>-0.9</v>
      </c>
      <c r="AN101" s="19">
        <v>2</v>
      </c>
      <c r="AO101" s="19">
        <v>8</v>
      </c>
      <c r="AP101" s="19">
        <f t="shared" si="138"/>
        <v>-6</v>
      </c>
      <c r="AQ101" s="127">
        <f t="shared" si="121"/>
        <v>-1.2</v>
      </c>
      <c r="AR101" s="19">
        <v>2</v>
      </c>
      <c r="AS101" s="127">
        <v>1</v>
      </c>
      <c r="AT101" s="19">
        <f t="shared" si="139"/>
        <v>2.5</v>
      </c>
      <c r="AU101" s="127">
        <v>5</v>
      </c>
      <c r="AV101" s="19">
        <f t="shared" si="140"/>
        <v>-2.5</v>
      </c>
      <c r="AW101" s="127">
        <f>1*AV101</f>
        <v>-2.5</v>
      </c>
      <c r="AX101" s="127">
        <v>20</v>
      </c>
      <c r="AY101" s="127">
        <v>2</v>
      </c>
      <c r="AZ101" s="19">
        <f t="shared" si="141"/>
        <v>22</v>
      </c>
      <c r="BA101" s="19">
        <v>20</v>
      </c>
      <c r="BB101" s="19">
        <f t="shared" si="142"/>
        <v>2</v>
      </c>
      <c r="BD101" s="19"/>
      <c r="BE101" s="127">
        <v>10</v>
      </c>
      <c r="BF101" s="19">
        <f t="shared" si="143"/>
        <v>-10</v>
      </c>
      <c r="BG101" s="127">
        <f t="shared" si="114"/>
        <v>-5</v>
      </c>
      <c r="BH101" s="127"/>
      <c r="BI101" s="127">
        <v>15</v>
      </c>
      <c r="BJ101" s="19">
        <f t="shared" si="144"/>
        <v>-15</v>
      </c>
      <c r="BK101" s="127">
        <f t="shared" si="103"/>
        <v>-15</v>
      </c>
      <c r="BL101" s="127">
        <v>4</v>
      </c>
      <c r="BM101" s="19">
        <v>1</v>
      </c>
      <c r="BN101" s="127">
        <f t="shared" si="145"/>
        <v>6</v>
      </c>
      <c r="BO101" s="127">
        <v>15</v>
      </c>
      <c r="BP101" s="19">
        <f t="shared" si="146"/>
        <v>-9</v>
      </c>
      <c r="BQ101" s="127">
        <f>0.3*BP101</f>
        <v>-2.7</v>
      </c>
      <c r="BR101" s="127"/>
      <c r="BS101" s="127">
        <v>10</v>
      </c>
      <c r="BT101" s="19">
        <f t="shared" si="147"/>
        <v>-10</v>
      </c>
      <c r="BU101" s="19">
        <f t="shared" si="112"/>
        <v>-3</v>
      </c>
    </row>
    <row r="102" customHeight="1" spans="1:73">
      <c r="A102" s="81">
        <v>101</v>
      </c>
      <c r="B102" s="19">
        <v>114286</v>
      </c>
      <c r="C102" s="123" t="s">
        <v>144</v>
      </c>
      <c r="D102" s="19" t="s">
        <v>72</v>
      </c>
      <c r="E102" s="19" t="s">
        <v>30</v>
      </c>
      <c r="F102" s="19">
        <f t="shared" si="126"/>
        <v>-70.4</v>
      </c>
      <c r="G102" s="19">
        <f t="shared" si="127"/>
        <v>-35.2</v>
      </c>
      <c r="H102" s="19">
        <v>47</v>
      </c>
      <c r="I102" s="19">
        <v>30</v>
      </c>
      <c r="J102" s="19">
        <f t="shared" si="128"/>
        <v>17</v>
      </c>
      <c r="K102" s="19"/>
      <c r="L102" s="19">
        <v>5</v>
      </c>
      <c r="M102" s="19">
        <v>15</v>
      </c>
      <c r="N102" s="19">
        <f t="shared" si="129"/>
        <v>-10</v>
      </c>
      <c r="O102" s="19">
        <f t="shared" si="125"/>
        <v>-10</v>
      </c>
      <c r="P102" s="19">
        <v>7</v>
      </c>
      <c r="Q102" s="19">
        <v>8</v>
      </c>
      <c r="R102" s="19">
        <f t="shared" si="130"/>
        <v>-1</v>
      </c>
      <c r="S102" s="19">
        <f t="shared" si="131"/>
        <v>-1</v>
      </c>
      <c r="T102" s="19">
        <v>9</v>
      </c>
      <c r="U102" s="19">
        <v>25</v>
      </c>
      <c r="V102" s="19">
        <f t="shared" si="132"/>
        <v>-16</v>
      </c>
      <c r="W102" s="19">
        <f t="shared" si="120"/>
        <v>-16</v>
      </c>
      <c r="X102" s="19"/>
      <c r="Y102" s="19">
        <v>6</v>
      </c>
      <c r="Z102" s="19">
        <f t="shared" si="133"/>
        <v>-6</v>
      </c>
      <c r="AA102" s="19">
        <f t="shared" si="134"/>
        <v>-3</v>
      </c>
      <c r="AB102" s="19">
        <v>3</v>
      </c>
      <c r="AC102" s="19">
        <v>4</v>
      </c>
      <c r="AD102" s="19">
        <f t="shared" si="135"/>
        <v>-1</v>
      </c>
      <c r="AE102" s="127">
        <f>1*AD102</f>
        <v>-1</v>
      </c>
      <c r="AF102" s="19">
        <v>18</v>
      </c>
      <c r="AG102" s="19">
        <v>10</v>
      </c>
      <c r="AH102" s="19">
        <f t="shared" si="136"/>
        <v>8</v>
      </c>
      <c r="AJ102" s="127">
        <v>4</v>
      </c>
      <c r="AK102" s="127">
        <v>3</v>
      </c>
      <c r="AL102" s="19">
        <f t="shared" si="137"/>
        <v>1</v>
      </c>
      <c r="AM102" s="127"/>
      <c r="AN102" s="19"/>
      <c r="AO102" s="19">
        <v>8</v>
      </c>
      <c r="AP102" s="19">
        <f t="shared" si="138"/>
        <v>-8</v>
      </c>
      <c r="AQ102" s="127">
        <f t="shared" si="121"/>
        <v>-1.6</v>
      </c>
      <c r="AR102" s="19">
        <v>3</v>
      </c>
      <c r="AS102" s="127"/>
      <c r="AT102" s="19">
        <f t="shared" si="139"/>
        <v>3</v>
      </c>
      <c r="AU102" s="127">
        <v>5</v>
      </c>
      <c r="AV102" s="19">
        <f t="shared" si="140"/>
        <v>-2</v>
      </c>
      <c r="AW102" s="127">
        <f>1*AV102</f>
        <v>-2</v>
      </c>
      <c r="AX102" s="127">
        <v>6</v>
      </c>
      <c r="AY102" s="127"/>
      <c r="AZ102" s="19">
        <f t="shared" si="141"/>
        <v>6</v>
      </c>
      <c r="BA102" s="19">
        <v>20</v>
      </c>
      <c r="BB102" s="19">
        <f t="shared" si="142"/>
        <v>-14</v>
      </c>
      <c r="BC102" s="127">
        <f t="shared" ref="BC102:BC107" si="148">1*BB102</f>
        <v>-14</v>
      </c>
      <c r="BD102" s="19">
        <v>6</v>
      </c>
      <c r="BE102" s="127">
        <v>12</v>
      </c>
      <c r="BF102" s="19">
        <f t="shared" si="143"/>
        <v>-6</v>
      </c>
      <c r="BG102" s="127">
        <f t="shared" si="114"/>
        <v>-3</v>
      </c>
      <c r="BH102" s="127">
        <v>1</v>
      </c>
      <c r="BI102" s="127">
        <v>18</v>
      </c>
      <c r="BJ102" s="19">
        <f t="shared" si="144"/>
        <v>-17</v>
      </c>
      <c r="BK102" s="127">
        <f t="shared" si="103"/>
        <v>-17</v>
      </c>
      <c r="BL102" s="127">
        <v>21</v>
      </c>
      <c r="BM102" s="19">
        <v>8</v>
      </c>
      <c r="BN102" s="127">
        <f t="shared" si="145"/>
        <v>37</v>
      </c>
      <c r="BO102" s="127">
        <v>20</v>
      </c>
      <c r="BP102" s="19">
        <f t="shared" si="146"/>
        <v>17</v>
      </c>
      <c r="BQ102" s="129"/>
      <c r="BR102" s="127">
        <v>4</v>
      </c>
      <c r="BS102" s="127">
        <v>10</v>
      </c>
      <c r="BT102" s="19">
        <f t="shared" si="147"/>
        <v>-6</v>
      </c>
      <c r="BU102" s="19">
        <f t="shared" si="112"/>
        <v>-1.8</v>
      </c>
    </row>
    <row r="103" customHeight="1" spans="1:73">
      <c r="A103" s="81">
        <v>102</v>
      </c>
      <c r="B103" s="19">
        <v>114622</v>
      </c>
      <c r="C103" s="123" t="s">
        <v>145</v>
      </c>
      <c r="D103" s="19" t="s">
        <v>37</v>
      </c>
      <c r="E103" s="19" t="s">
        <v>66</v>
      </c>
      <c r="F103" s="19">
        <f t="shared" si="126"/>
        <v>-97</v>
      </c>
      <c r="G103" s="19">
        <f t="shared" si="127"/>
        <v>-48.5</v>
      </c>
      <c r="H103" s="19">
        <v>53</v>
      </c>
      <c r="I103" s="19">
        <v>35</v>
      </c>
      <c r="J103" s="19">
        <f t="shared" si="128"/>
        <v>18</v>
      </c>
      <c r="K103" s="19"/>
      <c r="L103" s="19">
        <v>14</v>
      </c>
      <c r="M103" s="19">
        <v>25</v>
      </c>
      <c r="N103" s="19">
        <f t="shared" si="129"/>
        <v>-11</v>
      </c>
      <c r="O103" s="19">
        <f t="shared" si="125"/>
        <v>-11</v>
      </c>
      <c r="P103" s="19"/>
      <c r="Q103" s="19">
        <v>12</v>
      </c>
      <c r="R103" s="19">
        <f t="shared" si="130"/>
        <v>-12</v>
      </c>
      <c r="S103" s="19">
        <f t="shared" si="131"/>
        <v>-12</v>
      </c>
      <c r="T103" s="19">
        <v>21</v>
      </c>
      <c r="U103" s="19">
        <v>30</v>
      </c>
      <c r="V103" s="19">
        <f t="shared" si="132"/>
        <v>-9</v>
      </c>
      <c r="W103" s="19">
        <f t="shared" si="120"/>
        <v>-9</v>
      </c>
      <c r="X103" s="19"/>
      <c r="Y103" s="19">
        <v>10</v>
      </c>
      <c r="Z103" s="19">
        <f t="shared" si="133"/>
        <v>-10</v>
      </c>
      <c r="AA103" s="19">
        <f t="shared" si="134"/>
        <v>-5</v>
      </c>
      <c r="AB103" s="19">
        <v>7</v>
      </c>
      <c r="AC103" s="19">
        <v>6</v>
      </c>
      <c r="AD103" s="19">
        <f t="shared" si="135"/>
        <v>1</v>
      </c>
      <c r="AF103" s="19">
        <v>1</v>
      </c>
      <c r="AG103" s="19">
        <v>12</v>
      </c>
      <c r="AH103" s="19">
        <f t="shared" si="136"/>
        <v>-11</v>
      </c>
      <c r="AI103" s="127">
        <f>0.5*AH103</f>
        <v>-5.5</v>
      </c>
      <c r="AJ103" s="127">
        <v>1</v>
      </c>
      <c r="AK103" s="127">
        <v>8</v>
      </c>
      <c r="AL103" s="19">
        <f t="shared" si="137"/>
        <v>-7</v>
      </c>
      <c r="AM103" s="127">
        <f>0.3*AL103</f>
        <v>-2.1</v>
      </c>
      <c r="AN103" s="19"/>
      <c r="AO103" s="19">
        <v>12</v>
      </c>
      <c r="AP103" s="19">
        <f t="shared" si="138"/>
        <v>-12</v>
      </c>
      <c r="AQ103" s="127">
        <f t="shared" si="121"/>
        <v>-2.4</v>
      </c>
      <c r="AR103" s="19"/>
      <c r="AS103" s="127">
        <v>2</v>
      </c>
      <c r="AT103" s="19">
        <f t="shared" si="139"/>
        <v>1</v>
      </c>
      <c r="AU103" s="127">
        <v>10</v>
      </c>
      <c r="AV103" s="19">
        <f t="shared" si="140"/>
        <v>-9</v>
      </c>
      <c r="AW103" s="127">
        <f>1*AV103</f>
        <v>-9</v>
      </c>
      <c r="AX103" s="127">
        <v>7</v>
      </c>
      <c r="AY103" s="127">
        <v>4</v>
      </c>
      <c r="AZ103" s="19">
        <f t="shared" si="141"/>
        <v>11</v>
      </c>
      <c r="BA103" s="19">
        <v>25</v>
      </c>
      <c r="BB103" s="19">
        <f t="shared" si="142"/>
        <v>-14</v>
      </c>
      <c r="BC103" s="127">
        <f t="shared" si="148"/>
        <v>-14</v>
      </c>
      <c r="BD103" s="19">
        <v>9</v>
      </c>
      <c r="BE103" s="127">
        <v>18</v>
      </c>
      <c r="BF103" s="19">
        <f t="shared" si="143"/>
        <v>-9</v>
      </c>
      <c r="BG103" s="127">
        <f t="shared" si="114"/>
        <v>-4.5</v>
      </c>
      <c r="BH103" s="127">
        <v>2</v>
      </c>
      <c r="BI103" s="127">
        <v>20</v>
      </c>
      <c r="BJ103" s="19">
        <f t="shared" si="144"/>
        <v>-18</v>
      </c>
      <c r="BK103" s="127">
        <f t="shared" si="103"/>
        <v>-18</v>
      </c>
      <c r="BL103" s="127">
        <v>19</v>
      </c>
      <c r="BM103" s="19">
        <v>3</v>
      </c>
      <c r="BN103" s="127">
        <f t="shared" si="145"/>
        <v>25</v>
      </c>
      <c r="BO103" s="127">
        <v>25</v>
      </c>
      <c r="BP103" s="19">
        <f t="shared" si="146"/>
        <v>0</v>
      </c>
      <c r="BQ103" s="127"/>
      <c r="BR103" s="127"/>
      <c r="BS103" s="127">
        <v>15</v>
      </c>
      <c r="BT103" s="19">
        <f t="shared" si="147"/>
        <v>-15</v>
      </c>
      <c r="BU103" s="19">
        <f t="shared" si="112"/>
        <v>-4.5</v>
      </c>
    </row>
    <row r="104" customHeight="1" spans="1:73">
      <c r="A104" s="81">
        <v>103</v>
      </c>
      <c r="B104" s="19">
        <v>114685</v>
      </c>
      <c r="C104" s="123" t="s">
        <v>146</v>
      </c>
      <c r="D104" s="19" t="s">
        <v>40</v>
      </c>
      <c r="E104" s="19" t="s">
        <v>68</v>
      </c>
      <c r="F104" s="19">
        <f t="shared" si="126"/>
        <v>-145.2</v>
      </c>
      <c r="G104" s="19">
        <f t="shared" si="127"/>
        <v>-72.6</v>
      </c>
      <c r="H104" s="19">
        <v>85</v>
      </c>
      <c r="I104" s="19">
        <v>40</v>
      </c>
      <c r="J104" s="19">
        <f t="shared" si="128"/>
        <v>45</v>
      </c>
      <c r="K104" s="19"/>
      <c r="L104" s="19">
        <v>3</v>
      </c>
      <c r="M104" s="19">
        <v>30</v>
      </c>
      <c r="N104" s="19">
        <f t="shared" si="129"/>
        <v>-27</v>
      </c>
      <c r="O104" s="19">
        <f t="shared" si="125"/>
        <v>-27</v>
      </c>
      <c r="P104" s="19"/>
      <c r="Q104" s="19">
        <v>15</v>
      </c>
      <c r="R104" s="19">
        <f t="shared" si="130"/>
        <v>-15</v>
      </c>
      <c r="S104" s="19">
        <f t="shared" si="131"/>
        <v>-15</v>
      </c>
      <c r="T104" s="19">
        <v>2</v>
      </c>
      <c r="U104" s="19">
        <v>25</v>
      </c>
      <c r="V104" s="19">
        <f t="shared" si="132"/>
        <v>-23</v>
      </c>
      <c r="W104" s="19">
        <f t="shared" si="120"/>
        <v>-23</v>
      </c>
      <c r="X104" s="19"/>
      <c r="Y104" s="19">
        <v>10</v>
      </c>
      <c r="Z104" s="19">
        <f t="shared" si="133"/>
        <v>-10</v>
      </c>
      <c r="AA104" s="19">
        <f t="shared" si="134"/>
        <v>-5</v>
      </c>
      <c r="AB104" s="19">
        <v>6</v>
      </c>
      <c r="AC104" s="19">
        <v>6</v>
      </c>
      <c r="AD104" s="19">
        <f t="shared" si="135"/>
        <v>0</v>
      </c>
      <c r="AE104" s="127"/>
      <c r="AF104" s="19">
        <v>10</v>
      </c>
      <c r="AG104" s="19">
        <v>12</v>
      </c>
      <c r="AH104" s="19">
        <f t="shared" si="136"/>
        <v>-2</v>
      </c>
      <c r="AI104" s="127">
        <f>0.5*AH104</f>
        <v>-1</v>
      </c>
      <c r="AJ104" s="127"/>
      <c r="AK104" s="127">
        <v>8</v>
      </c>
      <c r="AL104" s="19">
        <f t="shared" si="137"/>
        <v>-8</v>
      </c>
      <c r="AM104" s="127">
        <f>0.3*AL104</f>
        <v>-2.4</v>
      </c>
      <c r="AN104" s="19"/>
      <c r="AO104" s="19">
        <v>12</v>
      </c>
      <c r="AP104" s="19">
        <f t="shared" si="138"/>
        <v>-12</v>
      </c>
      <c r="AQ104" s="127">
        <f t="shared" si="121"/>
        <v>-2.4</v>
      </c>
      <c r="AR104" s="19">
        <v>13</v>
      </c>
      <c r="AS104" s="127"/>
      <c r="AT104" s="19">
        <f t="shared" si="139"/>
        <v>13</v>
      </c>
      <c r="AU104" s="127">
        <v>10</v>
      </c>
      <c r="AV104" s="19">
        <f t="shared" si="140"/>
        <v>3</v>
      </c>
      <c r="AW104" s="127"/>
      <c r="AX104" s="127">
        <v>1</v>
      </c>
      <c r="AY104" s="127"/>
      <c r="AZ104" s="19">
        <f t="shared" si="141"/>
        <v>1</v>
      </c>
      <c r="BA104" s="19">
        <v>30</v>
      </c>
      <c r="BB104" s="19">
        <f t="shared" si="142"/>
        <v>-29</v>
      </c>
      <c r="BC104" s="127">
        <f t="shared" si="148"/>
        <v>-29</v>
      </c>
      <c r="BD104" s="19">
        <v>3</v>
      </c>
      <c r="BE104" s="127">
        <v>20</v>
      </c>
      <c r="BF104" s="19">
        <f t="shared" si="143"/>
        <v>-17</v>
      </c>
      <c r="BG104" s="127">
        <f t="shared" si="114"/>
        <v>-8.5</v>
      </c>
      <c r="BH104" s="127"/>
      <c r="BI104" s="127">
        <v>25</v>
      </c>
      <c r="BJ104" s="19">
        <f t="shared" si="144"/>
        <v>-25</v>
      </c>
      <c r="BK104" s="127">
        <f t="shared" si="103"/>
        <v>-25</v>
      </c>
      <c r="BL104" s="127">
        <v>12</v>
      </c>
      <c r="BM104" s="19">
        <v>5</v>
      </c>
      <c r="BN104" s="127">
        <f t="shared" si="145"/>
        <v>22</v>
      </c>
      <c r="BO104" s="127">
        <v>30</v>
      </c>
      <c r="BP104" s="19">
        <f t="shared" si="146"/>
        <v>-8</v>
      </c>
      <c r="BQ104" s="127">
        <f>0.3*BP104</f>
        <v>-2.4</v>
      </c>
      <c r="BR104" s="127"/>
      <c r="BS104" s="127">
        <v>15</v>
      </c>
      <c r="BT104" s="19">
        <f t="shared" si="147"/>
        <v>-15</v>
      </c>
      <c r="BU104" s="19">
        <f t="shared" si="112"/>
        <v>-4.5</v>
      </c>
    </row>
    <row r="105" customHeight="1" spans="1:73">
      <c r="A105" s="81">
        <v>104</v>
      </c>
      <c r="B105" s="19">
        <v>115971</v>
      </c>
      <c r="C105" s="123" t="s">
        <v>147</v>
      </c>
      <c r="D105" s="19" t="s">
        <v>46</v>
      </c>
      <c r="E105" s="19" t="s">
        <v>28</v>
      </c>
      <c r="F105" s="19">
        <f t="shared" si="126"/>
        <v>-89.4</v>
      </c>
      <c r="G105" s="19">
        <f t="shared" si="127"/>
        <v>-44.7</v>
      </c>
      <c r="H105" s="19">
        <v>36</v>
      </c>
      <c r="I105" s="19">
        <v>30</v>
      </c>
      <c r="J105" s="19">
        <f t="shared" si="128"/>
        <v>6</v>
      </c>
      <c r="K105" s="19"/>
      <c r="L105" s="19">
        <v>4</v>
      </c>
      <c r="M105" s="19">
        <v>15</v>
      </c>
      <c r="N105" s="19">
        <f t="shared" si="129"/>
        <v>-11</v>
      </c>
      <c r="O105" s="19">
        <f t="shared" si="125"/>
        <v>-11</v>
      </c>
      <c r="P105" s="19">
        <v>4</v>
      </c>
      <c r="Q105" s="19">
        <v>8</v>
      </c>
      <c r="R105" s="19">
        <f t="shared" si="130"/>
        <v>-4</v>
      </c>
      <c r="S105" s="19">
        <f t="shared" si="131"/>
        <v>-4</v>
      </c>
      <c r="T105" s="19">
        <v>7</v>
      </c>
      <c r="U105" s="19">
        <v>20</v>
      </c>
      <c r="V105" s="19">
        <f t="shared" si="132"/>
        <v>-13</v>
      </c>
      <c r="W105" s="19">
        <f t="shared" si="120"/>
        <v>-13</v>
      </c>
      <c r="X105" s="19"/>
      <c r="Y105" s="19">
        <v>6</v>
      </c>
      <c r="Z105" s="19">
        <f t="shared" si="133"/>
        <v>-6</v>
      </c>
      <c r="AA105" s="19">
        <f t="shared" si="134"/>
        <v>-3</v>
      </c>
      <c r="AB105" s="19"/>
      <c r="AC105" s="19">
        <v>4</v>
      </c>
      <c r="AD105" s="19">
        <f t="shared" si="135"/>
        <v>-4</v>
      </c>
      <c r="AE105" s="127">
        <f>1*AD105</f>
        <v>-4</v>
      </c>
      <c r="AF105" s="19">
        <v>2</v>
      </c>
      <c r="AG105" s="19">
        <v>8</v>
      </c>
      <c r="AH105" s="19">
        <f t="shared" si="136"/>
        <v>-6</v>
      </c>
      <c r="AI105" s="127">
        <f>0.5*AH105</f>
        <v>-3</v>
      </c>
      <c r="AJ105" s="127">
        <v>2</v>
      </c>
      <c r="AK105" s="127">
        <v>3</v>
      </c>
      <c r="AL105" s="19">
        <f t="shared" si="137"/>
        <v>-1</v>
      </c>
      <c r="AM105" s="127">
        <f>0.3*AL105</f>
        <v>-0.3</v>
      </c>
      <c r="AN105" s="19"/>
      <c r="AO105" s="19">
        <v>8</v>
      </c>
      <c r="AP105" s="19">
        <f t="shared" si="138"/>
        <v>-8</v>
      </c>
      <c r="AQ105" s="127">
        <f t="shared" si="121"/>
        <v>-1.6</v>
      </c>
      <c r="AR105" s="19"/>
      <c r="AS105" s="127"/>
      <c r="AT105" s="19">
        <f t="shared" si="139"/>
        <v>0</v>
      </c>
      <c r="AU105" s="127">
        <v>5</v>
      </c>
      <c r="AV105" s="19">
        <f t="shared" si="140"/>
        <v>-5</v>
      </c>
      <c r="AW105" s="127">
        <f>1*AV105</f>
        <v>-5</v>
      </c>
      <c r="AX105" s="127">
        <v>3</v>
      </c>
      <c r="AY105" s="127"/>
      <c r="AZ105" s="19">
        <f t="shared" si="141"/>
        <v>3</v>
      </c>
      <c r="BA105" s="19">
        <v>20</v>
      </c>
      <c r="BB105" s="19">
        <f t="shared" si="142"/>
        <v>-17</v>
      </c>
      <c r="BC105" s="127">
        <f t="shared" si="148"/>
        <v>-17</v>
      </c>
      <c r="BD105" s="19"/>
      <c r="BE105" s="127">
        <v>10</v>
      </c>
      <c r="BF105" s="19">
        <f t="shared" si="143"/>
        <v>-10</v>
      </c>
      <c r="BG105" s="127">
        <f t="shared" si="114"/>
        <v>-5</v>
      </c>
      <c r="BH105" s="127"/>
      <c r="BI105" s="127">
        <v>15</v>
      </c>
      <c r="BJ105" s="19">
        <f t="shared" si="144"/>
        <v>-15</v>
      </c>
      <c r="BK105" s="127">
        <f t="shared" si="103"/>
        <v>-15</v>
      </c>
      <c r="BL105" s="127"/>
      <c r="BM105" s="19"/>
      <c r="BN105" s="127">
        <f t="shared" si="145"/>
        <v>0</v>
      </c>
      <c r="BO105" s="127">
        <v>15</v>
      </c>
      <c r="BP105" s="19">
        <f t="shared" si="146"/>
        <v>-15</v>
      </c>
      <c r="BQ105" s="127">
        <f>0.3*BP105</f>
        <v>-4.5</v>
      </c>
      <c r="BR105" s="127"/>
      <c r="BS105" s="127">
        <v>10</v>
      </c>
      <c r="BT105" s="19">
        <f t="shared" si="147"/>
        <v>-10</v>
      </c>
      <c r="BU105" s="19">
        <f t="shared" si="112"/>
        <v>-3</v>
      </c>
    </row>
    <row r="106" customHeight="1" spans="1:73">
      <c r="A106" s="81">
        <v>105</v>
      </c>
      <c r="B106" s="19">
        <v>116482</v>
      </c>
      <c r="C106" s="123" t="s">
        <v>148</v>
      </c>
      <c r="D106" s="19" t="s">
        <v>40</v>
      </c>
      <c r="E106" s="19" t="s">
        <v>28</v>
      </c>
      <c r="F106" s="19">
        <f t="shared" si="126"/>
        <v>-73.9</v>
      </c>
      <c r="G106" s="19">
        <f t="shared" si="127"/>
        <v>-36.95</v>
      </c>
      <c r="H106" s="19">
        <v>36</v>
      </c>
      <c r="I106" s="19">
        <v>30</v>
      </c>
      <c r="J106" s="19">
        <f t="shared" si="128"/>
        <v>6</v>
      </c>
      <c r="K106" s="19"/>
      <c r="L106" s="19">
        <v>12</v>
      </c>
      <c r="M106" s="19">
        <v>15</v>
      </c>
      <c r="N106" s="19">
        <f t="shared" si="129"/>
        <v>-3</v>
      </c>
      <c r="O106" s="19">
        <f t="shared" si="125"/>
        <v>-3</v>
      </c>
      <c r="P106" s="19"/>
      <c r="Q106" s="19">
        <v>8</v>
      </c>
      <c r="R106" s="19">
        <f t="shared" si="130"/>
        <v>-8</v>
      </c>
      <c r="S106" s="19">
        <f t="shared" si="131"/>
        <v>-8</v>
      </c>
      <c r="T106" s="19">
        <v>11</v>
      </c>
      <c r="U106" s="19">
        <v>25</v>
      </c>
      <c r="V106" s="19">
        <f t="shared" si="132"/>
        <v>-14</v>
      </c>
      <c r="W106" s="19">
        <f t="shared" si="120"/>
        <v>-14</v>
      </c>
      <c r="X106" s="19">
        <v>1</v>
      </c>
      <c r="Y106" s="19">
        <v>6</v>
      </c>
      <c r="Z106" s="19">
        <f t="shared" si="133"/>
        <v>-5</v>
      </c>
      <c r="AA106" s="19">
        <f t="shared" si="134"/>
        <v>-2.5</v>
      </c>
      <c r="AB106" s="19">
        <v>2</v>
      </c>
      <c r="AC106" s="19">
        <v>4</v>
      </c>
      <c r="AD106" s="19">
        <f t="shared" si="135"/>
        <v>-2</v>
      </c>
      <c r="AE106" s="127">
        <f>1*AD106</f>
        <v>-2</v>
      </c>
      <c r="AF106" s="19">
        <v>3</v>
      </c>
      <c r="AG106" s="19">
        <v>10</v>
      </c>
      <c r="AH106" s="19">
        <f t="shared" si="136"/>
        <v>-7</v>
      </c>
      <c r="AI106" s="127">
        <f>0.5*AH106</f>
        <v>-3.5</v>
      </c>
      <c r="AJ106" s="127">
        <v>5</v>
      </c>
      <c r="AK106" s="127">
        <v>3</v>
      </c>
      <c r="AL106" s="19">
        <f t="shared" si="137"/>
        <v>2</v>
      </c>
      <c r="AM106" s="127"/>
      <c r="AN106" s="19"/>
      <c r="AO106" s="19">
        <v>8</v>
      </c>
      <c r="AP106" s="19">
        <f t="shared" si="138"/>
        <v>-8</v>
      </c>
      <c r="AQ106" s="127">
        <f t="shared" si="121"/>
        <v>-1.6</v>
      </c>
      <c r="AR106" s="19">
        <v>1</v>
      </c>
      <c r="AS106" s="127"/>
      <c r="AT106" s="19">
        <f t="shared" si="139"/>
        <v>1</v>
      </c>
      <c r="AU106" s="127">
        <v>5</v>
      </c>
      <c r="AV106" s="19">
        <f t="shared" si="140"/>
        <v>-4</v>
      </c>
      <c r="AW106" s="127">
        <f>1*AV106</f>
        <v>-4</v>
      </c>
      <c r="AX106" s="127">
        <v>8</v>
      </c>
      <c r="AY106" s="127">
        <v>6</v>
      </c>
      <c r="AZ106" s="19">
        <f t="shared" si="141"/>
        <v>14</v>
      </c>
      <c r="BA106" s="19">
        <v>20</v>
      </c>
      <c r="BB106" s="19">
        <f t="shared" si="142"/>
        <v>-6</v>
      </c>
      <c r="BC106" s="127">
        <f t="shared" si="148"/>
        <v>-6</v>
      </c>
      <c r="BD106" s="19"/>
      <c r="BE106" s="127">
        <v>12</v>
      </c>
      <c r="BF106" s="19">
        <f t="shared" si="143"/>
        <v>-12</v>
      </c>
      <c r="BG106" s="127">
        <f t="shared" si="114"/>
        <v>-6</v>
      </c>
      <c r="BH106" s="127">
        <v>1</v>
      </c>
      <c r="BI106" s="127">
        <v>18</v>
      </c>
      <c r="BJ106" s="19">
        <f t="shared" si="144"/>
        <v>-17</v>
      </c>
      <c r="BK106" s="127">
        <f t="shared" si="103"/>
        <v>-17</v>
      </c>
      <c r="BL106" s="127">
        <v>5</v>
      </c>
      <c r="BM106" s="19">
        <v>2</v>
      </c>
      <c r="BN106" s="127">
        <f t="shared" si="145"/>
        <v>9</v>
      </c>
      <c r="BO106" s="127">
        <v>20</v>
      </c>
      <c r="BP106" s="19">
        <f t="shared" si="146"/>
        <v>-11</v>
      </c>
      <c r="BQ106" s="127">
        <f>0.3*BP106</f>
        <v>-3.3</v>
      </c>
      <c r="BR106" s="127"/>
      <c r="BS106" s="127">
        <v>10</v>
      </c>
      <c r="BT106" s="19">
        <f t="shared" si="147"/>
        <v>-10</v>
      </c>
      <c r="BU106" s="19">
        <f t="shared" si="112"/>
        <v>-3</v>
      </c>
    </row>
    <row r="107" customHeight="1" spans="1:73">
      <c r="A107" s="81">
        <v>106</v>
      </c>
      <c r="B107" s="19">
        <v>116773</v>
      </c>
      <c r="C107" s="123" t="s">
        <v>149</v>
      </c>
      <c r="D107" s="19" t="s">
        <v>72</v>
      </c>
      <c r="E107" s="19" t="s">
        <v>28</v>
      </c>
      <c r="F107" s="19">
        <f t="shared" si="126"/>
        <v>-44.6</v>
      </c>
      <c r="G107" s="19">
        <f t="shared" si="127"/>
        <v>-22.3</v>
      </c>
      <c r="H107" s="19">
        <v>28</v>
      </c>
      <c r="I107" s="19">
        <v>30</v>
      </c>
      <c r="J107" s="19">
        <f t="shared" si="128"/>
        <v>-2</v>
      </c>
      <c r="K107" s="19">
        <f>1*J107</f>
        <v>-2</v>
      </c>
      <c r="L107" s="19">
        <v>17</v>
      </c>
      <c r="M107" s="19">
        <v>15</v>
      </c>
      <c r="N107" s="19">
        <f t="shared" si="129"/>
        <v>2</v>
      </c>
      <c r="O107" s="64"/>
      <c r="P107" s="19"/>
      <c r="Q107" s="19">
        <v>8</v>
      </c>
      <c r="R107" s="19">
        <f t="shared" si="130"/>
        <v>-8</v>
      </c>
      <c r="S107" s="19">
        <f t="shared" si="131"/>
        <v>-8</v>
      </c>
      <c r="T107" s="19">
        <v>16</v>
      </c>
      <c r="U107" s="19">
        <v>20</v>
      </c>
      <c r="V107" s="19">
        <f t="shared" si="132"/>
        <v>-4</v>
      </c>
      <c r="W107" s="19">
        <f t="shared" si="120"/>
        <v>-4</v>
      </c>
      <c r="X107" s="19"/>
      <c r="Y107" s="19">
        <v>6</v>
      </c>
      <c r="Z107" s="19">
        <f t="shared" si="133"/>
        <v>-6</v>
      </c>
      <c r="AA107" s="19">
        <f t="shared" si="134"/>
        <v>-3</v>
      </c>
      <c r="AB107" s="19">
        <v>3</v>
      </c>
      <c r="AC107" s="19">
        <v>4</v>
      </c>
      <c r="AD107" s="19">
        <f t="shared" si="135"/>
        <v>-1</v>
      </c>
      <c r="AE107" s="127">
        <f>1*AD107</f>
        <v>-1</v>
      </c>
      <c r="AF107" s="19">
        <v>15</v>
      </c>
      <c r="AG107" s="19">
        <v>8</v>
      </c>
      <c r="AH107" s="19">
        <f t="shared" si="136"/>
        <v>7</v>
      </c>
      <c r="AJ107" s="127">
        <v>9</v>
      </c>
      <c r="AK107" s="127">
        <v>3</v>
      </c>
      <c r="AL107" s="19">
        <f t="shared" si="137"/>
        <v>6</v>
      </c>
      <c r="AM107" s="127"/>
      <c r="AN107" s="19"/>
      <c r="AO107" s="19">
        <v>8</v>
      </c>
      <c r="AP107" s="19">
        <f t="shared" si="138"/>
        <v>-8</v>
      </c>
      <c r="AQ107" s="127">
        <f t="shared" si="121"/>
        <v>-1.6</v>
      </c>
      <c r="AR107" s="19"/>
      <c r="AS107" s="127">
        <v>1</v>
      </c>
      <c r="AT107" s="19">
        <f t="shared" si="139"/>
        <v>0.5</v>
      </c>
      <c r="AU107" s="127">
        <v>5</v>
      </c>
      <c r="AV107" s="19">
        <f t="shared" si="140"/>
        <v>-4.5</v>
      </c>
      <c r="AW107" s="127">
        <f>1*AV107</f>
        <v>-4.5</v>
      </c>
      <c r="AX107" s="127">
        <v>10</v>
      </c>
      <c r="AY107" s="127">
        <v>5</v>
      </c>
      <c r="AZ107" s="19">
        <f t="shared" si="141"/>
        <v>15</v>
      </c>
      <c r="BA107" s="19">
        <v>20</v>
      </c>
      <c r="BB107" s="19">
        <f t="shared" si="142"/>
        <v>-5</v>
      </c>
      <c r="BC107" s="127">
        <f t="shared" si="148"/>
        <v>-5</v>
      </c>
      <c r="BD107" s="19">
        <v>3</v>
      </c>
      <c r="BE107" s="127">
        <v>10</v>
      </c>
      <c r="BF107" s="19">
        <f t="shared" si="143"/>
        <v>-7</v>
      </c>
      <c r="BG107" s="127">
        <f t="shared" si="114"/>
        <v>-3.5</v>
      </c>
      <c r="BH107" s="127">
        <v>3</v>
      </c>
      <c r="BI107" s="127">
        <v>15</v>
      </c>
      <c r="BJ107" s="19">
        <f t="shared" si="144"/>
        <v>-12</v>
      </c>
      <c r="BK107" s="127">
        <f t="shared" si="103"/>
        <v>-12</v>
      </c>
      <c r="BL107" s="127">
        <v>23</v>
      </c>
      <c r="BM107" s="19">
        <v>6</v>
      </c>
      <c r="BN107" s="127">
        <f t="shared" si="145"/>
        <v>35</v>
      </c>
      <c r="BO107" s="127">
        <v>15</v>
      </c>
      <c r="BP107" s="19">
        <f t="shared" si="146"/>
        <v>20</v>
      </c>
      <c r="BQ107" s="127"/>
      <c r="BR107" s="127">
        <v>21</v>
      </c>
      <c r="BS107" s="127">
        <v>10</v>
      </c>
      <c r="BT107" s="19">
        <f t="shared" si="147"/>
        <v>11</v>
      </c>
      <c r="BU107" s="19"/>
    </row>
    <row r="108" customHeight="1" spans="1:73">
      <c r="A108" s="81">
        <v>107</v>
      </c>
      <c r="B108" s="19">
        <v>116919</v>
      </c>
      <c r="C108" s="123" t="s">
        <v>150</v>
      </c>
      <c r="D108" s="19" t="s">
        <v>34</v>
      </c>
      <c r="E108" s="19" t="s">
        <v>28</v>
      </c>
      <c r="F108" s="19">
        <f t="shared" si="126"/>
        <v>-43.4</v>
      </c>
      <c r="G108" s="19">
        <f t="shared" si="127"/>
        <v>-21.7</v>
      </c>
      <c r="H108" s="19">
        <v>59</v>
      </c>
      <c r="I108" s="19">
        <v>30</v>
      </c>
      <c r="J108" s="19">
        <f t="shared" si="128"/>
        <v>29</v>
      </c>
      <c r="K108" s="19"/>
      <c r="L108" s="19">
        <v>13</v>
      </c>
      <c r="M108" s="19">
        <v>15</v>
      </c>
      <c r="N108" s="19">
        <f t="shared" si="129"/>
        <v>-2</v>
      </c>
      <c r="O108" s="19">
        <f>1*N108</f>
        <v>-2</v>
      </c>
      <c r="P108" s="19"/>
      <c r="Q108" s="19">
        <v>8</v>
      </c>
      <c r="R108" s="19">
        <f t="shared" si="130"/>
        <v>-8</v>
      </c>
      <c r="S108" s="19">
        <f t="shared" si="131"/>
        <v>-8</v>
      </c>
      <c r="T108" s="19">
        <v>19</v>
      </c>
      <c r="U108" s="19">
        <v>20</v>
      </c>
      <c r="V108" s="19">
        <f t="shared" si="132"/>
        <v>-1</v>
      </c>
      <c r="W108" s="19">
        <f t="shared" si="120"/>
        <v>-1</v>
      </c>
      <c r="X108" s="19"/>
      <c r="Y108" s="19">
        <v>6</v>
      </c>
      <c r="Z108" s="19">
        <f t="shared" si="133"/>
        <v>-6</v>
      </c>
      <c r="AA108" s="19">
        <f t="shared" si="134"/>
        <v>-3</v>
      </c>
      <c r="AB108" s="19"/>
      <c r="AC108" s="19">
        <v>4</v>
      </c>
      <c r="AD108" s="19">
        <f t="shared" si="135"/>
        <v>-4</v>
      </c>
      <c r="AE108" s="127">
        <f>1*AD108</f>
        <v>-4</v>
      </c>
      <c r="AF108" s="19">
        <v>7</v>
      </c>
      <c r="AG108" s="19">
        <v>8</v>
      </c>
      <c r="AH108" s="19">
        <f t="shared" si="136"/>
        <v>-1</v>
      </c>
      <c r="AI108" s="127">
        <f t="shared" ref="AI108:AI115" si="149">0.5*AH108</f>
        <v>-0.5</v>
      </c>
      <c r="AJ108" s="127">
        <v>1</v>
      </c>
      <c r="AK108" s="127">
        <v>3</v>
      </c>
      <c r="AL108" s="19">
        <f t="shared" si="137"/>
        <v>-2</v>
      </c>
      <c r="AM108" s="127">
        <f t="shared" ref="AM108:AM117" si="150">0.3*AL108</f>
        <v>-0.6</v>
      </c>
      <c r="AN108" s="19">
        <v>2</v>
      </c>
      <c r="AO108" s="19">
        <v>8</v>
      </c>
      <c r="AP108" s="19">
        <f t="shared" si="138"/>
        <v>-6</v>
      </c>
      <c r="AQ108" s="127">
        <f t="shared" si="121"/>
        <v>-1.2</v>
      </c>
      <c r="AR108" s="19">
        <v>7</v>
      </c>
      <c r="AS108" s="127">
        <v>1</v>
      </c>
      <c r="AT108" s="19">
        <f t="shared" si="139"/>
        <v>7.5</v>
      </c>
      <c r="AU108" s="127">
        <v>5</v>
      </c>
      <c r="AV108" s="19">
        <f t="shared" si="140"/>
        <v>2.5</v>
      </c>
      <c r="AW108" s="127"/>
      <c r="AX108" s="127">
        <v>25</v>
      </c>
      <c r="AY108" s="127">
        <v>5</v>
      </c>
      <c r="AZ108" s="19">
        <f t="shared" si="141"/>
        <v>30</v>
      </c>
      <c r="BA108" s="19">
        <v>20</v>
      </c>
      <c r="BB108" s="19">
        <f t="shared" si="142"/>
        <v>10</v>
      </c>
      <c r="BD108" s="19"/>
      <c r="BE108" s="127">
        <v>10</v>
      </c>
      <c r="BF108" s="19">
        <f t="shared" si="143"/>
        <v>-10</v>
      </c>
      <c r="BG108" s="127">
        <f t="shared" si="114"/>
        <v>-5</v>
      </c>
      <c r="BH108" s="127">
        <v>2</v>
      </c>
      <c r="BI108" s="127">
        <v>15</v>
      </c>
      <c r="BJ108" s="19">
        <f t="shared" si="144"/>
        <v>-13</v>
      </c>
      <c r="BK108" s="127">
        <f t="shared" si="103"/>
        <v>-13</v>
      </c>
      <c r="BL108" s="127"/>
      <c r="BM108" s="19">
        <v>4</v>
      </c>
      <c r="BN108" s="127">
        <f t="shared" si="145"/>
        <v>8</v>
      </c>
      <c r="BO108" s="127">
        <v>15</v>
      </c>
      <c r="BP108" s="19">
        <f t="shared" si="146"/>
        <v>-7</v>
      </c>
      <c r="BQ108" s="127">
        <f t="shared" ref="BQ108:BQ116" si="151">0.3*BP108</f>
        <v>-2.1</v>
      </c>
      <c r="BR108" s="127"/>
      <c r="BS108" s="127">
        <v>10</v>
      </c>
      <c r="BT108" s="19">
        <f t="shared" si="147"/>
        <v>-10</v>
      </c>
      <c r="BU108" s="19">
        <f t="shared" ref="BU108:BU143" si="152">0.3*BT108</f>
        <v>-3</v>
      </c>
    </row>
    <row r="109" customHeight="1" spans="1:73">
      <c r="A109" s="81">
        <v>108</v>
      </c>
      <c r="B109" s="19">
        <v>117184</v>
      </c>
      <c r="C109" s="123" t="s">
        <v>151</v>
      </c>
      <c r="D109" s="19" t="s">
        <v>40</v>
      </c>
      <c r="E109" s="19" t="s">
        <v>30</v>
      </c>
      <c r="F109" s="19">
        <f t="shared" si="126"/>
        <v>-59</v>
      </c>
      <c r="G109" s="19">
        <f t="shared" si="127"/>
        <v>-29.5</v>
      </c>
      <c r="H109" s="19">
        <v>92</v>
      </c>
      <c r="I109" s="19">
        <v>34</v>
      </c>
      <c r="J109" s="19">
        <f t="shared" si="128"/>
        <v>58</v>
      </c>
      <c r="K109" s="19"/>
      <c r="L109" s="19">
        <v>32</v>
      </c>
      <c r="M109" s="19">
        <v>25</v>
      </c>
      <c r="N109" s="19">
        <f t="shared" si="129"/>
        <v>7</v>
      </c>
      <c r="O109" s="19"/>
      <c r="P109" s="19"/>
      <c r="Q109" s="19">
        <v>12</v>
      </c>
      <c r="R109" s="19">
        <f t="shared" si="130"/>
        <v>-12</v>
      </c>
      <c r="S109" s="19">
        <f t="shared" si="131"/>
        <v>-12</v>
      </c>
      <c r="T109" s="19">
        <v>38</v>
      </c>
      <c r="U109" s="19">
        <v>30</v>
      </c>
      <c r="V109" s="19">
        <f t="shared" si="132"/>
        <v>8</v>
      </c>
      <c r="W109" s="19"/>
      <c r="X109" s="19"/>
      <c r="Y109" s="19">
        <v>10</v>
      </c>
      <c r="Z109" s="19">
        <f t="shared" si="133"/>
        <v>-10</v>
      </c>
      <c r="AA109" s="19">
        <f t="shared" si="134"/>
        <v>-5</v>
      </c>
      <c r="AB109" s="19">
        <v>8</v>
      </c>
      <c r="AC109" s="19">
        <v>6</v>
      </c>
      <c r="AD109" s="19">
        <f t="shared" si="135"/>
        <v>2</v>
      </c>
      <c r="AE109" s="127"/>
      <c r="AF109" s="19">
        <v>10</v>
      </c>
      <c r="AG109" s="19">
        <v>12</v>
      </c>
      <c r="AH109" s="19">
        <f t="shared" si="136"/>
        <v>-2</v>
      </c>
      <c r="AI109" s="127">
        <f t="shared" si="149"/>
        <v>-1</v>
      </c>
      <c r="AJ109" s="127">
        <v>4</v>
      </c>
      <c r="AK109" s="127">
        <v>8</v>
      </c>
      <c r="AL109" s="19">
        <f t="shared" si="137"/>
        <v>-4</v>
      </c>
      <c r="AM109" s="127">
        <f t="shared" si="150"/>
        <v>-1.2</v>
      </c>
      <c r="AN109" s="19"/>
      <c r="AO109" s="19">
        <v>12</v>
      </c>
      <c r="AP109" s="19">
        <f t="shared" si="138"/>
        <v>-12</v>
      </c>
      <c r="AQ109" s="127">
        <f t="shared" si="121"/>
        <v>-2.4</v>
      </c>
      <c r="AR109" s="19">
        <v>2</v>
      </c>
      <c r="AS109" s="127"/>
      <c r="AT109" s="19">
        <f t="shared" si="139"/>
        <v>2</v>
      </c>
      <c r="AU109" s="127">
        <v>10</v>
      </c>
      <c r="AV109" s="19">
        <f t="shared" si="140"/>
        <v>-8</v>
      </c>
      <c r="AW109" s="127">
        <f>1*AV109</f>
        <v>-8</v>
      </c>
      <c r="AX109" s="127">
        <v>24</v>
      </c>
      <c r="AY109" s="127">
        <v>2</v>
      </c>
      <c r="AZ109" s="19">
        <f t="shared" si="141"/>
        <v>26</v>
      </c>
      <c r="BA109" s="19">
        <v>25</v>
      </c>
      <c r="BB109" s="19">
        <f t="shared" si="142"/>
        <v>1</v>
      </c>
      <c r="BD109" s="19">
        <v>1</v>
      </c>
      <c r="BE109" s="127">
        <v>15</v>
      </c>
      <c r="BF109" s="19">
        <f t="shared" si="143"/>
        <v>-14</v>
      </c>
      <c r="BG109" s="127">
        <f t="shared" si="114"/>
        <v>-7</v>
      </c>
      <c r="BH109" s="127">
        <v>3</v>
      </c>
      <c r="BI109" s="127">
        <v>20</v>
      </c>
      <c r="BJ109" s="19">
        <f t="shared" si="144"/>
        <v>-17</v>
      </c>
      <c r="BK109" s="127">
        <f t="shared" si="103"/>
        <v>-17</v>
      </c>
      <c r="BL109" s="127">
        <v>11</v>
      </c>
      <c r="BM109" s="19">
        <v>2</v>
      </c>
      <c r="BN109" s="127">
        <f t="shared" si="145"/>
        <v>15</v>
      </c>
      <c r="BO109" s="127">
        <v>25</v>
      </c>
      <c r="BP109" s="19">
        <f t="shared" si="146"/>
        <v>-10</v>
      </c>
      <c r="BQ109" s="127">
        <f t="shared" si="151"/>
        <v>-3</v>
      </c>
      <c r="BR109" s="127">
        <v>7</v>
      </c>
      <c r="BS109" s="127">
        <v>15</v>
      </c>
      <c r="BT109" s="19">
        <f t="shared" si="147"/>
        <v>-8</v>
      </c>
      <c r="BU109" s="19">
        <f t="shared" si="152"/>
        <v>-2.4</v>
      </c>
    </row>
    <row r="110" customHeight="1" spans="1:73">
      <c r="A110" s="81">
        <v>109</v>
      </c>
      <c r="B110" s="19">
        <v>117310</v>
      </c>
      <c r="C110" s="123" t="s">
        <v>152</v>
      </c>
      <c r="D110" s="19" t="s">
        <v>46</v>
      </c>
      <c r="E110" s="19" t="s">
        <v>28</v>
      </c>
      <c r="F110" s="19">
        <f t="shared" si="126"/>
        <v>-81.4</v>
      </c>
      <c r="G110" s="19">
        <f t="shared" si="127"/>
        <v>-40.7</v>
      </c>
      <c r="H110" s="19">
        <v>21</v>
      </c>
      <c r="I110" s="19">
        <v>30</v>
      </c>
      <c r="J110" s="19">
        <f t="shared" si="128"/>
        <v>-9</v>
      </c>
      <c r="K110" s="19">
        <f>1*J110</f>
        <v>-9</v>
      </c>
      <c r="L110" s="19">
        <v>15</v>
      </c>
      <c r="M110" s="19">
        <v>15</v>
      </c>
      <c r="N110" s="19">
        <f t="shared" si="129"/>
        <v>0</v>
      </c>
      <c r="O110" s="19"/>
      <c r="P110" s="19">
        <v>4</v>
      </c>
      <c r="Q110" s="19">
        <v>8</v>
      </c>
      <c r="R110" s="19">
        <f t="shared" si="130"/>
        <v>-4</v>
      </c>
      <c r="S110" s="19">
        <f t="shared" si="131"/>
        <v>-4</v>
      </c>
      <c r="T110" s="19">
        <v>4</v>
      </c>
      <c r="U110" s="19">
        <v>25</v>
      </c>
      <c r="V110" s="19">
        <f t="shared" si="132"/>
        <v>-21</v>
      </c>
      <c r="W110" s="19">
        <f t="shared" ref="W110:W143" si="153">1*V110</f>
        <v>-21</v>
      </c>
      <c r="X110" s="19"/>
      <c r="Y110" s="19">
        <v>6</v>
      </c>
      <c r="Z110" s="19">
        <f t="shared" si="133"/>
        <v>-6</v>
      </c>
      <c r="AA110" s="19">
        <f t="shared" si="134"/>
        <v>-3</v>
      </c>
      <c r="AB110" s="19">
        <v>6</v>
      </c>
      <c r="AC110" s="19">
        <v>4</v>
      </c>
      <c r="AD110" s="19">
        <f t="shared" si="135"/>
        <v>2</v>
      </c>
      <c r="AE110" s="127"/>
      <c r="AF110" s="19">
        <v>4</v>
      </c>
      <c r="AG110" s="19">
        <v>10</v>
      </c>
      <c r="AH110" s="19">
        <f t="shared" si="136"/>
        <v>-6</v>
      </c>
      <c r="AI110" s="127">
        <f t="shared" si="149"/>
        <v>-3</v>
      </c>
      <c r="AJ110" s="127">
        <v>1</v>
      </c>
      <c r="AK110" s="127">
        <v>3</v>
      </c>
      <c r="AL110" s="19">
        <f t="shared" si="137"/>
        <v>-2</v>
      </c>
      <c r="AM110" s="127">
        <f t="shared" si="150"/>
        <v>-0.6</v>
      </c>
      <c r="AN110" s="19"/>
      <c r="AO110" s="19">
        <v>8</v>
      </c>
      <c r="AP110" s="19">
        <f t="shared" si="138"/>
        <v>-8</v>
      </c>
      <c r="AQ110" s="127">
        <f t="shared" si="121"/>
        <v>-1.6</v>
      </c>
      <c r="AR110" s="19">
        <v>2</v>
      </c>
      <c r="AS110" s="127"/>
      <c r="AT110" s="19">
        <f t="shared" si="139"/>
        <v>2</v>
      </c>
      <c r="AU110" s="127">
        <v>5</v>
      </c>
      <c r="AV110" s="19">
        <f t="shared" si="140"/>
        <v>-3</v>
      </c>
      <c r="AW110" s="127">
        <f>1*AV110</f>
        <v>-3</v>
      </c>
      <c r="AX110" s="127">
        <v>8</v>
      </c>
      <c r="AY110" s="127">
        <v>2</v>
      </c>
      <c r="AZ110" s="19">
        <f t="shared" si="141"/>
        <v>10</v>
      </c>
      <c r="BA110" s="19">
        <v>20</v>
      </c>
      <c r="BB110" s="19">
        <f t="shared" si="142"/>
        <v>-10</v>
      </c>
      <c r="BC110" s="127">
        <f>1*BB110</f>
        <v>-10</v>
      </c>
      <c r="BD110" s="19">
        <v>4</v>
      </c>
      <c r="BE110" s="127">
        <v>12</v>
      </c>
      <c r="BF110" s="19">
        <f t="shared" si="143"/>
        <v>-8</v>
      </c>
      <c r="BG110" s="127">
        <f t="shared" si="114"/>
        <v>-4</v>
      </c>
      <c r="BH110" s="127"/>
      <c r="BI110" s="127">
        <v>18</v>
      </c>
      <c r="BJ110" s="19">
        <f t="shared" si="144"/>
        <v>-18</v>
      </c>
      <c r="BK110" s="127">
        <f t="shared" si="103"/>
        <v>-18</v>
      </c>
      <c r="BL110" s="127">
        <v>15</v>
      </c>
      <c r="BM110" s="19"/>
      <c r="BN110" s="127">
        <f t="shared" si="145"/>
        <v>15</v>
      </c>
      <c r="BO110" s="127">
        <v>20</v>
      </c>
      <c r="BP110" s="19">
        <f t="shared" si="146"/>
        <v>-5</v>
      </c>
      <c r="BQ110" s="127">
        <f t="shared" si="151"/>
        <v>-1.5</v>
      </c>
      <c r="BR110" s="127">
        <v>1</v>
      </c>
      <c r="BS110" s="127">
        <v>10</v>
      </c>
      <c r="BT110" s="19">
        <f t="shared" si="147"/>
        <v>-9</v>
      </c>
      <c r="BU110" s="19">
        <f t="shared" si="152"/>
        <v>-2.7</v>
      </c>
    </row>
    <row r="111" customHeight="1" spans="1:73">
      <c r="A111" s="81">
        <v>110</v>
      </c>
      <c r="B111" s="19">
        <v>117491</v>
      </c>
      <c r="C111" s="123" t="s">
        <v>153</v>
      </c>
      <c r="D111" s="19" t="s">
        <v>46</v>
      </c>
      <c r="E111" s="19" t="s">
        <v>49</v>
      </c>
      <c r="F111" s="19">
        <f t="shared" si="126"/>
        <v>-131.8</v>
      </c>
      <c r="G111" s="19">
        <f t="shared" si="127"/>
        <v>-65.9</v>
      </c>
      <c r="H111" s="19">
        <v>42</v>
      </c>
      <c r="I111" s="19">
        <v>40</v>
      </c>
      <c r="J111" s="19">
        <f t="shared" si="128"/>
        <v>2</v>
      </c>
      <c r="K111" s="19"/>
      <c r="L111" s="19">
        <v>10</v>
      </c>
      <c r="M111" s="19">
        <v>30</v>
      </c>
      <c r="N111" s="19">
        <f t="shared" si="129"/>
        <v>-20</v>
      </c>
      <c r="O111" s="19">
        <f>1*N111</f>
        <v>-20</v>
      </c>
      <c r="P111" s="19"/>
      <c r="Q111" s="19">
        <v>15</v>
      </c>
      <c r="R111" s="19">
        <f t="shared" si="130"/>
        <v>-15</v>
      </c>
      <c r="S111" s="19">
        <f t="shared" si="131"/>
        <v>-15</v>
      </c>
      <c r="T111" s="19">
        <v>11</v>
      </c>
      <c r="U111" s="19">
        <v>25</v>
      </c>
      <c r="V111" s="19">
        <f t="shared" si="132"/>
        <v>-14</v>
      </c>
      <c r="W111" s="19">
        <f t="shared" si="153"/>
        <v>-14</v>
      </c>
      <c r="X111" s="19"/>
      <c r="Y111" s="19">
        <v>10</v>
      </c>
      <c r="Z111" s="19">
        <f t="shared" si="133"/>
        <v>-10</v>
      </c>
      <c r="AA111" s="19">
        <f t="shared" si="134"/>
        <v>-5</v>
      </c>
      <c r="AB111" s="19"/>
      <c r="AC111" s="19">
        <v>6</v>
      </c>
      <c r="AD111" s="19">
        <f t="shared" si="135"/>
        <v>-6</v>
      </c>
      <c r="AE111" s="127">
        <f>1*AD111</f>
        <v>-6</v>
      </c>
      <c r="AF111" s="19">
        <v>1</v>
      </c>
      <c r="AG111" s="19">
        <v>12</v>
      </c>
      <c r="AH111" s="19">
        <f t="shared" si="136"/>
        <v>-11</v>
      </c>
      <c r="AI111" s="127">
        <f t="shared" si="149"/>
        <v>-5.5</v>
      </c>
      <c r="AJ111" s="127"/>
      <c r="AK111" s="127">
        <v>8</v>
      </c>
      <c r="AL111" s="19">
        <f t="shared" si="137"/>
        <v>-8</v>
      </c>
      <c r="AM111" s="127">
        <f t="shared" si="150"/>
        <v>-2.4</v>
      </c>
      <c r="AN111" s="19"/>
      <c r="AO111" s="19">
        <v>12</v>
      </c>
      <c r="AP111" s="19">
        <f t="shared" si="138"/>
        <v>-12</v>
      </c>
      <c r="AQ111" s="127">
        <f t="shared" si="121"/>
        <v>-2.4</v>
      </c>
      <c r="AR111" s="19">
        <v>1</v>
      </c>
      <c r="AS111" s="127"/>
      <c r="AT111" s="19">
        <f t="shared" si="139"/>
        <v>1</v>
      </c>
      <c r="AU111" s="127">
        <v>10</v>
      </c>
      <c r="AV111" s="19">
        <f t="shared" si="140"/>
        <v>-9</v>
      </c>
      <c r="AW111" s="127">
        <f>1*AV111</f>
        <v>-9</v>
      </c>
      <c r="AX111" s="127">
        <v>13</v>
      </c>
      <c r="AY111" s="127"/>
      <c r="AZ111" s="19">
        <f t="shared" si="141"/>
        <v>13</v>
      </c>
      <c r="BA111" s="19">
        <v>30</v>
      </c>
      <c r="BB111" s="19">
        <f t="shared" si="142"/>
        <v>-17</v>
      </c>
      <c r="BC111" s="127">
        <f>1*BB111</f>
        <v>-17</v>
      </c>
      <c r="BD111" s="19">
        <v>5</v>
      </c>
      <c r="BE111" s="127">
        <v>20</v>
      </c>
      <c r="BF111" s="19">
        <f t="shared" si="143"/>
        <v>-15</v>
      </c>
      <c r="BG111" s="127">
        <f t="shared" si="114"/>
        <v>-7.5</v>
      </c>
      <c r="BH111" s="127">
        <v>6</v>
      </c>
      <c r="BI111" s="127">
        <v>25</v>
      </c>
      <c r="BJ111" s="19">
        <f t="shared" si="144"/>
        <v>-19</v>
      </c>
      <c r="BK111" s="127">
        <f t="shared" si="103"/>
        <v>-19</v>
      </c>
      <c r="BL111" s="127">
        <v>8</v>
      </c>
      <c r="BM111" s="19"/>
      <c r="BN111" s="127">
        <f t="shared" si="145"/>
        <v>8</v>
      </c>
      <c r="BO111" s="127">
        <v>30</v>
      </c>
      <c r="BP111" s="19">
        <f t="shared" si="146"/>
        <v>-22</v>
      </c>
      <c r="BQ111" s="127">
        <f t="shared" si="151"/>
        <v>-6.6</v>
      </c>
      <c r="BR111" s="127">
        <v>7</v>
      </c>
      <c r="BS111" s="127">
        <v>15</v>
      </c>
      <c r="BT111" s="19">
        <f t="shared" si="147"/>
        <v>-8</v>
      </c>
      <c r="BU111" s="19">
        <f t="shared" si="152"/>
        <v>-2.4</v>
      </c>
    </row>
    <row r="112" customHeight="1" spans="1:73">
      <c r="A112" s="81">
        <v>111</v>
      </c>
      <c r="B112" s="19">
        <v>117923</v>
      </c>
      <c r="C112" s="123" t="s">
        <v>154</v>
      </c>
      <c r="D112" s="19" t="s">
        <v>44</v>
      </c>
      <c r="E112" s="19" t="s">
        <v>32</v>
      </c>
      <c r="F112" s="19">
        <f t="shared" si="126"/>
        <v>-74.3</v>
      </c>
      <c r="G112" s="19">
        <f t="shared" si="127"/>
        <v>-37.15</v>
      </c>
      <c r="H112" s="19">
        <v>33</v>
      </c>
      <c r="I112" s="19">
        <v>30</v>
      </c>
      <c r="J112" s="19">
        <f t="shared" si="128"/>
        <v>3</v>
      </c>
      <c r="K112" s="19"/>
      <c r="L112" s="19">
        <v>4</v>
      </c>
      <c r="M112" s="19">
        <v>15</v>
      </c>
      <c r="N112" s="19">
        <f t="shared" si="129"/>
        <v>-11</v>
      </c>
      <c r="O112" s="19">
        <f>1*N112</f>
        <v>-11</v>
      </c>
      <c r="P112" s="19">
        <v>4</v>
      </c>
      <c r="Q112" s="19">
        <v>8</v>
      </c>
      <c r="R112" s="19">
        <f t="shared" si="130"/>
        <v>-4</v>
      </c>
      <c r="S112" s="19">
        <f t="shared" si="131"/>
        <v>-4</v>
      </c>
      <c r="T112" s="19">
        <v>14</v>
      </c>
      <c r="U112" s="19">
        <v>20</v>
      </c>
      <c r="V112" s="19">
        <f t="shared" si="132"/>
        <v>-6</v>
      </c>
      <c r="W112" s="19">
        <f t="shared" si="153"/>
        <v>-6</v>
      </c>
      <c r="X112" s="19"/>
      <c r="Y112" s="19">
        <v>6</v>
      </c>
      <c r="Z112" s="19">
        <f t="shared" si="133"/>
        <v>-6</v>
      </c>
      <c r="AA112" s="19">
        <f t="shared" si="134"/>
        <v>-3</v>
      </c>
      <c r="AB112" s="19">
        <v>4</v>
      </c>
      <c r="AC112" s="19">
        <v>4</v>
      </c>
      <c r="AD112" s="19">
        <f t="shared" si="135"/>
        <v>0</v>
      </c>
      <c r="AF112" s="19">
        <v>1</v>
      </c>
      <c r="AG112" s="19">
        <v>10</v>
      </c>
      <c r="AH112" s="19">
        <f t="shared" si="136"/>
        <v>-9</v>
      </c>
      <c r="AI112" s="127">
        <f t="shared" si="149"/>
        <v>-4.5</v>
      </c>
      <c r="AJ112" s="127">
        <v>1</v>
      </c>
      <c r="AK112" s="127">
        <v>3</v>
      </c>
      <c r="AL112" s="19">
        <f t="shared" si="137"/>
        <v>-2</v>
      </c>
      <c r="AM112" s="127">
        <f t="shared" si="150"/>
        <v>-0.6</v>
      </c>
      <c r="AN112" s="19"/>
      <c r="AO112" s="19">
        <v>8</v>
      </c>
      <c r="AP112" s="19">
        <f t="shared" si="138"/>
        <v>-8</v>
      </c>
      <c r="AQ112" s="127">
        <f t="shared" si="121"/>
        <v>-1.6</v>
      </c>
      <c r="AR112" s="19">
        <v>1</v>
      </c>
      <c r="AS112" s="127"/>
      <c r="AT112" s="19">
        <f t="shared" si="139"/>
        <v>1</v>
      </c>
      <c r="AU112" s="127">
        <v>5</v>
      </c>
      <c r="AV112" s="19">
        <f t="shared" si="140"/>
        <v>-4</v>
      </c>
      <c r="AW112" s="127">
        <f>1*AV112</f>
        <v>-4</v>
      </c>
      <c r="AX112" s="127">
        <v>9</v>
      </c>
      <c r="AY112" s="127">
        <v>1</v>
      </c>
      <c r="AZ112" s="19">
        <f t="shared" si="141"/>
        <v>10</v>
      </c>
      <c r="BA112" s="19">
        <v>20</v>
      </c>
      <c r="BB112" s="19">
        <f t="shared" si="142"/>
        <v>-10</v>
      </c>
      <c r="BC112" s="127">
        <f>1*BB112</f>
        <v>-10</v>
      </c>
      <c r="BD112" s="19">
        <v>2</v>
      </c>
      <c r="BE112" s="127">
        <v>12</v>
      </c>
      <c r="BF112" s="19">
        <f t="shared" si="143"/>
        <v>-10</v>
      </c>
      <c r="BG112" s="127">
        <f t="shared" si="114"/>
        <v>-5</v>
      </c>
      <c r="BH112" s="127"/>
      <c r="BI112" s="127">
        <v>18</v>
      </c>
      <c r="BJ112" s="19">
        <f t="shared" si="144"/>
        <v>-18</v>
      </c>
      <c r="BK112" s="127">
        <f t="shared" si="103"/>
        <v>-18</v>
      </c>
      <c r="BL112" s="127">
        <v>5</v>
      </c>
      <c r="BM112" s="19"/>
      <c r="BN112" s="127">
        <f t="shared" si="145"/>
        <v>5</v>
      </c>
      <c r="BO112" s="127">
        <v>20</v>
      </c>
      <c r="BP112" s="19">
        <f t="shared" si="146"/>
        <v>-15</v>
      </c>
      <c r="BQ112" s="127">
        <f t="shared" si="151"/>
        <v>-4.5</v>
      </c>
      <c r="BR112" s="127">
        <v>3</v>
      </c>
      <c r="BS112" s="127">
        <v>10</v>
      </c>
      <c r="BT112" s="19">
        <f t="shared" si="147"/>
        <v>-7</v>
      </c>
      <c r="BU112" s="19">
        <f t="shared" si="152"/>
        <v>-2.1</v>
      </c>
    </row>
    <row r="113" customHeight="1" spans="1:73">
      <c r="A113" s="81">
        <v>112</v>
      </c>
      <c r="B113" s="19">
        <v>118074</v>
      </c>
      <c r="C113" s="123" t="s">
        <v>155</v>
      </c>
      <c r="D113" s="19" t="s">
        <v>57</v>
      </c>
      <c r="E113" s="19" t="s">
        <v>30</v>
      </c>
      <c r="F113" s="19">
        <f t="shared" si="126"/>
        <v>-34.2</v>
      </c>
      <c r="G113" s="19">
        <f t="shared" si="127"/>
        <v>-17.1</v>
      </c>
      <c r="H113" s="19">
        <v>94</v>
      </c>
      <c r="I113" s="19">
        <v>30</v>
      </c>
      <c r="J113" s="19">
        <f t="shared" si="128"/>
        <v>64</v>
      </c>
      <c r="K113" s="19"/>
      <c r="L113" s="19">
        <v>32</v>
      </c>
      <c r="M113" s="19">
        <v>15</v>
      </c>
      <c r="N113" s="19">
        <f t="shared" si="129"/>
        <v>17</v>
      </c>
      <c r="O113" s="64"/>
      <c r="P113" s="19"/>
      <c r="Q113" s="19">
        <v>8</v>
      </c>
      <c r="R113" s="19">
        <f t="shared" si="130"/>
        <v>-8</v>
      </c>
      <c r="S113" s="19">
        <f t="shared" si="131"/>
        <v>-8</v>
      </c>
      <c r="T113" s="19">
        <v>16</v>
      </c>
      <c r="U113" s="19">
        <v>20</v>
      </c>
      <c r="V113" s="19">
        <f t="shared" si="132"/>
        <v>-4</v>
      </c>
      <c r="W113" s="19">
        <f t="shared" si="153"/>
        <v>-4</v>
      </c>
      <c r="X113" s="19"/>
      <c r="Y113" s="19">
        <v>6</v>
      </c>
      <c r="Z113" s="19">
        <f t="shared" si="133"/>
        <v>-6</v>
      </c>
      <c r="AA113" s="19">
        <f t="shared" si="134"/>
        <v>-3</v>
      </c>
      <c r="AB113" s="19"/>
      <c r="AC113" s="19">
        <v>4</v>
      </c>
      <c r="AD113" s="19">
        <f t="shared" si="135"/>
        <v>-4</v>
      </c>
      <c r="AE113" s="127">
        <f>1*AD113</f>
        <v>-4</v>
      </c>
      <c r="AF113" s="19">
        <v>7</v>
      </c>
      <c r="AG113" s="19">
        <v>10</v>
      </c>
      <c r="AH113" s="19">
        <f t="shared" si="136"/>
        <v>-3</v>
      </c>
      <c r="AI113" s="127">
        <f t="shared" si="149"/>
        <v>-1.5</v>
      </c>
      <c r="AJ113" s="127">
        <v>1</v>
      </c>
      <c r="AK113" s="127">
        <v>3</v>
      </c>
      <c r="AL113" s="19">
        <f t="shared" si="137"/>
        <v>-2</v>
      </c>
      <c r="AM113" s="127">
        <f t="shared" si="150"/>
        <v>-0.6</v>
      </c>
      <c r="AN113" s="19"/>
      <c r="AO113" s="19">
        <v>8</v>
      </c>
      <c r="AP113" s="19">
        <f t="shared" si="138"/>
        <v>-8</v>
      </c>
      <c r="AQ113" s="127">
        <f t="shared" si="121"/>
        <v>-1.6</v>
      </c>
      <c r="AR113" s="19">
        <v>6</v>
      </c>
      <c r="AS113" s="127">
        <v>1</v>
      </c>
      <c r="AT113" s="19">
        <f t="shared" si="139"/>
        <v>6.5</v>
      </c>
      <c r="AU113" s="127">
        <v>5</v>
      </c>
      <c r="AV113" s="19">
        <f t="shared" si="140"/>
        <v>1.5</v>
      </c>
      <c r="AW113" s="129"/>
      <c r="AX113" s="127">
        <v>45</v>
      </c>
      <c r="AY113" s="127">
        <v>12</v>
      </c>
      <c r="AZ113" s="19">
        <f t="shared" si="141"/>
        <v>57</v>
      </c>
      <c r="BA113" s="19">
        <v>20</v>
      </c>
      <c r="BB113" s="19">
        <f t="shared" si="142"/>
        <v>37</v>
      </c>
      <c r="BD113" s="19">
        <v>1</v>
      </c>
      <c r="BE113" s="127">
        <v>12</v>
      </c>
      <c r="BF113" s="19">
        <f t="shared" si="143"/>
        <v>-11</v>
      </c>
      <c r="BG113" s="127">
        <f t="shared" si="114"/>
        <v>-5.5</v>
      </c>
      <c r="BH113" s="127">
        <v>32</v>
      </c>
      <c r="BI113" s="127">
        <v>18</v>
      </c>
      <c r="BJ113" s="19">
        <f t="shared" si="144"/>
        <v>14</v>
      </c>
      <c r="BK113" s="127"/>
      <c r="BL113" s="127">
        <v>6</v>
      </c>
      <c r="BM113" s="19">
        <v>2</v>
      </c>
      <c r="BN113" s="127">
        <f t="shared" si="145"/>
        <v>10</v>
      </c>
      <c r="BO113" s="127">
        <v>20</v>
      </c>
      <c r="BP113" s="19">
        <f t="shared" si="146"/>
        <v>-10</v>
      </c>
      <c r="BQ113" s="127">
        <f t="shared" si="151"/>
        <v>-3</v>
      </c>
      <c r="BR113" s="127"/>
      <c r="BS113" s="127">
        <v>10</v>
      </c>
      <c r="BT113" s="19">
        <f t="shared" si="147"/>
        <v>-10</v>
      </c>
      <c r="BU113" s="19">
        <f t="shared" si="152"/>
        <v>-3</v>
      </c>
    </row>
    <row r="114" customHeight="1" spans="1:73">
      <c r="A114" s="81">
        <v>113</v>
      </c>
      <c r="B114" s="19">
        <v>118758</v>
      </c>
      <c r="C114" s="123" t="s">
        <v>156</v>
      </c>
      <c r="D114" s="19" t="s">
        <v>40</v>
      </c>
      <c r="E114" s="19" t="s">
        <v>32</v>
      </c>
      <c r="F114" s="19">
        <f t="shared" si="126"/>
        <v>-83.7</v>
      </c>
      <c r="G114" s="19">
        <f t="shared" si="127"/>
        <v>-41.85</v>
      </c>
      <c r="H114" s="19">
        <v>31</v>
      </c>
      <c r="I114" s="19">
        <v>30</v>
      </c>
      <c r="J114" s="19">
        <f t="shared" si="128"/>
        <v>1</v>
      </c>
      <c r="K114" s="19"/>
      <c r="L114" s="19">
        <v>7</v>
      </c>
      <c r="M114" s="19">
        <v>15</v>
      </c>
      <c r="N114" s="19">
        <f t="shared" si="129"/>
        <v>-8</v>
      </c>
      <c r="O114" s="19">
        <f t="shared" ref="O114:O128" si="154">1*N114</f>
        <v>-8</v>
      </c>
      <c r="P114" s="19">
        <v>1</v>
      </c>
      <c r="Q114" s="19">
        <v>8</v>
      </c>
      <c r="R114" s="19">
        <f t="shared" si="130"/>
        <v>-7</v>
      </c>
      <c r="S114" s="19">
        <f t="shared" si="131"/>
        <v>-7</v>
      </c>
      <c r="T114" s="19">
        <v>4</v>
      </c>
      <c r="U114" s="19">
        <v>20</v>
      </c>
      <c r="V114" s="19">
        <f t="shared" si="132"/>
        <v>-16</v>
      </c>
      <c r="W114" s="19">
        <f t="shared" si="153"/>
        <v>-16</v>
      </c>
      <c r="X114" s="19">
        <v>2</v>
      </c>
      <c r="Y114" s="19">
        <v>6</v>
      </c>
      <c r="Z114" s="19">
        <f t="shared" si="133"/>
        <v>-4</v>
      </c>
      <c r="AA114" s="19">
        <f t="shared" si="134"/>
        <v>-2</v>
      </c>
      <c r="AB114" s="19"/>
      <c r="AC114" s="19">
        <v>4</v>
      </c>
      <c r="AD114" s="19">
        <f t="shared" si="135"/>
        <v>-4</v>
      </c>
      <c r="AE114" s="127">
        <f>1*AD114</f>
        <v>-4</v>
      </c>
      <c r="AF114" s="19">
        <v>3</v>
      </c>
      <c r="AG114" s="19">
        <v>8</v>
      </c>
      <c r="AH114" s="19">
        <f t="shared" si="136"/>
        <v>-5</v>
      </c>
      <c r="AI114" s="127">
        <f t="shared" si="149"/>
        <v>-2.5</v>
      </c>
      <c r="AJ114" s="127">
        <v>1</v>
      </c>
      <c r="AK114" s="127">
        <v>3</v>
      </c>
      <c r="AL114" s="19">
        <f t="shared" si="137"/>
        <v>-2</v>
      </c>
      <c r="AM114" s="127">
        <f t="shared" si="150"/>
        <v>-0.6</v>
      </c>
      <c r="AN114" s="19"/>
      <c r="AO114" s="19">
        <v>8</v>
      </c>
      <c r="AP114" s="19">
        <f t="shared" si="138"/>
        <v>-8</v>
      </c>
      <c r="AQ114" s="127">
        <f t="shared" si="121"/>
        <v>-1.6</v>
      </c>
      <c r="AR114" s="19"/>
      <c r="AS114" s="127">
        <v>3</v>
      </c>
      <c r="AT114" s="19">
        <f t="shared" si="139"/>
        <v>1.5</v>
      </c>
      <c r="AU114" s="127">
        <v>5</v>
      </c>
      <c r="AV114" s="19">
        <f t="shared" si="140"/>
        <v>-3.5</v>
      </c>
      <c r="AW114" s="127">
        <f t="shared" ref="AW114:AW120" si="155">1*AV114</f>
        <v>-3.5</v>
      </c>
      <c r="AX114" s="127">
        <v>3</v>
      </c>
      <c r="AY114" s="127">
        <v>1</v>
      </c>
      <c r="AZ114" s="19">
        <f t="shared" si="141"/>
        <v>4</v>
      </c>
      <c r="BA114" s="19">
        <v>20</v>
      </c>
      <c r="BB114" s="19">
        <f t="shared" si="142"/>
        <v>-16</v>
      </c>
      <c r="BC114" s="127">
        <f t="shared" ref="BC114:BC128" si="156">1*BB114</f>
        <v>-16</v>
      </c>
      <c r="BD114" s="19">
        <v>7</v>
      </c>
      <c r="BE114" s="127">
        <v>10</v>
      </c>
      <c r="BF114" s="19">
        <f t="shared" si="143"/>
        <v>-3</v>
      </c>
      <c r="BG114" s="127">
        <f t="shared" si="114"/>
        <v>-1.5</v>
      </c>
      <c r="BH114" s="127"/>
      <c r="BI114" s="127">
        <v>15</v>
      </c>
      <c r="BJ114" s="19">
        <f t="shared" si="144"/>
        <v>-15</v>
      </c>
      <c r="BK114" s="127">
        <f t="shared" ref="BK114:BK143" si="157">1*BJ114</f>
        <v>-15</v>
      </c>
      <c r="BL114" s="127">
        <v>5</v>
      </c>
      <c r="BM114" s="19"/>
      <c r="BN114" s="127">
        <f t="shared" si="145"/>
        <v>5</v>
      </c>
      <c r="BO114" s="127">
        <v>15</v>
      </c>
      <c r="BP114" s="19">
        <f t="shared" si="146"/>
        <v>-10</v>
      </c>
      <c r="BQ114" s="127">
        <f t="shared" si="151"/>
        <v>-3</v>
      </c>
      <c r="BR114" s="127"/>
      <c r="BS114" s="127">
        <v>10</v>
      </c>
      <c r="BT114" s="19">
        <f t="shared" si="147"/>
        <v>-10</v>
      </c>
      <c r="BU114" s="19">
        <f t="shared" si="152"/>
        <v>-3</v>
      </c>
    </row>
    <row r="115" customHeight="1" spans="1:73">
      <c r="A115" s="81">
        <v>114</v>
      </c>
      <c r="B115" s="19">
        <v>118951</v>
      </c>
      <c r="C115" s="123" t="s">
        <v>157</v>
      </c>
      <c r="D115" s="19" t="s">
        <v>72</v>
      </c>
      <c r="E115" s="19" t="s">
        <v>28</v>
      </c>
      <c r="F115" s="19">
        <f t="shared" si="126"/>
        <v>-91.8</v>
      </c>
      <c r="G115" s="19">
        <f t="shared" si="127"/>
        <v>-45.9</v>
      </c>
      <c r="H115" s="19">
        <v>9</v>
      </c>
      <c r="I115" s="19">
        <v>30</v>
      </c>
      <c r="J115" s="19">
        <f t="shared" si="128"/>
        <v>-21</v>
      </c>
      <c r="K115" s="19">
        <f>1*J115</f>
        <v>-21</v>
      </c>
      <c r="L115" s="19">
        <v>7</v>
      </c>
      <c r="M115" s="19">
        <v>15</v>
      </c>
      <c r="N115" s="19">
        <f t="shared" si="129"/>
        <v>-8</v>
      </c>
      <c r="O115" s="19">
        <f t="shared" si="154"/>
        <v>-8</v>
      </c>
      <c r="P115" s="19"/>
      <c r="Q115" s="19">
        <v>8</v>
      </c>
      <c r="R115" s="19">
        <f t="shared" si="130"/>
        <v>-8</v>
      </c>
      <c r="S115" s="19">
        <f t="shared" si="131"/>
        <v>-8</v>
      </c>
      <c r="T115" s="19">
        <v>5</v>
      </c>
      <c r="U115" s="19">
        <v>25</v>
      </c>
      <c r="V115" s="19">
        <f t="shared" si="132"/>
        <v>-20</v>
      </c>
      <c r="W115" s="19">
        <f t="shared" si="153"/>
        <v>-20</v>
      </c>
      <c r="X115" s="19"/>
      <c r="Y115" s="19">
        <v>6</v>
      </c>
      <c r="Z115" s="19">
        <f t="shared" si="133"/>
        <v>-6</v>
      </c>
      <c r="AA115" s="19">
        <f t="shared" si="134"/>
        <v>-3</v>
      </c>
      <c r="AB115" s="19">
        <v>1</v>
      </c>
      <c r="AC115" s="19">
        <v>4</v>
      </c>
      <c r="AD115" s="19">
        <f t="shared" si="135"/>
        <v>-3</v>
      </c>
      <c r="AE115" s="127">
        <f>1*AD115</f>
        <v>-3</v>
      </c>
      <c r="AF115" s="19">
        <v>4</v>
      </c>
      <c r="AG115" s="19">
        <v>8</v>
      </c>
      <c r="AH115" s="19">
        <f t="shared" si="136"/>
        <v>-4</v>
      </c>
      <c r="AI115" s="127">
        <f t="shared" si="149"/>
        <v>-2</v>
      </c>
      <c r="AJ115" s="127">
        <v>1</v>
      </c>
      <c r="AK115" s="127">
        <v>3</v>
      </c>
      <c r="AL115" s="19">
        <f t="shared" si="137"/>
        <v>-2</v>
      </c>
      <c r="AM115" s="127">
        <f t="shared" si="150"/>
        <v>-0.6</v>
      </c>
      <c r="AN115" s="19"/>
      <c r="AO115" s="19">
        <v>8</v>
      </c>
      <c r="AP115" s="19">
        <f t="shared" si="138"/>
        <v>-8</v>
      </c>
      <c r="AQ115" s="127">
        <f t="shared" si="121"/>
        <v>-1.6</v>
      </c>
      <c r="AR115" s="19">
        <v>2</v>
      </c>
      <c r="AS115" s="127">
        <v>1</v>
      </c>
      <c r="AT115" s="19">
        <f t="shared" si="139"/>
        <v>2.5</v>
      </c>
      <c r="AU115" s="127">
        <v>5</v>
      </c>
      <c r="AV115" s="19">
        <f t="shared" si="140"/>
        <v>-2.5</v>
      </c>
      <c r="AW115" s="127">
        <f t="shared" si="155"/>
        <v>-2.5</v>
      </c>
      <c r="AX115" s="127">
        <v>14</v>
      </c>
      <c r="AY115" s="127">
        <v>4</v>
      </c>
      <c r="AZ115" s="19">
        <f t="shared" si="141"/>
        <v>18</v>
      </c>
      <c r="BA115" s="19">
        <v>20</v>
      </c>
      <c r="BB115" s="19">
        <f t="shared" si="142"/>
        <v>-2</v>
      </c>
      <c r="BC115" s="127">
        <f t="shared" si="156"/>
        <v>-2</v>
      </c>
      <c r="BD115" s="19">
        <v>14</v>
      </c>
      <c r="BE115" s="127">
        <v>10</v>
      </c>
      <c r="BF115" s="19">
        <f t="shared" si="143"/>
        <v>4</v>
      </c>
      <c r="BG115" s="127"/>
      <c r="BH115" s="127"/>
      <c r="BI115" s="127">
        <v>15</v>
      </c>
      <c r="BJ115" s="19">
        <f t="shared" si="144"/>
        <v>-15</v>
      </c>
      <c r="BK115" s="127">
        <f t="shared" si="157"/>
        <v>-15</v>
      </c>
      <c r="BL115" s="127">
        <v>7</v>
      </c>
      <c r="BM115" s="19"/>
      <c r="BN115" s="127">
        <f t="shared" si="145"/>
        <v>7</v>
      </c>
      <c r="BO115" s="127">
        <v>15</v>
      </c>
      <c r="BP115" s="19">
        <f t="shared" si="146"/>
        <v>-8</v>
      </c>
      <c r="BQ115" s="127">
        <f t="shared" si="151"/>
        <v>-2.4</v>
      </c>
      <c r="BR115" s="127">
        <v>1</v>
      </c>
      <c r="BS115" s="127">
        <v>10</v>
      </c>
      <c r="BT115" s="19">
        <f t="shared" si="147"/>
        <v>-9</v>
      </c>
      <c r="BU115" s="19">
        <f t="shared" si="152"/>
        <v>-2.7</v>
      </c>
    </row>
    <row r="116" customHeight="1" spans="1:73">
      <c r="A116" s="81">
        <v>115</v>
      </c>
      <c r="B116" s="19">
        <v>119262</v>
      </c>
      <c r="C116" s="123" t="s">
        <v>158</v>
      </c>
      <c r="D116" s="19" t="s">
        <v>37</v>
      </c>
      <c r="E116" s="19" t="s">
        <v>32</v>
      </c>
      <c r="F116" s="19">
        <f t="shared" si="126"/>
        <v>-68.2</v>
      </c>
      <c r="G116" s="19">
        <f t="shared" si="127"/>
        <v>-34.1</v>
      </c>
      <c r="H116" s="19">
        <v>22</v>
      </c>
      <c r="I116" s="19">
        <v>30</v>
      </c>
      <c r="J116" s="19">
        <f t="shared" si="128"/>
        <v>-8</v>
      </c>
      <c r="K116" s="19">
        <f>1*J116</f>
        <v>-8</v>
      </c>
      <c r="L116" s="19">
        <v>8</v>
      </c>
      <c r="M116" s="19">
        <v>15</v>
      </c>
      <c r="N116" s="19">
        <f t="shared" si="129"/>
        <v>-7</v>
      </c>
      <c r="O116" s="19">
        <f t="shared" si="154"/>
        <v>-7</v>
      </c>
      <c r="P116" s="19"/>
      <c r="Q116" s="19">
        <v>8</v>
      </c>
      <c r="R116" s="19">
        <f t="shared" si="130"/>
        <v>-8</v>
      </c>
      <c r="S116" s="19">
        <f t="shared" si="131"/>
        <v>-8</v>
      </c>
      <c r="T116" s="19">
        <v>18</v>
      </c>
      <c r="U116" s="19">
        <v>20</v>
      </c>
      <c r="V116" s="19">
        <f t="shared" si="132"/>
        <v>-2</v>
      </c>
      <c r="W116" s="19">
        <f t="shared" si="153"/>
        <v>-2</v>
      </c>
      <c r="X116" s="19">
        <v>2</v>
      </c>
      <c r="Y116" s="19">
        <v>6</v>
      </c>
      <c r="Z116" s="19">
        <f t="shared" si="133"/>
        <v>-4</v>
      </c>
      <c r="AA116" s="19">
        <f t="shared" si="134"/>
        <v>-2</v>
      </c>
      <c r="AB116" s="19">
        <v>9</v>
      </c>
      <c r="AC116" s="19">
        <v>4</v>
      </c>
      <c r="AD116" s="19">
        <f t="shared" si="135"/>
        <v>5</v>
      </c>
      <c r="AE116" s="127"/>
      <c r="AF116" s="19">
        <v>12</v>
      </c>
      <c r="AG116" s="19">
        <v>8</v>
      </c>
      <c r="AH116" s="19">
        <f t="shared" si="136"/>
        <v>4</v>
      </c>
      <c r="AI116" s="127"/>
      <c r="AJ116" s="127"/>
      <c r="AK116" s="127">
        <v>3</v>
      </c>
      <c r="AL116" s="19">
        <f t="shared" si="137"/>
        <v>-3</v>
      </c>
      <c r="AM116" s="127">
        <f t="shared" si="150"/>
        <v>-0.9</v>
      </c>
      <c r="AN116" s="19"/>
      <c r="AO116" s="19">
        <v>8</v>
      </c>
      <c r="AP116" s="19">
        <f t="shared" si="138"/>
        <v>-8</v>
      </c>
      <c r="AQ116" s="127">
        <f t="shared" si="121"/>
        <v>-1.6</v>
      </c>
      <c r="AR116" s="19">
        <v>1</v>
      </c>
      <c r="AS116" s="127">
        <v>1</v>
      </c>
      <c r="AT116" s="19">
        <f t="shared" si="139"/>
        <v>1.5</v>
      </c>
      <c r="AU116" s="127">
        <v>5</v>
      </c>
      <c r="AV116" s="19">
        <f t="shared" si="140"/>
        <v>-3.5</v>
      </c>
      <c r="AW116" s="127">
        <f t="shared" si="155"/>
        <v>-3.5</v>
      </c>
      <c r="AX116" s="127">
        <v>7</v>
      </c>
      <c r="AY116" s="127">
        <v>1</v>
      </c>
      <c r="AZ116" s="19">
        <f t="shared" si="141"/>
        <v>8</v>
      </c>
      <c r="BA116" s="19">
        <v>20</v>
      </c>
      <c r="BB116" s="19">
        <f t="shared" si="142"/>
        <v>-12</v>
      </c>
      <c r="BC116" s="127">
        <f t="shared" si="156"/>
        <v>-12</v>
      </c>
      <c r="BD116" s="19"/>
      <c r="BE116" s="127">
        <v>10</v>
      </c>
      <c r="BF116" s="19">
        <f t="shared" si="143"/>
        <v>-10</v>
      </c>
      <c r="BG116" s="127">
        <f>0.5*BF116</f>
        <v>-5</v>
      </c>
      <c r="BH116" s="127">
        <v>1</v>
      </c>
      <c r="BI116" s="127">
        <v>15</v>
      </c>
      <c r="BJ116" s="19">
        <f t="shared" si="144"/>
        <v>-14</v>
      </c>
      <c r="BK116" s="127">
        <f t="shared" si="157"/>
        <v>-14</v>
      </c>
      <c r="BL116" s="127">
        <v>3</v>
      </c>
      <c r="BM116" s="19">
        <v>4</v>
      </c>
      <c r="BN116" s="127">
        <f t="shared" si="145"/>
        <v>11</v>
      </c>
      <c r="BO116" s="127">
        <v>15</v>
      </c>
      <c r="BP116" s="19">
        <f t="shared" si="146"/>
        <v>-4</v>
      </c>
      <c r="BQ116" s="127">
        <f t="shared" si="151"/>
        <v>-1.2</v>
      </c>
      <c r="BR116" s="127"/>
      <c r="BS116" s="127">
        <v>10</v>
      </c>
      <c r="BT116" s="19">
        <f t="shared" si="147"/>
        <v>-10</v>
      </c>
      <c r="BU116" s="19">
        <f t="shared" si="152"/>
        <v>-3</v>
      </c>
    </row>
    <row r="117" customHeight="1" spans="1:73">
      <c r="A117" s="81">
        <v>116</v>
      </c>
      <c r="B117" s="19">
        <v>119263</v>
      </c>
      <c r="C117" s="123" t="s">
        <v>159</v>
      </c>
      <c r="D117" s="19" t="s">
        <v>72</v>
      </c>
      <c r="E117" s="19" t="s">
        <v>28</v>
      </c>
      <c r="F117" s="19">
        <f t="shared" si="126"/>
        <v>-72.4</v>
      </c>
      <c r="G117" s="19">
        <f t="shared" si="127"/>
        <v>-36.2</v>
      </c>
      <c r="H117" s="19">
        <v>26</v>
      </c>
      <c r="I117" s="19">
        <v>30</v>
      </c>
      <c r="J117" s="19">
        <f t="shared" si="128"/>
        <v>-4</v>
      </c>
      <c r="K117" s="19">
        <f>1*J117</f>
        <v>-4</v>
      </c>
      <c r="L117" s="19">
        <v>7</v>
      </c>
      <c r="M117" s="19">
        <v>15</v>
      </c>
      <c r="N117" s="19">
        <f t="shared" si="129"/>
        <v>-8</v>
      </c>
      <c r="O117" s="19">
        <f t="shared" si="154"/>
        <v>-8</v>
      </c>
      <c r="P117" s="19"/>
      <c r="Q117" s="19">
        <v>8</v>
      </c>
      <c r="R117" s="19">
        <f t="shared" si="130"/>
        <v>-8</v>
      </c>
      <c r="S117" s="19">
        <f t="shared" si="131"/>
        <v>-8</v>
      </c>
      <c r="T117" s="19">
        <v>5</v>
      </c>
      <c r="U117" s="19">
        <v>25</v>
      </c>
      <c r="V117" s="19">
        <f t="shared" si="132"/>
        <v>-20</v>
      </c>
      <c r="W117" s="19">
        <f t="shared" si="153"/>
        <v>-20</v>
      </c>
      <c r="X117" s="19">
        <v>1</v>
      </c>
      <c r="Y117" s="19">
        <v>6</v>
      </c>
      <c r="Z117" s="19">
        <f t="shared" si="133"/>
        <v>-5</v>
      </c>
      <c r="AA117" s="19">
        <f t="shared" si="134"/>
        <v>-2.5</v>
      </c>
      <c r="AB117" s="19">
        <v>5</v>
      </c>
      <c r="AC117" s="19">
        <v>4</v>
      </c>
      <c r="AD117" s="19">
        <f t="shared" si="135"/>
        <v>1</v>
      </c>
      <c r="AE117" s="127"/>
      <c r="AF117" s="19">
        <v>2</v>
      </c>
      <c r="AG117" s="19">
        <v>8</v>
      </c>
      <c r="AH117" s="19">
        <f t="shared" si="136"/>
        <v>-6</v>
      </c>
      <c r="AI117" s="127">
        <f t="shared" ref="AI117:AI127" si="158">0.5*AH117</f>
        <v>-3</v>
      </c>
      <c r="AJ117" s="127">
        <v>2</v>
      </c>
      <c r="AK117" s="127">
        <v>3</v>
      </c>
      <c r="AL117" s="19">
        <f t="shared" si="137"/>
        <v>-1</v>
      </c>
      <c r="AM117" s="127">
        <f t="shared" si="150"/>
        <v>-0.3</v>
      </c>
      <c r="AN117" s="19"/>
      <c r="AO117" s="19">
        <v>8</v>
      </c>
      <c r="AP117" s="19">
        <f t="shared" si="138"/>
        <v>-8</v>
      </c>
      <c r="AQ117" s="127">
        <f t="shared" si="121"/>
        <v>-1.6</v>
      </c>
      <c r="AR117" s="19">
        <v>1</v>
      </c>
      <c r="AS117" s="127"/>
      <c r="AT117" s="19">
        <f t="shared" si="139"/>
        <v>1</v>
      </c>
      <c r="AU117" s="127">
        <v>5</v>
      </c>
      <c r="AV117" s="19">
        <f t="shared" si="140"/>
        <v>-4</v>
      </c>
      <c r="AW117" s="127">
        <f t="shared" si="155"/>
        <v>-4</v>
      </c>
      <c r="AX117" s="127">
        <v>7</v>
      </c>
      <c r="AY117" s="127">
        <v>2</v>
      </c>
      <c r="AZ117" s="19">
        <f t="shared" si="141"/>
        <v>9</v>
      </c>
      <c r="BA117" s="19">
        <v>20</v>
      </c>
      <c r="BB117" s="19">
        <f t="shared" si="142"/>
        <v>-11</v>
      </c>
      <c r="BC117" s="127">
        <f t="shared" si="156"/>
        <v>-11</v>
      </c>
      <c r="BD117" s="19">
        <v>9</v>
      </c>
      <c r="BE117" s="127">
        <v>10</v>
      </c>
      <c r="BF117" s="19">
        <f t="shared" si="143"/>
        <v>-1</v>
      </c>
      <c r="BG117" s="127">
        <f>0.5*BF117</f>
        <v>-0.5</v>
      </c>
      <c r="BH117" s="127">
        <v>7</v>
      </c>
      <c r="BI117" s="127">
        <v>15</v>
      </c>
      <c r="BJ117" s="19">
        <f t="shared" si="144"/>
        <v>-8</v>
      </c>
      <c r="BK117" s="127">
        <f t="shared" si="157"/>
        <v>-8</v>
      </c>
      <c r="BL117" s="127">
        <v>24</v>
      </c>
      <c r="BM117" s="19">
        <v>3</v>
      </c>
      <c r="BN117" s="127">
        <f t="shared" si="145"/>
        <v>30</v>
      </c>
      <c r="BO117" s="127">
        <v>15</v>
      </c>
      <c r="BP117" s="19">
        <f t="shared" si="146"/>
        <v>15</v>
      </c>
      <c r="BR117" s="127">
        <v>5</v>
      </c>
      <c r="BS117" s="127">
        <v>10</v>
      </c>
      <c r="BT117" s="19">
        <f t="shared" si="147"/>
        <v>-5</v>
      </c>
      <c r="BU117" s="19">
        <f t="shared" si="152"/>
        <v>-1.5</v>
      </c>
    </row>
    <row r="118" customHeight="1" spans="1:73">
      <c r="A118" s="81">
        <v>117</v>
      </c>
      <c r="B118" s="19">
        <v>122198</v>
      </c>
      <c r="C118" s="123" t="s">
        <v>160</v>
      </c>
      <c r="D118" s="19" t="s">
        <v>57</v>
      </c>
      <c r="E118" s="19" t="s">
        <v>28</v>
      </c>
      <c r="F118" s="19">
        <f t="shared" si="126"/>
        <v>-70</v>
      </c>
      <c r="G118" s="19">
        <f t="shared" si="127"/>
        <v>-35</v>
      </c>
      <c r="H118" s="19">
        <v>31</v>
      </c>
      <c r="I118" s="19">
        <v>30</v>
      </c>
      <c r="J118" s="19">
        <f t="shared" si="128"/>
        <v>1</v>
      </c>
      <c r="K118" s="19"/>
      <c r="L118" s="19">
        <v>8</v>
      </c>
      <c r="M118" s="19">
        <v>15</v>
      </c>
      <c r="N118" s="19">
        <f t="shared" si="129"/>
        <v>-7</v>
      </c>
      <c r="O118" s="19">
        <f t="shared" si="154"/>
        <v>-7</v>
      </c>
      <c r="P118" s="19"/>
      <c r="Q118" s="19">
        <v>8</v>
      </c>
      <c r="R118" s="19">
        <f t="shared" si="130"/>
        <v>-8</v>
      </c>
      <c r="S118" s="19">
        <f t="shared" si="131"/>
        <v>-8</v>
      </c>
      <c r="T118" s="19">
        <v>4</v>
      </c>
      <c r="U118" s="19">
        <v>20</v>
      </c>
      <c r="V118" s="19">
        <f t="shared" si="132"/>
        <v>-16</v>
      </c>
      <c r="W118" s="19">
        <f t="shared" si="153"/>
        <v>-16</v>
      </c>
      <c r="X118" s="19">
        <v>1</v>
      </c>
      <c r="Y118" s="19">
        <v>6</v>
      </c>
      <c r="Z118" s="19">
        <f t="shared" si="133"/>
        <v>-5</v>
      </c>
      <c r="AA118" s="19">
        <f t="shared" si="134"/>
        <v>-2.5</v>
      </c>
      <c r="AB118" s="19">
        <v>5</v>
      </c>
      <c r="AC118" s="19">
        <v>4</v>
      </c>
      <c r="AD118" s="19">
        <f t="shared" si="135"/>
        <v>1</v>
      </c>
      <c r="AE118" s="127"/>
      <c r="AF118" s="19">
        <v>2</v>
      </c>
      <c r="AG118" s="19">
        <v>10</v>
      </c>
      <c r="AH118" s="19">
        <f t="shared" si="136"/>
        <v>-8</v>
      </c>
      <c r="AI118" s="127">
        <f t="shared" si="158"/>
        <v>-4</v>
      </c>
      <c r="AJ118" s="127">
        <v>5</v>
      </c>
      <c r="AK118" s="127">
        <v>3</v>
      </c>
      <c r="AL118" s="19">
        <f t="shared" si="137"/>
        <v>2</v>
      </c>
      <c r="AM118" s="127"/>
      <c r="AN118" s="19">
        <v>3</v>
      </c>
      <c r="AO118" s="19">
        <v>8</v>
      </c>
      <c r="AP118" s="19">
        <f t="shared" si="138"/>
        <v>-5</v>
      </c>
      <c r="AQ118" s="127">
        <f t="shared" si="121"/>
        <v>-1</v>
      </c>
      <c r="AR118" s="19">
        <v>1</v>
      </c>
      <c r="AS118" s="127"/>
      <c r="AT118" s="19">
        <f t="shared" si="139"/>
        <v>1</v>
      </c>
      <c r="AU118" s="127">
        <v>5</v>
      </c>
      <c r="AV118" s="19">
        <f t="shared" si="140"/>
        <v>-4</v>
      </c>
      <c r="AW118" s="127">
        <f t="shared" si="155"/>
        <v>-4</v>
      </c>
      <c r="AX118" s="127">
        <v>8</v>
      </c>
      <c r="AY118" s="127">
        <v>4</v>
      </c>
      <c r="AZ118" s="19">
        <f t="shared" si="141"/>
        <v>12</v>
      </c>
      <c r="BA118" s="19">
        <v>20</v>
      </c>
      <c r="BB118" s="19">
        <f t="shared" si="142"/>
        <v>-8</v>
      </c>
      <c r="BC118" s="127">
        <f t="shared" si="156"/>
        <v>-8</v>
      </c>
      <c r="BD118" s="19">
        <v>7</v>
      </c>
      <c r="BE118" s="127">
        <v>12</v>
      </c>
      <c r="BF118" s="19">
        <f t="shared" si="143"/>
        <v>-5</v>
      </c>
      <c r="BG118" s="127">
        <f>0.5*BF118</f>
        <v>-2.5</v>
      </c>
      <c r="BH118" s="127">
        <v>4</v>
      </c>
      <c r="BI118" s="127">
        <v>18</v>
      </c>
      <c r="BJ118" s="19">
        <f t="shared" si="144"/>
        <v>-14</v>
      </c>
      <c r="BK118" s="127">
        <f t="shared" si="157"/>
        <v>-14</v>
      </c>
      <c r="BL118" s="127">
        <v>19</v>
      </c>
      <c r="BM118" s="19"/>
      <c r="BN118" s="127">
        <f t="shared" si="145"/>
        <v>19</v>
      </c>
      <c r="BO118" s="127">
        <v>20</v>
      </c>
      <c r="BP118" s="19">
        <f t="shared" si="146"/>
        <v>-1</v>
      </c>
      <c r="BQ118" s="127">
        <f>0.3*BP118</f>
        <v>-0.3</v>
      </c>
      <c r="BR118" s="127">
        <v>1</v>
      </c>
      <c r="BS118" s="127">
        <v>10</v>
      </c>
      <c r="BT118" s="19">
        <f t="shared" si="147"/>
        <v>-9</v>
      </c>
      <c r="BU118" s="19">
        <f t="shared" si="152"/>
        <v>-2.7</v>
      </c>
    </row>
    <row r="119" customHeight="1" spans="1:73">
      <c r="A119" s="81">
        <v>118</v>
      </c>
      <c r="B119" s="19">
        <v>122686</v>
      </c>
      <c r="C119" s="123" t="s">
        <v>161</v>
      </c>
      <c r="D119" s="19" t="s">
        <v>44</v>
      </c>
      <c r="E119" s="19" t="s">
        <v>32</v>
      </c>
      <c r="F119" s="19">
        <f t="shared" si="126"/>
        <v>-106.8</v>
      </c>
      <c r="G119" s="19">
        <f t="shared" si="127"/>
        <v>-53.4</v>
      </c>
      <c r="H119" s="19">
        <v>20</v>
      </c>
      <c r="I119" s="19">
        <v>30</v>
      </c>
      <c r="J119" s="19">
        <f t="shared" si="128"/>
        <v>-10</v>
      </c>
      <c r="K119" s="19">
        <f>1*J119</f>
        <v>-10</v>
      </c>
      <c r="L119" s="19">
        <v>4</v>
      </c>
      <c r="M119" s="19">
        <v>15</v>
      </c>
      <c r="N119" s="19">
        <f t="shared" si="129"/>
        <v>-11</v>
      </c>
      <c r="O119" s="19">
        <f t="shared" si="154"/>
        <v>-11</v>
      </c>
      <c r="P119" s="19">
        <v>3</v>
      </c>
      <c r="Q119" s="19">
        <v>8</v>
      </c>
      <c r="R119" s="19">
        <f t="shared" si="130"/>
        <v>-5</v>
      </c>
      <c r="S119" s="19">
        <f t="shared" si="131"/>
        <v>-5</v>
      </c>
      <c r="T119" s="19"/>
      <c r="U119" s="19">
        <v>20</v>
      </c>
      <c r="V119" s="19">
        <f t="shared" si="132"/>
        <v>-20</v>
      </c>
      <c r="W119" s="19">
        <f t="shared" si="153"/>
        <v>-20</v>
      </c>
      <c r="X119" s="19"/>
      <c r="Y119" s="19">
        <v>6</v>
      </c>
      <c r="Z119" s="19">
        <f t="shared" si="133"/>
        <v>-6</v>
      </c>
      <c r="AA119" s="19">
        <f t="shared" si="134"/>
        <v>-3</v>
      </c>
      <c r="AB119" s="19">
        <v>1</v>
      </c>
      <c r="AC119" s="19">
        <v>4</v>
      </c>
      <c r="AD119" s="19">
        <f t="shared" si="135"/>
        <v>-3</v>
      </c>
      <c r="AE119" s="127">
        <f>1*AD119</f>
        <v>-3</v>
      </c>
      <c r="AF119" s="19">
        <v>1</v>
      </c>
      <c r="AG119" s="19">
        <v>8</v>
      </c>
      <c r="AH119" s="19">
        <f t="shared" si="136"/>
        <v>-7</v>
      </c>
      <c r="AI119" s="127">
        <f t="shared" si="158"/>
        <v>-3.5</v>
      </c>
      <c r="AJ119" s="127">
        <v>2</v>
      </c>
      <c r="AK119" s="127">
        <v>3</v>
      </c>
      <c r="AL119" s="19">
        <f t="shared" si="137"/>
        <v>-1</v>
      </c>
      <c r="AM119" s="127">
        <f>0.3*AL119</f>
        <v>-0.3</v>
      </c>
      <c r="AN119" s="19"/>
      <c r="AO119" s="19">
        <v>8</v>
      </c>
      <c r="AP119" s="19">
        <f t="shared" si="138"/>
        <v>-8</v>
      </c>
      <c r="AQ119" s="127">
        <f t="shared" si="121"/>
        <v>-1.6</v>
      </c>
      <c r="AR119" s="19"/>
      <c r="AS119" s="127"/>
      <c r="AT119" s="19">
        <f t="shared" si="139"/>
        <v>0</v>
      </c>
      <c r="AU119" s="127">
        <v>5</v>
      </c>
      <c r="AV119" s="19">
        <f t="shared" si="140"/>
        <v>-5</v>
      </c>
      <c r="AW119" s="127">
        <f t="shared" si="155"/>
        <v>-5</v>
      </c>
      <c r="AX119" s="127">
        <v>2</v>
      </c>
      <c r="AY119" s="127"/>
      <c r="AZ119" s="19">
        <f t="shared" si="141"/>
        <v>2</v>
      </c>
      <c r="BA119" s="19">
        <v>20</v>
      </c>
      <c r="BB119" s="19">
        <f t="shared" si="142"/>
        <v>-18</v>
      </c>
      <c r="BC119" s="127">
        <f t="shared" si="156"/>
        <v>-18</v>
      </c>
      <c r="BD119" s="19">
        <v>1</v>
      </c>
      <c r="BE119" s="127">
        <v>10</v>
      </c>
      <c r="BF119" s="19">
        <f t="shared" si="143"/>
        <v>-9</v>
      </c>
      <c r="BG119" s="127">
        <f>0.5*BF119</f>
        <v>-4.5</v>
      </c>
      <c r="BH119" s="127"/>
      <c r="BI119" s="127">
        <v>15</v>
      </c>
      <c r="BJ119" s="19">
        <f t="shared" si="144"/>
        <v>-15</v>
      </c>
      <c r="BK119" s="127">
        <f t="shared" si="157"/>
        <v>-15</v>
      </c>
      <c r="BL119" s="127">
        <v>2</v>
      </c>
      <c r="BM119" s="19"/>
      <c r="BN119" s="127">
        <f t="shared" si="145"/>
        <v>2</v>
      </c>
      <c r="BO119" s="127">
        <v>15</v>
      </c>
      <c r="BP119" s="19">
        <f t="shared" si="146"/>
        <v>-13</v>
      </c>
      <c r="BQ119" s="127">
        <f>0.3*BP119</f>
        <v>-3.9</v>
      </c>
      <c r="BR119" s="127"/>
      <c r="BS119" s="127">
        <v>10</v>
      </c>
      <c r="BT119" s="19">
        <f t="shared" si="147"/>
        <v>-10</v>
      </c>
      <c r="BU119" s="19">
        <f t="shared" si="152"/>
        <v>-3</v>
      </c>
    </row>
    <row r="120" customHeight="1" spans="1:73">
      <c r="A120" s="81">
        <v>119</v>
      </c>
      <c r="B120" s="19">
        <v>122718</v>
      </c>
      <c r="C120" s="123" t="s">
        <v>162</v>
      </c>
      <c r="D120" s="19" t="s">
        <v>44</v>
      </c>
      <c r="E120" s="19" t="s">
        <v>32</v>
      </c>
      <c r="F120" s="19">
        <f t="shared" si="126"/>
        <v>-127.1</v>
      </c>
      <c r="G120" s="19">
        <f t="shared" si="127"/>
        <v>-63.55</v>
      </c>
      <c r="H120" s="19">
        <v>7</v>
      </c>
      <c r="I120" s="19">
        <v>30</v>
      </c>
      <c r="J120" s="19">
        <f t="shared" si="128"/>
        <v>-23</v>
      </c>
      <c r="K120" s="19">
        <f>1*J120</f>
        <v>-23</v>
      </c>
      <c r="L120" s="19"/>
      <c r="M120" s="19">
        <v>15</v>
      </c>
      <c r="N120" s="19">
        <f t="shared" si="129"/>
        <v>-15</v>
      </c>
      <c r="O120" s="19">
        <f t="shared" si="154"/>
        <v>-15</v>
      </c>
      <c r="P120" s="19"/>
      <c r="Q120" s="19">
        <v>8</v>
      </c>
      <c r="R120" s="19">
        <f t="shared" si="130"/>
        <v>-8</v>
      </c>
      <c r="S120" s="19">
        <f t="shared" si="131"/>
        <v>-8</v>
      </c>
      <c r="T120" s="19"/>
      <c r="U120" s="19">
        <v>25</v>
      </c>
      <c r="V120" s="19">
        <f t="shared" si="132"/>
        <v>-25</v>
      </c>
      <c r="W120" s="19">
        <f t="shared" si="153"/>
        <v>-25</v>
      </c>
      <c r="X120" s="19">
        <v>2</v>
      </c>
      <c r="Y120" s="19">
        <v>6</v>
      </c>
      <c r="Z120" s="19">
        <f t="shared" si="133"/>
        <v>-4</v>
      </c>
      <c r="AA120" s="19">
        <f t="shared" si="134"/>
        <v>-2</v>
      </c>
      <c r="AB120" s="19">
        <v>6</v>
      </c>
      <c r="AC120" s="19">
        <v>4</v>
      </c>
      <c r="AD120" s="19">
        <f t="shared" si="135"/>
        <v>2</v>
      </c>
      <c r="AE120" s="127"/>
      <c r="AF120" s="19">
        <v>4</v>
      </c>
      <c r="AG120" s="19">
        <v>8</v>
      </c>
      <c r="AH120" s="19">
        <f t="shared" si="136"/>
        <v>-4</v>
      </c>
      <c r="AI120" s="127">
        <f t="shared" si="158"/>
        <v>-2</v>
      </c>
      <c r="AJ120" s="127"/>
      <c r="AK120" s="127">
        <v>3</v>
      </c>
      <c r="AL120" s="19">
        <f t="shared" si="137"/>
        <v>-3</v>
      </c>
      <c r="AM120" s="127">
        <f>0.3*AL120</f>
        <v>-0.9</v>
      </c>
      <c r="AN120" s="19"/>
      <c r="AO120" s="19">
        <v>8</v>
      </c>
      <c r="AP120" s="19">
        <f t="shared" si="138"/>
        <v>-8</v>
      </c>
      <c r="AQ120" s="127">
        <f t="shared" si="121"/>
        <v>-1.6</v>
      </c>
      <c r="AR120" s="19">
        <v>1</v>
      </c>
      <c r="AS120" s="127"/>
      <c r="AT120" s="19">
        <f t="shared" si="139"/>
        <v>1</v>
      </c>
      <c r="AU120" s="127">
        <v>5</v>
      </c>
      <c r="AV120" s="19">
        <f t="shared" si="140"/>
        <v>-4</v>
      </c>
      <c r="AW120" s="127">
        <f t="shared" si="155"/>
        <v>-4</v>
      </c>
      <c r="AX120" s="127"/>
      <c r="AY120" s="127"/>
      <c r="AZ120" s="19">
        <f t="shared" si="141"/>
        <v>0</v>
      </c>
      <c r="BA120" s="19">
        <v>20</v>
      </c>
      <c r="BB120" s="19">
        <f t="shared" si="142"/>
        <v>-20</v>
      </c>
      <c r="BC120" s="127">
        <f t="shared" si="156"/>
        <v>-20</v>
      </c>
      <c r="BD120" s="19">
        <v>2</v>
      </c>
      <c r="BE120" s="127">
        <v>10</v>
      </c>
      <c r="BF120" s="19">
        <f t="shared" si="143"/>
        <v>-8</v>
      </c>
      <c r="BG120" s="127">
        <f>0.5*BF120</f>
        <v>-4</v>
      </c>
      <c r="BH120" s="127"/>
      <c r="BI120" s="127">
        <v>15</v>
      </c>
      <c r="BJ120" s="19">
        <f t="shared" si="144"/>
        <v>-15</v>
      </c>
      <c r="BK120" s="127">
        <f t="shared" si="157"/>
        <v>-15</v>
      </c>
      <c r="BL120" s="127">
        <v>3</v>
      </c>
      <c r="BM120" s="19"/>
      <c r="BN120" s="127">
        <f t="shared" si="145"/>
        <v>3</v>
      </c>
      <c r="BO120" s="127">
        <v>15</v>
      </c>
      <c r="BP120" s="19">
        <f t="shared" si="146"/>
        <v>-12</v>
      </c>
      <c r="BQ120" s="127">
        <f>0.3*BP120</f>
        <v>-3.6</v>
      </c>
      <c r="BR120" s="127"/>
      <c r="BS120" s="127">
        <v>10</v>
      </c>
      <c r="BT120" s="19">
        <f t="shared" si="147"/>
        <v>-10</v>
      </c>
      <c r="BU120" s="19">
        <f t="shared" si="152"/>
        <v>-3</v>
      </c>
    </row>
    <row r="121" customHeight="1" spans="1:73">
      <c r="A121" s="81">
        <v>120</v>
      </c>
      <c r="B121" s="19">
        <v>122906</v>
      </c>
      <c r="C121" s="123" t="s">
        <v>163</v>
      </c>
      <c r="D121" s="19" t="s">
        <v>37</v>
      </c>
      <c r="E121" s="19" t="s">
        <v>28</v>
      </c>
      <c r="F121" s="19">
        <f t="shared" si="126"/>
        <v>-60.6</v>
      </c>
      <c r="G121" s="19">
        <f t="shared" si="127"/>
        <v>-30.3</v>
      </c>
      <c r="H121" s="19">
        <v>62</v>
      </c>
      <c r="I121" s="19">
        <v>30</v>
      </c>
      <c r="J121" s="19">
        <f t="shared" si="128"/>
        <v>32</v>
      </c>
      <c r="K121" s="19"/>
      <c r="L121" s="19">
        <v>12</v>
      </c>
      <c r="M121" s="19">
        <v>15</v>
      </c>
      <c r="N121" s="19">
        <f t="shared" si="129"/>
        <v>-3</v>
      </c>
      <c r="O121" s="19">
        <f t="shared" si="154"/>
        <v>-3</v>
      </c>
      <c r="P121" s="19"/>
      <c r="Q121" s="19">
        <v>8</v>
      </c>
      <c r="R121" s="19">
        <f t="shared" si="130"/>
        <v>-8</v>
      </c>
      <c r="S121" s="19">
        <f t="shared" si="131"/>
        <v>-8</v>
      </c>
      <c r="T121" s="19">
        <v>6</v>
      </c>
      <c r="U121" s="19">
        <v>25</v>
      </c>
      <c r="V121" s="19">
        <f t="shared" si="132"/>
        <v>-19</v>
      </c>
      <c r="W121" s="19">
        <f t="shared" si="153"/>
        <v>-19</v>
      </c>
      <c r="X121" s="19">
        <v>5</v>
      </c>
      <c r="Y121" s="19">
        <v>6</v>
      </c>
      <c r="Z121" s="19">
        <f t="shared" si="133"/>
        <v>-1</v>
      </c>
      <c r="AA121" s="19">
        <f t="shared" si="134"/>
        <v>-0.5</v>
      </c>
      <c r="AB121" s="19"/>
      <c r="AC121" s="19">
        <v>4</v>
      </c>
      <c r="AD121" s="19">
        <f t="shared" si="135"/>
        <v>-4</v>
      </c>
      <c r="AE121" s="127">
        <f t="shared" ref="AE121:AE130" si="159">1*AD121</f>
        <v>-4</v>
      </c>
      <c r="AF121" s="19">
        <v>5</v>
      </c>
      <c r="AG121" s="19">
        <v>8</v>
      </c>
      <c r="AH121" s="19">
        <f t="shared" si="136"/>
        <v>-3</v>
      </c>
      <c r="AI121" s="127">
        <f t="shared" si="158"/>
        <v>-1.5</v>
      </c>
      <c r="AJ121" s="127">
        <v>1</v>
      </c>
      <c r="AK121" s="127">
        <v>3</v>
      </c>
      <c r="AL121" s="19">
        <f t="shared" si="137"/>
        <v>-2</v>
      </c>
      <c r="AM121" s="127">
        <f>0.3*AL121</f>
        <v>-0.6</v>
      </c>
      <c r="AN121" s="19"/>
      <c r="AO121" s="19">
        <v>8</v>
      </c>
      <c r="AP121" s="19">
        <f t="shared" si="138"/>
        <v>-8</v>
      </c>
      <c r="AQ121" s="127">
        <f t="shared" ref="AQ121:AQ143" si="160">0.2*AP121</f>
        <v>-1.6</v>
      </c>
      <c r="AR121" s="19">
        <v>6</v>
      </c>
      <c r="AS121" s="127"/>
      <c r="AT121" s="19">
        <f t="shared" si="139"/>
        <v>6</v>
      </c>
      <c r="AU121" s="127">
        <v>5</v>
      </c>
      <c r="AV121" s="19">
        <f t="shared" si="140"/>
        <v>1</v>
      </c>
      <c r="AW121" s="129"/>
      <c r="AX121" s="127">
        <v>10</v>
      </c>
      <c r="AY121" s="127">
        <v>2</v>
      </c>
      <c r="AZ121" s="19">
        <f t="shared" si="141"/>
        <v>12</v>
      </c>
      <c r="BA121" s="19">
        <v>20</v>
      </c>
      <c r="BB121" s="19">
        <f t="shared" si="142"/>
        <v>-8</v>
      </c>
      <c r="BC121" s="127">
        <f t="shared" si="156"/>
        <v>-8</v>
      </c>
      <c r="BD121" s="19">
        <v>18</v>
      </c>
      <c r="BE121" s="127">
        <v>10</v>
      </c>
      <c r="BF121" s="19">
        <f t="shared" si="143"/>
        <v>8</v>
      </c>
      <c r="BH121" s="127">
        <v>3</v>
      </c>
      <c r="BI121" s="127">
        <v>15</v>
      </c>
      <c r="BJ121" s="19">
        <f t="shared" si="144"/>
        <v>-12</v>
      </c>
      <c r="BK121" s="127">
        <f t="shared" si="157"/>
        <v>-12</v>
      </c>
      <c r="BL121" s="127">
        <v>36</v>
      </c>
      <c r="BM121" s="19">
        <v>2</v>
      </c>
      <c r="BN121" s="127">
        <f t="shared" si="145"/>
        <v>40</v>
      </c>
      <c r="BO121" s="127">
        <v>15</v>
      </c>
      <c r="BP121" s="19">
        <f t="shared" si="146"/>
        <v>25</v>
      </c>
      <c r="BR121" s="127">
        <v>2</v>
      </c>
      <c r="BS121" s="127">
        <v>10</v>
      </c>
      <c r="BT121" s="19">
        <f t="shared" si="147"/>
        <v>-8</v>
      </c>
      <c r="BU121" s="19">
        <f t="shared" si="152"/>
        <v>-2.4</v>
      </c>
    </row>
    <row r="122" customHeight="1" spans="1:73">
      <c r="A122" s="81">
        <v>121</v>
      </c>
      <c r="B122" s="19">
        <v>123007</v>
      </c>
      <c r="C122" s="123" t="s">
        <v>164</v>
      </c>
      <c r="D122" s="19" t="s">
        <v>44</v>
      </c>
      <c r="E122" s="19" t="s">
        <v>32</v>
      </c>
      <c r="F122" s="19">
        <f t="shared" si="126"/>
        <v>-106.7</v>
      </c>
      <c r="G122" s="19">
        <f t="shared" si="127"/>
        <v>-53.35</v>
      </c>
      <c r="H122" s="19">
        <v>22</v>
      </c>
      <c r="I122" s="19">
        <v>30</v>
      </c>
      <c r="J122" s="19">
        <f t="shared" si="128"/>
        <v>-8</v>
      </c>
      <c r="K122" s="19">
        <f>1*J122</f>
        <v>-8</v>
      </c>
      <c r="L122" s="19">
        <v>4</v>
      </c>
      <c r="M122" s="19">
        <v>15</v>
      </c>
      <c r="N122" s="19">
        <f t="shared" si="129"/>
        <v>-11</v>
      </c>
      <c r="O122" s="19">
        <f t="shared" si="154"/>
        <v>-11</v>
      </c>
      <c r="P122" s="19">
        <v>2</v>
      </c>
      <c r="Q122" s="19">
        <v>8</v>
      </c>
      <c r="R122" s="19">
        <f t="shared" si="130"/>
        <v>-6</v>
      </c>
      <c r="S122" s="19">
        <f t="shared" si="131"/>
        <v>-6</v>
      </c>
      <c r="T122" s="19">
        <v>2</v>
      </c>
      <c r="U122" s="19">
        <v>25</v>
      </c>
      <c r="V122" s="19">
        <f t="shared" si="132"/>
        <v>-23</v>
      </c>
      <c r="W122" s="19">
        <f t="shared" si="153"/>
        <v>-23</v>
      </c>
      <c r="X122" s="19">
        <v>2</v>
      </c>
      <c r="Y122" s="19">
        <v>6</v>
      </c>
      <c r="Z122" s="19">
        <f t="shared" si="133"/>
        <v>-4</v>
      </c>
      <c r="AA122" s="19">
        <f t="shared" si="134"/>
        <v>-2</v>
      </c>
      <c r="AB122" s="19">
        <v>1</v>
      </c>
      <c r="AC122" s="19">
        <v>4</v>
      </c>
      <c r="AD122" s="19">
        <f t="shared" si="135"/>
        <v>-3</v>
      </c>
      <c r="AE122" s="127">
        <f t="shared" si="159"/>
        <v>-3</v>
      </c>
      <c r="AF122" s="19">
        <v>4</v>
      </c>
      <c r="AG122" s="19">
        <v>8</v>
      </c>
      <c r="AH122" s="19">
        <f t="shared" si="136"/>
        <v>-4</v>
      </c>
      <c r="AI122" s="127">
        <f t="shared" si="158"/>
        <v>-2</v>
      </c>
      <c r="AJ122" s="127">
        <v>3</v>
      </c>
      <c r="AK122" s="127">
        <v>3</v>
      </c>
      <c r="AL122" s="19">
        <f t="shared" si="137"/>
        <v>0</v>
      </c>
      <c r="AM122" s="127"/>
      <c r="AN122" s="19"/>
      <c r="AO122" s="19">
        <v>8</v>
      </c>
      <c r="AP122" s="19">
        <f t="shared" si="138"/>
        <v>-8</v>
      </c>
      <c r="AQ122" s="127">
        <f t="shared" si="160"/>
        <v>-1.6</v>
      </c>
      <c r="AR122" s="19"/>
      <c r="AS122" s="127"/>
      <c r="AT122" s="19">
        <f t="shared" si="139"/>
        <v>0</v>
      </c>
      <c r="AU122" s="127">
        <v>5</v>
      </c>
      <c r="AV122" s="19">
        <f t="shared" si="140"/>
        <v>-5</v>
      </c>
      <c r="AW122" s="127">
        <f t="shared" ref="AW122:AW143" si="161">1*AV122</f>
        <v>-5</v>
      </c>
      <c r="AX122" s="127"/>
      <c r="AY122" s="127"/>
      <c r="AZ122" s="19">
        <f t="shared" si="141"/>
        <v>0</v>
      </c>
      <c r="BA122" s="19">
        <v>20</v>
      </c>
      <c r="BB122" s="19">
        <f t="shared" si="142"/>
        <v>-20</v>
      </c>
      <c r="BC122" s="127">
        <f t="shared" si="156"/>
        <v>-20</v>
      </c>
      <c r="BD122" s="19">
        <v>3</v>
      </c>
      <c r="BE122" s="127">
        <v>10</v>
      </c>
      <c r="BF122" s="19">
        <f t="shared" si="143"/>
        <v>-7</v>
      </c>
      <c r="BG122" s="127">
        <f>0.5*BF122</f>
        <v>-3.5</v>
      </c>
      <c r="BH122" s="127"/>
      <c r="BI122" s="127">
        <v>15</v>
      </c>
      <c r="BJ122" s="19">
        <f t="shared" si="144"/>
        <v>-15</v>
      </c>
      <c r="BK122" s="127">
        <f t="shared" si="157"/>
        <v>-15</v>
      </c>
      <c r="BL122" s="127">
        <v>1</v>
      </c>
      <c r="BM122" s="19"/>
      <c r="BN122" s="127">
        <f t="shared" si="145"/>
        <v>1</v>
      </c>
      <c r="BO122" s="127">
        <v>15</v>
      </c>
      <c r="BP122" s="19">
        <f t="shared" si="146"/>
        <v>-14</v>
      </c>
      <c r="BQ122" s="127">
        <f>0.3*BP122</f>
        <v>-4.2</v>
      </c>
      <c r="BR122" s="127">
        <v>2</v>
      </c>
      <c r="BS122" s="127">
        <v>10</v>
      </c>
      <c r="BT122" s="19">
        <f t="shared" si="147"/>
        <v>-8</v>
      </c>
      <c r="BU122" s="19">
        <f t="shared" si="152"/>
        <v>-2.4</v>
      </c>
    </row>
    <row r="123" customHeight="1" spans="1:73">
      <c r="A123" s="81">
        <v>122</v>
      </c>
      <c r="B123" s="19">
        <v>329</v>
      </c>
      <c r="C123" s="123" t="s">
        <v>165</v>
      </c>
      <c r="D123" s="19" t="s">
        <v>72</v>
      </c>
      <c r="E123" s="19" t="s">
        <v>66</v>
      </c>
      <c r="F123" s="19">
        <f t="shared" si="126"/>
        <v>-121.3</v>
      </c>
      <c r="G123" s="19">
        <f t="shared" si="127"/>
        <v>-60.65</v>
      </c>
      <c r="H123" s="19">
        <v>30</v>
      </c>
      <c r="I123" s="19">
        <v>30</v>
      </c>
      <c r="J123" s="19">
        <f t="shared" si="128"/>
        <v>0</v>
      </c>
      <c r="K123" s="19"/>
      <c r="L123" s="19">
        <v>3</v>
      </c>
      <c r="M123" s="19">
        <v>25</v>
      </c>
      <c r="N123" s="19">
        <f t="shared" si="129"/>
        <v>-22</v>
      </c>
      <c r="O123" s="19">
        <f t="shared" si="154"/>
        <v>-22</v>
      </c>
      <c r="P123" s="19"/>
      <c r="Q123" s="19">
        <v>8</v>
      </c>
      <c r="R123" s="19">
        <f t="shared" si="130"/>
        <v>-8</v>
      </c>
      <c r="S123" s="19">
        <f t="shared" si="131"/>
        <v>-8</v>
      </c>
      <c r="T123" s="19">
        <v>10</v>
      </c>
      <c r="U123" s="19">
        <v>30</v>
      </c>
      <c r="V123" s="19">
        <f t="shared" si="132"/>
        <v>-20</v>
      </c>
      <c r="W123" s="19">
        <f t="shared" si="153"/>
        <v>-20</v>
      </c>
      <c r="X123" s="19">
        <v>5</v>
      </c>
      <c r="Y123" s="19">
        <v>10</v>
      </c>
      <c r="Z123" s="19">
        <f t="shared" si="133"/>
        <v>-5</v>
      </c>
      <c r="AA123" s="19">
        <f t="shared" si="134"/>
        <v>-2.5</v>
      </c>
      <c r="AB123" s="19">
        <v>5</v>
      </c>
      <c r="AC123" s="19">
        <v>6</v>
      </c>
      <c r="AD123" s="19">
        <f t="shared" si="135"/>
        <v>-1</v>
      </c>
      <c r="AE123" s="127">
        <f t="shared" si="159"/>
        <v>-1</v>
      </c>
      <c r="AF123" s="19">
        <v>8</v>
      </c>
      <c r="AG123" s="19">
        <v>12</v>
      </c>
      <c r="AH123" s="19">
        <f t="shared" si="136"/>
        <v>-4</v>
      </c>
      <c r="AI123" s="127">
        <f t="shared" si="158"/>
        <v>-2</v>
      </c>
      <c r="AJ123" s="127">
        <v>43</v>
      </c>
      <c r="AK123" s="127">
        <v>8</v>
      </c>
      <c r="AL123" s="19">
        <f t="shared" si="137"/>
        <v>35</v>
      </c>
      <c r="AM123" s="127"/>
      <c r="AN123" s="19"/>
      <c r="AO123" s="19">
        <v>12</v>
      </c>
      <c r="AP123" s="19">
        <f t="shared" si="138"/>
        <v>-12</v>
      </c>
      <c r="AQ123" s="127">
        <f t="shared" si="160"/>
        <v>-2.4</v>
      </c>
      <c r="AR123" s="19"/>
      <c r="AS123" s="127"/>
      <c r="AT123" s="19">
        <f t="shared" si="139"/>
        <v>0</v>
      </c>
      <c r="AU123" s="127">
        <v>10</v>
      </c>
      <c r="AV123" s="19">
        <f t="shared" si="140"/>
        <v>-10</v>
      </c>
      <c r="AW123" s="127">
        <f t="shared" si="161"/>
        <v>-10</v>
      </c>
      <c r="AX123" s="127">
        <v>6</v>
      </c>
      <c r="AY123" s="127"/>
      <c r="AZ123" s="19">
        <f t="shared" si="141"/>
        <v>6</v>
      </c>
      <c r="BA123" s="19">
        <v>25</v>
      </c>
      <c r="BB123" s="19">
        <f t="shared" si="142"/>
        <v>-19</v>
      </c>
      <c r="BC123" s="127">
        <f t="shared" si="156"/>
        <v>-19</v>
      </c>
      <c r="BD123" s="19"/>
      <c r="BE123" s="127">
        <v>18</v>
      </c>
      <c r="BF123" s="19">
        <f t="shared" si="143"/>
        <v>-18</v>
      </c>
      <c r="BG123" s="127">
        <f>0.5*BF123</f>
        <v>-9</v>
      </c>
      <c r="BH123" s="127"/>
      <c r="BI123" s="127">
        <v>20</v>
      </c>
      <c r="BJ123" s="19">
        <f t="shared" si="144"/>
        <v>-20</v>
      </c>
      <c r="BK123" s="127">
        <f t="shared" si="157"/>
        <v>-20</v>
      </c>
      <c r="BL123" s="127">
        <v>13</v>
      </c>
      <c r="BM123" s="19">
        <v>4</v>
      </c>
      <c r="BN123" s="127">
        <f t="shared" si="145"/>
        <v>21</v>
      </c>
      <c r="BO123" s="127">
        <v>25</v>
      </c>
      <c r="BP123" s="19">
        <f t="shared" si="146"/>
        <v>-4</v>
      </c>
      <c r="BQ123" s="127">
        <f>0.3*BP123</f>
        <v>-1.2</v>
      </c>
      <c r="BR123" s="127">
        <v>1</v>
      </c>
      <c r="BS123" s="127">
        <v>15</v>
      </c>
      <c r="BT123" s="19">
        <f t="shared" si="147"/>
        <v>-14</v>
      </c>
      <c r="BU123" s="19">
        <f t="shared" si="152"/>
        <v>-4.2</v>
      </c>
    </row>
    <row r="124" customHeight="1" spans="1:73">
      <c r="A124" s="81">
        <v>123</v>
      </c>
      <c r="B124" s="19">
        <v>351</v>
      </c>
      <c r="C124" s="123" t="s">
        <v>166</v>
      </c>
      <c r="D124" s="19" t="s">
        <v>84</v>
      </c>
      <c r="E124" s="19" t="s">
        <v>28</v>
      </c>
      <c r="F124" s="19">
        <f t="shared" si="126"/>
        <v>-107.6</v>
      </c>
      <c r="G124" s="19">
        <f t="shared" si="127"/>
        <v>-53.8</v>
      </c>
      <c r="H124" s="19">
        <v>30</v>
      </c>
      <c r="I124" s="19">
        <v>30</v>
      </c>
      <c r="J124" s="19">
        <f t="shared" si="128"/>
        <v>0</v>
      </c>
      <c r="K124" s="19"/>
      <c r="L124" s="19">
        <v>3</v>
      </c>
      <c r="M124" s="19">
        <v>15</v>
      </c>
      <c r="N124" s="19">
        <f t="shared" si="129"/>
        <v>-12</v>
      </c>
      <c r="O124" s="19">
        <f t="shared" si="154"/>
        <v>-12</v>
      </c>
      <c r="P124" s="19"/>
      <c r="Q124" s="19">
        <v>8</v>
      </c>
      <c r="R124" s="19">
        <f t="shared" si="130"/>
        <v>-8</v>
      </c>
      <c r="S124" s="19">
        <f t="shared" si="131"/>
        <v>-8</v>
      </c>
      <c r="T124" s="19">
        <v>2</v>
      </c>
      <c r="U124" s="19">
        <v>25</v>
      </c>
      <c r="V124" s="19">
        <f t="shared" si="132"/>
        <v>-23</v>
      </c>
      <c r="W124" s="19">
        <f t="shared" si="153"/>
        <v>-23</v>
      </c>
      <c r="X124" s="19">
        <v>2</v>
      </c>
      <c r="Y124" s="19">
        <v>6</v>
      </c>
      <c r="Z124" s="19">
        <f t="shared" si="133"/>
        <v>-4</v>
      </c>
      <c r="AA124" s="19">
        <f t="shared" si="134"/>
        <v>-2</v>
      </c>
      <c r="AB124" s="19"/>
      <c r="AC124" s="19">
        <v>4</v>
      </c>
      <c r="AD124" s="19">
        <f t="shared" si="135"/>
        <v>-4</v>
      </c>
      <c r="AE124" s="127">
        <f t="shared" si="159"/>
        <v>-4</v>
      </c>
      <c r="AF124" s="19">
        <v>1</v>
      </c>
      <c r="AG124" s="19">
        <v>10</v>
      </c>
      <c r="AH124" s="19">
        <f t="shared" si="136"/>
        <v>-9</v>
      </c>
      <c r="AI124" s="127">
        <f t="shared" si="158"/>
        <v>-4.5</v>
      </c>
      <c r="AJ124" s="127"/>
      <c r="AK124" s="127">
        <v>3</v>
      </c>
      <c r="AL124" s="19">
        <f t="shared" si="137"/>
        <v>-3</v>
      </c>
      <c r="AM124" s="127">
        <f t="shared" ref="AM124:AM138" si="162">0.3*AL124</f>
        <v>-0.9</v>
      </c>
      <c r="AN124" s="19"/>
      <c r="AO124" s="19">
        <v>8</v>
      </c>
      <c r="AP124" s="19">
        <f t="shared" si="138"/>
        <v>-8</v>
      </c>
      <c r="AQ124" s="127">
        <f t="shared" si="160"/>
        <v>-1.6</v>
      </c>
      <c r="AR124" s="19">
        <v>1</v>
      </c>
      <c r="AS124" s="127">
        <v>1</v>
      </c>
      <c r="AT124" s="19">
        <f t="shared" si="139"/>
        <v>1.5</v>
      </c>
      <c r="AU124" s="127">
        <v>5</v>
      </c>
      <c r="AV124" s="19">
        <f t="shared" si="140"/>
        <v>-3.5</v>
      </c>
      <c r="AW124" s="127">
        <f t="shared" si="161"/>
        <v>-3.5</v>
      </c>
      <c r="AX124" s="127">
        <v>1</v>
      </c>
      <c r="AY124" s="127">
        <v>1</v>
      </c>
      <c r="AZ124" s="19">
        <f t="shared" si="141"/>
        <v>2</v>
      </c>
      <c r="BA124" s="19">
        <v>20</v>
      </c>
      <c r="BB124" s="19">
        <f t="shared" si="142"/>
        <v>-18</v>
      </c>
      <c r="BC124" s="127">
        <f t="shared" si="156"/>
        <v>-18</v>
      </c>
      <c r="BD124" s="19">
        <v>1</v>
      </c>
      <c r="BE124" s="127">
        <v>12</v>
      </c>
      <c r="BF124" s="19">
        <f t="shared" si="143"/>
        <v>-11</v>
      </c>
      <c r="BG124" s="127">
        <f>0.5*BF124</f>
        <v>-5.5</v>
      </c>
      <c r="BH124" s="127"/>
      <c r="BI124" s="127">
        <v>18</v>
      </c>
      <c r="BJ124" s="19">
        <f t="shared" si="144"/>
        <v>-18</v>
      </c>
      <c r="BK124" s="127">
        <f t="shared" si="157"/>
        <v>-18</v>
      </c>
      <c r="BL124" s="127">
        <v>7</v>
      </c>
      <c r="BM124" s="19"/>
      <c r="BN124" s="127">
        <f t="shared" si="145"/>
        <v>7</v>
      </c>
      <c r="BO124" s="127">
        <v>20</v>
      </c>
      <c r="BP124" s="19">
        <f t="shared" si="146"/>
        <v>-13</v>
      </c>
      <c r="BQ124" s="127">
        <f>0.3*BP124</f>
        <v>-3.9</v>
      </c>
      <c r="BR124" s="127">
        <v>1</v>
      </c>
      <c r="BS124" s="127">
        <v>10</v>
      </c>
      <c r="BT124" s="19">
        <f t="shared" si="147"/>
        <v>-9</v>
      </c>
      <c r="BU124" s="19">
        <f t="shared" si="152"/>
        <v>-2.7</v>
      </c>
    </row>
    <row r="125" customHeight="1" spans="1:73">
      <c r="A125" s="81">
        <v>124</v>
      </c>
      <c r="B125" s="19">
        <v>511</v>
      </c>
      <c r="C125" s="123" t="s">
        <v>167</v>
      </c>
      <c r="D125" s="19" t="s">
        <v>40</v>
      </c>
      <c r="E125" s="19" t="s">
        <v>49</v>
      </c>
      <c r="F125" s="19">
        <f t="shared" si="126"/>
        <v>-105.8</v>
      </c>
      <c r="G125" s="19">
        <f t="shared" si="127"/>
        <v>-52.9</v>
      </c>
      <c r="H125" s="19">
        <v>88</v>
      </c>
      <c r="I125" s="19">
        <v>35</v>
      </c>
      <c r="J125" s="19">
        <f t="shared" si="128"/>
        <v>53</v>
      </c>
      <c r="K125" s="19"/>
      <c r="L125" s="19">
        <v>11</v>
      </c>
      <c r="M125" s="19">
        <v>25</v>
      </c>
      <c r="N125" s="19">
        <f t="shared" si="129"/>
        <v>-14</v>
      </c>
      <c r="O125" s="19">
        <f t="shared" si="154"/>
        <v>-14</v>
      </c>
      <c r="P125" s="19"/>
      <c r="Q125" s="19">
        <v>12</v>
      </c>
      <c r="R125" s="19">
        <f t="shared" si="130"/>
        <v>-12</v>
      </c>
      <c r="S125" s="19">
        <f t="shared" si="131"/>
        <v>-12</v>
      </c>
      <c r="T125" s="19">
        <v>22</v>
      </c>
      <c r="U125" s="19">
        <v>40</v>
      </c>
      <c r="V125" s="19">
        <f t="shared" si="132"/>
        <v>-18</v>
      </c>
      <c r="W125" s="19">
        <f t="shared" si="153"/>
        <v>-18</v>
      </c>
      <c r="X125" s="19"/>
      <c r="Y125" s="19">
        <v>10</v>
      </c>
      <c r="Z125" s="19">
        <f t="shared" si="133"/>
        <v>-10</v>
      </c>
      <c r="AA125" s="19">
        <f t="shared" si="134"/>
        <v>-5</v>
      </c>
      <c r="AB125" s="19">
        <v>1</v>
      </c>
      <c r="AC125" s="19">
        <v>6</v>
      </c>
      <c r="AD125" s="19">
        <f t="shared" si="135"/>
        <v>-5</v>
      </c>
      <c r="AE125" s="127">
        <f t="shared" si="159"/>
        <v>-5</v>
      </c>
      <c r="AF125" s="19">
        <v>9</v>
      </c>
      <c r="AG125" s="19">
        <v>12</v>
      </c>
      <c r="AH125" s="19">
        <f t="shared" si="136"/>
        <v>-3</v>
      </c>
      <c r="AI125" s="127">
        <f t="shared" si="158"/>
        <v>-1.5</v>
      </c>
      <c r="AJ125" s="127">
        <v>7</v>
      </c>
      <c r="AK125" s="127">
        <v>8</v>
      </c>
      <c r="AL125" s="19">
        <f t="shared" si="137"/>
        <v>-1</v>
      </c>
      <c r="AM125" s="127">
        <f t="shared" si="162"/>
        <v>-0.3</v>
      </c>
      <c r="AN125" s="19"/>
      <c r="AO125" s="19">
        <v>12</v>
      </c>
      <c r="AP125" s="19">
        <f t="shared" si="138"/>
        <v>-12</v>
      </c>
      <c r="AQ125" s="127">
        <f t="shared" si="160"/>
        <v>-2.4</v>
      </c>
      <c r="AR125" s="19">
        <v>6</v>
      </c>
      <c r="AS125" s="127"/>
      <c r="AT125" s="19">
        <f t="shared" si="139"/>
        <v>6</v>
      </c>
      <c r="AU125" s="127">
        <v>10</v>
      </c>
      <c r="AV125" s="19">
        <f t="shared" si="140"/>
        <v>-4</v>
      </c>
      <c r="AW125" s="127">
        <f t="shared" si="161"/>
        <v>-4</v>
      </c>
      <c r="AX125" s="127">
        <v>10</v>
      </c>
      <c r="AY125" s="127">
        <v>2</v>
      </c>
      <c r="AZ125" s="19">
        <f t="shared" si="141"/>
        <v>12</v>
      </c>
      <c r="BA125" s="19">
        <v>25</v>
      </c>
      <c r="BB125" s="19">
        <f t="shared" si="142"/>
        <v>-13</v>
      </c>
      <c r="BC125" s="127">
        <f t="shared" si="156"/>
        <v>-13</v>
      </c>
      <c r="BD125" s="19">
        <v>4</v>
      </c>
      <c r="BE125" s="127">
        <v>18</v>
      </c>
      <c r="BF125" s="19">
        <f t="shared" si="143"/>
        <v>-14</v>
      </c>
      <c r="BG125" s="127">
        <f>0.5*BF125</f>
        <v>-7</v>
      </c>
      <c r="BH125" s="127"/>
      <c r="BI125" s="127">
        <v>20</v>
      </c>
      <c r="BJ125" s="19">
        <f t="shared" si="144"/>
        <v>-20</v>
      </c>
      <c r="BK125" s="127">
        <f t="shared" si="157"/>
        <v>-20</v>
      </c>
      <c r="BL125" s="127">
        <v>26</v>
      </c>
      <c r="BM125" s="19">
        <v>9</v>
      </c>
      <c r="BN125" s="127">
        <f t="shared" si="145"/>
        <v>44</v>
      </c>
      <c r="BO125" s="127">
        <v>25</v>
      </c>
      <c r="BP125" s="19">
        <f t="shared" si="146"/>
        <v>19</v>
      </c>
      <c r="BQ125" s="127"/>
      <c r="BR125" s="127">
        <v>3</v>
      </c>
      <c r="BS125" s="127">
        <v>15</v>
      </c>
      <c r="BT125" s="19">
        <f t="shared" si="147"/>
        <v>-12</v>
      </c>
      <c r="BU125" s="19">
        <f t="shared" si="152"/>
        <v>-3.6</v>
      </c>
    </row>
    <row r="126" customHeight="1" spans="1:73">
      <c r="A126" s="81">
        <v>125</v>
      </c>
      <c r="B126" s="19">
        <v>549</v>
      </c>
      <c r="C126" s="123" t="s">
        <v>168</v>
      </c>
      <c r="D126" s="19" t="s">
        <v>44</v>
      </c>
      <c r="E126" s="19" t="s">
        <v>28</v>
      </c>
      <c r="F126" s="19">
        <f t="shared" si="126"/>
        <v>-101.2</v>
      </c>
      <c r="G126" s="19">
        <f t="shared" si="127"/>
        <v>-50.6</v>
      </c>
      <c r="H126" s="19">
        <v>49</v>
      </c>
      <c r="I126" s="19">
        <v>30</v>
      </c>
      <c r="J126" s="19">
        <f t="shared" si="128"/>
        <v>19</v>
      </c>
      <c r="K126" s="19"/>
      <c r="L126" s="19">
        <v>7</v>
      </c>
      <c r="M126" s="19">
        <v>15</v>
      </c>
      <c r="N126" s="19">
        <f t="shared" si="129"/>
        <v>-8</v>
      </c>
      <c r="O126" s="19">
        <f t="shared" si="154"/>
        <v>-8</v>
      </c>
      <c r="P126" s="19">
        <v>2</v>
      </c>
      <c r="Q126" s="19">
        <v>8</v>
      </c>
      <c r="R126" s="19">
        <f t="shared" si="130"/>
        <v>-6</v>
      </c>
      <c r="S126" s="19">
        <f t="shared" si="131"/>
        <v>-6</v>
      </c>
      <c r="T126" s="19">
        <v>4</v>
      </c>
      <c r="U126" s="19">
        <v>25</v>
      </c>
      <c r="V126" s="19">
        <f t="shared" si="132"/>
        <v>-21</v>
      </c>
      <c r="W126" s="19">
        <f t="shared" si="153"/>
        <v>-21</v>
      </c>
      <c r="X126" s="19">
        <v>1</v>
      </c>
      <c r="Y126" s="19">
        <v>6</v>
      </c>
      <c r="Z126" s="19">
        <f t="shared" si="133"/>
        <v>-5</v>
      </c>
      <c r="AA126" s="19">
        <f t="shared" si="134"/>
        <v>-2.5</v>
      </c>
      <c r="AB126" s="19"/>
      <c r="AC126" s="19">
        <v>4</v>
      </c>
      <c r="AD126" s="19">
        <f t="shared" si="135"/>
        <v>-4</v>
      </c>
      <c r="AE126" s="127">
        <f t="shared" si="159"/>
        <v>-4</v>
      </c>
      <c r="AF126" s="19"/>
      <c r="AG126" s="19">
        <v>10</v>
      </c>
      <c r="AH126" s="19">
        <f t="shared" si="136"/>
        <v>-10</v>
      </c>
      <c r="AI126" s="127">
        <f t="shared" si="158"/>
        <v>-5</v>
      </c>
      <c r="AJ126" s="127"/>
      <c r="AK126" s="127">
        <v>3</v>
      </c>
      <c r="AL126" s="19">
        <f t="shared" si="137"/>
        <v>-3</v>
      </c>
      <c r="AM126" s="127">
        <f t="shared" si="162"/>
        <v>-0.9</v>
      </c>
      <c r="AN126" s="19"/>
      <c r="AO126" s="19">
        <v>8</v>
      </c>
      <c r="AP126" s="19">
        <f t="shared" si="138"/>
        <v>-8</v>
      </c>
      <c r="AQ126" s="127">
        <f t="shared" si="160"/>
        <v>-1.6</v>
      </c>
      <c r="AR126" s="19">
        <v>1</v>
      </c>
      <c r="AS126" s="127"/>
      <c r="AT126" s="19">
        <f t="shared" si="139"/>
        <v>1</v>
      </c>
      <c r="AU126" s="127">
        <v>5</v>
      </c>
      <c r="AV126" s="19">
        <f t="shared" si="140"/>
        <v>-4</v>
      </c>
      <c r="AW126" s="127">
        <f t="shared" si="161"/>
        <v>-4</v>
      </c>
      <c r="AX126" s="127">
        <v>1</v>
      </c>
      <c r="AY126" s="127">
        <v>1</v>
      </c>
      <c r="AZ126" s="19">
        <f t="shared" si="141"/>
        <v>2</v>
      </c>
      <c r="BA126" s="19">
        <v>20</v>
      </c>
      <c r="BB126" s="19">
        <f t="shared" si="142"/>
        <v>-18</v>
      </c>
      <c r="BC126" s="127">
        <f t="shared" si="156"/>
        <v>-18</v>
      </c>
      <c r="BD126" s="19">
        <v>1</v>
      </c>
      <c r="BE126" s="127">
        <v>12</v>
      </c>
      <c r="BF126" s="19">
        <f t="shared" si="143"/>
        <v>-11</v>
      </c>
      <c r="BG126" s="127">
        <f>0.5*BF126</f>
        <v>-5.5</v>
      </c>
      <c r="BH126" s="127">
        <v>2</v>
      </c>
      <c r="BI126" s="127">
        <v>18</v>
      </c>
      <c r="BJ126" s="19">
        <f t="shared" si="144"/>
        <v>-16</v>
      </c>
      <c r="BK126" s="127">
        <f t="shared" si="157"/>
        <v>-16</v>
      </c>
      <c r="BL126" s="127">
        <v>1</v>
      </c>
      <c r="BM126" s="19"/>
      <c r="BN126" s="127">
        <f t="shared" si="145"/>
        <v>1</v>
      </c>
      <c r="BO126" s="127">
        <v>20</v>
      </c>
      <c r="BP126" s="19">
        <f t="shared" si="146"/>
        <v>-19</v>
      </c>
      <c r="BQ126" s="127">
        <f>0.3*BP126</f>
        <v>-5.7</v>
      </c>
      <c r="BR126" s="127"/>
      <c r="BS126" s="127">
        <v>10</v>
      </c>
      <c r="BT126" s="19">
        <f t="shared" si="147"/>
        <v>-10</v>
      </c>
      <c r="BU126" s="19">
        <f t="shared" si="152"/>
        <v>-3</v>
      </c>
    </row>
    <row r="127" customHeight="1" spans="1:73">
      <c r="A127" s="81">
        <v>126</v>
      </c>
      <c r="B127" s="19">
        <v>587</v>
      </c>
      <c r="C127" s="123" t="s">
        <v>169</v>
      </c>
      <c r="D127" s="19" t="s">
        <v>84</v>
      </c>
      <c r="E127" s="19" t="s">
        <v>66</v>
      </c>
      <c r="F127" s="19">
        <f t="shared" si="126"/>
        <v>-74.6</v>
      </c>
      <c r="G127" s="19">
        <f t="shared" si="127"/>
        <v>-37.3</v>
      </c>
      <c r="H127" s="19">
        <v>26</v>
      </c>
      <c r="I127" s="19">
        <v>30</v>
      </c>
      <c r="J127" s="19">
        <f t="shared" si="128"/>
        <v>-4</v>
      </c>
      <c r="K127" s="19">
        <f>1*J127</f>
        <v>-4</v>
      </c>
      <c r="L127" s="19">
        <v>10</v>
      </c>
      <c r="M127" s="19">
        <v>15</v>
      </c>
      <c r="N127" s="19">
        <f t="shared" si="129"/>
        <v>-5</v>
      </c>
      <c r="O127" s="19">
        <f t="shared" si="154"/>
        <v>-5</v>
      </c>
      <c r="P127" s="19">
        <v>3</v>
      </c>
      <c r="Q127" s="19">
        <v>8</v>
      </c>
      <c r="R127" s="19">
        <f t="shared" si="130"/>
        <v>-5</v>
      </c>
      <c r="S127" s="19">
        <f t="shared" si="131"/>
        <v>-5</v>
      </c>
      <c r="T127" s="19">
        <v>14</v>
      </c>
      <c r="U127" s="19">
        <v>25</v>
      </c>
      <c r="V127" s="19">
        <f t="shared" si="132"/>
        <v>-11</v>
      </c>
      <c r="W127" s="19">
        <f t="shared" si="153"/>
        <v>-11</v>
      </c>
      <c r="X127" s="19"/>
      <c r="Y127" s="19">
        <v>6</v>
      </c>
      <c r="Z127" s="19">
        <f t="shared" si="133"/>
        <v>-6</v>
      </c>
      <c r="AA127" s="19">
        <f t="shared" si="134"/>
        <v>-3</v>
      </c>
      <c r="AB127" s="19"/>
      <c r="AC127" s="19">
        <v>4</v>
      </c>
      <c r="AD127" s="19">
        <f t="shared" si="135"/>
        <v>-4</v>
      </c>
      <c r="AE127" s="127">
        <f t="shared" si="159"/>
        <v>-4</v>
      </c>
      <c r="AF127" s="19"/>
      <c r="AG127" s="19">
        <v>10</v>
      </c>
      <c r="AH127" s="19">
        <f t="shared" si="136"/>
        <v>-10</v>
      </c>
      <c r="AI127" s="127">
        <f t="shared" si="158"/>
        <v>-5</v>
      </c>
      <c r="AJ127" s="127"/>
      <c r="AK127" s="127">
        <v>3</v>
      </c>
      <c r="AL127" s="19">
        <f t="shared" si="137"/>
        <v>-3</v>
      </c>
      <c r="AM127" s="127">
        <f t="shared" si="162"/>
        <v>-0.9</v>
      </c>
      <c r="AN127" s="19"/>
      <c r="AO127" s="19">
        <v>8</v>
      </c>
      <c r="AP127" s="19">
        <f t="shared" si="138"/>
        <v>-8</v>
      </c>
      <c r="AQ127" s="127">
        <f t="shared" si="160"/>
        <v>-1.6</v>
      </c>
      <c r="AR127" s="19">
        <v>2</v>
      </c>
      <c r="AS127" s="127"/>
      <c r="AT127" s="19">
        <f t="shared" si="139"/>
        <v>2</v>
      </c>
      <c r="AU127" s="127">
        <v>5</v>
      </c>
      <c r="AV127" s="19">
        <f t="shared" si="140"/>
        <v>-3</v>
      </c>
      <c r="AW127" s="127">
        <f t="shared" si="161"/>
        <v>-3</v>
      </c>
      <c r="AX127" s="127">
        <v>2</v>
      </c>
      <c r="AY127" s="127">
        <v>2</v>
      </c>
      <c r="AZ127" s="19">
        <f t="shared" si="141"/>
        <v>4</v>
      </c>
      <c r="BA127" s="19">
        <v>20</v>
      </c>
      <c r="BB127" s="19">
        <f t="shared" si="142"/>
        <v>-16</v>
      </c>
      <c r="BC127" s="127">
        <f t="shared" si="156"/>
        <v>-16</v>
      </c>
      <c r="BD127" s="19">
        <v>14</v>
      </c>
      <c r="BE127" s="127">
        <v>12</v>
      </c>
      <c r="BF127" s="19">
        <f t="shared" si="143"/>
        <v>2</v>
      </c>
      <c r="BG127" s="127"/>
      <c r="BH127" s="127">
        <v>4</v>
      </c>
      <c r="BI127" s="127">
        <v>18</v>
      </c>
      <c r="BJ127" s="19">
        <f t="shared" si="144"/>
        <v>-14</v>
      </c>
      <c r="BK127" s="127">
        <f t="shared" si="157"/>
        <v>-14</v>
      </c>
      <c r="BL127" s="127">
        <v>27</v>
      </c>
      <c r="BM127" s="19"/>
      <c r="BN127" s="127">
        <f t="shared" si="145"/>
        <v>27</v>
      </c>
      <c r="BO127" s="127">
        <v>20</v>
      </c>
      <c r="BP127" s="19">
        <f t="shared" si="146"/>
        <v>7</v>
      </c>
      <c r="BQ127" s="127"/>
      <c r="BR127" s="127">
        <v>3</v>
      </c>
      <c r="BS127" s="127">
        <v>10</v>
      </c>
      <c r="BT127" s="19">
        <f t="shared" si="147"/>
        <v>-7</v>
      </c>
      <c r="BU127" s="19">
        <f t="shared" si="152"/>
        <v>-2.1</v>
      </c>
    </row>
    <row r="128" customHeight="1" spans="1:73">
      <c r="A128" s="81">
        <v>127</v>
      </c>
      <c r="B128" s="19">
        <v>710</v>
      </c>
      <c r="C128" s="123" t="s">
        <v>170</v>
      </c>
      <c r="D128" s="19" t="s">
        <v>84</v>
      </c>
      <c r="E128" s="19" t="s">
        <v>28</v>
      </c>
      <c r="F128" s="19">
        <f t="shared" si="126"/>
        <v>-86</v>
      </c>
      <c r="G128" s="19">
        <f t="shared" si="127"/>
        <v>-43</v>
      </c>
      <c r="H128" s="19">
        <v>30</v>
      </c>
      <c r="I128" s="19">
        <v>30</v>
      </c>
      <c r="J128" s="19">
        <f t="shared" si="128"/>
        <v>0</v>
      </c>
      <c r="K128" s="19"/>
      <c r="L128" s="19">
        <v>7</v>
      </c>
      <c r="M128" s="19">
        <v>15</v>
      </c>
      <c r="N128" s="19">
        <f t="shared" si="129"/>
        <v>-8</v>
      </c>
      <c r="O128" s="19">
        <f t="shared" si="154"/>
        <v>-8</v>
      </c>
      <c r="P128" s="19">
        <v>3</v>
      </c>
      <c r="Q128" s="19">
        <v>8</v>
      </c>
      <c r="R128" s="19">
        <f t="shared" si="130"/>
        <v>-5</v>
      </c>
      <c r="S128" s="19">
        <f t="shared" si="131"/>
        <v>-5</v>
      </c>
      <c r="T128" s="19">
        <v>7</v>
      </c>
      <c r="U128" s="19">
        <v>25</v>
      </c>
      <c r="V128" s="19">
        <f t="shared" si="132"/>
        <v>-18</v>
      </c>
      <c r="W128" s="19">
        <f t="shared" si="153"/>
        <v>-18</v>
      </c>
      <c r="X128" s="19"/>
      <c r="Y128" s="19">
        <v>6</v>
      </c>
      <c r="Z128" s="19">
        <f t="shared" si="133"/>
        <v>-6</v>
      </c>
      <c r="AA128" s="19">
        <f t="shared" si="134"/>
        <v>-3</v>
      </c>
      <c r="AB128" s="19"/>
      <c r="AC128" s="19">
        <v>4</v>
      </c>
      <c r="AD128" s="19">
        <f t="shared" si="135"/>
        <v>-4</v>
      </c>
      <c r="AE128" s="127">
        <f t="shared" si="159"/>
        <v>-4</v>
      </c>
      <c r="AF128" s="19">
        <v>10</v>
      </c>
      <c r="AG128" s="19">
        <v>10</v>
      </c>
      <c r="AH128" s="19">
        <f t="shared" si="136"/>
        <v>0</v>
      </c>
      <c r="AI128" s="127"/>
      <c r="AJ128" s="127"/>
      <c r="AK128" s="127">
        <v>3</v>
      </c>
      <c r="AL128" s="19">
        <f t="shared" si="137"/>
        <v>-3</v>
      </c>
      <c r="AM128" s="127">
        <f t="shared" si="162"/>
        <v>-0.9</v>
      </c>
      <c r="AN128" s="19"/>
      <c r="AO128" s="19">
        <v>8</v>
      </c>
      <c r="AP128" s="19">
        <f t="shared" si="138"/>
        <v>-8</v>
      </c>
      <c r="AQ128" s="127">
        <f t="shared" si="160"/>
        <v>-1.6</v>
      </c>
      <c r="AR128" s="19">
        <v>1</v>
      </c>
      <c r="AS128" s="127"/>
      <c r="AT128" s="19">
        <f t="shared" si="139"/>
        <v>1</v>
      </c>
      <c r="AU128" s="127">
        <v>5</v>
      </c>
      <c r="AV128" s="19">
        <f t="shared" si="140"/>
        <v>-4</v>
      </c>
      <c r="AW128" s="127">
        <f t="shared" si="161"/>
        <v>-4</v>
      </c>
      <c r="AX128" s="127">
        <v>3</v>
      </c>
      <c r="AY128" s="127">
        <v>1</v>
      </c>
      <c r="AZ128" s="19">
        <f t="shared" si="141"/>
        <v>4</v>
      </c>
      <c r="BA128" s="19">
        <v>20</v>
      </c>
      <c r="BB128" s="19">
        <f t="shared" si="142"/>
        <v>-16</v>
      </c>
      <c r="BC128" s="127">
        <f t="shared" si="156"/>
        <v>-16</v>
      </c>
      <c r="BD128" s="19">
        <v>8</v>
      </c>
      <c r="BE128" s="127">
        <v>12</v>
      </c>
      <c r="BF128" s="19">
        <f t="shared" si="143"/>
        <v>-4</v>
      </c>
      <c r="BG128" s="127">
        <f t="shared" ref="BG128:BG143" si="163">0.5*BF128</f>
        <v>-2</v>
      </c>
      <c r="BH128" s="127">
        <v>2</v>
      </c>
      <c r="BI128" s="127">
        <v>18</v>
      </c>
      <c r="BJ128" s="19">
        <f t="shared" si="144"/>
        <v>-16</v>
      </c>
      <c r="BK128" s="127">
        <f t="shared" si="157"/>
        <v>-16</v>
      </c>
      <c r="BL128" s="127">
        <v>3</v>
      </c>
      <c r="BM128" s="19"/>
      <c r="BN128" s="127">
        <f t="shared" si="145"/>
        <v>3</v>
      </c>
      <c r="BO128" s="127">
        <v>20</v>
      </c>
      <c r="BP128" s="19">
        <f t="shared" si="146"/>
        <v>-17</v>
      </c>
      <c r="BQ128" s="127">
        <f>0.3*BP128</f>
        <v>-5.1</v>
      </c>
      <c r="BR128" s="127">
        <v>2</v>
      </c>
      <c r="BS128" s="127">
        <v>10</v>
      </c>
      <c r="BT128" s="19">
        <f t="shared" si="147"/>
        <v>-8</v>
      </c>
      <c r="BU128" s="19">
        <f t="shared" si="152"/>
        <v>-2.4</v>
      </c>
    </row>
    <row r="129" customHeight="1" spans="1:73">
      <c r="A129" s="81">
        <v>128</v>
      </c>
      <c r="B129" s="19">
        <v>721</v>
      </c>
      <c r="C129" s="80" t="s">
        <v>171</v>
      </c>
      <c r="D129" s="19" t="s">
        <v>44</v>
      </c>
      <c r="E129" s="19" t="s">
        <v>66</v>
      </c>
      <c r="F129" s="19">
        <f t="shared" si="126"/>
        <v>-83.3</v>
      </c>
      <c r="G129" s="19">
        <f t="shared" si="127"/>
        <v>-41.65</v>
      </c>
      <c r="H129" s="19">
        <v>58</v>
      </c>
      <c r="I129" s="19">
        <v>35</v>
      </c>
      <c r="J129" s="19">
        <f t="shared" si="128"/>
        <v>23</v>
      </c>
      <c r="K129" s="19"/>
      <c r="L129" s="19">
        <v>25</v>
      </c>
      <c r="M129" s="19">
        <v>25</v>
      </c>
      <c r="N129" s="19">
        <f t="shared" si="129"/>
        <v>0</v>
      </c>
      <c r="O129" s="64"/>
      <c r="P129" s="19"/>
      <c r="Q129" s="19">
        <v>12</v>
      </c>
      <c r="R129" s="19">
        <f t="shared" si="130"/>
        <v>-12</v>
      </c>
      <c r="S129" s="19">
        <f t="shared" si="131"/>
        <v>-12</v>
      </c>
      <c r="T129" s="19">
        <v>11</v>
      </c>
      <c r="U129" s="19">
        <v>30</v>
      </c>
      <c r="V129" s="19">
        <f t="shared" si="132"/>
        <v>-19</v>
      </c>
      <c r="W129" s="19">
        <f t="shared" si="153"/>
        <v>-19</v>
      </c>
      <c r="X129" s="19"/>
      <c r="Y129" s="19">
        <v>10</v>
      </c>
      <c r="Z129" s="19">
        <f t="shared" si="133"/>
        <v>-10</v>
      </c>
      <c r="AA129" s="19">
        <f t="shared" si="134"/>
        <v>-5</v>
      </c>
      <c r="AB129" s="19">
        <v>1</v>
      </c>
      <c r="AC129" s="19">
        <v>6</v>
      </c>
      <c r="AD129" s="19">
        <f t="shared" si="135"/>
        <v>-5</v>
      </c>
      <c r="AE129" s="127">
        <f t="shared" si="159"/>
        <v>-5</v>
      </c>
      <c r="AF129" s="19">
        <v>7</v>
      </c>
      <c r="AG129" s="19">
        <v>12</v>
      </c>
      <c r="AH129" s="19">
        <f t="shared" si="136"/>
        <v>-5</v>
      </c>
      <c r="AI129" s="127">
        <f t="shared" ref="AI129:AI134" si="164">0.5*AH129</f>
        <v>-2.5</v>
      </c>
      <c r="AJ129" s="127"/>
      <c r="AK129" s="127">
        <v>8</v>
      </c>
      <c r="AL129" s="19">
        <f t="shared" si="137"/>
        <v>-8</v>
      </c>
      <c r="AM129" s="127">
        <f t="shared" si="162"/>
        <v>-2.4</v>
      </c>
      <c r="AN129" s="19"/>
      <c r="AO129" s="19">
        <v>12</v>
      </c>
      <c r="AP129" s="19">
        <f t="shared" si="138"/>
        <v>-12</v>
      </c>
      <c r="AQ129" s="127">
        <f t="shared" si="160"/>
        <v>-2.4</v>
      </c>
      <c r="AR129" s="19">
        <v>4</v>
      </c>
      <c r="AS129" s="127"/>
      <c r="AT129" s="19">
        <f t="shared" si="139"/>
        <v>4</v>
      </c>
      <c r="AU129" s="127">
        <v>10</v>
      </c>
      <c r="AV129" s="19">
        <f t="shared" si="140"/>
        <v>-6</v>
      </c>
      <c r="AW129" s="127">
        <f t="shared" si="161"/>
        <v>-6</v>
      </c>
      <c r="AX129" s="127">
        <v>33</v>
      </c>
      <c r="AY129" s="127">
        <v>1</v>
      </c>
      <c r="AZ129" s="19">
        <f t="shared" si="141"/>
        <v>34</v>
      </c>
      <c r="BA129" s="19">
        <v>25</v>
      </c>
      <c r="BB129" s="19">
        <f t="shared" si="142"/>
        <v>9</v>
      </c>
      <c r="BC129" s="127"/>
      <c r="BD129" s="19">
        <v>6</v>
      </c>
      <c r="BE129" s="127">
        <v>15</v>
      </c>
      <c r="BF129" s="19">
        <f t="shared" si="143"/>
        <v>-9</v>
      </c>
      <c r="BG129" s="127">
        <f t="shared" si="163"/>
        <v>-4.5</v>
      </c>
      <c r="BH129" s="127"/>
      <c r="BI129" s="127">
        <v>20</v>
      </c>
      <c r="BJ129" s="19">
        <f t="shared" si="144"/>
        <v>-20</v>
      </c>
      <c r="BK129" s="127">
        <f t="shared" si="157"/>
        <v>-20</v>
      </c>
      <c r="BL129" s="127">
        <v>25</v>
      </c>
      <c r="BM129" s="19"/>
      <c r="BN129" s="127">
        <f t="shared" si="145"/>
        <v>25</v>
      </c>
      <c r="BO129" s="127">
        <v>25</v>
      </c>
      <c r="BP129" s="19">
        <f t="shared" si="146"/>
        <v>0</v>
      </c>
      <c r="BQ129" s="127"/>
      <c r="BR129" s="127"/>
      <c r="BS129" s="127">
        <v>15</v>
      </c>
      <c r="BT129" s="19">
        <f t="shared" si="147"/>
        <v>-15</v>
      </c>
      <c r="BU129" s="19">
        <f t="shared" si="152"/>
        <v>-4.5</v>
      </c>
    </row>
    <row r="130" customHeight="1" spans="1:73">
      <c r="A130" s="81">
        <v>129</v>
      </c>
      <c r="B130" s="81">
        <v>737</v>
      </c>
      <c r="C130" s="123" t="s">
        <v>172</v>
      </c>
      <c r="D130" s="19" t="s">
        <v>57</v>
      </c>
      <c r="E130" s="19" t="s">
        <v>30</v>
      </c>
      <c r="F130" s="19">
        <f t="shared" si="126"/>
        <v>-129.5</v>
      </c>
      <c r="G130" s="19">
        <f t="shared" si="127"/>
        <v>-64.75</v>
      </c>
      <c r="H130" s="19">
        <v>47</v>
      </c>
      <c r="I130" s="19">
        <v>35</v>
      </c>
      <c r="J130" s="19">
        <f t="shared" si="128"/>
        <v>12</v>
      </c>
      <c r="K130" s="19"/>
      <c r="L130" s="19">
        <v>7</v>
      </c>
      <c r="M130" s="19">
        <v>25</v>
      </c>
      <c r="N130" s="19">
        <f t="shared" si="129"/>
        <v>-18</v>
      </c>
      <c r="O130" s="19">
        <f t="shared" ref="O130:O143" si="165">1*N130</f>
        <v>-18</v>
      </c>
      <c r="P130" s="19"/>
      <c r="Q130" s="19">
        <v>12</v>
      </c>
      <c r="R130" s="19">
        <f t="shared" si="130"/>
        <v>-12</v>
      </c>
      <c r="S130" s="19">
        <f t="shared" si="131"/>
        <v>-12</v>
      </c>
      <c r="T130" s="19">
        <v>4</v>
      </c>
      <c r="U130" s="19">
        <v>30</v>
      </c>
      <c r="V130" s="19">
        <f t="shared" si="132"/>
        <v>-26</v>
      </c>
      <c r="W130" s="19">
        <f t="shared" si="153"/>
        <v>-26</v>
      </c>
      <c r="X130" s="19"/>
      <c r="Y130" s="19">
        <v>10</v>
      </c>
      <c r="Z130" s="19">
        <f t="shared" si="133"/>
        <v>-10</v>
      </c>
      <c r="AA130" s="19">
        <f t="shared" si="134"/>
        <v>-5</v>
      </c>
      <c r="AB130" s="19">
        <v>1</v>
      </c>
      <c r="AC130" s="19">
        <v>6</v>
      </c>
      <c r="AD130" s="19">
        <f t="shared" si="135"/>
        <v>-5</v>
      </c>
      <c r="AE130" s="127">
        <f t="shared" si="159"/>
        <v>-5</v>
      </c>
      <c r="AF130" s="19">
        <v>4</v>
      </c>
      <c r="AG130" s="19">
        <v>12</v>
      </c>
      <c r="AH130" s="19">
        <f t="shared" si="136"/>
        <v>-8</v>
      </c>
      <c r="AI130" s="127">
        <f t="shared" si="164"/>
        <v>-4</v>
      </c>
      <c r="AJ130" s="127">
        <v>1</v>
      </c>
      <c r="AK130" s="127">
        <v>8</v>
      </c>
      <c r="AL130" s="19">
        <f t="shared" si="137"/>
        <v>-7</v>
      </c>
      <c r="AM130" s="127">
        <f t="shared" si="162"/>
        <v>-2.1</v>
      </c>
      <c r="AN130" s="19"/>
      <c r="AO130" s="19">
        <v>12</v>
      </c>
      <c r="AP130" s="19">
        <f t="shared" si="138"/>
        <v>-12</v>
      </c>
      <c r="AQ130" s="127">
        <f t="shared" si="160"/>
        <v>-2.4</v>
      </c>
      <c r="AR130" s="19">
        <v>4</v>
      </c>
      <c r="AS130" s="127">
        <v>2</v>
      </c>
      <c r="AT130" s="19">
        <f t="shared" si="139"/>
        <v>5</v>
      </c>
      <c r="AU130" s="127">
        <v>10</v>
      </c>
      <c r="AV130" s="19">
        <f t="shared" si="140"/>
        <v>-5</v>
      </c>
      <c r="AW130" s="127">
        <f t="shared" si="161"/>
        <v>-5</v>
      </c>
      <c r="AX130" s="127">
        <v>8</v>
      </c>
      <c r="AY130" s="127">
        <v>6</v>
      </c>
      <c r="AZ130" s="19">
        <f t="shared" si="141"/>
        <v>14</v>
      </c>
      <c r="BA130" s="19">
        <v>25</v>
      </c>
      <c r="BB130" s="19">
        <f t="shared" si="142"/>
        <v>-11</v>
      </c>
      <c r="BC130" s="127">
        <f t="shared" ref="BC130:BC142" si="166">1*BB130</f>
        <v>-11</v>
      </c>
      <c r="BD130" s="19">
        <v>1</v>
      </c>
      <c r="BE130" s="127">
        <v>18</v>
      </c>
      <c r="BF130" s="19">
        <f t="shared" si="143"/>
        <v>-17</v>
      </c>
      <c r="BG130" s="127">
        <f t="shared" si="163"/>
        <v>-8.5</v>
      </c>
      <c r="BH130" s="127"/>
      <c r="BI130" s="127">
        <v>20</v>
      </c>
      <c r="BJ130" s="19">
        <f t="shared" si="144"/>
        <v>-20</v>
      </c>
      <c r="BK130" s="127">
        <f t="shared" si="157"/>
        <v>-20</v>
      </c>
      <c r="BL130" s="127">
        <v>5</v>
      </c>
      <c r="BM130" s="19"/>
      <c r="BN130" s="127">
        <f t="shared" si="145"/>
        <v>5</v>
      </c>
      <c r="BO130" s="127">
        <v>25</v>
      </c>
      <c r="BP130" s="19">
        <f t="shared" si="146"/>
        <v>-20</v>
      </c>
      <c r="BQ130" s="127">
        <f t="shared" ref="BQ130:BQ136" si="167">0.3*BP130</f>
        <v>-6</v>
      </c>
      <c r="BR130" s="127"/>
      <c r="BS130" s="127">
        <v>15</v>
      </c>
      <c r="BT130" s="19">
        <f t="shared" si="147"/>
        <v>-15</v>
      </c>
      <c r="BU130" s="19">
        <f t="shared" si="152"/>
        <v>-4.5</v>
      </c>
    </row>
    <row r="131" customHeight="1" spans="1:73">
      <c r="A131" s="81">
        <v>130</v>
      </c>
      <c r="B131" s="19">
        <v>102479</v>
      </c>
      <c r="C131" s="123" t="s">
        <v>173</v>
      </c>
      <c r="D131" s="19" t="s">
        <v>40</v>
      </c>
      <c r="E131" s="19" t="s">
        <v>28</v>
      </c>
      <c r="F131" s="19">
        <f>K131+O131++S131+W131+AA131+AE131+AI131+AM131+AQ131+AW131+BC131+BG131+BK131+BQ131+BU131</f>
        <v>-74</v>
      </c>
      <c r="G131" s="19">
        <f t="shared" si="127"/>
        <v>-37</v>
      </c>
      <c r="H131" s="19">
        <v>50</v>
      </c>
      <c r="I131" s="19">
        <v>30</v>
      </c>
      <c r="J131" s="19">
        <f t="shared" si="128"/>
        <v>20</v>
      </c>
      <c r="K131" s="19"/>
      <c r="L131" s="19">
        <v>10</v>
      </c>
      <c r="M131" s="19">
        <v>15</v>
      </c>
      <c r="N131" s="19">
        <f t="shared" si="129"/>
        <v>-5</v>
      </c>
      <c r="O131" s="19">
        <f t="shared" si="165"/>
        <v>-5</v>
      </c>
      <c r="P131" s="19">
        <v>1</v>
      </c>
      <c r="Q131" s="19">
        <v>8</v>
      </c>
      <c r="R131" s="19">
        <f t="shared" si="130"/>
        <v>-7</v>
      </c>
      <c r="S131" s="19">
        <f t="shared" si="131"/>
        <v>-7</v>
      </c>
      <c r="T131" s="19">
        <v>20</v>
      </c>
      <c r="U131" s="19">
        <v>25</v>
      </c>
      <c r="V131" s="19">
        <f t="shared" si="132"/>
        <v>-5</v>
      </c>
      <c r="W131" s="19">
        <f t="shared" si="153"/>
        <v>-5</v>
      </c>
      <c r="X131" s="19"/>
      <c r="Y131" s="19">
        <v>6</v>
      </c>
      <c r="Z131" s="19">
        <f t="shared" si="133"/>
        <v>-6</v>
      </c>
      <c r="AA131" s="19">
        <f t="shared" si="134"/>
        <v>-3</v>
      </c>
      <c r="AB131" s="19">
        <v>4</v>
      </c>
      <c r="AC131" s="19">
        <v>4</v>
      </c>
      <c r="AD131" s="19">
        <f t="shared" si="135"/>
        <v>0</v>
      </c>
      <c r="AE131" s="127"/>
      <c r="AF131" s="19">
        <v>8</v>
      </c>
      <c r="AG131" s="19">
        <v>10</v>
      </c>
      <c r="AH131" s="19">
        <f t="shared" si="136"/>
        <v>-2</v>
      </c>
      <c r="AI131" s="127">
        <f t="shared" si="164"/>
        <v>-1</v>
      </c>
      <c r="AJ131" s="127">
        <v>2</v>
      </c>
      <c r="AK131" s="127">
        <v>3</v>
      </c>
      <c r="AL131" s="19">
        <f t="shared" si="137"/>
        <v>-1</v>
      </c>
      <c r="AM131" s="127">
        <f t="shared" si="162"/>
        <v>-0.3</v>
      </c>
      <c r="AN131" s="19"/>
      <c r="AO131" s="19">
        <v>8</v>
      </c>
      <c r="AP131" s="19">
        <f t="shared" si="138"/>
        <v>-8</v>
      </c>
      <c r="AQ131" s="127">
        <f t="shared" si="160"/>
        <v>-1.6</v>
      </c>
      <c r="AR131" s="19"/>
      <c r="AS131" s="127">
        <v>1</v>
      </c>
      <c r="AT131" s="19">
        <f t="shared" si="139"/>
        <v>0.5</v>
      </c>
      <c r="AU131" s="127">
        <v>5</v>
      </c>
      <c r="AV131" s="19">
        <f t="shared" si="140"/>
        <v>-4.5</v>
      </c>
      <c r="AW131" s="127">
        <f t="shared" si="161"/>
        <v>-4.5</v>
      </c>
      <c r="AX131" s="127">
        <v>2</v>
      </c>
      <c r="AY131" s="127">
        <v>1</v>
      </c>
      <c r="AZ131" s="19">
        <f t="shared" si="141"/>
        <v>3</v>
      </c>
      <c r="BA131" s="19">
        <v>20</v>
      </c>
      <c r="BB131" s="19">
        <f t="shared" si="142"/>
        <v>-17</v>
      </c>
      <c r="BC131" s="127">
        <f t="shared" si="166"/>
        <v>-17</v>
      </c>
      <c r="BD131" s="19">
        <v>2</v>
      </c>
      <c r="BE131" s="127">
        <v>12</v>
      </c>
      <c r="BF131" s="19">
        <f t="shared" si="143"/>
        <v>-10</v>
      </c>
      <c r="BG131" s="127">
        <f t="shared" si="163"/>
        <v>-5</v>
      </c>
      <c r="BH131" s="127"/>
      <c r="BI131" s="127">
        <v>18</v>
      </c>
      <c r="BJ131" s="19">
        <f t="shared" si="144"/>
        <v>-18</v>
      </c>
      <c r="BK131" s="127">
        <f t="shared" si="157"/>
        <v>-18</v>
      </c>
      <c r="BL131" s="127">
        <v>3</v>
      </c>
      <c r="BM131" s="19">
        <v>2</v>
      </c>
      <c r="BN131" s="127">
        <f t="shared" si="145"/>
        <v>7</v>
      </c>
      <c r="BO131" s="127">
        <v>20</v>
      </c>
      <c r="BP131" s="19">
        <f t="shared" si="146"/>
        <v>-13</v>
      </c>
      <c r="BQ131" s="127">
        <f t="shared" si="167"/>
        <v>-3.9</v>
      </c>
      <c r="BR131" s="127">
        <v>1</v>
      </c>
      <c r="BS131" s="127">
        <v>10</v>
      </c>
      <c r="BT131" s="19">
        <f t="shared" si="147"/>
        <v>-9</v>
      </c>
      <c r="BU131" s="19">
        <f t="shared" si="152"/>
        <v>-2.7</v>
      </c>
    </row>
    <row r="132" customHeight="1" spans="1:73">
      <c r="A132" s="81">
        <v>131</v>
      </c>
      <c r="B132" s="19">
        <v>102565</v>
      </c>
      <c r="C132" s="123" t="s">
        <v>174</v>
      </c>
      <c r="D132" s="19" t="s">
        <v>46</v>
      </c>
      <c r="E132" s="19" t="s">
        <v>28</v>
      </c>
      <c r="F132" s="19">
        <f>K132+O132++S132+W132+AA132+AE132+AI132+AM132+AQ132+AW132+BC132+BG132+BK132+BQ132+BU132</f>
        <v>-129.1</v>
      </c>
      <c r="G132" s="19">
        <f t="shared" si="127"/>
        <v>-64.55</v>
      </c>
      <c r="H132" s="19">
        <v>34</v>
      </c>
      <c r="I132" s="19">
        <v>35</v>
      </c>
      <c r="J132" s="19">
        <f t="shared" si="128"/>
        <v>-1</v>
      </c>
      <c r="K132" s="19">
        <f>1*J132</f>
        <v>-1</v>
      </c>
      <c r="L132" s="19">
        <v>14</v>
      </c>
      <c r="M132" s="19">
        <v>25</v>
      </c>
      <c r="N132" s="19">
        <f t="shared" si="129"/>
        <v>-11</v>
      </c>
      <c r="O132" s="19">
        <f t="shared" si="165"/>
        <v>-11</v>
      </c>
      <c r="P132" s="19"/>
      <c r="Q132" s="19">
        <v>12</v>
      </c>
      <c r="R132" s="19">
        <f t="shared" si="130"/>
        <v>-12</v>
      </c>
      <c r="S132" s="19">
        <f t="shared" si="131"/>
        <v>-12</v>
      </c>
      <c r="T132" s="19">
        <v>3</v>
      </c>
      <c r="U132" s="19">
        <v>30</v>
      </c>
      <c r="V132" s="19">
        <f t="shared" si="132"/>
        <v>-27</v>
      </c>
      <c r="W132" s="19">
        <f t="shared" si="153"/>
        <v>-27</v>
      </c>
      <c r="X132" s="19"/>
      <c r="Y132" s="19">
        <v>10</v>
      </c>
      <c r="Z132" s="19">
        <f t="shared" si="133"/>
        <v>-10</v>
      </c>
      <c r="AA132" s="19">
        <f t="shared" si="134"/>
        <v>-5</v>
      </c>
      <c r="AB132" s="19">
        <v>3</v>
      </c>
      <c r="AC132" s="19">
        <v>6</v>
      </c>
      <c r="AD132" s="19">
        <f t="shared" si="135"/>
        <v>-3</v>
      </c>
      <c r="AE132" s="127">
        <f>1*AD132</f>
        <v>-3</v>
      </c>
      <c r="AF132" s="19">
        <v>1</v>
      </c>
      <c r="AG132" s="19">
        <v>12</v>
      </c>
      <c r="AH132" s="19">
        <f t="shared" si="136"/>
        <v>-11</v>
      </c>
      <c r="AI132" s="127">
        <f t="shared" si="164"/>
        <v>-5.5</v>
      </c>
      <c r="AJ132" s="127">
        <v>2</v>
      </c>
      <c r="AK132" s="127">
        <v>8</v>
      </c>
      <c r="AL132" s="19">
        <f t="shared" si="137"/>
        <v>-6</v>
      </c>
      <c r="AM132" s="127">
        <f t="shared" si="162"/>
        <v>-1.8</v>
      </c>
      <c r="AN132" s="19"/>
      <c r="AO132" s="19">
        <v>12</v>
      </c>
      <c r="AP132" s="19">
        <f t="shared" si="138"/>
        <v>-12</v>
      </c>
      <c r="AQ132" s="127">
        <f t="shared" si="160"/>
        <v>-2.4</v>
      </c>
      <c r="AR132" s="19">
        <v>3</v>
      </c>
      <c r="AS132" s="127">
        <v>2</v>
      </c>
      <c r="AT132" s="19">
        <f t="shared" si="139"/>
        <v>4</v>
      </c>
      <c r="AU132" s="127">
        <v>10</v>
      </c>
      <c r="AV132" s="19">
        <f t="shared" si="140"/>
        <v>-6</v>
      </c>
      <c r="AW132" s="127">
        <f t="shared" si="161"/>
        <v>-6</v>
      </c>
      <c r="AX132" s="127">
        <v>3</v>
      </c>
      <c r="AY132" s="127">
        <v>2</v>
      </c>
      <c r="AZ132" s="19">
        <f t="shared" si="141"/>
        <v>5</v>
      </c>
      <c r="BA132" s="19">
        <v>25</v>
      </c>
      <c r="BB132" s="19">
        <f t="shared" si="142"/>
        <v>-20</v>
      </c>
      <c r="BC132" s="127">
        <f t="shared" si="166"/>
        <v>-20</v>
      </c>
      <c r="BD132" s="19">
        <v>4</v>
      </c>
      <c r="BE132" s="127">
        <v>15</v>
      </c>
      <c r="BF132" s="19">
        <f t="shared" si="143"/>
        <v>-11</v>
      </c>
      <c r="BG132" s="127">
        <f t="shared" si="163"/>
        <v>-5.5</v>
      </c>
      <c r="BH132" s="127">
        <v>1</v>
      </c>
      <c r="BI132" s="127">
        <v>20</v>
      </c>
      <c r="BJ132" s="19">
        <f t="shared" si="144"/>
        <v>-19</v>
      </c>
      <c r="BK132" s="127">
        <f t="shared" si="157"/>
        <v>-19</v>
      </c>
      <c r="BL132" s="127">
        <v>7</v>
      </c>
      <c r="BM132" s="19"/>
      <c r="BN132" s="127">
        <f t="shared" si="145"/>
        <v>7</v>
      </c>
      <c r="BO132" s="127">
        <v>25</v>
      </c>
      <c r="BP132" s="19">
        <f t="shared" si="146"/>
        <v>-18</v>
      </c>
      <c r="BQ132" s="127">
        <f t="shared" si="167"/>
        <v>-5.4</v>
      </c>
      <c r="BR132" s="127"/>
      <c r="BS132" s="127">
        <v>15</v>
      </c>
      <c r="BT132" s="19">
        <f t="shared" si="147"/>
        <v>-15</v>
      </c>
      <c r="BU132" s="19">
        <f t="shared" si="152"/>
        <v>-4.5</v>
      </c>
    </row>
    <row r="133" customHeight="1" spans="1:73">
      <c r="A133" s="81">
        <v>132</v>
      </c>
      <c r="B133" s="19">
        <v>102567</v>
      </c>
      <c r="C133" s="123" t="s">
        <v>175</v>
      </c>
      <c r="D133" s="19" t="s">
        <v>54</v>
      </c>
      <c r="E133" s="19" t="s">
        <v>28</v>
      </c>
      <c r="F133" s="19">
        <f>K133+O133++S133+W133+AA133+AE133+AI133+AM133+AQ133+AW133+BC133+BG133+BK133+BQ133+BU133</f>
        <v>-82.6</v>
      </c>
      <c r="G133" s="19">
        <f t="shared" si="127"/>
        <v>-41.3</v>
      </c>
      <c r="H133" s="19">
        <v>30</v>
      </c>
      <c r="I133" s="19">
        <v>30</v>
      </c>
      <c r="J133" s="19">
        <f t="shared" si="128"/>
        <v>0</v>
      </c>
      <c r="K133" s="19"/>
      <c r="L133" s="19">
        <v>10</v>
      </c>
      <c r="M133" s="19">
        <v>15</v>
      </c>
      <c r="N133" s="19">
        <f t="shared" si="129"/>
        <v>-5</v>
      </c>
      <c r="O133" s="19">
        <f t="shared" si="165"/>
        <v>-5</v>
      </c>
      <c r="P133" s="19"/>
      <c r="Q133" s="19">
        <v>8</v>
      </c>
      <c r="R133" s="19">
        <f t="shared" si="130"/>
        <v>-8</v>
      </c>
      <c r="S133" s="19">
        <f t="shared" si="131"/>
        <v>-8</v>
      </c>
      <c r="T133" s="19">
        <v>10</v>
      </c>
      <c r="U133" s="19">
        <v>25</v>
      </c>
      <c r="V133" s="19">
        <f t="shared" si="132"/>
        <v>-15</v>
      </c>
      <c r="W133" s="19">
        <f t="shared" si="153"/>
        <v>-15</v>
      </c>
      <c r="X133" s="19"/>
      <c r="Y133" s="19">
        <v>6</v>
      </c>
      <c r="Z133" s="19">
        <f t="shared" si="133"/>
        <v>-6</v>
      </c>
      <c r="AA133" s="19">
        <f t="shared" si="134"/>
        <v>-3</v>
      </c>
      <c r="AB133" s="19">
        <v>1</v>
      </c>
      <c r="AC133" s="19">
        <v>4</v>
      </c>
      <c r="AD133" s="19">
        <f t="shared" si="135"/>
        <v>-3</v>
      </c>
      <c r="AE133" s="127">
        <f>1*AD133</f>
        <v>-3</v>
      </c>
      <c r="AF133" s="19">
        <v>3</v>
      </c>
      <c r="AG133" s="19">
        <v>10</v>
      </c>
      <c r="AH133" s="19">
        <f t="shared" si="136"/>
        <v>-7</v>
      </c>
      <c r="AI133" s="127">
        <f t="shared" si="164"/>
        <v>-3.5</v>
      </c>
      <c r="AJ133" s="127"/>
      <c r="AK133" s="127">
        <v>3</v>
      </c>
      <c r="AL133" s="19">
        <f t="shared" si="137"/>
        <v>-3</v>
      </c>
      <c r="AM133" s="127">
        <f t="shared" si="162"/>
        <v>-0.9</v>
      </c>
      <c r="AN133" s="19">
        <v>5</v>
      </c>
      <c r="AO133" s="19">
        <v>8</v>
      </c>
      <c r="AP133" s="19">
        <f t="shared" si="138"/>
        <v>-3</v>
      </c>
      <c r="AQ133" s="127">
        <f t="shared" si="160"/>
        <v>-0.6</v>
      </c>
      <c r="AR133" s="19">
        <v>1</v>
      </c>
      <c r="AS133" s="127"/>
      <c r="AT133" s="19">
        <f t="shared" si="139"/>
        <v>1</v>
      </c>
      <c r="AU133" s="127">
        <v>5</v>
      </c>
      <c r="AV133" s="19">
        <f t="shared" si="140"/>
        <v>-4</v>
      </c>
      <c r="AW133" s="127">
        <f t="shared" si="161"/>
        <v>-4</v>
      </c>
      <c r="AX133" s="127">
        <v>8</v>
      </c>
      <c r="AY133" s="127">
        <v>3</v>
      </c>
      <c r="AZ133" s="19">
        <f t="shared" si="141"/>
        <v>11</v>
      </c>
      <c r="BA133" s="19">
        <v>20</v>
      </c>
      <c r="BB133" s="19">
        <f t="shared" si="142"/>
        <v>-9</v>
      </c>
      <c r="BC133" s="127">
        <f t="shared" si="166"/>
        <v>-9</v>
      </c>
      <c r="BD133" s="19">
        <v>1</v>
      </c>
      <c r="BE133" s="127">
        <v>12</v>
      </c>
      <c r="BF133" s="19">
        <f t="shared" si="143"/>
        <v>-11</v>
      </c>
      <c r="BG133" s="127">
        <f t="shared" si="163"/>
        <v>-5.5</v>
      </c>
      <c r="BH133" s="127">
        <v>1</v>
      </c>
      <c r="BI133" s="127">
        <v>18</v>
      </c>
      <c r="BJ133" s="19">
        <f t="shared" si="144"/>
        <v>-17</v>
      </c>
      <c r="BK133" s="127">
        <f t="shared" si="157"/>
        <v>-17</v>
      </c>
      <c r="BL133" s="127">
        <v>3</v>
      </c>
      <c r="BM133" s="19"/>
      <c r="BN133" s="127">
        <f t="shared" si="145"/>
        <v>3</v>
      </c>
      <c r="BO133" s="127">
        <v>20</v>
      </c>
      <c r="BP133" s="19">
        <f t="shared" si="146"/>
        <v>-17</v>
      </c>
      <c r="BQ133" s="127">
        <f t="shared" si="167"/>
        <v>-5.1</v>
      </c>
      <c r="BR133" s="127"/>
      <c r="BS133" s="127">
        <v>10</v>
      </c>
      <c r="BT133" s="19">
        <f t="shared" si="147"/>
        <v>-10</v>
      </c>
      <c r="BU133" s="19">
        <f t="shared" si="152"/>
        <v>-3</v>
      </c>
    </row>
    <row r="134" customHeight="1" spans="1:73">
      <c r="A134" s="81">
        <v>133</v>
      </c>
      <c r="B134" s="19">
        <v>106399</v>
      </c>
      <c r="C134" s="123" t="s">
        <v>176</v>
      </c>
      <c r="D134" s="19" t="s">
        <v>72</v>
      </c>
      <c r="E134" s="19" t="s">
        <v>30</v>
      </c>
      <c r="F134" s="19">
        <f>K134+O134++S134+W134+AA134+AE134+AI134+AM134+AQ134+AW134+BC134+BG134+BK134+BQ134+BU134</f>
        <v>-129.4</v>
      </c>
      <c r="G134" s="19">
        <f t="shared" si="127"/>
        <v>-64.7</v>
      </c>
      <c r="H134" s="19">
        <v>21</v>
      </c>
      <c r="I134" s="19">
        <v>35</v>
      </c>
      <c r="J134" s="19">
        <f t="shared" si="128"/>
        <v>-14</v>
      </c>
      <c r="K134" s="19">
        <f>1*J134</f>
        <v>-14</v>
      </c>
      <c r="L134" s="19">
        <v>12</v>
      </c>
      <c r="M134" s="19">
        <v>25</v>
      </c>
      <c r="N134" s="19">
        <f t="shared" si="129"/>
        <v>-13</v>
      </c>
      <c r="O134" s="19">
        <f t="shared" si="165"/>
        <v>-13</v>
      </c>
      <c r="P134" s="19"/>
      <c r="Q134" s="19">
        <v>12</v>
      </c>
      <c r="R134" s="19">
        <f t="shared" si="130"/>
        <v>-12</v>
      </c>
      <c r="S134" s="19">
        <f t="shared" si="131"/>
        <v>-12</v>
      </c>
      <c r="T134" s="19">
        <v>10</v>
      </c>
      <c r="U134" s="19">
        <v>30</v>
      </c>
      <c r="V134" s="19">
        <f t="shared" si="132"/>
        <v>-20</v>
      </c>
      <c r="W134" s="19">
        <f t="shared" si="153"/>
        <v>-20</v>
      </c>
      <c r="X134" s="19"/>
      <c r="Y134" s="19">
        <v>10</v>
      </c>
      <c r="Z134" s="19">
        <f t="shared" si="133"/>
        <v>-10</v>
      </c>
      <c r="AA134" s="19">
        <f t="shared" si="134"/>
        <v>-5</v>
      </c>
      <c r="AB134" s="19"/>
      <c r="AC134" s="19">
        <v>6</v>
      </c>
      <c r="AD134" s="19">
        <f t="shared" si="135"/>
        <v>-6</v>
      </c>
      <c r="AE134" s="127">
        <f>1*AD134</f>
        <v>-6</v>
      </c>
      <c r="AF134" s="19">
        <v>5</v>
      </c>
      <c r="AG134" s="19">
        <v>12</v>
      </c>
      <c r="AH134" s="19">
        <f t="shared" si="136"/>
        <v>-7</v>
      </c>
      <c r="AI134" s="127">
        <f t="shared" si="164"/>
        <v>-3.5</v>
      </c>
      <c r="AJ134" s="127"/>
      <c r="AK134" s="127">
        <v>8</v>
      </c>
      <c r="AL134" s="19">
        <f t="shared" si="137"/>
        <v>-8</v>
      </c>
      <c r="AM134" s="127">
        <f t="shared" si="162"/>
        <v>-2.4</v>
      </c>
      <c r="AN134" s="19"/>
      <c r="AO134" s="19">
        <v>12</v>
      </c>
      <c r="AP134" s="19">
        <f t="shared" si="138"/>
        <v>-12</v>
      </c>
      <c r="AQ134" s="127">
        <f t="shared" si="160"/>
        <v>-2.4</v>
      </c>
      <c r="AR134" s="19">
        <v>1</v>
      </c>
      <c r="AS134" s="127">
        <v>1</v>
      </c>
      <c r="AT134" s="19">
        <f t="shared" si="139"/>
        <v>1.5</v>
      </c>
      <c r="AU134" s="127">
        <v>10</v>
      </c>
      <c r="AV134" s="19">
        <f t="shared" si="140"/>
        <v>-8.5</v>
      </c>
      <c r="AW134" s="127">
        <f t="shared" si="161"/>
        <v>-8.5</v>
      </c>
      <c r="AX134" s="127">
        <v>16</v>
      </c>
      <c r="AY134" s="127"/>
      <c r="AZ134" s="19">
        <f t="shared" si="141"/>
        <v>16</v>
      </c>
      <c r="BA134" s="19">
        <v>25</v>
      </c>
      <c r="BB134" s="19">
        <f t="shared" si="142"/>
        <v>-9</v>
      </c>
      <c r="BC134" s="127">
        <f t="shared" si="166"/>
        <v>-9</v>
      </c>
      <c r="BD134" s="19">
        <v>4</v>
      </c>
      <c r="BE134" s="127">
        <v>18</v>
      </c>
      <c r="BF134" s="19">
        <f t="shared" si="143"/>
        <v>-14</v>
      </c>
      <c r="BG134" s="127">
        <f t="shared" si="163"/>
        <v>-7</v>
      </c>
      <c r="BH134" s="127"/>
      <c r="BI134" s="127">
        <v>20</v>
      </c>
      <c r="BJ134" s="19">
        <f t="shared" si="144"/>
        <v>-20</v>
      </c>
      <c r="BK134" s="127">
        <f t="shared" si="157"/>
        <v>-20</v>
      </c>
      <c r="BL134" s="127">
        <v>9</v>
      </c>
      <c r="BM134" s="19">
        <v>2</v>
      </c>
      <c r="BN134" s="127">
        <f t="shared" si="145"/>
        <v>13</v>
      </c>
      <c r="BO134" s="127">
        <v>25</v>
      </c>
      <c r="BP134" s="19">
        <f t="shared" si="146"/>
        <v>-12</v>
      </c>
      <c r="BQ134" s="127">
        <f t="shared" si="167"/>
        <v>-3.6</v>
      </c>
      <c r="BR134" s="127">
        <v>5</v>
      </c>
      <c r="BS134" s="127">
        <v>15</v>
      </c>
      <c r="BT134" s="19">
        <f t="shared" si="147"/>
        <v>-10</v>
      </c>
      <c r="BU134" s="19">
        <f t="shared" si="152"/>
        <v>-3</v>
      </c>
    </row>
    <row r="135" customHeight="1" spans="1:73">
      <c r="A135" s="81">
        <v>134</v>
      </c>
      <c r="B135" s="19">
        <v>107728</v>
      </c>
      <c r="C135" s="123" t="s">
        <v>177</v>
      </c>
      <c r="D135" s="19" t="s">
        <v>44</v>
      </c>
      <c r="E135" s="19" t="s">
        <v>66</v>
      </c>
      <c r="F135" s="19">
        <f>K135+O135++S135+W135+AA135+AE135+AI135+AM135+AQ135+AW135+BC135+BG135+BK135+BQ135+BU135</f>
        <v>-71.8</v>
      </c>
      <c r="G135" s="19">
        <f t="shared" si="127"/>
        <v>-35.9</v>
      </c>
      <c r="H135" s="19">
        <v>28</v>
      </c>
      <c r="I135" s="19">
        <v>30</v>
      </c>
      <c r="J135" s="19">
        <f t="shared" si="128"/>
        <v>-2</v>
      </c>
      <c r="K135" s="19">
        <f>1*J135</f>
        <v>-2</v>
      </c>
      <c r="L135" s="19">
        <v>12</v>
      </c>
      <c r="M135" s="19">
        <v>15</v>
      </c>
      <c r="N135" s="19">
        <f t="shared" si="129"/>
        <v>-3</v>
      </c>
      <c r="O135" s="19">
        <f t="shared" si="165"/>
        <v>-3</v>
      </c>
      <c r="P135" s="19">
        <v>4</v>
      </c>
      <c r="Q135" s="19">
        <v>8</v>
      </c>
      <c r="R135" s="19">
        <f t="shared" si="130"/>
        <v>-4</v>
      </c>
      <c r="S135" s="19">
        <f t="shared" si="131"/>
        <v>-4</v>
      </c>
      <c r="T135" s="19">
        <v>16</v>
      </c>
      <c r="U135" s="19">
        <v>25</v>
      </c>
      <c r="V135" s="19">
        <f t="shared" si="132"/>
        <v>-9</v>
      </c>
      <c r="W135" s="19">
        <f t="shared" si="153"/>
        <v>-9</v>
      </c>
      <c r="X135" s="19"/>
      <c r="Y135" s="19">
        <v>6</v>
      </c>
      <c r="Z135" s="19">
        <f t="shared" si="133"/>
        <v>-6</v>
      </c>
      <c r="AA135" s="19">
        <f t="shared" si="134"/>
        <v>-3</v>
      </c>
      <c r="AB135" s="19">
        <v>6</v>
      </c>
      <c r="AC135" s="19">
        <v>4</v>
      </c>
      <c r="AD135" s="19">
        <f t="shared" si="135"/>
        <v>2</v>
      </c>
      <c r="AE135" s="127"/>
      <c r="AF135" s="19">
        <v>12</v>
      </c>
      <c r="AG135" s="19">
        <v>10</v>
      </c>
      <c r="AH135" s="19">
        <f t="shared" si="136"/>
        <v>2</v>
      </c>
      <c r="AI135" s="127"/>
      <c r="AJ135" s="127">
        <v>2</v>
      </c>
      <c r="AK135" s="127">
        <v>3</v>
      </c>
      <c r="AL135" s="19">
        <f t="shared" si="137"/>
        <v>-1</v>
      </c>
      <c r="AM135" s="127">
        <f t="shared" si="162"/>
        <v>-0.3</v>
      </c>
      <c r="AN135" s="19"/>
      <c r="AO135" s="19">
        <v>8</v>
      </c>
      <c r="AP135" s="19">
        <f t="shared" si="138"/>
        <v>-8</v>
      </c>
      <c r="AQ135" s="127">
        <f t="shared" si="160"/>
        <v>-1.6</v>
      </c>
      <c r="AR135" s="19"/>
      <c r="AS135" s="127"/>
      <c r="AT135" s="19">
        <f t="shared" si="139"/>
        <v>0</v>
      </c>
      <c r="AU135" s="127">
        <v>5</v>
      </c>
      <c r="AV135" s="19">
        <f t="shared" si="140"/>
        <v>-5</v>
      </c>
      <c r="AW135" s="127">
        <f t="shared" si="161"/>
        <v>-5</v>
      </c>
      <c r="AX135" s="127">
        <v>3</v>
      </c>
      <c r="AY135" s="127"/>
      <c r="AZ135" s="19">
        <f t="shared" si="141"/>
        <v>3</v>
      </c>
      <c r="BA135" s="19">
        <v>20</v>
      </c>
      <c r="BB135" s="19">
        <f t="shared" si="142"/>
        <v>-17</v>
      </c>
      <c r="BC135" s="127">
        <f t="shared" si="166"/>
        <v>-17</v>
      </c>
      <c r="BD135" s="19">
        <v>1</v>
      </c>
      <c r="BE135" s="127">
        <v>12</v>
      </c>
      <c r="BF135" s="19">
        <f t="shared" si="143"/>
        <v>-11</v>
      </c>
      <c r="BG135" s="127">
        <f t="shared" si="163"/>
        <v>-5.5</v>
      </c>
      <c r="BH135" s="127">
        <v>2</v>
      </c>
      <c r="BI135" s="127">
        <v>18</v>
      </c>
      <c r="BJ135" s="19">
        <f t="shared" si="144"/>
        <v>-16</v>
      </c>
      <c r="BK135" s="127">
        <f t="shared" si="157"/>
        <v>-16</v>
      </c>
      <c r="BL135" s="127">
        <v>7</v>
      </c>
      <c r="BM135" s="19"/>
      <c r="BN135" s="127">
        <f t="shared" si="145"/>
        <v>7</v>
      </c>
      <c r="BO135" s="127">
        <v>20</v>
      </c>
      <c r="BP135" s="19">
        <f t="shared" si="146"/>
        <v>-13</v>
      </c>
      <c r="BQ135" s="127">
        <f t="shared" si="167"/>
        <v>-3.9</v>
      </c>
      <c r="BR135" s="127">
        <v>5</v>
      </c>
      <c r="BS135" s="127">
        <v>10</v>
      </c>
      <c r="BT135" s="19">
        <f t="shared" si="147"/>
        <v>-5</v>
      </c>
      <c r="BU135" s="19">
        <f t="shared" si="152"/>
        <v>-1.5</v>
      </c>
    </row>
    <row r="136" customHeight="1" spans="1:73">
      <c r="A136" s="81">
        <v>135</v>
      </c>
      <c r="B136" s="19">
        <v>108656</v>
      </c>
      <c r="C136" s="123" t="s">
        <v>178</v>
      </c>
      <c r="D136" s="19" t="s">
        <v>54</v>
      </c>
      <c r="E136" s="19" t="s">
        <v>49</v>
      </c>
      <c r="F136" s="19">
        <f>K136+O136++S136+W136+AA136+AE136+AI136+AM136+AQ136+AW136+BC136+BG136+BK136+BQ136+BU136</f>
        <v>-159.4</v>
      </c>
      <c r="G136" s="19">
        <f t="shared" si="127"/>
        <v>-79.7</v>
      </c>
      <c r="H136" s="19">
        <v>25</v>
      </c>
      <c r="I136" s="19">
        <v>40</v>
      </c>
      <c r="J136" s="19">
        <f t="shared" si="128"/>
        <v>-15</v>
      </c>
      <c r="K136" s="19">
        <f>1*J136</f>
        <v>-15</v>
      </c>
      <c r="L136" s="19">
        <v>1</v>
      </c>
      <c r="M136" s="19">
        <v>30</v>
      </c>
      <c r="N136" s="19">
        <f t="shared" si="129"/>
        <v>-29</v>
      </c>
      <c r="O136" s="19">
        <f t="shared" si="165"/>
        <v>-29</v>
      </c>
      <c r="P136" s="19"/>
      <c r="Q136" s="19">
        <v>15</v>
      </c>
      <c r="R136" s="19">
        <f t="shared" si="130"/>
        <v>-15</v>
      </c>
      <c r="S136" s="19">
        <f t="shared" si="131"/>
        <v>-15</v>
      </c>
      <c r="T136" s="19">
        <v>14</v>
      </c>
      <c r="U136" s="19">
        <v>30</v>
      </c>
      <c r="V136" s="19">
        <f t="shared" si="132"/>
        <v>-16</v>
      </c>
      <c r="W136" s="19">
        <f t="shared" si="153"/>
        <v>-16</v>
      </c>
      <c r="X136" s="19">
        <v>2</v>
      </c>
      <c r="Y136" s="19">
        <v>10</v>
      </c>
      <c r="Z136" s="19">
        <f t="shared" si="133"/>
        <v>-8</v>
      </c>
      <c r="AA136" s="19">
        <f t="shared" si="134"/>
        <v>-4</v>
      </c>
      <c r="AB136" s="19">
        <v>7</v>
      </c>
      <c r="AC136" s="19">
        <v>6</v>
      </c>
      <c r="AD136" s="19">
        <f t="shared" si="135"/>
        <v>1</v>
      </c>
      <c r="AE136" s="127"/>
      <c r="AF136" s="19">
        <v>3</v>
      </c>
      <c r="AG136" s="19">
        <v>12</v>
      </c>
      <c r="AH136" s="19">
        <f t="shared" si="136"/>
        <v>-9</v>
      </c>
      <c r="AI136" s="127">
        <f t="shared" ref="AI136:AI143" si="168">0.5*AH136</f>
        <v>-4.5</v>
      </c>
      <c r="AJ136" s="127">
        <v>1</v>
      </c>
      <c r="AK136" s="127">
        <v>8</v>
      </c>
      <c r="AL136" s="19">
        <f t="shared" si="137"/>
        <v>-7</v>
      </c>
      <c r="AM136" s="127">
        <f t="shared" si="162"/>
        <v>-2.1</v>
      </c>
      <c r="AN136" s="19">
        <v>1</v>
      </c>
      <c r="AO136" s="19">
        <v>12</v>
      </c>
      <c r="AP136" s="19">
        <f t="shared" si="138"/>
        <v>-11</v>
      </c>
      <c r="AQ136" s="127">
        <f t="shared" si="160"/>
        <v>-2.2</v>
      </c>
      <c r="AR136" s="19">
        <v>2</v>
      </c>
      <c r="AS136" s="127"/>
      <c r="AT136" s="19">
        <f t="shared" si="139"/>
        <v>2</v>
      </c>
      <c r="AU136" s="127">
        <v>10</v>
      </c>
      <c r="AV136" s="19">
        <f t="shared" si="140"/>
        <v>-8</v>
      </c>
      <c r="AW136" s="127">
        <f t="shared" si="161"/>
        <v>-8</v>
      </c>
      <c r="AX136" s="127">
        <v>7</v>
      </c>
      <c r="AY136" s="127">
        <v>2</v>
      </c>
      <c r="AZ136" s="19">
        <f t="shared" si="141"/>
        <v>9</v>
      </c>
      <c r="BA136" s="19">
        <v>30</v>
      </c>
      <c r="BB136" s="19">
        <f t="shared" si="142"/>
        <v>-21</v>
      </c>
      <c r="BC136" s="127">
        <f t="shared" si="166"/>
        <v>-21</v>
      </c>
      <c r="BD136" s="19">
        <v>4</v>
      </c>
      <c r="BE136" s="127">
        <v>20</v>
      </c>
      <c r="BF136" s="19">
        <f t="shared" si="143"/>
        <v>-16</v>
      </c>
      <c r="BG136" s="127">
        <f t="shared" si="163"/>
        <v>-8</v>
      </c>
      <c r="BH136" s="127"/>
      <c r="BI136" s="127">
        <v>25</v>
      </c>
      <c r="BJ136" s="19">
        <f t="shared" si="144"/>
        <v>-25</v>
      </c>
      <c r="BK136" s="127">
        <f t="shared" si="157"/>
        <v>-25</v>
      </c>
      <c r="BL136" s="127">
        <v>7</v>
      </c>
      <c r="BM136" s="19">
        <v>2</v>
      </c>
      <c r="BN136" s="127">
        <f t="shared" si="145"/>
        <v>11</v>
      </c>
      <c r="BO136" s="127">
        <v>30</v>
      </c>
      <c r="BP136" s="19">
        <f t="shared" si="146"/>
        <v>-19</v>
      </c>
      <c r="BQ136" s="127">
        <f t="shared" si="167"/>
        <v>-5.7</v>
      </c>
      <c r="BR136" s="127">
        <v>2</v>
      </c>
      <c r="BS136" s="127">
        <v>15</v>
      </c>
      <c r="BT136" s="19">
        <f t="shared" si="147"/>
        <v>-13</v>
      </c>
      <c r="BU136" s="19">
        <f t="shared" si="152"/>
        <v>-3.9</v>
      </c>
    </row>
    <row r="137" customHeight="1" spans="1:73">
      <c r="A137" s="81">
        <v>136</v>
      </c>
      <c r="B137" s="19">
        <v>111219</v>
      </c>
      <c r="C137" s="123" t="s">
        <v>179</v>
      </c>
      <c r="D137" s="19" t="s">
        <v>46</v>
      </c>
      <c r="E137" s="19" t="s">
        <v>66</v>
      </c>
      <c r="F137" s="19">
        <f>K137+O137++S137+W137+AA137+AE137+AI137+AM137+AQ137+AW137+BC137+BG137+BK137+BQ137+BU137</f>
        <v>-98.6</v>
      </c>
      <c r="G137" s="19">
        <f t="shared" si="127"/>
        <v>-49.3</v>
      </c>
      <c r="H137" s="19">
        <v>40</v>
      </c>
      <c r="I137" s="19">
        <v>35</v>
      </c>
      <c r="J137" s="19">
        <f t="shared" si="128"/>
        <v>5</v>
      </c>
      <c r="K137" s="19"/>
      <c r="L137" s="19">
        <v>15</v>
      </c>
      <c r="M137" s="19">
        <v>25</v>
      </c>
      <c r="N137" s="19">
        <f t="shared" si="129"/>
        <v>-10</v>
      </c>
      <c r="O137" s="19">
        <f t="shared" si="165"/>
        <v>-10</v>
      </c>
      <c r="P137" s="19"/>
      <c r="Q137" s="19">
        <v>12</v>
      </c>
      <c r="R137" s="19">
        <f t="shared" si="130"/>
        <v>-12</v>
      </c>
      <c r="S137" s="19">
        <f t="shared" si="131"/>
        <v>-12</v>
      </c>
      <c r="T137" s="19">
        <v>20</v>
      </c>
      <c r="U137" s="19">
        <v>30</v>
      </c>
      <c r="V137" s="19">
        <f t="shared" si="132"/>
        <v>-10</v>
      </c>
      <c r="W137" s="19">
        <f t="shared" si="153"/>
        <v>-10</v>
      </c>
      <c r="X137" s="19">
        <v>1</v>
      </c>
      <c r="Y137" s="19">
        <v>10</v>
      </c>
      <c r="Z137" s="19">
        <f t="shared" si="133"/>
        <v>-9</v>
      </c>
      <c r="AA137" s="19">
        <f t="shared" si="134"/>
        <v>-4.5</v>
      </c>
      <c r="AB137" s="19"/>
      <c r="AC137" s="19">
        <v>6</v>
      </c>
      <c r="AD137" s="19">
        <f t="shared" si="135"/>
        <v>-6</v>
      </c>
      <c r="AE137" s="127">
        <f t="shared" ref="AE137:AE143" si="169">1*AD137</f>
        <v>-6</v>
      </c>
      <c r="AF137" s="19">
        <v>8</v>
      </c>
      <c r="AG137" s="19">
        <v>12</v>
      </c>
      <c r="AH137" s="19">
        <f t="shared" si="136"/>
        <v>-4</v>
      </c>
      <c r="AI137" s="127">
        <f t="shared" si="168"/>
        <v>-2</v>
      </c>
      <c r="AJ137" s="127"/>
      <c r="AK137" s="127">
        <v>8</v>
      </c>
      <c r="AL137" s="19">
        <f t="shared" si="137"/>
        <v>-8</v>
      </c>
      <c r="AM137" s="127">
        <f t="shared" si="162"/>
        <v>-2.4</v>
      </c>
      <c r="AN137" s="19"/>
      <c r="AO137" s="19">
        <v>12</v>
      </c>
      <c r="AP137" s="19">
        <f t="shared" si="138"/>
        <v>-12</v>
      </c>
      <c r="AQ137" s="127">
        <f t="shared" si="160"/>
        <v>-2.4</v>
      </c>
      <c r="AR137" s="19">
        <v>3</v>
      </c>
      <c r="AS137" s="127"/>
      <c r="AT137" s="19">
        <f t="shared" si="139"/>
        <v>3</v>
      </c>
      <c r="AU137" s="127">
        <v>10</v>
      </c>
      <c r="AV137" s="19">
        <f t="shared" si="140"/>
        <v>-7</v>
      </c>
      <c r="AW137" s="127">
        <f t="shared" si="161"/>
        <v>-7</v>
      </c>
      <c r="AX137" s="127">
        <v>10</v>
      </c>
      <c r="AY137" s="127">
        <v>4</v>
      </c>
      <c r="AZ137" s="19">
        <f t="shared" si="141"/>
        <v>14</v>
      </c>
      <c r="BA137" s="19">
        <v>25</v>
      </c>
      <c r="BB137" s="19">
        <f t="shared" si="142"/>
        <v>-11</v>
      </c>
      <c r="BC137" s="127">
        <f t="shared" si="166"/>
        <v>-11</v>
      </c>
      <c r="BD137" s="19">
        <v>2</v>
      </c>
      <c r="BE137" s="127">
        <v>18</v>
      </c>
      <c r="BF137" s="19">
        <f t="shared" si="143"/>
        <v>-16</v>
      </c>
      <c r="BG137" s="127">
        <f t="shared" si="163"/>
        <v>-8</v>
      </c>
      <c r="BH137" s="127"/>
      <c r="BI137" s="127">
        <v>20</v>
      </c>
      <c r="BJ137" s="19">
        <f t="shared" si="144"/>
        <v>-20</v>
      </c>
      <c r="BK137" s="127">
        <f t="shared" si="157"/>
        <v>-20</v>
      </c>
      <c r="BL137" s="127">
        <v>27</v>
      </c>
      <c r="BM137" s="19">
        <v>4</v>
      </c>
      <c r="BN137" s="127">
        <f t="shared" si="145"/>
        <v>35</v>
      </c>
      <c r="BO137" s="127">
        <v>25</v>
      </c>
      <c r="BP137" s="19">
        <f t="shared" si="146"/>
        <v>10</v>
      </c>
      <c r="BQ137" s="127"/>
      <c r="BR137" s="127">
        <v>4</v>
      </c>
      <c r="BS137" s="127">
        <v>15</v>
      </c>
      <c r="BT137" s="19">
        <f t="shared" si="147"/>
        <v>-11</v>
      </c>
      <c r="BU137" s="19">
        <f t="shared" si="152"/>
        <v>-3.3</v>
      </c>
    </row>
    <row r="138" customHeight="1" spans="1:73">
      <c r="A138" s="81">
        <v>137</v>
      </c>
      <c r="B138" s="19">
        <v>114844</v>
      </c>
      <c r="C138" s="123" t="s">
        <v>180</v>
      </c>
      <c r="D138" s="19" t="s">
        <v>40</v>
      </c>
      <c r="E138" s="19" t="s">
        <v>49</v>
      </c>
      <c r="F138" s="19">
        <f>K138+O138++S138+W138+AA138+AE138+AI138+AM138+AQ138+AW138+BC138+BG138+BK138+BQ138+BU138</f>
        <v>-128.8</v>
      </c>
      <c r="G138" s="19">
        <f t="shared" si="127"/>
        <v>-64.4</v>
      </c>
      <c r="H138" s="19">
        <v>44</v>
      </c>
      <c r="I138" s="19">
        <v>40</v>
      </c>
      <c r="J138" s="19">
        <f t="shared" si="128"/>
        <v>4</v>
      </c>
      <c r="K138" s="19"/>
      <c r="L138" s="19">
        <v>10</v>
      </c>
      <c r="M138" s="19">
        <v>30</v>
      </c>
      <c r="N138" s="19">
        <f t="shared" si="129"/>
        <v>-20</v>
      </c>
      <c r="O138" s="19">
        <f t="shared" si="165"/>
        <v>-20</v>
      </c>
      <c r="P138" s="19"/>
      <c r="Q138" s="19">
        <v>15</v>
      </c>
      <c r="R138" s="19">
        <f t="shared" si="130"/>
        <v>-15</v>
      </c>
      <c r="S138" s="19">
        <f t="shared" si="131"/>
        <v>-15</v>
      </c>
      <c r="T138" s="19">
        <v>11</v>
      </c>
      <c r="U138" s="19">
        <v>25</v>
      </c>
      <c r="V138" s="19">
        <f t="shared" si="132"/>
        <v>-14</v>
      </c>
      <c r="W138" s="19">
        <f t="shared" si="153"/>
        <v>-14</v>
      </c>
      <c r="X138" s="19"/>
      <c r="Y138" s="19">
        <v>10</v>
      </c>
      <c r="Z138" s="19">
        <f t="shared" si="133"/>
        <v>-10</v>
      </c>
      <c r="AA138" s="19">
        <f t="shared" si="134"/>
        <v>-5</v>
      </c>
      <c r="AB138" s="19"/>
      <c r="AC138" s="19">
        <v>6</v>
      </c>
      <c r="AD138" s="19">
        <f t="shared" si="135"/>
        <v>-6</v>
      </c>
      <c r="AE138" s="127">
        <f t="shared" si="169"/>
        <v>-6</v>
      </c>
      <c r="AF138" s="19">
        <v>6</v>
      </c>
      <c r="AG138" s="19">
        <v>12</v>
      </c>
      <c r="AH138" s="19">
        <f t="shared" si="136"/>
        <v>-6</v>
      </c>
      <c r="AI138" s="127">
        <f t="shared" si="168"/>
        <v>-3</v>
      </c>
      <c r="AJ138" s="127">
        <v>4</v>
      </c>
      <c r="AK138" s="127">
        <v>8</v>
      </c>
      <c r="AL138" s="19">
        <f t="shared" si="137"/>
        <v>-4</v>
      </c>
      <c r="AM138" s="127">
        <f t="shared" si="162"/>
        <v>-1.2</v>
      </c>
      <c r="AN138" s="19"/>
      <c r="AO138" s="19">
        <v>12</v>
      </c>
      <c r="AP138" s="19">
        <f t="shared" si="138"/>
        <v>-12</v>
      </c>
      <c r="AQ138" s="127">
        <f t="shared" si="160"/>
        <v>-2.4</v>
      </c>
      <c r="AR138" s="19">
        <v>1</v>
      </c>
      <c r="AS138" s="127"/>
      <c r="AT138" s="19">
        <f t="shared" si="139"/>
        <v>1</v>
      </c>
      <c r="AU138" s="127">
        <v>10</v>
      </c>
      <c r="AV138" s="19">
        <f t="shared" si="140"/>
        <v>-9</v>
      </c>
      <c r="AW138" s="127">
        <f t="shared" si="161"/>
        <v>-9</v>
      </c>
      <c r="AX138" s="127">
        <v>16</v>
      </c>
      <c r="AY138" s="127"/>
      <c r="AZ138" s="19">
        <f t="shared" si="141"/>
        <v>16</v>
      </c>
      <c r="BA138" s="19">
        <v>30</v>
      </c>
      <c r="BB138" s="19">
        <f t="shared" si="142"/>
        <v>-14</v>
      </c>
      <c r="BC138" s="127">
        <f t="shared" si="166"/>
        <v>-14</v>
      </c>
      <c r="BD138" s="19">
        <v>4</v>
      </c>
      <c r="BE138" s="127">
        <v>20</v>
      </c>
      <c r="BF138" s="19">
        <f t="shared" si="143"/>
        <v>-16</v>
      </c>
      <c r="BG138" s="127">
        <f t="shared" si="163"/>
        <v>-8</v>
      </c>
      <c r="BH138" s="127">
        <v>4</v>
      </c>
      <c r="BI138" s="127">
        <v>25</v>
      </c>
      <c r="BJ138" s="19">
        <f t="shared" si="144"/>
        <v>-21</v>
      </c>
      <c r="BK138" s="127">
        <f t="shared" si="157"/>
        <v>-21</v>
      </c>
      <c r="BL138" s="127">
        <v>1</v>
      </c>
      <c r="BM138" s="19">
        <v>5</v>
      </c>
      <c r="BN138" s="127">
        <f t="shared" si="145"/>
        <v>11</v>
      </c>
      <c r="BO138" s="127">
        <v>30</v>
      </c>
      <c r="BP138" s="19">
        <f t="shared" si="146"/>
        <v>-19</v>
      </c>
      <c r="BQ138" s="127">
        <f>0.3*BP138</f>
        <v>-5.7</v>
      </c>
      <c r="BR138" s="127"/>
      <c r="BS138" s="127">
        <v>15</v>
      </c>
      <c r="BT138" s="19">
        <f t="shared" si="147"/>
        <v>-15</v>
      </c>
      <c r="BU138" s="19">
        <f t="shared" si="152"/>
        <v>-4.5</v>
      </c>
    </row>
    <row r="139" customHeight="1" spans="1:73">
      <c r="A139" s="81">
        <v>138</v>
      </c>
      <c r="B139" s="19">
        <v>117637</v>
      </c>
      <c r="C139" s="123" t="s">
        <v>181</v>
      </c>
      <c r="D139" s="19" t="s">
        <v>44</v>
      </c>
      <c r="E139" s="19" t="s">
        <v>32</v>
      </c>
      <c r="F139" s="19">
        <f>K139+O139++S139+W139+AA139+AE139+AI139+AM139+AQ139+AW139+BC139+BG139+BK139+BQ139+BU139</f>
        <v>-101.7</v>
      </c>
      <c r="G139" s="19">
        <f t="shared" si="127"/>
        <v>-50.85</v>
      </c>
      <c r="H139" s="19">
        <v>24</v>
      </c>
      <c r="I139" s="19">
        <v>30</v>
      </c>
      <c r="J139" s="19">
        <f t="shared" si="128"/>
        <v>-6</v>
      </c>
      <c r="K139" s="19">
        <f>1*J139</f>
        <v>-6</v>
      </c>
      <c r="L139" s="19">
        <v>4</v>
      </c>
      <c r="M139" s="19">
        <v>15</v>
      </c>
      <c r="N139" s="19">
        <f t="shared" si="129"/>
        <v>-11</v>
      </c>
      <c r="O139" s="19">
        <f t="shared" si="165"/>
        <v>-11</v>
      </c>
      <c r="P139" s="19"/>
      <c r="Q139" s="19">
        <v>8</v>
      </c>
      <c r="R139" s="19">
        <f t="shared" si="130"/>
        <v>-8</v>
      </c>
      <c r="S139" s="19">
        <f t="shared" si="131"/>
        <v>-8</v>
      </c>
      <c r="T139" s="19"/>
      <c r="U139" s="19">
        <v>20</v>
      </c>
      <c r="V139" s="19">
        <f t="shared" si="132"/>
        <v>-20</v>
      </c>
      <c r="W139" s="19">
        <f t="shared" si="153"/>
        <v>-20</v>
      </c>
      <c r="X139" s="19"/>
      <c r="Y139" s="19">
        <v>6</v>
      </c>
      <c r="Z139" s="19">
        <f t="shared" si="133"/>
        <v>-6</v>
      </c>
      <c r="AA139" s="19">
        <f t="shared" si="134"/>
        <v>-3</v>
      </c>
      <c r="AB139" s="19">
        <v>1</v>
      </c>
      <c r="AC139" s="19">
        <v>4</v>
      </c>
      <c r="AD139" s="19">
        <f t="shared" si="135"/>
        <v>-3</v>
      </c>
      <c r="AE139" s="127">
        <f t="shared" si="169"/>
        <v>-3</v>
      </c>
      <c r="AF139" s="19"/>
      <c r="AG139" s="19">
        <v>8</v>
      </c>
      <c r="AH139" s="19">
        <f t="shared" si="136"/>
        <v>-8</v>
      </c>
      <c r="AI139" s="127">
        <f t="shared" si="168"/>
        <v>-4</v>
      </c>
      <c r="AJ139" s="127">
        <v>3</v>
      </c>
      <c r="AK139" s="127">
        <v>3</v>
      </c>
      <c r="AL139" s="19">
        <f t="shared" si="137"/>
        <v>0</v>
      </c>
      <c r="AM139" s="127"/>
      <c r="AN139" s="19"/>
      <c r="AO139" s="19">
        <v>8</v>
      </c>
      <c r="AP139" s="19">
        <f t="shared" si="138"/>
        <v>-8</v>
      </c>
      <c r="AQ139" s="127">
        <f t="shared" si="160"/>
        <v>-1.6</v>
      </c>
      <c r="AR139" s="19"/>
      <c r="AS139" s="127"/>
      <c r="AT139" s="19">
        <f t="shared" si="139"/>
        <v>0</v>
      </c>
      <c r="AU139" s="127">
        <v>5</v>
      </c>
      <c r="AV139" s="19">
        <f t="shared" si="140"/>
        <v>-5</v>
      </c>
      <c r="AW139" s="127">
        <f t="shared" si="161"/>
        <v>-5</v>
      </c>
      <c r="AX139" s="127">
        <v>2</v>
      </c>
      <c r="AY139" s="127">
        <v>1</v>
      </c>
      <c r="AZ139" s="19">
        <f t="shared" si="141"/>
        <v>3</v>
      </c>
      <c r="BA139" s="19">
        <v>20</v>
      </c>
      <c r="BB139" s="19">
        <f t="shared" si="142"/>
        <v>-17</v>
      </c>
      <c r="BC139" s="127">
        <f t="shared" si="166"/>
        <v>-17</v>
      </c>
      <c r="BD139" s="19">
        <v>4</v>
      </c>
      <c r="BE139" s="127">
        <v>10</v>
      </c>
      <c r="BF139" s="19">
        <f t="shared" si="143"/>
        <v>-6</v>
      </c>
      <c r="BG139" s="127">
        <f t="shared" si="163"/>
        <v>-3</v>
      </c>
      <c r="BH139" s="127"/>
      <c r="BI139" s="127">
        <v>15</v>
      </c>
      <c r="BJ139" s="19">
        <f t="shared" si="144"/>
        <v>-15</v>
      </c>
      <c r="BK139" s="127">
        <f t="shared" si="157"/>
        <v>-15</v>
      </c>
      <c r="BL139" s="127">
        <v>7</v>
      </c>
      <c r="BM139" s="19"/>
      <c r="BN139" s="127">
        <f t="shared" si="145"/>
        <v>7</v>
      </c>
      <c r="BO139" s="127">
        <v>15</v>
      </c>
      <c r="BP139" s="19">
        <f t="shared" si="146"/>
        <v>-8</v>
      </c>
      <c r="BQ139" s="127">
        <f>0.3*BP139</f>
        <v>-2.4</v>
      </c>
      <c r="BR139" s="127">
        <v>1</v>
      </c>
      <c r="BS139" s="127">
        <v>10</v>
      </c>
      <c r="BT139" s="19">
        <f t="shared" si="147"/>
        <v>-9</v>
      </c>
      <c r="BU139" s="19">
        <f t="shared" si="152"/>
        <v>-2.7</v>
      </c>
    </row>
    <row r="140" s="1" customFormat="1" customHeight="1" spans="1:73">
      <c r="A140" s="81">
        <v>139</v>
      </c>
      <c r="B140" s="19">
        <v>118151</v>
      </c>
      <c r="C140" s="123" t="s">
        <v>182</v>
      </c>
      <c r="D140" s="19" t="s">
        <v>46</v>
      </c>
      <c r="E140" s="19" t="s">
        <v>28</v>
      </c>
      <c r="F140" s="19">
        <f>K140+O140++S140+W140+AA140+AE140+AI140+AM140+AQ140+AW140+BC140+BG140+BK140+BQ140+BU140</f>
        <v>-84.7</v>
      </c>
      <c r="G140" s="19">
        <f t="shared" si="127"/>
        <v>-42.35</v>
      </c>
      <c r="H140" s="19">
        <v>29</v>
      </c>
      <c r="I140" s="19">
        <v>30</v>
      </c>
      <c r="J140" s="19">
        <f t="shared" si="128"/>
        <v>-1</v>
      </c>
      <c r="K140" s="19">
        <f>1*J140</f>
        <v>-1</v>
      </c>
      <c r="L140" s="19">
        <v>1</v>
      </c>
      <c r="M140" s="19">
        <v>15</v>
      </c>
      <c r="N140" s="19">
        <f t="shared" si="129"/>
        <v>-14</v>
      </c>
      <c r="O140" s="19">
        <f t="shared" si="165"/>
        <v>-14</v>
      </c>
      <c r="P140" s="19">
        <v>2</v>
      </c>
      <c r="Q140" s="19">
        <v>8</v>
      </c>
      <c r="R140" s="19">
        <f t="shared" si="130"/>
        <v>-6</v>
      </c>
      <c r="S140" s="19">
        <f t="shared" si="131"/>
        <v>-6</v>
      </c>
      <c r="T140" s="19">
        <v>7</v>
      </c>
      <c r="U140" s="19">
        <v>20</v>
      </c>
      <c r="V140" s="19">
        <f t="shared" si="132"/>
        <v>-13</v>
      </c>
      <c r="W140" s="19">
        <f t="shared" si="153"/>
        <v>-13</v>
      </c>
      <c r="X140" s="19"/>
      <c r="Y140" s="19">
        <v>6</v>
      </c>
      <c r="Z140" s="19">
        <f t="shared" si="133"/>
        <v>-6</v>
      </c>
      <c r="AA140" s="19">
        <f t="shared" si="134"/>
        <v>-3</v>
      </c>
      <c r="AB140" s="19"/>
      <c r="AC140" s="19">
        <v>4</v>
      </c>
      <c r="AD140" s="19">
        <f t="shared" si="135"/>
        <v>-4</v>
      </c>
      <c r="AE140" s="127">
        <f t="shared" si="169"/>
        <v>-4</v>
      </c>
      <c r="AF140" s="19">
        <v>4</v>
      </c>
      <c r="AG140" s="19">
        <v>10</v>
      </c>
      <c r="AH140" s="19">
        <f t="shared" si="136"/>
        <v>-6</v>
      </c>
      <c r="AI140" s="127">
        <f t="shared" si="168"/>
        <v>-3</v>
      </c>
      <c r="AJ140" s="127">
        <v>3</v>
      </c>
      <c r="AK140" s="127">
        <v>3</v>
      </c>
      <c r="AL140" s="19">
        <f t="shared" si="137"/>
        <v>0</v>
      </c>
      <c r="AM140" s="127"/>
      <c r="AN140" s="19"/>
      <c r="AO140" s="19">
        <v>8</v>
      </c>
      <c r="AP140" s="19">
        <f t="shared" si="138"/>
        <v>-8</v>
      </c>
      <c r="AQ140" s="127">
        <f t="shared" si="160"/>
        <v>-1.6</v>
      </c>
      <c r="AR140" s="19"/>
      <c r="AS140" s="127">
        <v>1</v>
      </c>
      <c r="AT140" s="19">
        <f t="shared" si="139"/>
        <v>0.5</v>
      </c>
      <c r="AU140" s="127">
        <v>5</v>
      </c>
      <c r="AV140" s="19">
        <f t="shared" si="140"/>
        <v>-4.5</v>
      </c>
      <c r="AW140" s="127">
        <f t="shared" si="161"/>
        <v>-4.5</v>
      </c>
      <c r="AX140" s="127">
        <v>7</v>
      </c>
      <c r="AY140" s="127">
        <v>4</v>
      </c>
      <c r="AZ140" s="19">
        <f t="shared" si="141"/>
        <v>11</v>
      </c>
      <c r="BA140" s="19">
        <v>20</v>
      </c>
      <c r="BB140" s="19">
        <f t="shared" si="142"/>
        <v>-9</v>
      </c>
      <c r="BC140" s="127">
        <f t="shared" si="166"/>
        <v>-9</v>
      </c>
      <c r="BD140" s="19">
        <v>4</v>
      </c>
      <c r="BE140" s="127">
        <v>12</v>
      </c>
      <c r="BF140" s="19">
        <f t="shared" si="143"/>
        <v>-8</v>
      </c>
      <c r="BG140" s="127">
        <f t="shared" si="163"/>
        <v>-4</v>
      </c>
      <c r="BH140" s="127"/>
      <c r="BI140" s="127">
        <v>18</v>
      </c>
      <c r="BJ140" s="19">
        <f t="shared" si="144"/>
        <v>-18</v>
      </c>
      <c r="BK140" s="127">
        <f t="shared" si="157"/>
        <v>-18</v>
      </c>
      <c r="BL140" s="127">
        <v>17</v>
      </c>
      <c r="BM140" s="19"/>
      <c r="BN140" s="127">
        <f t="shared" si="145"/>
        <v>17</v>
      </c>
      <c r="BO140" s="127">
        <v>20</v>
      </c>
      <c r="BP140" s="19">
        <f t="shared" si="146"/>
        <v>-3</v>
      </c>
      <c r="BQ140" s="127">
        <f>0.3*BP140</f>
        <v>-0.9</v>
      </c>
      <c r="BR140" s="127">
        <v>1</v>
      </c>
      <c r="BS140" s="127">
        <v>10</v>
      </c>
      <c r="BT140" s="19">
        <f t="shared" si="147"/>
        <v>-9</v>
      </c>
      <c r="BU140" s="19">
        <f t="shared" si="152"/>
        <v>-2.7</v>
      </c>
    </row>
    <row r="141" customHeight="1" spans="1:73">
      <c r="A141" s="81">
        <v>140</v>
      </c>
      <c r="B141" s="19">
        <v>120844</v>
      </c>
      <c r="C141" s="123" t="s">
        <v>183</v>
      </c>
      <c r="D141" s="19" t="s">
        <v>37</v>
      </c>
      <c r="E141" s="19" t="s">
        <v>30</v>
      </c>
      <c r="F141" s="19">
        <f>K141+O141++S141+W141+AA141+AE141+AI141+AM141+AQ141+AW141+BC141+BG141+BK141+BQ141+BU141</f>
        <v>-99.4</v>
      </c>
      <c r="G141" s="19">
        <f t="shared" si="127"/>
        <v>-49.7</v>
      </c>
      <c r="H141" s="19">
        <v>27</v>
      </c>
      <c r="I141" s="19">
        <v>30</v>
      </c>
      <c r="J141" s="19">
        <f t="shared" si="128"/>
        <v>-3</v>
      </c>
      <c r="K141" s="19">
        <f>1*J141</f>
        <v>-3</v>
      </c>
      <c r="L141" s="19">
        <v>7</v>
      </c>
      <c r="M141" s="19">
        <v>15</v>
      </c>
      <c r="N141" s="19">
        <f t="shared" si="129"/>
        <v>-8</v>
      </c>
      <c r="O141" s="19">
        <f t="shared" si="165"/>
        <v>-8</v>
      </c>
      <c r="P141" s="19"/>
      <c r="Q141" s="19">
        <v>8</v>
      </c>
      <c r="R141" s="19">
        <f t="shared" si="130"/>
        <v>-8</v>
      </c>
      <c r="S141" s="19">
        <f t="shared" si="131"/>
        <v>-8</v>
      </c>
      <c r="T141" s="19">
        <v>5</v>
      </c>
      <c r="U141" s="19">
        <v>25</v>
      </c>
      <c r="V141" s="19">
        <f t="shared" si="132"/>
        <v>-20</v>
      </c>
      <c r="W141" s="19">
        <f t="shared" si="153"/>
        <v>-20</v>
      </c>
      <c r="X141" s="19">
        <v>3</v>
      </c>
      <c r="Y141" s="19">
        <v>6</v>
      </c>
      <c r="Z141" s="19">
        <f t="shared" si="133"/>
        <v>-3</v>
      </c>
      <c r="AA141" s="19">
        <f t="shared" si="134"/>
        <v>-1.5</v>
      </c>
      <c r="AB141" s="19"/>
      <c r="AC141" s="19">
        <v>4</v>
      </c>
      <c r="AD141" s="19">
        <f t="shared" si="135"/>
        <v>-4</v>
      </c>
      <c r="AE141" s="127">
        <f t="shared" si="169"/>
        <v>-4</v>
      </c>
      <c r="AF141" s="19">
        <v>3</v>
      </c>
      <c r="AG141" s="19">
        <v>10</v>
      </c>
      <c r="AH141" s="19">
        <f t="shared" si="136"/>
        <v>-7</v>
      </c>
      <c r="AI141" s="127">
        <f t="shared" si="168"/>
        <v>-3.5</v>
      </c>
      <c r="AJ141" s="127"/>
      <c r="AK141" s="127">
        <v>3</v>
      </c>
      <c r="AL141" s="19">
        <f t="shared" si="137"/>
        <v>-3</v>
      </c>
      <c r="AM141" s="127">
        <f>0.3*AL141</f>
        <v>-0.9</v>
      </c>
      <c r="AN141" s="19"/>
      <c r="AO141" s="19">
        <v>8</v>
      </c>
      <c r="AP141" s="19">
        <f t="shared" si="138"/>
        <v>-8</v>
      </c>
      <c r="AQ141" s="127">
        <f t="shared" si="160"/>
        <v>-1.6</v>
      </c>
      <c r="AR141" s="19"/>
      <c r="AS141" s="127">
        <v>1</v>
      </c>
      <c r="AT141" s="19">
        <f t="shared" si="139"/>
        <v>0.5</v>
      </c>
      <c r="AU141" s="127">
        <v>5</v>
      </c>
      <c r="AV141" s="19">
        <f t="shared" si="140"/>
        <v>-4.5</v>
      </c>
      <c r="AW141" s="127">
        <f t="shared" si="161"/>
        <v>-4.5</v>
      </c>
      <c r="AX141" s="127"/>
      <c r="AY141" s="127">
        <v>1</v>
      </c>
      <c r="AZ141" s="19">
        <f t="shared" si="141"/>
        <v>1</v>
      </c>
      <c r="BA141" s="19">
        <v>20</v>
      </c>
      <c r="BB141" s="19">
        <f t="shared" si="142"/>
        <v>-19</v>
      </c>
      <c r="BC141" s="127">
        <f t="shared" si="166"/>
        <v>-19</v>
      </c>
      <c r="BD141" s="19">
        <v>8</v>
      </c>
      <c r="BE141" s="127">
        <v>12</v>
      </c>
      <c r="BF141" s="19">
        <f t="shared" si="143"/>
        <v>-4</v>
      </c>
      <c r="BG141" s="127">
        <f t="shared" si="163"/>
        <v>-2</v>
      </c>
      <c r="BH141" s="127"/>
      <c r="BI141" s="127">
        <v>18</v>
      </c>
      <c r="BJ141" s="19">
        <f t="shared" si="144"/>
        <v>-18</v>
      </c>
      <c r="BK141" s="127">
        <f t="shared" si="157"/>
        <v>-18</v>
      </c>
      <c r="BL141" s="127">
        <v>11</v>
      </c>
      <c r="BM141" s="19"/>
      <c r="BN141" s="127">
        <f t="shared" si="145"/>
        <v>11</v>
      </c>
      <c r="BO141" s="127">
        <v>20</v>
      </c>
      <c r="BP141" s="19">
        <f t="shared" si="146"/>
        <v>-9</v>
      </c>
      <c r="BQ141" s="127">
        <f>0.3*BP141</f>
        <v>-2.7</v>
      </c>
      <c r="BR141" s="127">
        <v>1</v>
      </c>
      <c r="BS141" s="127">
        <v>10</v>
      </c>
      <c r="BT141" s="19">
        <f t="shared" si="147"/>
        <v>-9</v>
      </c>
      <c r="BU141" s="19">
        <f t="shared" si="152"/>
        <v>-2.7</v>
      </c>
    </row>
    <row r="142" customHeight="1" spans="1:73">
      <c r="A142" s="81">
        <v>141</v>
      </c>
      <c r="B142" s="19">
        <v>122176</v>
      </c>
      <c r="C142" s="123" t="s">
        <v>184</v>
      </c>
      <c r="D142" s="19" t="s">
        <v>27</v>
      </c>
      <c r="E142" s="19" t="s">
        <v>32</v>
      </c>
      <c r="F142" s="19">
        <f>K142+O142++S142+W142+AA142+AE142+AI142+AM142+AQ142+AW142+BC142+BG142+BK142+BQ142+BU142</f>
        <v>-108.1</v>
      </c>
      <c r="G142" s="19">
        <f t="shared" si="127"/>
        <v>-54.05</v>
      </c>
      <c r="H142" s="19">
        <v>9</v>
      </c>
      <c r="I142" s="19">
        <v>25</v>
      </c>
      <c r="J142" s="19">
        <f t="shared" si="128"/>
        <v>-16</v>
      </c>
      <c r="K142" s="19">
        <f>1*J142</f>
        <v>-16</v>
      </c>
      <c r="L142" s="19">
        <v>4</v>
      </c>
      <c r="M142" s="19">
        <v>15</v>
      </c>
      <c r="N142" s="19">
        <f t="shared" si="129"/>
        <v>-11</v>
      </c>
      <c r="O142" s="19">
        <f t="shared" si="165"/>
        <v>-11</v>
      </c>
      <c r="P142" s="19">
        <v>2</v>
      </c>
      <c r="Q142" s="19">
        <v>8</v>
      </c>
      <c r="R142" s="19">
        <f t="shared" si="130"/>
        <v>-6</v>
      </c>
      <c r="S142" s="19">
        <f t="shared" si="131"/>
        <v>-6</v>
      </c>
      <c r="T142" s="19"/>
      <c r="U142" s="19">
        <v>20</v>
      </c>
      <c r="V142" s="19">
        <f t="shared" si="132"/>
        <v>-20</v>
      </c>
      <c r="W142" s="19">
        <f t="shared" si="153"/>
        <v>-20</v>
      </c>
      <c r="X142" s="19"/>
      <c r="Y142" s="19">
        <v>6</v>
      </c>
      <c r="Z142" s="19">
        <f t="shared" si="133"/>
        <v>-6</v>
      </c>
      <c r="AA142" s="19">
        <f t="shared" si="134"/>
        <v>-3</v>
      </c>
      <c r="AB142" s="19">
        <v>1</v>
      </c>
      <c r="AC142" s="19">
        <v>4</v>
      </c>
      <c r="AD142" s="19">
        <f t="shared" si="135"/>
        <v>-3</v>
      </c>
      <c r="AE142" s="127">
        <f t="shared" si="169"/>
        <v>-3</v>
      </c>
      <c r="AF142" s="19"/>
      <c r="AG142" s="19">
        <v>8</v>
      </c>
      <c r="AH142" s="19">
        <f t="shared" si="136"/>
        <v>-8</v>
      </c>
      <c r="AI142" s="127">
        <f t="shared" si="168"/>
        <v>-4</v>
      </c>
      <c r="AJ142" s="127"/>
      <c r="AK142" s="127">
        <v>3</v>
      </c>
      <c r="AL142" s="19">
        <f t="shared" si="137"/>
        <v>-3</v>
      </c>
      <c r="AM142" s="127">
        <f>0.3*AL142</f>
        <v>-0.9</v>
      </c>
      <c r="AN142" s="19"/>
      <c r="AO142" s="19">
        <v>8</v>
      </c>
      <c r="AP142" s="19">
        <f t="shared" si="138"/>
        <v>-8</v>
      </c>
      <c r="AQ142" s="127">
        <f t="shared" si="160"/>
        <v>-1.6</v>
      </c>
      <c r="AR142" s="19"/>
      <c r="AS142" s="127"/>
      <c r="AT142" s="19">
        <f t="shared" si="139"/>
        <v>0</v>
      </c>
      <c r="AU142" s="127">
        <v>5</v>
      </c>
      <c r="AV142" s="19">
        <f t="shared" si="140"/>
        <v>-5</v>
      </c>
      <c r="AW142" s="127">
        <f t="shared" si="161"/>
        <v>-5</v>
      </c>
      <c r="AX142" s="127">
        <v>1</v>
      </c>
      <c r="AY142" s="127">
        <v>1</v>
      </c>
      <c r="AZ142" s="19">
        <f t="shared" si="141"/>
        <v>2</v>
      </c>
      <c r="BA142" s="19">
        <v>20</v>
      </c>
      <c r="BB142" s="19">
        <f t="shared" si="142"/>
        <v>-18</v>
      </c>
      <c r="BC142" s="127">
        <f t="shared" si="166"/>
        <v>-18</v>
      </c>
      <c r="BD142" s="19">
        <v>4</v>
      </c>
      <c r="BE142" s="127">
        <v>10</v>
      </c>
      <c r="BF142" s="19">
        <f t="shared" si="143"/>
        <v>-6</v>
      </c>
      <c r="BG142" s="127">
        <f t="shared" si="163"/>
        <v>-3</v>
      </c>
      <c r="BH142" s="127">
        <v>2</v>
      </c>
      <c r="BI142" s="127">
        <v>15</v>
      </c>
      <c r="BJ142" s="19">
        <f t="shared" si="144"/>
        <v>-13</v>
      </c>
      <c r="BK142" s="127">
        <f t="shared" si="157"/>
        <v>-13</v>
      </c>
      <c r="BL142" s="127">
        <v>13</v>
      </c>
      <c r="BM142" s="19"/>
      <c r="BN142" s="127">
        <f t="shared" si="145"/>
        <v>13</v>
      </c>
      <c r="BO142" s="127">
        <v>15</v>
      </c>
      <c r="BP142" s="19">
        <f t="shared" si="146"/>
        <v>-2</v>
      </c>
      <c r="BQ142" s="127">
        <f>0.3*BP142</f>
        <v>-0.6</v>
      </c>
      <c r="BR142" s="127"/>
      <c r="BS142" s="127">
        <v>10</v>
      </c>
      <c r="BT142" s="19">
        <f t="shared" si="147"/>
        <v>-10</v>
      </c>
      <c r="BU142" s="19">
        <f t="shared" si="152"/>
        <v>-3</v>
      </c>
    </row>
    <row r="143" s="120" customFormat="1" customHeight="1" spans="1:74">
      <c r="A143" s="130">
        <v>142</v>
      </c>
      <c r="B143" s="131">
        <v>128640</v>
      </c>
      <c r="C143" s="132" t="s">
        <v>185</v>
      </c>
      <c r="D143" s="131" t="s">
        <v>40</v>
      </c>
      <c r="E143" s="133" t="s">
        <v>32</v>
      </c>
      <c r="F143" s="19">
        <f>K143+O143++S143+W143+AA143+AE143+AI143+AM143+AQ143+AW143+BC143+BG143+BK143+BQ143+BU143</f>
        <v>0</v>
      </c>
      <c r="G143" s="19">
        <f t="shared" si="127"/>
        <v>0</v>
      </c>
      <c r="H143" s="133">
        <v>14</v>
      </c>
      <c r="I143" s="133">
        <v>10</v>
      </c>
      <c r="J143" s="133">
        <f t="shared" si="128"/>
        <v>4</v>
      </c>
      <c r="K143" s="133"/>
      <c r="L143" s="133">
        <v>2</v>
      </c>
      <c r="M143" s="133">
        <v>5</v>
      </c>
      <c r="N143" s="133">
        <f t="shared" si="129"/>
        <v>-3</v>
      </c>
      <c r="O143" s="133"/>
      <c r="P143" s="133"/>
      <c r="Q143" s="133">
        <v>5</v>
      </c>
      <c r="R143" s="133">
        <f t="shared" si="130"/>
        <v>-5</v>
      </c>
      <c r="S143" s="133"/>
      <c r="T143" s="133">
        <v>6</v>
      </c>
      <c r="U143" s="133">
        <v>10</v>
      </c>
      <c r="V143" s="133">
        <f t="shared" si="132"/>
        <v>-4</v>
      </c>
      <c r="W143" s="133"/>
      <c r="X143" s="133">
        <v>1</v>
      </c>
      <c r="Y143" s="133">
        <v>3</v>
      </c>
      <c r="Z143" s="133">
        <f t="shared" si="133"/>
        <v>-2</v>
      </c>
      <c r="AA143" s="133"/>
      <c r="AB143" s="133"/>
      <c r="AC143" s="133">
        <v>2</v>
      </c>
      <c r="AD143" s="133">
        <f t="shared" si="135"/>
        <v>-2</v>
      </c>
      <c r="AE143" s="145"/>
      <c r="AF143" s="133"/>
      <c r="AG143" s="133">
        <v>5</v>
      </c>
      <c r="AH143" s="133">
        <f t="shared" si="136"/>
        <v>-5</v>
      </c>
      <c r="AI143" s="145"/>
      <c r="AJ143" s="145"/>
      <c r="AK143" s="145">
        <v>3</v>
      </c>
      <c r="AL143" s="133">
        <f t="shared" si="137"/>
        <v>-3</v>
      </c>
      <c r="AM143" s="145"/>
      <c r="AN143" s="133"/>
      <c r="AO143" s="133">
        <v>5</v>
      </c>
      <c r="AP143" s="133">
        <f t="shared" si="138"/>
        <v>-5</v>
      </c>
      <c r="AQ143" s="145"/>
      <c r="AR143" s="133"/>
      <c r="AS143" s="145"/>
      <c r="AT143" s="133">
        <f t="shared" si="139"/>
        <v>0</v>
      </c>
      <c r="AU143" s="145">
        <v>3</v>
      </c>
      <c r="AV143" s="133">
        <f t="shared" si="140"/>
        <v>-3</v>
      </c>
      <c r="AW143" s="145"/>
      <c r="AX143" s="145">
        <v>7</v>
      </c>
      <c r="AY143" s="145">
        <v>3</v>
      </c>
      <c r="AZ143" s="133">
        <f t="shared" si="141"/>
        <v>10</v>
      </c>
      <c r="BA143" s="133">
        <v>10</v>
      </c>
      <c r="BB143" s="133">
        <f t="shared" si="142"/>
        <v>0</v>
      </c>
      <c r="BC143" s="145"/>
      <c r="BD143" s="133"/>
      <c r="BE143" s="145">
        <v>3</v>
      </c>
      <c r="BF143" s="133">
        <f t="shared" si="143"/>
        <v>-3</v>
      </c>
      <c r="BG143" s="145"/>
      <c r="BH143" s="145"/>
      <c r="BI143" s="145">
        <v>3</v>
      </c>
      <c r="BJ143" s="133">
        <f t="shared" si="144"/>
        <v>-3</v>
      </c>
      <c r="BK143" s="145"/>
      <c r="BL143" s="145">
        <v>9</v>
      </c>
      <c r="BM143" s="133">
        <v>1</v>
      </c>
      <c r="BN143" s="145">
        <f t="shared" si="145"/>
        <v>11</v>
      </c>
      <c r="BO143" s="145">
        <v>5</v>
      </c>
      <c r="BP143" s="133">
        <f t="shared" si="146"/>
        <v>6</v>
      </c>
      <c r="BQ143" s="145"/>
      <c r="BR143" s="145"/>
      <c r="BS143" s="145">
        <v>3</v>
      </c>
      <c r="BT143" s="133">
        <f t="shared" si="147"/>
        <v>-3</v>
      </c>
      <c r="BU143" s="133"/>
      <c r="BV143" s="147" t="s">
        <v>186</v>
      </c>
    </row>
    <row r="144" ht="21" customHeight="1" spans="1:73">
      <c r="A144" s="103">
        <v>143</v>
      </c>
      <c r="B144" s="134">
        <v>114848</v>
      </c>
      <c r="C144" s="135" t="s">
        <v>187</v>
      </c>
      <c r="D144" s="136" t="s">
        <v>57</v>
      </c>
      <c r="E144" s="92" t="s">
        <v>32</v>
      </c>
      <c r="F144" s="19">
        <f>K144+O144++S144+W144+AA144+AE144+AI144+AM144+AQ144+AW144+BC144+BG144+BK144+BQ144+BU144</f>
        <v>0</v>
      </c>
      <c r="G144" s="19">
        <f t="shared" si="127"/>
        <v>0</v>
      </c>
      <c r="H144" s="92">
        <v>16</v>
      </c>
      <c r="I144" s="92"/>
      <c r="J144" s="92">
        <f t="shared" si="128"/>
        <v>16</v>
      </c>
      <c r="K144" s="92"/>
      <c r="L144" s="92">
        <v>5</v>
      </c>
      <c r="M144" s="92"/>
      <c r="N144" s="92">
        <f t="shared" si="129"/>
        <v>5</v>
      </c>
      <c r="O144" s="103"/>
      <c r="P144" s="92"/>
      <c r="Q144" s="92"/>
      <c r="R144" s="92"/>
      <c r="S144" s="103"/>
      <c r="T144" s="92"/>
      <c r="U144" s="92"/>
      <c r="V144" s="92">
        <f t="shared" si="132"/>
        <v>0</v>
      </c>
      <c r="W144" s="92"/>
      <c r="X144" s="92"/>
      <c r="Y144" s="92"/>
      <c r="Z144" s="92"/>
      <c r="AA144" s="92"/>
      <c r="AB144" s="92"/>
      <c r="AC144" s="92"/>
      <c r="AD144" s="92"/>
      <c r="AE144" s="92"/>
      <c r="AF144" s="92">
        <v>2</v>
      </c>
      <c r="AG144" s="92"/>
      <c r="AH144" s="92">
        <f t="shared" si="136"/>
        <v>2</v>
      </c>
      <c r="AI144" s="146"/>
      <c r="AJ144" s="146"/>
      <c r="AK144" s="146"/>
      <c r="AL144" s="92">
        <f t="shared" si="137"/>
        <v>0</v>
      </c>
      <c r="AM144" s="146"/>
      <c r="AN144" s="92"/>
      <c r="AO144" s="92"/>
      <c r="AP144" s="92"/>
      <c r="AQ144" s="146"/>
      <c r="AR144" s="92">
        <v>1</v>
      </c>
      <c r="AS144" s="146"/>
      <c r="AT144" s="92">
        <f t="shared" si="139"/>
        <v>1</v>
      </c>
      <c r="AU144" s="146"/>
      <c r="AV144" s="92">
        <f t="shared" si="140"/>
        <v>1</v>
      </c>
      <c r="AW144" s="146"/>
      <c r="AX144" s="146"/>
      <c r="AY144" s="146"/>
      <c r="AZ144" s="92"/>
      <c r="BA144" s="92"/>
      <c r="BB144" s="92"/>
      <c r="BC144" s="146"/>
      <c r="BD144" s="92"/>
      <c r="BE144" s="146"/>
      <c r="BF144" s="92"/>
      <c r="BG144" s="146"/>
      <c r="BH144" s="146">
        <v>2</v>
      </c>
      <c r="BI144" s="146"/>
      <c r="BJ144" s="92"/>
      <c r="BK144" s="146"/>
      <c r="BL144" s="146"/>
      <c r="BM144" s="92"/>
      <c r="BN144" s="146">
        <f t="shared" si="145"/>
        <v>0</v>
      </c>
      <c r="BO144" s="146"/>
      <c r="BP144" s="92">
        <f t="shared" si="146"/>
        <v>0</v>
      </c>
      <c r="BQ144" s="146"/>
      <c r="BR144" s="146"/>
      <c r="BS144" s="146"/>
      <c r="BT144" s="92">
        <f t="shared" si="147"/>
        <v>0</v>
      </c>
      <c r="BU144" s="92"/>
    </row>
    <row r="145" ht="25" customHeight="1" spans="1:73">
      <c r="A145" s="137" t="s">
        <v>20</v>
      </c>
      <c r="B145" s="138"/>
      <c r="C145" s="138"/>
      <c r="D145" s="138"/>
      <c r="E145" s="139"/>
      <c r="F145" s="79">
        <f>K145+O145++S145+W145+AA145+AE145+AI145+AM145+AQ145+AW145+BC145+BG145+BK145+BQ145+BU145</f>
        <v>-12942.4</v>
      </c>
      <c r="G145" s="140">
        <f>SUM(G2:G144)</f>
        <v>-6471.2</v>
      </c>
      <c r="H145" s="141"/>
      <c r="I145" s="141"/>
      <c r="J145" s="141"/>
      <c r="K145" s="142">
        <f>SUM(K2:K144)</f>
        <v>-306</v>
      </c>
      <c r="L145" s="142">
        <f>SUM(L2:L144)</f>
        <v>1577</v>
      </c>
      <c r="M145" s="142">
        <f>SUM(M2:M144)</f>
        <v>2840</v>
      </c>
      <c r="N145" s="143"/>
      <c r="O145" s="143">
        <f>SUM(O2:O144)</f>
        <v>-1323</v>
      </c>
      <c r="P145" s="143">
        <f>SUM(P2:P144)</f>
        <v>119</v>
      </c>
      <c r="Q145" s="143">
        <f>SUM(Q2:Q144)</f>
        <v>1461</v>
      </c>
      <c r="R145" s="143"/>
      <c r="S145" s="142">
        <f>SUM(S2:S144)</f>
        <v>-1337</v>
      </c>
      <c r="T145" s="142">
        <f>SUM(T2:T144)</f>
        <v>1847</v>
      </c>
      <c r="U145" s="142">
        <f>SUM(U2:U144)</f>
        <v>4035</v>
      </c>
      <c r="V145" s="143"/>
      <c r="W145" s="142">
        <f>SUM(W2:W144)</f>
        <v>-2214</v>
      </c>
      <c r="X145" s="142">
        <f>SUM(X2:X144)</f>
        <v>121</v>
      </c>
      <c r="Y145" s="142">
        <f>SUM(Y2:Y144)</f>
        <v>1101</v>
      </c>
      <c r="Z145" s="143"/>
      <c r="AA145" s="142">
        <f>SUM(AA2:AA144)</f>
        <v>-489</v>
      </c>
      <c r="AB145" s="142">
        <f>SUM(AB2:AB144)</f>
        <v>389</v>
      </c>
      <c r="AC145" s="142">
        <f>SUM(AC2:AC144)</f>
        <v>694</v>
      </c>
      <c r="AD145" s="143"/>
      <c r="AE145" s="142">
        <f>SUM(AE2:AE144)</f>
        <v>-407</v>
      </c>
      <c r="AF145" s="142">
        <f>SUM(AF2:AF144)</f>
        <v>864</v>
      </c>
      <c r="AG145" s="142">
        <f>SUM(AG2:AG144)</f>
        <v>1497</v>
      </c>
      <c r="AH145" s="143"/>
      <c r="AI145" s="142">
        <f>SUM(AI2:AI144)</f>
        <v>-349.5</v>
      </c>
      <c r="AJ145" s="142">
        <f>SUM(AJ2:AJ144)</f>
        <v>249</v>
      </c>
      <c r="AK145" s="142">
        <f>SUM(AK2:AK144)</f>
        <v>731</v>
      </c>
      <c r="AL145" s="143"/>
      <c r="AM145" s="142">
        <f>SUM(AM2:AM144)</f>
        <v>-158.1</v>
      </c>
      <c r="AN145" s="142">
        <f>SUM(AN2:AN144)</f>
        <v>49</v>
      </c>
      <c r="AO145" s="142">
        <f>SUM(AO2:AO144)</f>
        <v>1383</v>
      </c>
      <c r="AP145" s="143"/>
      <c r="AQ145" s="142">
        <f>SUM(AQ2:AQ144)</f>
        <v>-266.6</v>
      </c>
      <c r="AR145" s="142">
        <f>SUM(AR2:AR144)</f>
        <v>371</v>
      </c>
      <c r="AS145" s="142">
        <f>SUM(AS2:AS144)</f>
        <v>71</v>
      </c>
      <c r="AT145" s="142">
        <f>SUM(AT2:AT144)</f>
        <v>406.5</v>
      </c>
      <c r="AU145" s="143">
        <f>SUM(AU2:AU144)</f>
        <v>1013</v>
      </c>
      <c r="AV145" s="143">
        <f t="shared" si="140"/>
        <v>-606.5</v>
      </c>
      <c r="AW145" s="142">
        <f>SUM(AW2:AW144)</f>
        <v>-638</v>
      </c>
      <c r="AX145" s="142">
        <f>SUM(AX2:AX144)</f>
        <v>1610</v>
      </c>
      <c r="AY145" s="142">
        <f>SUM(AY2:AY144)</f>
        <v>350</v>
      </c>
      <c r="AZ145" s="143">
        <f>AX145+AY145</f>
        <v>1960</v>
      </c>
      <c r="BA145" s="143">
        <f>SUM(BA2:BA144)</f>
        <v>3255</v>
      </c>
      <c r="BB145" s="143">
        <f>AZ145-BA145</f>
        <v>-1295</v>
      </c>
      <c r="BC145" s="142">
        <f>SUM(BC2:BC144)</f>
        <v>-1474</v>
      </c>
      <c r="BD145" s="142">
        <f>SUM(BD2:BD144)</f>
        <v>554</v>
      </c>
      <c r="BE145" s="142">
        <f>SUM(BE2:BE144)</f>
        <v>2012</v>
      </c>
      <c r="BF145" s="143"/>
      <c r="BG145" s="142">
        <f>SUM(BG2:BG144)</f>
        <v>-741</v>
      </c>
      <c r="BH145" s="142">
        <f>SUM(BH2:BH144)</f>
        <v>288</v>
      </c>
      <c r="BI145" s="142">
        <f>SUM(BI2:BI144)</f>
        <v>2706</v>
      </c>
      <c r="BJ145" s="143"/>
      <c r="BK145" s="142">
        <f>SUM(BK2:BK144)</f>
        <v>-2431</v>
      </c>
      <c r="BL145" s="142">
        <f>SUM(BL2:BL144)</f>
        <v>1451</v>
      </c>
      <c r="BM145" s="142">
        <f>SUM(BM2:BM144)</f>
        <v>384</v>
      </c>
      <c r="BN145" s="142">
        <f>SUM(BN2:BN144)</f>
        <v>2219</v>
      </c>
      <c r="BO145" s="142">
        <f>SUM(BO2:BO144)</f>
        <v>3120</v>
      </c>
      <c r="BP145" s="143"/>
      <c r="BQ145" s="142">
        <f>SUM(BQ2:BQ144)</f>
        <v>-387.6</v>
      </c>
      <c r="BR145" s="142">
        <f>SUM(BR2:BR144)</f>
        <v>359</v>
      </c>
      <c r="BS145" s="142">
        <f>SUM(BS2:BS144)</f>
        <v>1718</v>
      </c>
      <c r="BT145" s="143"/>
      <c r="BU145" s="142">
        <f>SUM(BU2:BU144)</f>
        <v>-420.6</v>
      </c>
    </row>
    <row r="151" customHeight="1" spans="10:10">
      <c r="J151" s="144"/>
    </row>
  </sheetData>
  <autoFilter ref="A1:BU145">
    <extLst/>
  </autoFilter>
  <mergeCells count="1">
    <mergeCell ref="A145:E14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D674"/>
  <sheetViews>
    <sheetView workbookViewId="0">
      <pane ySplit="1" topLeftCell="A407" activePane="bottomLeft" state="frozen"/>
      <selection/>
      <selection pane="bottomLeft" activeCell="D416" sqref="D416"/>
    </sheetView>
  </sheetViews>
  <sheetFormatPr defaultColWidth="9" defaultRowHeight="13.5" customHeight="1"/>
  <cols>
    <col min="1" max="1" width="7" style="2" customWidth="1"/>
    <col min="2" max="2" width="22.625" style="2" customWidth="1"/>
    <col min="3" max="3" width="8" style="2" customWidth="1"/>
    <col min="4" max="4" width="20" style="2" customWidth="1"/>
    <col min="5" max="5" width="10" style="2" customWidth="1"/>
    <col min="6" max="6" width="6.83333333333333" style="2" customWidth="1"/>
    <col min="7" max="7" width="7.375" style="66" customWidth="1"/>
    <col min="8" max="8" width="4.375" style="2" customWidth="1"/>
    <col min="9" max="9" width="7.16666666666667" style="2" customWidth="1"/>
    <col min="10" max="10" width="7.25" style="67" customWidth="1"/>
    <col min="11" max="11" width="4.66666666666667" style="19" customWidth="1"/>
    <col min="12" max="12" width="9.16666666666667" style="2" customWidth="1"/>
    <col min="13" max="13" width="7.125" style="2" customWidth="1"/>
    <col min="14" max="14" width="4.66666666666667" style="2" customWidth="1"/>
    <col min="15" max="15" width="7" style="2" customWidth="1"/>
    <col min="16" max="16" width="5" style="61" customWidth="1"/>
    <col min="17" max="17" width="4.5" style="2" customWidth="1"/>
    <col min="18" max="18" width="6.66666666666667" style="2" customWidth="1"/>
    <col min="19" max="19" width="4.5" style="2" customWidth="1"/>
    <col min="20" max="20" width="5.33333333333333" style="2" customWidth="1"/>
    <col min="21" max="21" width="7" style="2" customWidth="1"/>
    <col min="22" max="22" width="4.83333333333333" style="67" customWidth="1"/>
    <col min="23" max="23" width="5.33333333333333" style="2" customWidth="1"/>
    <col min="24" max="24" width="7.66666666666667" style="2" customWidth="1"/>
    <col min="25" max="25" width="5.33333333333333" style="67" customWidth="1"/>
    <col min="26" max="26" width="4.66666666666667" style="19" customWidth="1"/>
    <col min="27" max="27" width="8.16666666666667" style="2" customWidth="1"/>
    <col min="28" max="28" width="5.5" style="68" customWidth="1"/>
    <col min="29" max="29" width="5.33333333333333" style="2" customWidth="1"/>
    <col min="30" max="30" width="8.16666666666667" style="2" customWidth="1"/>
    <col min="31" max="31" width="4.33333333333333" style="67" customWidth="1"/>
    <col min="32" max="32" width="5.375" style="2" customWidth="1"/>
    <col min="33" max="33" width="8.33333333333333" style="2" customWidth="1"/>
    <col min="34" max="34" width="7.16666666666667" style="2" customWidth="1"/>
    <col min="35" max="35" width="5.16666666666667" style="2" customWidth="1"/>
    <col min="36" max="36" width="5" style="67" customWidth="1"/>
    <col min="37" max="37" width="4.33333333333333" style="2" customWidth="1"/>
    <col min="38" max="38" width="7.16666666666667" style="2" customWidth="1"/>
    <col min="39" max="39" width="7.66666666666667" style="2" customWidth="1"/>
    <col min="40" max="40" width="5.66666666666667" style="2" customWidth="1"/>
    <col min="41" max="41" width="5.5" style="67" customWidth="1"/>
    <col min="42" max="42" width="5" style="2" customWidth="1"/>
    <col min="43" max="43" width="6.66666666666667" style="2" customWidth="1"/>
    <col min="44" max="44" width="5.66666666666667" style="67" customWidth="1"/>
    <col min="45" max="45" width="5.5" style="2" customWidth="1"/>
    <col min="46" max="47" width="7.16666666666667" style="2" customWidth="1"/>
    <col min="48" max="48" width="5.83333333333333" style="2" customWidth="1"/>
    <col min="49" max="49" width="4.83333333333333" style="69" customWidth="1"/>
    <col min="50" max="50" width="5.33333333333333" style="1" customWidth="1"/>
    <col min="51" max="51" width="6" style="2" customWidth="1"/>
    <col min="52" max="52" width="4.66666666666667" style="69" customWidth="1"/>
    <col min="53" max="53" width="5" style="1" customWidth="1"/>
    <col min="54" max="54" width="7.16666666666667" style="1" customWidth="1"/>
    <col min="55" max="55" width="5" style="69" customWidth="1"/>
    <col min="56" max="56" width="4.33333333333333" style="1" customWidth="1"/>
  </cols>
  <sheetData>
    <row r="1" ht="64" customHeight="1" spans="1:56">
      <c r="A1" s="70" t="s">
        <v>188</v>
      </c>
      <c r="B1" s="70" t="s">
        <v>189</v>
      </c>
      <c r="C1" s="70" t="s">
        <v>190</v>
      </c>
      <c r="D1" s="70" t="s">
        <v>191</v>
      </c>
      <c r="E1" s="71" t="s">
        <v>192</v>
      </c>
      <c r="F1" s="72" t="s">
        <v>193</v>
      </c>
      <c r="G1" s="73" t="s">
        <v>194</v>
      </c>
      <c r="H1" s="20" t="s">
        <v>195</v>
      </c>
      <c r="I1" s="20" t="s">
        <v>196</v>
      </c>
      <c r="J1" s="77" t="s">
        <v>194</v>
      </c>
      <c r="K1" s="20" t="s">
        <v>195</v>
      </c>
      <c r="L1" s="78" t="s">
        <v>197</v>
      </c>
      <c r="M1" s="73" t="s">
        <v>194</v>
      </c>
      <c r="N1" s="20" t="s">
        <v>195</v>
      </c>
      <c r="O1" s="20" t="s">
        <v>198</v>
      </c>
      <c r="P1" s="73" t="s">
        <v>194</v>
      </c>
      <c r="Q1" s="20" t="s">
        <v>195</v>
      </c>
      <c r="R1" s="80" t="s">
        <v>199</v>
      </c>
      <c r="S1" s="73" t="s">
        <v>194</v>
      </c>
      <c r="T1" s="20" t="s">
        <v>195</v>
      </c>
      <c r="U1" s="20" t="s">
        <v>200</v>
      </c>
      <c r="V1" s="73" t="s">
        <v>194</v>
      </c>
      <c r="W1" s="20" t="s">
        <v>195</v>
      </c>
      <c r="X1" s="20" t="s">
        <v>201</v>
      </c>
      <c r="Y1" s="77" t="s">
        <v>194</v>
      </c>
      <c r="Z1" s="20" t="s">
        <v>195</v>
      </c>
      <c r="AA1" s="78" t="s">
        <v>202</v>
      </c>
      <c r="AB1" s="83" t="s">
        <v>194</v>
      </c>
      <c r="AC1" s="20" t="s">
        <v>195</v>
      </c>
      <c r="AD1" s="20" t="s">
        <v>203</v>
      </c>
      <c r="AE1" s="73" t="s">
        <v>194</v>
      </c>
      <c r="AF1" s="20" t="s">
        <v>195</v>
      </c>
      <c r="AG1" s="20" t="s">
        <v>204</v>
      </c>
      <c r="AH1" s="20" t="s">
        <v>205</v>
      </c>
      <c r="AI1" s="20" t="s">
        <v>20</v>
      </c>
      <c r="AJ1" s="73" t="s">
        <v>194</v>
      </c>
      <c r="AK1" s="20" t="s">
        <v>195</v>
      </c>
      <c r="AL1" s="20" t="s">
        <v>206</v>
      </c>
      <c r="AM1" s="20" t="s">
        <v>207</v>
      </c>
      <c r="AN1" s="20" t="s">
        <v>20</v>
      </c>
      <c r="AO1" s="73" t="s">
        <v>194</v>
      </c>
      <c r="AP1" s="20" t="s">
        <v>195</v>
      </c>
      <c r="AQ1" s="20" t="s">
        <v>208</v>
      </c>
      <c r="AR1" s="73" t="s">
        <v>194</v>
      </c>
      <c r="AS1" s="20" t="s">
        <v>195</v>
      </c>
      <c r="AT1" s="20" t="s">
        <v>209</v>
      </c>
      <c r="AU1" s="20" t="s">
        <v>210</v>
      </c>
      <c r="AV1" s="20" t="s">
        <v>20</v>
      </c>
      <c r="AW1" s="73" t="s">
        <v>194</v>
      </c>
      <c r="AX1" s="20" t="s">
        <v>195</v>
      </c>
      <c r="AY1" s="20" t="s">
        <v>211</v>
      </c>
      <c r="AZ1" s="73" t="s">
        <v>194</v>
      </c>
      <c r="BA1" s="20" t="s">
        <v>195</v>
      </c>
      <c r="BB1" s="20" t="s">
        <v>212</v>
      </c>
      <c r="BC1" s="73" t="s">
        <v>194</v>
      </c>
      <c r="BD1" s="20" t="s">
        <v>195</v>
      </c>
    </row>
    <row r="2" customHeight="1" spans="1:56">
      <c r="A2" s="74">
        <v>52</v>
      </c>
      <c r="B2" s="74" t="s">
        <v>213</v>
      </c>
      <c r="C2" s="74">
        <v>15047</v>
      </c>
      <c r="D2" s="74" t="s">
        <v>214</v>
      </c>
      <c r="E2" s="75">
        <f>G2+J2+M2+P2+S2+V2+Y2+AB2+AE2+AJ2+AO2+AR2+AW2+AZ2+BC2</f>
        <v>172.5</v>
      </c>
      <c r="F2" s="74">
        <v>29</v>
      </c>
      <c r="G2" s="76">
        <f t="shared" ref="G2:G8" si="0">4*F2</f>
        <v>116</v>
      </c>
      <c r="H2" s="19">
        <v>30</v>
      </c>
      <c r="I2" s="19">
        <v>13</v>
      </c>
      <c r="J2" s="79">
        <f>3*I2</f>
        <v>39</v>
      </c>
      <c r="K2" s="19">
        <v>15</v>
      </c>
      <c r="L2" s="19"/>
      <c r="M2" s="79">
        <f>1.5*L2</f>
        <v>0</v>
      </c>
      <c r="N2" s="19">
        <v>8</v>
      </c>
      <c r="O2" s="19">
        <v>3</v>
      </c>
      <c r="P2" s="79">
        <f t="shared" ref="P2:P9" si="1">1*O2</f>
        <v>3</v>
      </c>
      <c r="Q2" s="19">
        <v>20</v>
      </c>
      <c r="R2" s="81"/>
      <c r="S2" s="82">
        <f>0.8*R2</f>
        <v>0</v>
      </c>
      <c r="T2" s="19">
        <v>6</v>
      </c>
      <c r="U2" s="19">
        <v>2</v>
      </c>
      <c r="V2" s="79">
        <f>2.5*U2</f>
        <v>5</v>
      </c>
      <c r="W2" s="19">
        <v>4</v>
      </c>
      <c r="X2" s="19"/>
      <c r="Y2" s="82">
        <f>0.8*X2</f>
        <v>0</v>
      </c>
      <c r="Z2" s="19">
        <v>8</v>
      </c>
      <c r="AA2" s="19"/>
      <c r="AB2" s="84">
        <f>0.5*AA2</f>
        <v>0</v>
      </c>
      <c r="AC2" s="19">
        <v>3</v>
      </c>
      <c r="AD2" s="19"/>
      <c r="AE2" s="79">
        <f>0.3*AD2</f>
        <v>0</v>
      </c>
      <c r="AF2" s="19">
        <v>8</v>
      </c>
      <c r="AG2" s="19">
        <v>3</v>
      </c>
      <c r="AH2" s="19"/>
      <c r="AI2" s="19">
        <f>AG2+AH2/2</f>
        <v>3</v>
      </c>
      <c r="AJ2" s="79">
        <f>1.5*AI2</f>
        <v>4.5</v>
      </c>
      <c r="AK2" s="19">
        <v>5</v>
      </c>
      <c r="AL2" s="19"/>
      <c r="AM2" s="19">
        <v>1</v>
      </c>
      <c r="AN2" s="19">
        <f>AL2+AM2</f>
        <v>1</v>
      </c>
      <c r="AO2" s="79">
        <f t="shared" ref="AO2:AO9" si="2">1*AN2</f>
        <v>1</v>
      </c>
      <c r="AP2" s="19">
        <v>20</v>
      </c>
      <c r="AQ2" s="19">
        <v>1</v>
      </c>
      <c r="AR2" s="82">
        <f>1*AQ2</f>
        <v>1</v>
      </c>
      <c r="AS2" s="81">
        <v>10</v>
      </c>
      <c r="AT2" s="81">
        <v>3</v>
      </c>
      <c r="AU2" s="81"/>
      <c r="AV2" s="81">
        <f>AT2+AU2*2</f>
        <v>3</v>
      </c>
      <c r="AW2" s="79">
        <f t="shared" ref="AW2:AW9" si="3">0.5*AV2</f>
        <v>1.5</v>
      </c>
      <c r="AX2" s="19">
        <v>15</v>
      </c>
      <c r="AY2" s="81"/>
      <c r="AZ2" s="79">
        <f>1*AY2</f>
        <v>0</v>
      </c>
      <c r="BA2" s="19">
        <v>10</v>
      </c>
      <c r="BB2" s="19">
        <v>1</v>
      </c>
      <c r="BC2" s="79">
        <f>1.5*BB2</f>
        <v>1.5</v>
      </c>
      <c r="BD2" s="19">
        <v>15</v>
      </c>
    </row>
    <row r="3" customHeight="1" spans="1:56">
      <c r="A3" s="74"/>
      <c r="B3" s="74"/>
      <c r="C3" s="74">
        <v>15081</v>
      </c>
      <c r="D3" s="74" t="s">
        <v>215</v>
      </c>
      <c r="E3" s="75">
        <f t="shared" ref="E3:E66" si="4">G3+J3+M3+P3+S3+V3+Y3+AB3+AE3+AJ3+AO3+AR3+AW3+AZ3+BC3</f>
        <v>64.4</v>
      </c>
      <c r="F3" s="74">
        <v>10</v>
      </c>
      <c r="G3" s="76">
        <f t="shared" si="0"/>
        <v>40</v>
      </c>
      <c r="H3" s="19"/>
      <c r="I3" s="19">
        <v>2</v>
      </c>
      <c r="J3" s="79">
        <f>3*I3</f>
        <v>6</v>
      </c>
      <c r="L3" s="19"/>
      <c r="M3" s="79">
        <f t="shared" ref="M3:M66" si="5">1.5*L3</f>
        <v>0</v>
      </c>
      <c r="N3" s="19"/>
      <c r="O3" s="19">
        <v>7</v>
      </c>
      <c r="P3" s="79">
        <f t="shared" si="1"/>
        <v>7</v>
      </c>
      <c r="Q3" s="19"/>
      <c r="R3" s="81">
        <v>1</v>
      </c>
      <c r="S3" s="82">
        <f t="shared" ref="S3:S34" si="6">0.8*R3</f>
        <v>0.8</v>
      </c>
      <c r="T3" s="19"/>
      <c r="U3" s="19"/>
      <c r="V3" s="79">
        <f>2.5*U3</f>
        <v>0</v>
      </c>
      <c r="W3" s="19"/>
      <c r="X3" s="19">
        <v>2</v>
      </c>
      <c r="Y3" s="82">
        <f t="shared" ref="Y3:Y15" si="7">0.8*X3</f>
        <v>1.6</v>
      </c>
      <c r="AA3" s="19"/>
      <c r="AB3" s="84">
        <f t="shared" ref="AB3:AB15" si="8">0.5*AA3</f>
        <v>0</v>
      </c>
      <c r="AC3" s="19"/>
      <c r="AD3" s="19"/>
      <c r="AE3" s="79">
        <f t="shared" ref="AE3:AE34" si="9">0.3*AD3</f>
        <v>0</v>
      </c>
      <c r="AF3" s="19"/>
      <c r="AG3" s="19">
        <v>1</v>
      </c>
      <c r="AH3" s="19"/>
      <c r="AI3" s="19">
        <f t="shared" ref="AI3:AI66" si="10">AG3+AH3/2</f>
        <v>1</v>
      </c>
      <c r="AJ3" s="79">
        <f>1.5*AI3</f>
        <v>1.5</v>
      </c>
      <c r="AK3" s="19"/>
      <c r="AL3" s="19">
        <v>4</v>
      </c>
      <c r="AM3" s="19">
        <v>1</v>
      </c>
      <c r="AN3" s="19">
        <f t="shared" ref="AN3:AN66" si="11">AL3+AM3</f>
        <v>5</v>
      </c>
      <c r="AO3" s="79">
        <f t="shared" si="2"/>
        <v>5</v>
      </c>
      <c r="AP3" s="19"/>
      <c r="AQ3" s="19"/>
      <c r="AR3" s="82">
        <f t="shared" ref="AR3:AR34" si="12">1*AQ3</f>
        <v>0</v>
      </c>
      <c r="AS3" s="81"/>
      <c r="AT3" s="81">
        <v>3</v>
      </c>
      <c r="AU3" s="81"/>
      <c r="AV3" s="81">
        <f t="shared" ref="AV3:AV66" si="13">AT3+AU3*2</f>
        <v>3</v>
      </c>
      <c r="AW3" s="79">
        <f t="shared" si="3"/>
        <v>1.5</v>
      </c>
      <c r="AX3" s="19"/>
      <c r="AY3" s="81">
        <v>1</v>
      </c>
      <c r="AZ3" s="79">
        <f t="shared" ref="AZ3:AZ15" si="14">1*AY3</f>
        <v>1</v>
      </c>
      <c r="BA3" s="19"/>
      <c r="BB3" s="19"/>
      <c r="BC3" s="79">
        <f t="shared" ref="BC3:BC66" si="15">1.5*BB3</f>
        <v>0</v>
      </c>
      <c r="BD3" s="19"/>
    </row>
    <row r="4" customHeight="1" spans="1:56">
      <c r="A4" s="74">
        <v>54</v>
      </c>
      <c r="B4" s="74" t="s">
        <v>216</v>
      </c>
      <c r="C4" s="74">
        <v>6301</v>
      </c>
      <c r="D4" s="74" t="s">
        <v>217</v>
      </c>
      <c r="E4" s="75">
        <f t="shared" si="4"/>
        <v>166.8</v>
      </c>
      <c r="F4" s="74">
        <v>29</v>
      </c>
      <c r="G4" s="76">
        <f t="shared" si="0"/>
        <v>116</v>
      </c>
      <c r="H4" s="19">
        <v>46</v>
      </c>
      <c r="I4" s="19">
        <v>1</v>
      </c>
      <c r="J4" s="79">
        <f t="shared" ref="J4:J9" si="16">2*I4</f>
        <v>2</v>
      </c>
      <c r="K4" s="19">
        <v>25</v>
      </c>
      <c r="L4" s="19"/>
      <c r="M4" s="79">
        <f t="shared" si="5"/>
        <v>0</v>
      </c>
      <c r="N4" s="19">
        <v>18</v>
      </c>
      <c r="O4" s="19">
        <v>20</v>
      </c>
      <c r="P4" s="79">
        <f t="shared" si="1"/>
        <v>20</v>
      </c>
      <c r="Q4" s="19">
        <v>40</v>
      </c>
      <c r="R4" s="81"/>
      <c r="S4" s="82">
        <f t="shared" si="6"/>
        <v>0</v>
      </c>
      <c r="T4" s="19">
        <v>10</v>
      </c>
      <c r="U4" s="19">
        <v>6</v>
      </c>
      <c r="V4" s="79">
        <f>3.5*U4</f>
        <v>21</v>
      </c>
      <c r="W4" s="19">
        <v>6</v>
      </c>
      <c r="X4" s="19">
        <v>1</v>
      </c>
      <c r="Y4" s="82">
        <f t="shared" si="7"/>
        <v>0.8</v>
      </c>
      <c r="Z4" s="19">
        <v>12</v>
      </c>
      <c r="AA4" s="19"/>
      <c r="AB4" s="84">
        <f t="shared" si="8"/>
        <v>0</v>
      </c>
      <c r="AC4" s="19">
        <v>8</v>
      </c>
      <c r="AD4" s="19"/>
      <c r="AE4" s="79">
        <f t="shared" si="9"/>
        <v>0</v>
      </c>
      <c r="AF4" s="19">
        <v>12</v>
      </c>
      <c r="AG4" s="19"/>
      <c r="AH4" s="19"/>
      <c r="AI4" s="19">
        <f t="shared" si="10"/>
        <v>0</v>
      </c>
      <c r="AJ4" s="79">
        <f>1.5*AI4</f>
        <v>0</v>
      </c>
      <c r="AK4" s="19">
        <v>10</v>
      </c>
      <c r="AL4" s="19"/>
      <c r="AM4" s="19">
        <v>4</v>
      </c>
      <c r="AN4" s="19">
        <f t="shared" si="11"/>
        <v>4</v>
      </c>
      <c r="AO4" s="79">
        <f t="shared" si="2"/>
        <v>4</v>
      </c>
      <c r="AP4" s="19">
        <v>25</v>
      </c>
      <c r="AQ4" s="19">
        <v>1</v>
      </c>
      <c r="AR4" s="82">
        <f t="shared" si="12"/>
        <v>1</v>
      </c>
      <c r="AS4" s="81">
        <v>18</v>
      </c>
      <c r="AT4" s="81"/>
      <c r="AU4" s="81">
        <v>2</v>
      </c>
      <c r="AV4" s="81">
        <f t="shared" si="13"/>
        <v>4</v>
      </c>
      <c r="AW4" s="79">
        <f t="shared" si="3"/>
        <v>2</v>
      </c>
      <c r="AX4" s="19">
        <v>25</v>
      </c>
      <c r="AY4" s="81"/>
      <c r="AZ4" s="79">
        <f t="shared" si="14"/>
        <v>0</v>
      </c>
      <c r="BA4" s="19">
        <v>15</v>
      </c>
      <c r="BB4" s="19"/>
      <c r="BC4" s="79">
        <f t="shared" si="15"/>
        <v>0</v>
      </c>
      <c r="BD4" s="19">
        <v>20</v>
      </c>
    </row>
    <row r="5" customHeight="1" spans="1:56">
      <c r="A5" s="74"/>
      <c r="B5" s="74"/>
      <c r="C5" s="74">
        <v>7379</v>
      </c>
      <c r="D5" s="74" t="s">
        <v>218</v>
      </c>
      <c r="E5" s="75">
        <f t="shared" si="4"/>
        <v>154.5</v>
      </c>
      <c r="F5" s="74">
        <v>28</v>
      </c>
      <c r="G5" s="76">
        <f t="shared" si="0"/>
        <v>112</v>
      </c>
      <c r="H5" s="19"/>
      <c r="I5" s="19">
        <v>1</v>
      </c>
      <c r="J5" s="79">
        <f t="shared" si="16"/>
        <v>2</v>
      </c>
      <c r="L5" s="19">
        <v>2</v>
      </c>
      <c r="M5" s="79">
        <f t="shared" si="5"/>
        <v>3</v>
      </c>
      <c r="N5" s="19"/>
      <c r="O5" s="19">
        <v>9</v>
      </c>
      <c r="P5" s="79">
        <f t="shared" si="1"/>
        <v>9</v>
      </c>
      <c r="Q5" s="19"/>
      <c r="R5" s="81"/>
      <c r="S5" s="82">
        <f t="shared" si="6"/>
        <v>0</v>
      </c>
      <c r="T5" s="19"/>
      <c r="U5" s="19">
        <v>5</v>
      </c>
      <c r="V5" s="79">
        <f>3.5*U5</f>
        <v>17.5</v>
      </c>
      <c r="W5" s="19"/>
      <c r="X5" s="19"/>
      <c r="Y5" s="82">
        <f t="shared" si="7"/>
        <v>0</v>
      </c>
      <c r="AA5" s="19"/>
      <c r="AB5" s="84">
        <f t="shared" si="8"/>
        <v>0</v>
      </c>
      <c r="AC5" s="19"/>
      <c r="AD5" s="19"/>
      <c r="AE5" s="79">
        <f t="shared" si="9"/>
        <v>0</v>
      </c>
      <c r="AF5" s="19"/>
      <c r="AG5" s="19">
        <v>2</v>
      </c>
      <c r="AH5" s="19"/>
      <c r="AI5" s="19">
        <f t="shared" si="10"/>
        <v>2</v>
      </c>
      <c r="AJ5" s="79">
        <f>1.5*AI5</f>
        <v>3</v>
      </c>
      <c r="AK5" s="19"/>
      <c r="AL5" s="19">
        <v>1</v>
      </c>
      <c r="AM5" s="19">
        <v>1</v>
      </c>
      <c r="AN5" s="19">
        <f t="shared" si="11"/>
        <v>2</v>
      </c>
      <c r="AO5" s="79">
        <f t="shared" si="2"/>
        <v>2</v>
      </c>
      <c r="AP5" s="19"/>
      <c r="AQ5" s="19">
        <v>2</v>
      </c>
      <c r="AR5" s="82">
        <f t="shared" si="12"/>
        <v>2</v>
      </c>
      <c r="AS5" s="81"/>
      <c r="AT5" s="81">
        <v>1</v>
      </c>
      <c r="AU5" s="81">
        <v>2</v>
      </c>
      <c r="AV5" s="81">
        <f t="shared" si="13"/>
        <v>5</v>
      </c>
      <c r="AW5" s="79">
        <f t="shared" si="3"/>
        <v>2.5</v>
      </c>
      <c r="AX5" s="19"/>
      <c r="AY5" s="81"/>
      <c r="AZ5" s="79">
        <f t="shared" si="14"/>
        <v>0</v>
      </c>
      <c r="BA5" s="19"/>
      <c r="BB5" s="19">
        <v>1</v>
      </c>
      <c r="BC5" s="79">
        <f t="shared" si="15"/>
        <v>1.5</v>
      </c>
      <c r="BD5" s="19"/>
    </row>
    <row r="6" customHeight="1" spans="1:56">
      <c r="A6" s="74"/>
      <c r="B6" s="74"/>
      <c r="C6" s="74">
        <v>10808</v>
      </c>
      <c r="D6" s="74" t="s">
        <v>219</v>
      </c>
      <c r="E6" s="75">
        <f t="shared" si="4"/>
        <v>146.5</v>
      </c>
      <c r="F6" s="74">
        <v>27</v>
      </c>
      <c r="G6" s="76">
        <f t="shared" si="0"/>
        <v>108</v>
      </c>
      <c r="H6" s="19"/>
      <c r="I6" s="19">
        <v>3</v>
      </c>
      <c r="J6" s="79">
        <f t="shared" si="16"/>
        <v>6</v>
      </c>
      <c r="L6" s="19">
        <v>1</v>
      </c>
      <c r="M6" s="79">
        <f t="shared" si="5"/>
        <v>1.5</v>
      </c>
      <c r="N6" s="19"/>
      <c r="O6" s="19">
        <v>2</v>
      </c>
      <c r="P6" s="79">
        <f t="shared" si="1"/>
        <v>2</v>
      </c>
      <c r="Q6" s="19"/>
      <c r="R6" s="81"/>
      <c r="S6" s="82">
        <f t="shared" si="6"/>
        <v>0</v>
      </c>
      <c r="T6" s="19"/>
      <c r="U6" s="19">
        <v>4</v>
      </c>
      <c r="V6" s="79">
        <f>3.5*U6</f>
        <v>14</v>
      </c>
      <c r="W6" s="19"/>
      <c r="X6" s="19"/>
      <c r="Y6" s="82">
        <f t="shared" si="7"/>
        <v>0</v>
      </c>
      <c r="AA6" s="19"/>
      <c r="AB6" s="84">
        <f t="shared" si="8"/>
        <v>0</v>
      </c>
      <c r="AC6" s="19"/>
      <c r="AD6" s="19"/>
      <c r="AE6" s="79">
        <f t="shared" si="9"/>
        <v>0</v>
      </c>
      <c r="AF6" s="19"/>
      <c r="AG6" s="19">
        <v>2</v>
      </c>
      <c r="AH6" s="19"/>
      <c r="AI6" s="19">
        <f t="shared" si="10"/>
        <v>2</v>
      </c>
      <c r="AJ6" s="79">
        <f>1.5*AI6</f>
        <v>3</v>
      </c>
      <c r="AK6" s="19"/>
      <c r="AL6" s="19">
        <v>3</v>
      </c>
      <c r="AM6" s="19">
        <v>1</v>
      </c>
      <c r="AN6" s="19">
        <f t="shared" si="11"/>
        <v>4</v>
      </c>
      <c r="AO6" s="79">
        <f t="shared" si="2"/>
        <v>4</v>
      </c>
      <c r="AP6" s="19"/>
      <c r="AQ6" s="19">
        <v>4</v>
      </c>
      <c r="AR6" s="82">
        <f t="shared" si="12"/>
        <v>4</v>
      </c>
      <c r="AS6" s="81"/>
      <c r="AT6" s="81">
        <v>8</v>
      </c>
      <c r="AU6" s="81"/>
      <c r="AV6" s="81">
        <f t="shared" si="13"/>
        <v>8</v>
      </c>
      <c r="AW6" s="79">
        <f t="shared" si="3"/>
        <v>4</v>
      </c>
      <c r="AX6" s="19"/>
      <c r="AY6" s="81"/>
      <c r="AZ6" s="79">
        <f t="shared" si="14"/>
        <v>0</v>
      </c>
      <c r="BA6" s="19"/>
      <c r="BB6" s="19"/>
      <c r="BC6" s="79">
        <f t="shared" si="15"/>
        <v>0</v>
      </c>
      <c r="BD6" s="19"/>
    </row>
    <row r="7" customHeight="1" spans="1:56">
      <c r="A7" s="74">
        <v>56</v>
      </c>
      <c r="B7" s="74" t="s">
        <v>220</v>
      </c>
      <c r="C7" s="74">
        <v>7948</v>
      </c>
      <c r="D7" s="74" t="s">
        <v>221</v>
      </c>
      <c r="E7" s="75">
        <f t="shared" si="4"/>
        <v>191.7</v>
      </c>
      <c r="F7" s="74">
        <v>39</v>
      </c>
      <c r="G7" s="76">
        <f t="shared" si="0"/>
        <v>156</v>
      </c>
      <c r="H7" s="19">
        <v>30</v>
      </c>
      <c r="I7" s="19">
        <v>2</v>
      </c>
      <c r="J7" s="79">
        <f t="shared" si="16"/>
        <v>4</v>
      </c>
      <c r="K7" s="19">
        <v>15</v>
      </c>
      <c r="L7" s="19">
        <v>2</v>
      </c>
      <c r="M7" s="79">
        <f t="shared" si="5"/>
        <v>3</v>
      </c>
      <c r="N7" s="19">
        <v>8</v>
      </c>
      <c r="O7" s="19"/>
      <c r="P7" s="79">
        <f t="shared" si="1"/>
        <v>0</v>
      </c>
      <c r="Q7" s="19">
        <v>30</v>
      </c>
      <c r="R7" s="81"/>
      <c r="S7" s="82">
        <f t="shared" si="6"/>
        <v>0</v>
      </c>
      <c r="T7" s="19">
        <v>6</v>
      </c>
      <c r="U7" s="19">
        <v>2</v>
      </c>
      <c r="V7" s="79">
        <f>2.5*U7</f>
        <v>5</v>
      </c>
      <c r="W7" s="19">
        <v>4</v>
      </c>
      <c r="X7" s="19">
        <v>1</v>
      </c>
      <c r="Y7" s="82">
        <f t="shared" si="7"/>
        <v>0.8</v>
      </c>
      <c r="Z7" s="19">
        <v>10</v>
      </c>
      <c r="AA7" s="19"/>
      <c r="AB7" s="84">
        <f t="shared" si="8"/>
        <v>0</v>
      </c>
      <c r="AC7" s="19">
        <v>3</v>
      </c>
      <c r="AD7" s="19">
        <v>3</v>
      </c>
      <c r="AE7" s="79">
        <f t="shared" si="9"/>
        <v>0.9</v>
      </c>
      <c r="AF7" s="19">
        <v>8</v>
      </c>
      <c r="AG7" s="19">
        <v>4</v>
      </c>
      <c r="AH7" s="19">
        <v>2</v>
      </c>
      <c r="AI7" s="19">
        <f t="shared" si="10"/>
        <v>5</v>
      </c>
      <c r="AJ7" s="79">
        <f>3*AI7</f>
        <v>15</v>
      </c>
      <c r="AK7" s="19">
        <v>5</v>
      </c>
      <c r="AL7" s="19">
        <v>2</v>
      </c>
      <c r="AM7" s="19">
        <v>1</v>
      </c>
      <c r="AN7" s="19">
        <f t="shared" si="11"/>
        <v>3</v>
      </c>
      <c r="AO7" s="79">
        <f t="shared" si="2"/>
        <v>3</v>
      </c>
      <c r="AP7" s="19">
        <v>20</v>
      </c>
      <c r="AQ7" s="19"/>
      <c r="AR7" s="82">
        <f t="shared" si="12"/>
        <v>0</v>
      </c>
      <c r="AS7" s="81">
        <v>12</v>
      </c>
      <c r="AT7" s="81"/>
      <c r="AU7" s="81"/>
      <c r="AV7" s="81">
        <f t="shared" si="13"/>
        <v>0</v>
      </c>
      <c r="AW7" s="79">
        <f t="shared" si="3"/>
        <v>0</v>
      </c>
      <c r="AX7" s="19">
        <v>20</v>
      </c>
      <c r="AY7" s="81">
        <v>4</v>
      </c>
      <c r="AZ7" s="79">
        <f t="shared" si="14"/>
        <v>4</v>
      </c>
      <c r="BA7" s="19">
        <v>10</v>
      </c>
      <c r="BB7" s="19"/>
      <c r="BC7" s="79">
        <f t="shared" si="15"/>
        <v>0</v>
      </c>
      <c r="BD7" s="19">
        <v>18</v>
      </c>
    </row>
    <row r="8" customHeight="1" spans="1:56">
      <c r="A8" s="74"/>
      <c r="B8" s="74"/>
      <c r="C8" s="74">
        <v>15232</v>
      </c>
      <c r="D8" s="74" t="s">
        <v>222</v>
      </c>
      <c r="E8" s="75">
        <f t="shared" si="4"/>
        <v>27.3</v>
      </c>
      <c r="F8" s="74">
        <v>4</v>
      </c>
      <c r="G8" s="76">
        <f t="shared" si="0"/>
        <v>16</v>
      </c>
      <c r="H8" s="19"/>
      <c r="I8" s="19"/>
      <c r="J8" s="79">
        <f t="shared" si="16"/>
        <v>0</v>
      </c>
      <c r="L8" s="19"/>
      <c r="M8" s="79">
        <f t="shared" si="5"/>
        <v>0</v>
      </c>
      <c r="N8" s="19"/>
      <c r="O8" s="19">
        <v>6</v>
      </c>
      <c r="P8" s="79">
        <f t="shared" si="1"/>
        <v>6</v>
      </c>
      <c r="Q8" s="19"/>
      <c r="R8" s="81"/>
      <c r="S8" s="82">
        <f t="shared" si="6"/>
        <v>0</v>
      </c>
      <c r="T8" s="19"/>
      <c r="U8" s="19"/>
      <c r="V8" s="79">
        <f t="shared" ref="V8:V22" si="17">2.5*U8</f>
        <v>0</v>
      </c>
      <c r="W8" s="19"/>
      <c r="X8" s="19">
        <v>1</v>
      </c>
      <c r="Y8" s="82">
        <f t="shared" si="7"/>
        <v>0.8</v>
      </c>
      <c r="AA8" s="19"/>
      <c r="AB8" s="84">
        <f t="shared" si="8"/>
        <v>0</v>
      </c>
      <c r="AC8" s="19"/>
      <c r="AD8" s="19"/>
      <c r="AE8" s="79">
        <f t="shared" si="9"/>
        <v>0</v>
      </c>
      <c r="AF8" s="19"/>
      <c r="AG8" s="19"/>
      <c r="AH8" s="19"/>
      <c r="AI8" s="19">
        <f t="shared" si="10"/>
        <v>0</v>
      </c>
      <c r="AJ8" s="79">
        <f>3*AI8</f>
        <v>0</v>
      </c>
      <c r="AK8" s="19"/>
      <c r="AL8" s="19">
        <v>3</v>
      </c>
      <c r="AM8" s="19"/>
      <c r="AN8" s="19">
        <f t="shared" si="11"/>
        <v>3</v>
      </c>
      <c r="AO8" s="79">
        <f t="shared" si="2"/>
        <v>3</v>
      </c>
      <c r="AP8" s="19"/>
      <c r="AQ8" s="19"/>
      <c r="AR8" s="82">
        <f t="shared" si="12"/>
        <v>0</v>
      </c>
      <c r="AS8" s="81"/>
      <c r="AT8" s="81">
        <v>1</v>
      </c>
      <c r="AU8" s="81">
        <v>1</v>
      </c>
      <c r="AV8" s="81">
        <f t="shared" si="13"/>
        <v>3</v>
      </c>
      <c r="AW8" s="79">
        <f t="shared" si="3"/>
        <v>1.5</v>
      </c>
      <c r="AX8" s="19"/>
      <c r="AY8" s="81"/>
      <c r="AZ8" s="79">
        <f t="shared" si="14"/>
        <v>0</v>
      </c>
      <c r="BA8" s="19"/>
      <c r="BB8" s="19"/>
      <c r="BC8" s="79">
        <f t="shared" si="15"/>
        <v>0</v>
      </c>
      <c r="BD8" s="19"/>
    </row>
    <row r="9" customHeight="1" spans="1:56">
      <c r="A9" s="74"/>
      <c r="B9" s="74"/>
      <c r="C9" s="74">
        <v>10983</v>
      </c>
      <c r="D9" s="74" t="s">
        <v>223</v>
      </c>
      <c r="E9" s="75">
        <f t="shared" si="4"/>
        <v>6.3</v>
      </c>
      <c r="F9" s="74"/>
      <c r="G9" s="76"/>
      <c r="H9" s="19"/>
      <c r="I9" s="19">
        <v>1</v>
      </c>
      <c r="J9" s="79">
        <f t="shared" si="16"/>
        <v>2</v>
      </c>
      <c r="L9" s="19"/>
      <c r="M9" s="79">
        <f t="shared" si="5"/>
        <v>0</v>
      </c>
      <c r="N9" s="19"/>
      <c r="O9" s="19"/>
      <c r="P9" s="79">
        <f t="shared" si="1"/>
        <v>0</v>
      </c>
      <c r="Q9" s="19"/>
      <c r="R9" s="81">
        <v>1</v>
      </c>
      <c r="S9" s="82">
        <f t="shared" si="6"/>
        <v>0.8</v>
      </c>
      <c r="T9" s="19"/>
      <c r="U9" s="19"/>
      <c r="V9" s="79">
        <f t="shared" si="17"/>
        <v>0</v>
      </c>
      <c r="W9" s="19"/>
      <c r="X9" s="19"/>
      <c r="Y9" s="82">
        <f t="shared" si="7"/>
        <v>0</v>
      </c>
      <c r="AA9" s="19"/>
      <c r="AB9" s="84">
        <f t="shared" si="8"/>
        <v>0</v>
      </c>
      <c r="AC9" s="19"/>
      <c r="AD9" s="19"/>
      <c r="AE9" s="79">
        <f t="shared" si="9"/>
        <v>0</v>
      </c>
      <c r="AF9" s="19"/>
      <c r="AG9" s="19"/>
      <c r="AH9" s="19"/>
      <c r="AI9" s="19">
        <f t="shared" si="10"/>
        <v>0</v>
      </c>
      <c r="AJ9" s="79">
        <f>3*AI9</f>
        <v>0</v>
      </c>
      <c r="AK9" s="19"/>
      <c r="AL9" s="19"/>
      <c r="AM9" s="19"/>
      <c r="AN9" s="19">
        <f t="shared" si="11"/>
        <v>0</v>
      </c>
      <c r="AO9" s="79">
        <f t="shared" si="2"/>
        <v>0</v>
      </c>
      <c r="AP9" s="19"/>
      <c r="AQ9" s="19">
        <v>2</v>
      </c>
      <c r="AR9" s="82">
        <f t="shared" si="12"/>
        <v>2</v>
      </c>
      <c r="AS9" s="81"/>
      <c r="AT9" s="81">
        <v>3</v>
      </c>
      <c r="AU9" s="81"/>
      <c r="AV9" s="81">
        <f t="shared" si="13"/>
        <v>3</v>
      </c>
      <c r="AW9" s="79">
        <f t="shared" si="3"/>
        <v>1.5</v>
      </c>
      <c r="AX9" s="19"/>
      <c r="AY9" s="81"/>
      <c r="AZ9" s="79">
        <f t="shared" si="14"/>
        <v>0</v>
      </c>
      <c r="BA9" s="19"/>
      <c r="BB9" s="19"/>
      <c r="BC9" s="79">
        <f t="shared" si="15"/>
        <v>0</v>
      </c>
      <c r="BD9" s="19"/>
    </row>
    <row r="10" customHeight="1" spans="1:56">
      <c r="A10" s="74">
        <v>307</v>
      </c>
      <c r="B10" s="74" t="s">
        <v>224</v>
      </c>
      <c r="C10" s="74">
        <v>7107</v>
      </c>
      <c r="D10" s="74" t="s">
        <v>225</v>
      </c>
      <c r="E10" s="75">
        <f t="shared" si="4"/>
        <v>143.6</v>
      </c>
      <c r="F10" s="74">
        <v>29</v>
      </c>
      <c r="G10" s="76">
        <f>4*F10</f>
        <v>116</v>
      </c>
      <c r="H10" s="19">
        <v>70</v>
      </c>
      <c r="I10" s="19">
        <v>7</v>
      </c>
      <c r="J10" s="79">
        <f t="shared" ref="J10:J22" si="18">2*I10</f>
        <v>14</v>
      </c>
      <c r="K10" s="19">
        <v>40</v>
      </c>
      <c r="L10" s="19"/>
      <c r="M10" s="79">
        <f t="shared" si="5"/>
        <v>0</v>
      </c>
      <c r="N10" s="19">
        <v>30</v>
      </c>
      <c r="O10" s="19">
        <v>5</v>
      </c>
      <c r="P10" s="79">
        <f t="shared" ref="P10:P22" si="19">1*O10</f>
        <v>5</v>
      </c>
      <c r="Q10" s="19">
        <v>130</v>
      </c>
      <c r="R10" s="81"/>
      <c r="S10" s="82">
        <f t="shared" si="6"/>
        <v>0</v>
      </c>
      <c r="T10" s="19">
        <v>18</v>
      </c>
      <c r="U10" s="19"/>
      <c r="V10" s="79">
        <f t="shared" si="17"/>
        <v>0</v>
      </c>
      <c r="W10" s="19">
        <v>10</v>
      </c>
      <c r="X10" s="19">
        <v>2</v>
      </c>
      <c r="Y10" s="82">
        <f t="shared" si="7"/>
        <v>1.6</v>
      </c>
      <c r="Z10" s="19">
        <v>20</v>
      </c>
      <c r="AA10" s="19"/>
      <c r="AB10" s="84">
        <f t="shared" si="8"/>
        <v>0</v>
      </c>
      <c r="AC10" s="19">
        <v>8</v>
      </c>
      <c r="AD10" s="19"/>
      <c r="AE10" s="79">
        <f t="shared" si="9"/>
        <v>0</v>
      </c>
      <c r="AF10" s="19">
        <v>20</v>
      </c>
      <c r="AG10" s="19">
        <v>2</v>
      </c>
      <c r="AH10" s="19"/>
      <c r="AI10" s="19">
        <f t="shared" si="10"/>
        <v>2</v>
      </c>
      <c r="AJ10" s="79">
        <f t="shared" ref="AJ10:AJ15" si="20">1.5*AI10</f>
        <v>3</v>
      </c>
      <c r="AK10" s="19">
        <v>10</v>
      </c>
      <c r="AL10" s="19">
        <v>3</v>
      </c>
      <c r="AM10" s="19">
        <v>1</v>
      </c>
      <c r="AN10" s="19">
        <f t="shared" si="11"/>
        <v>4</v>
      </c>
      <c r="AO10" s="79">
        <f t="shared" ref="AO10:AO22" si="21">1*AN10</f>
        <v>4</v>
      </c>
      <c r="AP10" s="19">
        <v>50</v>
      </c>
      <c r="AQ10" s="19"/>
      <c r="AR10" s="82">
        <f t="shared" si="12"/>
        <v>0</v>
      </c>
      <c r="AS10" s="81">
        <v>30</v>
      </c>
      <c r="AT10" s="81"/>
      <c r="AU10" s="81"/>
      <c r="AV10" s="81">
        <f t="shared" si="13"/>
        <v>0</v>
      </c>
      <c r="AW10" s="79">
        <f t="shared" ref="AW10:AW22" si="22">0.5*AV10</f>
        <v>0</v>
      </c>
      <c r="AX10" s="19">
        <v>40</v>
      </c>
      <c r="AY10" s="81"/>
      <c r="AZ10" s="79">
        <f t="shared" si="14"/>
        <v>0</v>
      </c>
      <c r="BA10" s="19">
        <v>15</v>
      </c>
      <c r="BB10" s="19"/>
      <c r="BC10" s="79">
        <f t="shared" si="15"/>
        <v>0</v>
      </c>
      <c r="BD10" s="19">
        <v>40</v>
      </c>
    </row>
    <row r="11" customHeight="1" spans="1:56">
      <c r="A11" s="74"/>
      <c r="B11" s="74"/>
      <c r="C11" s="74">
        <v>9563</v>
      </c>
      <c r="D11" s="74" t="s">
        <v>226</v>
      </c>
      <c r="E11" s="75">
        <f t="shared" si="4"/>
        <v>149.3</v>
      </c>
      <c r="F11" s="74">
        <v>26</v>
      </c>
      <c r="G11" s="76">
        <f>4*F11</f>
        <v>104</v>
      </c>
      <c r="H11" s="19"/>
      <c r="I11" s="19">
        <v>12</v>
      </c>
      <c r="J11" s="79">
        <f t="shared" si="18"/>
        <v>24</v>
      </c>
      <c r="L11" s="19"/>
      <c r="M11" s="79">
        <f t="shared" si="5"/>
        <v>0</v>
      </c>
      <c r="N11" s="19"/>
      <c r="O11" s="19">
        <v>6</v>
      </c>
      <c r="P11" s="79">
        <f t="shared" si="19"/>
        <v>6</v>
      </c>
      <c r="Q11" s="19"/>
      <c r="R11" s="81"/>
      <c r="S11" s="82">
        <f t="shared" si="6"/>
        <v>0</v>
      </c>
      <c r="T11" s="19"/>
      <c r="U11" s="19"/>
      <c r="V11" s="79">
        <f t="shared" si="17"/>
        <v>0</v>
      </c>
      <c r="W11" s="19"/>
      <c r="X11" s="19">
        <v>1</v>
      </c>
      <c r="Y11" s="82">
        <f t="shared" si="7"/>
        <v>0.8</v>
      </c>
      <c r="AA11" s="19"/>
      <c r="AB11" s="84">
        <f t="shared" si="8"/>
        <v>0</v>
      </c>
      <c r="AC11" s="19"/>
      <c r="AD11" s="19"/>
      <c r="AE11" s="79">
        <f t="shared" si="9"/>
        <v>0</v>
      </c>
      <c r="AF11" s="19"/>
      <c r="AG11" s="19">
        <v>3</v>
      </c>
      <c r="AH11" s="19"/>
      <c r="AI11" s="19">
        <f t="shared" si="10"/>
        <v>3</v>
      </c>
      <c r="AJ11" s="79">
        <f t="shared" si="20"/>
        <v>4.5</v>
      </c>
      <c r="AK11" s="19"/>
      <c r="AL11" s="19">
        <v>4</v>
      </c>
      <c r="AM11" s="19">
        <v>2</v>
      </c>
      <c r="AN11" s="19">
        <f t="shared" si="11"/>
        <v>6</v>
      </c>
      <c r="AO11" s="79">
        <f t="shared" si="21"/>
        <v>6</v>
      </c>
      <c r="AP11" s="19"/>
      <c r="AQ11" s="19"/>
      <c r="AR11" s="82">
        <f t="shared" si="12"/>
        <v>0</v>
      </c>
      <c r="AS11" s="81"/>
      <c r="AT11" s="81">
        <v>5</v>
      </c>
      <c r="AU11" s="81"/>
      <c r="AV11" s="81">
        <f t="shared" si="13"/>
        <v>5</v>
      </c>
      <c r="AW11" s="79">
        <f t="shared" si="22"/>
        <v>2.5</v>
      </c>
      <c r="AX11" s="19"/>
      <c r="AY11" s="81"/>
      <c r="AZ11" s="79">
        <f t="shared" si="14"/>
        <v>0</v>
      </c>
      <c r="BA11" s="19"/>
      <c r="BB11" s="19">
        <v>1</v>
      </c>
      <c r="BC11" s="79">
        <f t="shared" si="15"/>
        <v>1.5</v>
      </c>
      <c r="BD11" s="19"/>
    </row>
    <row r="12" customHeight="1" spans="1:56">
      <c r="A12" s="74"/>
      <c r="B12" s="74"/>
      <c r="C12" s="74">
        <v>10613</v>
      </c>
      <c r="D12" s="74" t="s">
        <v>227</v>
      </c>
      <c r="E12" s="75">
        <f t="shared" si="4"/>
        <v>111.5</v>
      </c>
      <c r="F12" s="74">
        <v>22</v>
      </c>
      <c r="G12" s="76">
        <f>4*F12</f>
        <v>88</v>
      </c>
      <c r="H12" s="19"/>
      <c r="I12" s="19">
        <v>4</v>
      </c>
      <c r="J12" s="79">
        <f t="shared" si="18"/>
        <v>8</v>
      </c>
      <c r="L12" s="19"/>
      <c r="M12" s="79">
        <f t="shared" si="5"/>
        <v>0</v>
      </c>
      <c r="N12" s="19"/>
      <c r="O12" s="19">
        <v>9</v>
      </c>
      <c r="P12" s="79">
        <f t="shared" si="19"/>
        <v>9</v>
      </c>
      <c r="Q12" s="19"/>
      <c r="R12" s="81"/>
      <c r="S12" s="82">
        <f t="shared" si="6"/>
        <v>0</v>
      </c>
      <c r="T12" s="19"/>
      <c r="U12" s="19"/>
      <c r="V12" s="79">
        <f t="shared" si="17"/>
        <v>0</v>
      </c>
      <c r="W12" s="19"/>
      <c r="X12" s="19"/>
      <c r="Y12" s="82">
        <f t="shared" si="7"/>
        <v>0</v>
      </c>
      <c r="AA12" s="19"/>
      <c r="AB12" s="84">
        <f t="shared" si="8"/>
        <v>0</v>
      </c>
      <c r="AC12" s="19"/>
      <c r="AD12" s="19"/>
      <c r="AE12" s="79">
        <f t="shared" si="9"/>
        <v>0</v>
      </c>
      <c r="AF12" s="19"/>
      <c r="AG12" s="19">
        <v>1</v>
      </c>
      <c r="AH12" s="19"/>
      <c r="AI12" s="19">
        <f t="shared" si="10"/>
        <v>1</v>
      </c>
      <c r="AJ12" s="79">
        <f t="shared" si="20"/>
        <v>1.5</v>
      </c>
      <c r="AK12" s="19"/>
      <c r="AL12" s="19"/>
      <c r="AM12" s="19"/>
      <c r="AN12" s="19">
        <f t="shared" si="11"/>
        <v>0</v>
      </c>
      <c r="AO12" s="79">
        <f t="shared" si="21"/>
        <v>0</v>
      </c>
      <c r="AP12" s="19"/>
      <c r="AQ12" s="19"/>
      <c r="AR12" s="82">
        <f t="shared" si="12"/>
        <v>0</v>
      </c>
      <c r="AS12" s="81"/>
      <c r="AT12" s="81">
        <v>1</v>
      </c>
      <c r="AU12" s="81"/>
      <c r="AV12" s="81">
        <f t="shared" si="13"/>
        <v>1</v>
      </c>
      <c r="AW12" s="79">
        <f t="shared" si="22"/>
        <v>0.5</v>
      </c>
      <c r="AX12" s="19"/>
      <c r="AY12" s="81"/>
      <c r="AZ12" s="79">
        <f t="shared" si="14"/>
        <v>0</v>
      </c>
      <c r="BA12" s="19"/>
      <c r="BB12" s="19">
        <v>3</v>
      </c>
      <c r="BC12" s="79">
        <f t="shared" si="15"/>
        <v>4.5</v>
      </c>
      <c r="BD12" s="19"/>
    </row>
    <row r="13" customHeight="1" spans="1:56">
      <c r="A13" s="74"/>
      <c r="B13" s="74"/>
      <c r="C13" s="74">
        <v>10989</v>
      </c>
      <c r="D13" s="74" t="s">
        <v>228</v>
      </c>
      <c r="E13" s="75">
        <f t="shared" si="4"/>
        <v>87.3</v>
      </c>
      <c r="F13" s="74">
        <v>18</v>
      </c>
      <c r="G13" s="76">
        <f>4*F13</f>
        <v>72</v>
      </c>
      <c r="H13" s="19"/>
      <c r="I13" s="19">
        <v>4</v>
      </c>
      <c r="J13" s="79">
        <f t="shared" si="18"/>
        <v>8</v>
      </c>
      <c r="L13" s="19"/>
      <c r="M13" s="79">
        <f t="shared" si="5"/>
        <v>0</v>
      </c>
      <c r="N13" s="19"/>
      <c r="O13" s="19">
        <v>4</v>
      </c>
      <c r="P13" s="79">
        <f t="shared" si="19"/>
        <v>4</v>
      </c>
      <c r="Q13" s="19"/>
      <c r="R13" s="81"/>
      <c r="S13" s="82">
        <f t="shared" si="6"/>
        <v>0</v>
      </c>
      <c r="T13" s="19"/>
      <c r="U13" s="19"/>
      <c r="V13" s="79">
        <f t="shared" si="17"/>
        <v>0</v>
      </c>
      <c r="W13" s="19"/>
      <c r="X13" s="19">
        <v>1</v>
      </c>
      <c r="Y13" s="82">
        <f t="shared" si="7"/>
        <v>0.8</v>
      </c>
      <c r="AA13" s="19"/>
      <c r="AB13" s="84">
        <f t="shared" si="8"/>
        <v>0</v>
      </c>
      <c r="AC13" s="19"/>
      <c r="AD13" s="19"/>
      <c r="AE13" s="79">
        <f t="shared" si="9"/>
        <v>0</v>
      </c>
      <c r="AF13" s="19"/>
      <c r="AG13" s="19"/>
      <c r="AH13" s="19"/>
      <c r="AI13" s="19">
        <f t="shared" si="10"/>
        <v>0</v>
      </c>
      <c r="AJ13" s="79">
        <f t="shared" si="20"/>
        <v>0</v>
      </c>
      <c r="AK13" s="19"/>
      <c r="AL13" s="19"/>
      <c r="AM13" s="19"/>
      <c r="AN13" s="19">
        <f t="shared" si="11"/>
        <v>0</v>
      </c>
      <c r="AO13" s="79">
        <f t="shared" si="21"/>
        <v>0</v>
      </c>
      <c r="AP13" s="19"/>
      <c r="AQ13" s="19"/>
      <c r="AR13" s="82">
        <f t="shared" si="12"/>
        <v>0</v>
      </c>
      <c r="AS13" s="81"/>
      <c r="AT13" s="81"/>
      <c r="AU13" s="81">
        <v>1</v>
      </c>
      <c r="AV13" s="81">
        <f t="shared" si="13"/>
        <v>2</v>
      </c>
      <c r="AW13" s="79">
        <f t="shared" si="22"/>
        <v>1</v>
      </c>
      <c r="AX13" s="19"/>
      <c r="AY13" s="81"/>
      <c r="AZ13" s="79">
        <f t="shared" si="14"/>
        <v>0</v>
      </c>
      <c r="BA13" s="19"/>
      <c r="BB13" s="19">
        <v>1</v>
      </c>
      <c r="BC13" s="79">
        <f t="shared" si="15"/>
        <v>1.5</v>
      </c>
      <c r="BD13" s="19"/>
    </row>
    <row r="14" customHeight="1" spans="1:56">
      <c r="A14" s="74"/>
      <c r="B14" s="74"/>
      <c r="C14" s="74">
        <v>991137</v>
      </c>
      <c r="D14" s="74" t="s">
        <v>229</v>
      </c>
      <c r="E14" s="75">
        <f t="shared" si="4"/>
        <v>116.75</v>
      </c>
      <c r="F14" s="74">
        <v>21</v>
      </c>
      <c r="G14" s="76">
        <f>4*F14</f>
        <v>84</v>
      </c>
      <c r="H14" s="19"/>
      <c r="I14" s="19">
        <v>4</v>
      </c>
      <c r="J14" s="79">
        <f t="shared" si="18"/>
        <v>8</v>
      </c>
      <c r="L14" s="19"/>
      <c r="M14" s="79">
        <f t="shared" si="5"/>
        <v>0</v>
      </c>
      <c r="N14" s="19"/>
      <c r="O14" s="19">
        <v>8</v>
      </c>
      <c r="P14" s="79">
        <f t="shared" si="19"/>
        <v>8</v>
      </c>
      <c r="Q14" s="19"/>
      <c r="R14" s="81"/>
      <c r="S14" s="82">
        <f t="shared" si="6"/>
        <v>0</v>
      </c>
      <c r="T14" s="19"/>
      <c r="U14" s="19"/>
      <c r="V14" s="79">
        <f t="shared" si="17"/>
        <v>0</v>
      </c>
      <c r="W14" s="19"/>
      <c r="X14" s="19"/>
      <c r="Y14" s="82">
        <f t="shared" si="7"/>
        <v>0</v>
      </c>
      <c r="AA14" s="19"/>
      <c r="AB14" s="84">
        <f t="shared" si="8"/>
        <v>0</v>
      </c>
      <c r="AC14" s="19"/>
      <c r="AD14" s="19"/>
      <c r="AE14" s="79">
        <f t="shared" si="9"/>
        <v>0</v>
      </c>
      <c r="AF14" s="19"/>
      <c r="AG14" s="19">
        <v>3</v>
      </c>
      <c r="AH14" s="19">
        <v>1</v>
      </c>
      <c r="AI14" s="19">
        <f t="shared" si="10"/>
        <v>3.5</v>
      </c>
      <c r="AJ14" s="79">
        <f t="shared" si="20"/>
        <v>5.25</v>
      </c>
      <c r="AK14" s="19"/>
      <c r="AL14" s="19">
        <v>7</v>
      </c>
      <c r="AM14" s="19"/>
      <c r="AN14" s="19">
        <f t="shared" si="11"/>
        <v>7</v>
      </c>
      <c r="AO14" s="79">
        <f t="shared" si="21"/>
        <v>7</v>
      </c>
      <c r="AP14" s="19"/>
      <c r="AQ14" s="19"/>
      <c r="AR14" s="82">
        <f t="shared" si="12"/>
        <v>0</v>
      </c>
      <c r="AS14" s="81"/>
      <c r="AT14" s="81">
        <v>6</v>
      </c>
      <c r="AU14" s="81"/>
      <c r="AV14" s="81">
        <f t="shared" si="13"/>
        <v>6</v>
      </c>
      <c r="AW14" s="79">
        <f t="shared" si="22"/>
        <v>3</v>
      </c>
      <c r="AX14" s="19"/>
      <c r="AY14" s="81"/>
      <c r="AZ14" s="79">
        <f t="shared" si="14"/>
        <v>0</v>
      </c>
      <c r="BA14" s="19"/>
      <c r="BB14" s="19">
        <v>1</v>
      </c>
      <c r="BC14" s="79">
        <f t="shared" si="15"/>
        <v>1.5</v>
      </c>
      <c r="BD14" s="19"/>
    </row>
    <row r="15" customHeight="1" spans="1:56">
      <c r="A15" s="74"/>
      <c r="B15" s="74"/>
      <c r="C15" s="74">
        <v>990280</v>
      </c>
      <c r="D15" s="74" t="s">
        <v>230</v>
      </c>
      <c r="E15" s="75">
        <f t="shared" si="4"/>
        <v>4</v>
      </c>
      <c r="F15" s="74"/>
      <c r="G15" s="76"/>
      <c r="H15" s="19"/>
      <c r="I15" s="19">
        <v>2</v>
      </c>
      <c r="J15" s="79">
        <f t="shared" si="18"/>
        <v>4</v>
      </c>
      <c r="L15" s="19"/>
      <c r="M15" s="79">
        <f t="shared" si="5"/>
        <v>0</v>
      </c>
      <c r="N15" s="19"/>
      <c r="O15" s="19"/>
      <c r="P15" s="79">
        <f t="shared" si="19"/>
        <v>0</v>
      </c>
      <c r="Q15" s="19"/>
      <c r="R15" s="81"/>
      <c r="S15" s="82">
        <f t="shared" si="6"/>
        <v>0</v>
      </c>
      <c r="T15" s="19"/>
      <c r="U15" s="19"/>
      <c r="V15" s="79">
        <f t="shared" si="17"/>
        <v>0</v>
      </c>
      <c r="W15" s="19"/>
      <c r="X15" s="19"/>
      <c r="Y15" s="82">
        <f t="shared" si="7"/>
        <v>0</v>
      </c>
      <c r="AA15" s="19"/>
      <c r="AB15" s="84">
        <f t="shared" si="8"/>
        <v>0</v>
      </c>
      <c r="AC15" s="19"/>
      <c r="AD15" s="19"/>
      <c r="AE15" s="79">
        <f t="shared" si="9"/>
        <v>0</v>
      </c>
      <c r="AF15" s="19"/>
      <c r="AG15" s="19"/>
      <c r="AH15" s="19"/>
      <c r="AI15" s="19">
        <f t="shared" si="10"/>
        <v>0</v>
      </c>
      <c r="AJ15" s="79">
        <f t="shared" si="20"/>
        <v>0</v>
      </c>
      <c r="AK15" s="19"/>
      <c r="AL15" s="19"/>
      <c r="AM15" s="19"/>
      <c r="AN15" s="19">
        <f t="shared" si="11"/>
        <v>0</v>
      </c>
      <c r="AO15" s="79">
        <f t="shared" si="21"/>
        <v>0</v>
      </c>
      <c r="AP15" s="19"/>
      <c r="AQ15" s="19"/>
      <c r="AR15" s="82">
        <f t="shared" si="12"/>
        <v>0</v>
      </c>
      <c r="AS15" s="81"/>
      <c r="AT15" s="81"/>
      <c r="AU15" s="81"/>
      <c r="AV15" s="81">
        <f t="shared" si="13"/>
        <v>0</v>
      </c>
      <c r="AW15" s="79">
        <f t="shared" si="22"/>
        <v>0</v>
      </c>
      <c r="AX15" s="19"/>
      <c r="AY15" s="81"/>
      <c r="AZ15" s="79">
        <f t="shared" si="14"/>
        <v>0</v>
      </c>
      <c r="BA15" s="19"/>
      <c r="BB15" s="19"/>
      <c r="BC15" s="79">
        <f t="shared" si="15"/>
        <v>0</v>
      </c>
      <c r="BD15" s="19"/>
    </row>
    <row r="16" customHeight="1" spans="1:56">
      <c r="A16" s="74">
        <v>308</v>
      </c>
      <c r="B16" s="74" t="s">
        <v>231</v>
      </c>
      <c r="C16" s="74">
        <v>12937</v>
      </c>
      <c r="D16" s="74" t="s">
        <v>232</v>
      </c>
      <c r="E16" s="75">
        <f t="shared" si="4"/>
        <v>112.1</v>
      </c>
      <c r="F16" s="74">
        <v>23</v>
      </c>
      <c r="G16" s="76">
        <f>4*F16</f>
        <v>92</v>
      </c>
      <c r="H16" s="19">
        <v>30</v>
      </c>
      <c r="I16" s="19">
        <v>2</v>
      </c>
      <c r="J16" s="79">
        <f t="shared" si="18"/>
        <v>4</v>
      </c>
      <c r="K16" s="19">
        <v>15</v>
      </c>
      <c r="L16" s="19"/>
      <c r="M16" s="79">
        <f t="shared" si="5"/>
        <v>0</v>
      </c>
      <c r="N16" s="19">
        <v>8</v>
      </c>
      <c r="O16" s="19">
        <v>1</v>
      </c>
      <c r="P16" s="79">
        <f t="shared" si="19"/>
        <v>1</v>
      </c>
      <c r="Q16" s="19">
        <v>25</v>
      </c>
      <c r="R16" s="81">
        <v>1</v>
      </c>
      <c r="S16" s="82">
        <f t="shared" si="6"/>
        <v>0.8</v>
      </c>
      <c r="T16" s="19">
        <v>6</v>
      </c>
      <c r="U16" s="19"/>
      <c r="V16" s="79">
        <f t="shared" si="17"/>
        <v>0</v>
      </c>
      <c r="W16" s="19">
        <v>4</v>
      </c>
      <c r="X16" s="19">
        <v>4</v>
      </c>
      <c r="Y16" s="82">
        <f>1*X16</f>
        <v>4</v>
      </c>
      <c r="Z16" s="19">
        <v>10</v>
      </c>
      <c r="AA16" s="19">
        <v>1</v>
      </c>
      <c r="AB16" s="84">
        <f>0.8*AA16</f>
        <v>0.8</v>
      </c>
      <c r="AC16" s="19">
        <v>3</v>
      </c>
      <c r="AD16" s="19"/>
      <c r="AE16" s="79">
        <f t="shared" si="9"/>
        <v>0</v>
      </c>
      <c r="AF16" s="19">
        <v>8</v>
      </c>
      <c r="AG16" s="19"/>
      <c r="AH16" s="19"/>
      <c r="AI16" s="19">
        <f t="shared" si="10"/>
        <v>0</v>
      </c>
      <c r="AJ16" s="79">
        <f>3*AI16</f>
        <v>0</v>
      </c>
      <c r="AK16" s="19">
        <v>5</v>
      </c>
      <c r="AL16" s="19">
        <v>4</v>
      </c>
      <c r="AM16" s="19"/>
      <c r="AN16" s="19">
        <f t="shared" si="11"/>
        <v>4</v>
      </c>
      <c r="AO16" s="79">
        <f t="shared" si="21"/>
        <v>4</v>
      </c>
      <c r="AP16" s="19">
        <v>20</v>
      </c>
      <c r="AQ16" s="19">
        <v>1</v>
      </c>
      <c r="AR16" s="82">
        <f t="shared" si="12"/>
        <v>1</v>
      </c>
      <c r="AS16" s="81">
        <v>12</v>
      </c>
      <c r="AT16" s="81">
        <v>5</v>
      </c>
      <c r="AU16" s="81"/>
      <c r="AV16" s="81">
        <f t="shared" si="13"/>
        <v>5</v>
      </c>
      <c r="AW16" s="79">
        <f t="shared" si="22"/>
        <v>2.5</v>
      </c>
      <c r="AX16" s="19">
        <v>20</v>
      </c>
      <c r="AY16" s="81">
        <v>1</v>
      </c>
      <c r="AZ16" s="79">
        <f>2*AY16</f>
        <v>2</v>
      </c>
      <c r="BA16" s="19">
        <v>10</v>
      </c>
      <c r="BB16" s="19"/>
      <c r="BC16" s="79">
        <f t="shared" si="15"/>
        <v>0</v>
      </c>
      <c r="BD16" s="19">
        <v>18</v>
      </c>
    </row>
    <row r="17" customHeight="1" spans="1:56">
      <c r="A17" s="74"/>
      <c r="B17" s="74"/>
      <c r="C17" s="74">
        <v>14380</v>
      </c>
      <c r="D17" s="74" t="s">
        <v>233</v>
      </c>
      <c r="E17" s="75">
        <f t="shared" si="4"/>
        <v>115.4</v>
      </c>
      <c r="F17" s="74">
        <v>19</v>
      </c>
      <c r="G17" s="76">
        <f>4*F17</f>
        <v>76</v>
      </c>
      <c r="H17" s="19"/>
      <c r="I17" s="19"/>
      <c r="J17" s="79">
        <f t="shared" si="18"/>
        <v>0</v>
      </c>
      <c r="L17" s="19"/>
      <c r="M17" s="79">
        <f t="shared" si="5"/>
        <v>0</v>
      </c>
      <c r="N17" s="19"/>
      <c r="O17" s="19">
        <v>2</v>
      </c>
      <c r="P17" s="79">
        <f t="shared" si="19"/>
        <v>2</v>
      </c>
      <c r="Q17" s="19"/>
      <c r="R17" s="81">
        <v>1</v>
      </c>
      <c r="S17" s="82">
        <f t="shared" si="6"/>
        <v>0.8</v>
      </c>
      <c r="T17" s="19"/>
      <c r="U17" s="19">
        <v>2</v>
      </c>
      <c r="V17" s="79">
        <f t="shared" si="17"/>
        <v>5</v>
      </c>
      <c r="W17" s="19"/>
      <c r="X17" s="19">
        <v>3</v>
      </c>
      <c r="Y17" s="82">
        <f>1*X17</f>
        <v>3</v>
      </c>
      <c r="AA17" s="19">
        <v>1</v>
      </c>
      <c r="AB17" s="84">
        <f>0.8*AA17</f>
        <v>0.8</v>
      </c>
      <c r="AC17" s="19"/>
      <c r="AD17" s="19">
        <v>1</v>
      </c>
      <c r="AE17" s="79">
        <f t="shared" si="9"/>
        <v>0.3</v>
      </c>
      <c r="AF17" s="19"/>
      <c r="AG17" s="19">
        <v>5</v>
      </c>
      <c r="AH17" s="19"/>
      <c r="AI17" s="19">
        <f t="shared" si="10"/>
        <v>5</v>
      </c>
      <c r="AJ17" s="79">
        <f>3*AI17</f>
        <v>15</v>
      </c>
      <c r="AK17" s="19"/>
      <c r="AL17" s="19">
        <v>1</v>
      </c>
      <c r="AM17" s="19">
        <v>2</v>
      </c>
      <c r="AN17" s="19">
        <f t="shared" si="11"/>
        <v>3</v>
      </c>
      <c r="AO17" s="79">
        <f t="shared" si="21"/>
        <v>3</v>
      </c>
      <c r="AP17" s="19"/>
      <c r="AQ17" s="19">
        <v>1</v>
      </c>
      <c r="AR17" s="82">
        <f t="shared" si="12"/>
        <v>1</v>
      </c>
      <c r="AS17" s="81"/>
      <c r="AT17" s="81">
        <v>5</v>
      </c>
      <c r="AU17" s="81"/>
      <c r="AV17" s="81">
        <f t="shared" si="13"/>
        <v>5</v>
      </c>
      <c r="AW17" s="79">
        <f t="shared" si="22"/>
        <v>2.5</v>
      </c>
      <c r="AX17" s="19"/>
      <c r="AY17" s="81">
        <v>3</v>
      </c>
      <c r="AZ17" s="79">
        <f>2*AY17</f>
        <v>6</v>
      </c>
      <c r="BA17" s="19"/>
      <c r="BB17" s="19"/>
      <c r="BC17" s="79">
        <f t="shared" si="15"/>
        <v>0</v>
      </c>
      <c r="BD17" s="19"/>
    </row>
    <row r="18" customHeight="1" spans="1:56">
      <c r="A18" s="74"/>
      <c r="B18" s="74"/>
      <c r="C18" s="74">
        <v>14453</v>
      </c>
      <c r="D18" s="74" t="s">
        <v>234</v>
      </c>
      <c r="E18" s="75">
        <f t="shared" si="4"/>
        <v>104.3</v>
      </c>
      <c r="F18" s="74">
        <v>18</v>
      </c>
      <c r="G18" s="76">
        <f>4*F18</f>
        <v>72</v>
      </c>
      <c r="H18" s="19"/>
      <c r="I18" s="19">
        <v>1</v>
      </c>
      <c r="J18" s="79">
        <f t="shared" si="18"/>
        <v>2</v>
      </c>
      <c r="L18" s="19"/>
      <c r="M18" s="79">
        <f t="shared" si="5"/>
        <v>0</v>
      </c>
      <c r="N18" s="19"/>
      <c r="O18" s="19">
        <v>1</v>
      </c>
      <c r="P18" s="79">
        <f t="shared" si="19"/>
        <v>1</v>
      </c>
      <c r="Q18" s="19"/>
      <c r="R18" s="81"/>
      <c r="S18" s="82">
        <f t="shared" si="6"/>
        <v>0</v>
      </c>
      <c r="T18" s="19"/>
      <c r="U18" s="19">
        <v>1</v>
      </c>
      <c r="V18" s="79">
        <f t="shared" si="17"/>
        <v>2.5</v>
      </c>
      <c r="W18" s="19"/>
      <c r="X18" s="19">
        <v>3</v>
      </c>
      <c r="Y18" s="82">
        <f>1*X18</f>
        <v>3</v>
      </c>
      <c r="AA18" s="19">
        <v>1</v>
      </c>
      <c r="AB18" s="84">
        <f>0.8*AA18</f>
        <v>0.8</v>
      </c>
      <c r="AC18" s="19"/>
      <c r="AD18" s="19"/>
      <c r="AE18" s="79">
        <f t="shared" si="9"/>
        <v>0</v>
      </c>
      <c r="AF18" s="19"/>
      <c r="AG18" s="19">
        <v>1</v>
      </c>
      <c r="AH18" s="19">
        <v>1</v>
      </c>
      <c r="AI18" s="19">
        <f t="shared" si="10"/>
        <v>1.5</v>
      </c>
      <c r="AJ18" s="79">
        <f>3*AI18</f>
        <v>4.5</v>
      </c>
      <c r="AK18" s="19"/>
      <c r="AL18" s="19">
        <v>2</v>
      </c>
      <c r="AM18" s="19"/>
      <c r="AN18" s="19">
        <f t="shared" si="11"/>
        <v>2</v>
      </c>
      <c r="AO18" s="79">
        <f t="shared" si="21"/>
        <v>2</v>
      </c>
      <c r="AP18" s="19"/>
      <c r="AQ18" s="19">
        <v>3</v>
      </c>
      <c r="AR18" s="82">
        <f t="shared" si="12"/>
        <v>3</v>
      </c>
      <c r="AS18" s="81"/>
      <c r="AT18" s="81">
        <v>1</v>
      </c>
      <c r="AU18" s="81">
        <v>1</v>
      </c>
      <c r="AV18" s="81">
        <f t="shared" si="13"/>
        <v>3</v>
      </c>
      <c r="AW18" s="79">
        <f t="shared" si="22"/>
        <v>1.5</v>
      </c>
      <c r="AX18" s="19"/>
      <c r="AY18" s="81">
        <v>6</v>
      </c>
      <c r="AZ18" s="79">
        <f>2*AY18</f>
        <v>12</v>
      </c>
      <c r="BA18" s="19"/>
      <c r="BB18" s="19"/>
      <c r="BC18" s="79">
        <f t="shared" si="15"/>
        <v>0</v>
      </c>
      <c r="BD18" s="19"/>
    </row>
    <row r="19" customHeight="1" spans="1:56">
      <c r="A19" s="74">
        <v>311</v>
      </c>
      <c r="B19" s="74" t="s">
        <v>235</v>
      </c>
      <c r="C19" s="74">
        <v>4093</v>
      </c>
      <c r="D19" s="74" t="s">
        <v>236</v>
      </c>
      <c r="E19" s="75">
        <f t="shared" si="4"/>
        <v>43</v>
      </c>
      <c r="F19" s="74">
        <v>14</v>
      </c>
      <c r="G19" s="76">
        <f>2*F19</f>
        <v>28</v>
      </c>
      <c r="H19" s="19">
        <v>30</v>
      </c>
      <c r="I19" s="19">
        <v>1</v>
      </c>
      <c r="J19" s="79">
        <f t="shared" si="18"/>
        <v>2</v>
      </c>
      <c r="K19" s="19">
        <v>15</v>
      </c>
      <c r="L19" s="19"/>
      <c r="M19" s="79">
        <f t="shared" si="5"/>
        <v>0</v>
      </c>
      <c r="N19" s="19">
        <v>10</v>
      </c>
      <c r="O19" s="19">
        <v>4</v>
      </c>
      <c r="P19" s="79">
        <f t="shared" si="19"/>
        <v>4</v>
      </c>
      <c r="Q19" s="19">
        <v>20</v>
      </c>
      <c r="R19" s="81"/>
      <c r="S19" s="82">
        <f t="shared" si="6"/>
        <v>0</v>
      </c>
      <c r="T19" s="19">
        <v>6</v>
      </c>
      <c r="U19" s="19"/>
      <c r="V19" s="79">
        <f t="shared" si="17"/>
        <v>0</v>
      </c>
      <c r="W19" s="19">
        <v>4</v>
      </c>
      <c r="X19" s="19"/>
      <c r="Y19" s="82">
        <f>0.8*X19</f>
        <v>0</v>
      </c>
      <c r="Z19" s="19">
        <v>8</v>
      </c>
      <c r="AA19" s="19"/>
      <c r="AB19" s="84">
        <f>0.5*AA19</f>
        <v>0</v>
      </c>
      <c r="AC19" s="19">
        <v>3</v>
      </c>
      <c r="AD19" s="19"/>
      <c r="AE19" s="79">
        <f t="shared" si="9"/>
        <v>0</v>
      </c>
      <c r="AF19" s="19">
        <v>8</v>
      </c>
      <c r="AG19" s="19"/>
      <c r="AH19" s="19"/>
      <c r="AI19" s="19">
        <f t="shared" si="10"/>
        <v>0</v>
      </c>
      <c r="AJ19" s="79">
        <f>1.5*AI19</f>
        <v>0</v>
      </c>
      <c r="AK19" s="19">
        <v>5</v>
      </c>
      <c r="AL19" s="19">
        <v>2</v>
      </c>
      <c r="AM19" s="19"/>
      <c r="AN19" s="19">
        <f t="shared" si="11"/>
        <v>2</v>
      </c>
      <c r="AO19" s="79">
        <f t="shared" si="21"/>
        <v>2</v>
      </c>
      <c r="AP19" s="19">
        <v>20</v>
      </c>
      <c r="AQ19" s="19">
        <v>1</v>
      </c>
      <c r="AR19" s="82">
        <f t="shared" si="12"/>
        <v>1</v>
      </c>
      <c r="AS19" s="81">
        <v>10</v>
      </c>
      <c r="AT19" s="81">
        <v>5</v>
      </c>
      <c r="AU19" s="81">
        <v>2</v>
      </c>
      <c r="AV19" s="81">
        <f t="shared" si="13"/>
        <v>9</v>
      </c>
      <c r="AW19" s="79">
        <f t="shared" si="22"/>
        <v>4.5</v>
      </c>
      <c r="AX19" s="19">
        <v>15</v>
      </c>
      <c r="AY19" s="81"/>
      <c r="AZ19" s="79">
        <f>1*AY19</f>
        <v>0</v>
      </c>
      <c r="BA19" s="19">
        <v>10</v>
      </c>
      <c r="BB19" s="19">
        <v>1</v>
      </c>
      <c r="BC19" s="79">
        <f t="shared" si="15"/>
        <v>1.5</v>
      </c>
      <c r="BD19" s="19">
        <v>15</v>
      </c>
    </row>
    <row r="20" customHeight="1" spans="1:56">
      <c r="A20" s="74"/>
      <c r="B20" s="74"/>
      <c r="C20" s="74">
        <v>4302</v>
      </c>
      <c r="D20" s="74" t="s">
        <v>237</v>
      </c>
      <c r="E20" s="75">
        <f t="shared" si="4"/>
        <v>36</v>
      </c>
      <c r="F20" s="74">
        <v>14</v>
      </c>
      <c r="G20" s="76">
        <f>2*F20</f>
        <v>28</v>
      </c>
      <c r="H20" s="19"/>
      <c r="I20" s="19"/>
      <c r="J20" s="79">
        <f t="shared" si="18"/>
        <v>0</v>
      </c>
      <c r="L20" s="19"/>
      <c r="M20" s="79">
        <f t="shared" si="5"/>
        <v>0</v>
      </c>
      <c r="N20" s="19"/>
      <c r="O20" s="19">
        <v>8</v>
      </c>
      <c r="P20" s="79">
        <f t="shared" si="19"/>
        <v>8</v>
      </c>
      <c r="Q20" s="19"/>
      <c r="R20" s="81"/>
      <c r="S20" s="82">
        <f t="shared" si="6"/>
        <v>0</v>
      </c>
      <c r="T20" s="19"/>
      <c r="U20" s="19"/>
      <c r="V20" s="79">
        <f t="shared" si="17"/>
        <v>0</v>
      </c>
      <c r="W20" s="19"/>
      <c r="X20" s="19"/>
      <c r="Y20" s="82">
        <f>0.8*X20</f>
        <v>0</v>
      </c>
      <c r="AA20" s="19"/>
      <c r="AB20" s="84">
        <f>0.5*AA20</f>
        <v>0</v>
      </c>
      <c r="AC20" s="19"/>
      <c r="AD20" s="19"/>
      <c r="AE20" s="79">
        <f t="shared" si="9"/>
        <v>0</v>
      </c>
      <c r="AF20" s="19"/>
      <c r="AG20" s="19"/>
      <c r="AH20" s="19"/>
      <c r="AI20" s="19">
        <f t="shared" si="10"/>
        <v>0</v>
      </c>
      <c r="AJ20" s="79">
        <f>1.5*AI20</f>
        <v>0</v>
      </c>
      <c r="AK20" s="19"/>
      <c r="AL20" s="19"/>
      <c r="AM20" s="19"/>
      <c r="AN20" s="19">
        <f t="shared" si="11"/>
        <v>0</v>
      </c>
      <c r="AO20" s="79">
        <f t="shared" si="21"/>
        <v>0</v>
      </c>
      <c r="AP20" s="19"/>
      <c r="AQ20" s="19"/>
      <c r="AR20" s="82">
        <f t="shared" si="12"/>
        <v>0</v>
      </c>
      <c r="AS20" s="81"/>
      <c r="AT20" s="81"/>
      <c r="AU20" s="81"/>
      <c r="AV20" s="81">
        <f t="shared" si="13"/>
        <v>0</v>
      </c>
      <c r="AW20" s="79">
        <f t="shared" si="22"/>
        <v>0</v>
      </c>
      <c r="AX20" s="19"/>
      <c r="AY20" s="81"/>
      <c r="AZ20" s="79">
        <f t="shared" ref="AZ20:AZ43" si="23">1*AY20</f>
        <v>0</v>
      </c>
      <c r="BA20" s="19"/>
      <c r="BB20" s="19"/>
      <c r="BC20" s="79">
        <f t="shared" si="15"/>
        <v>0</v>
      </c>
      <c r="BD20" s="19"/>
    </row>
    <row r="21" customHeight="1" spans="1:56">
      <c r="A21" s="74">
        <v>329</v>
      </c>
      <c r="B21" s="74" t="s">
        <v>238</v>
      </c>
      <c r="C21" s="74">
        <v>9988</v>
      </c>
      <c r="D21" s="74" t="s">
        <v>239</v>
      </c>
      <c r="E21" s="75">
        <f t="shared" si="4"/>
        <v>149.3</v>
      </c>
      <c r="F21" s="74">
        <v>19</v>
      </c>
      <c r="G21" s="76">
        <f>4*F21</f>
        <v>76</v>
      </c>
      <c r="H21" s="19">
        <v>30</v>
      </c>
      <c r="I21" s="19">
        <v>2</v>
      </c>
      <c r="J21" s="79">
        <f t="shared" si="18"/>
        <v>4</v>
      </c>
      <c r="K21" s="19">
        <v>25</v>
      </c>
      <c r="L21" s="19"/>
      <c r="M21" s="79">
        <f t="shared" si="5"/>
        <v>0</v>
      </c>
      <c r="N21" s="19">
        <v>8</v>
      </c>
      <c r="O21" s="19">
        <v>3</v>
      </c>
      <c r="P21" s="79">
        <f t="shared" si="19"/>
        <v>3</v>
      </c>
      <c r="Q21" s="19">
        <v>30</v>
      </c>
      <c r="R21" s="81">
        <v>5</v>
      </c>
      <c r="S21" s="82">
        <f t="shared" si="6"/>
        <v>4</v>
      </c>
      <c r="T21" s="19">
        <v>10</v>
      </c>
      <c r="U21" s="19">
        <v>5</v>
      </c>
      <c r="V21" s="79">
        <f t="shared" si="17"/>
        <v>12.5</v>
      </c>
      <c r="W21" s="19">
        <v>6</v>
      </c>
      <c r="X21" s="19">
        <v>8</v>
      </c>
      <c r="Y21" s="82">
        <f>0.8*X21</f>
        <v>6.4</v>
      </c>
      <c r="Z21" s="19">
        <v>12</v>
      </c>
      <c r="AA21" s="19">
        <v>43</v>
      </c>
      <c r="AB21" s="84">
        <f>0.8*AA21</f>
        <v>34.4</v>
      </c>
      <c r="AC21" s="19">
        <v>8</v>
      </c>
      <c r="AD21" s="19"/>
      <c r="AE21" s="79">
        <f t="shared" si="9"/>
        <v>0</v>
      </c>
      <c r="AF21" s="19">
        <v>12</v>
      </c>
      <c r="AG21" s="19"/>
      <c r="AH21" s="19"/>
      <c r="AI21" s="19">
        <f t="shared" si="10"/>
        <v>0</v>
      </c>
      <c r="AJ21" s="79">
        <f>1.5*AI21</f>
        <v>0</v>
      </c>
      <c r="AK21" s="19">
        <v>10</v>
      </c>
      <c r="AL21" s="19">
        <v>4</v>
      </c>
      <c r="AM21" s="19"/>
      <c r="AN21" s="19">
        <f t="shared" si="11"/>
        <v>4</v>
      </c>
      <c r="AO21" s="79">
        <f t="shared" si="21"/>
        <v>4</v>
      </c>
      <c r="AP21" s="19">
        <v>25</v>
      </c>
      <c r="AQ21" s="19"/>
      <c r="AR21" s="82">
        <f t="shared" si="12"/>
        <v>0</v>
      </c>
      <c r="AS21" s="81">
        <v>18</v>
      </c>
      <c r="AT21" s="81">
        <v>10</v>
      </c>
      <c r="AU21" s="81"/>
      <c r="AV21" s="81">
        <f t="shared" si="13"/>
        <v>10</v>
      </c>
      <c r="AW21" s="79">
        <f t="shared" si="22"/>
        <v>5</v>
      </c>
      <c r="AX21" s="19">
        <v>25</v>
      </c>
      <c r="AY21" s="81"/>
      <c r="AZ21" s="79">
        <f t="shared" si="23"/>
        <v>0</v>
      </c>
      <c r="BA21" s="19">
        <v>15</v>
      </c>
      <c r="BB21" s="19"/>
      <c r="BC21" s="79">
        <f t="shared" si="15"/>
        <v>0</v>
      </c>
      <c r="BD21" s="19">
        <v>20</v>
      </c>
    </row>
    <row r="22" customHeight="1" spans="1:56">
      <c r="A22" s="74"/>
      <c r="B22" s="74"/>
      <c r="C22" s="74">
        <v>15506</v>
      </c>
      <c r="D22" s="74" t="s">
        <v>240</v>
      </c>
      <c r="E22" s="75">
        <f t="shared" si="4"/>
        <v>61.5</v>
      </c>
      <c r="F22" s="74">
        <v>11</v>
      </c>
      <c r="G22" s="76">
        <f>4*F22</f>
        <v>44</v>
      </c>
      <c r="H22" s="19"/>
      <c r="I22" s="19">
        <v>1</v>
      </c>
      <c r="J22" s="79">
        <f t="shared" si="18"/>
        <v>2</v>
      </c>
      <c r="L22" s="19"/>
      <c r="M22" s="79">
        <f t="shared" si="5"/>
        <v>0</v>
      </c>
      <c r="N22" s="19"/>
      <c r="O22" s="19">
        <v>7</v>
      </c>
      <c r="P22" s="79">
        <f t="shared" si="19"/>
        <v>7</v>
      </c>
      <c r="Q22" s="19"/>
      <c r="R22" s="81"/>
      <c r="S22" s="82">
        <f t="shared" si="6"/>
        <v>0</v>
      </c>
      <c r="T22" s="19"/>
      <c r="U22" s="19"/>
      <c r="V22" s="79">
        <f t="shared" si="17"/>
        <v>0</v>
      </c>
      <c r="W22" s="19"/>
      <c r="X22" s="19"/>
      <c r="Y22" s="82">
        <f>0.8*X22</f>
        <v>0</v>
      </c>
      <c r="AA22" s="19"/>
      <c r="AB22" s="84">
        <f>0.8*AA22</f>
        <v>0</v>
      </c>
      <c r="AC22" s="19"/>
      <c r="AD22" s="19"/>
      <c r="AE22" s="79">
        <f t="shared" si="9"/>
        <v>0</v>
      </c>
      <c r="AF22" s="19"/>
      <c r="AG22" s="19"/>
      <c r="AH22" s="19"/>
      <c r="AI22" s="19">
        <f t="shared" si="10"/>
        <v>0</v>
      </c>
      <c r="AJ22" s="79">
        <f>1.5*AI22</f>
        <v>0</v>
      </c>
      <c r="AK22" s="19"/>
      <c r="AL22" s="19">
        <v>2</v>
      </c>
      <c r="AM22" s="19"/>
      <c r="AN22" s="19">
        <f t="shared" si="11"/>
        <v>2</v>
      </c>
      <c r="AO22" s="79">
        <f t="shared" si="21"/>
        <v>2</v>
      </c>
      <c r="AP22" s="19"/>
      <c r="AQ22" s="19"/>
      <c r="AR22" s="82">
        <f t="shared" si="12"/>
        <v>0</v>
      </c>
      <c r="AS22" s="81"/>
      <c r="AT22" s="81">
        <v>3</v>
      </c>
      <c r="AU22" s="81">
        <v>4</v>
      </c>
      <c r="AV22" s="81">
        <f t="shared" si="13"/>
        <v>11</v>
      </c>
      <c r="AW22" s="79">
        <f t="shared" si="22"/>
        <v>5.5</v>
      </c>
      <c r="AX22" s="19"/>
      <c r="AY22" s="81">
        <v>1</v>
      </c>
      <c r="AZ22" s="79">
        <f t="shared" si="23"/>
        <v>1</v>
      </c>
      <c r="BA22" s="19"/>
      <c r="BB22" s="19"/>
      <c r="BC22" s="79">
        <f t="shared" si="15"/>
        <v>0</v>
      </c>
      <c r="BD22" s="19"/>
    </row>
    <row r="23" customHeight="1" spans="1:56">
      <c r="A23" s="74">
        <v>337</v>
      </c>
      <c r="B23" s="74" t="s">
        <v>241</v>
      </c>
      <c r="C23" s="74">
        <v>6965</v>
      </c>
      <c r="D23" s="74" t="s">
        <v>242</v>
      </c>
      <c r="E23" s="75">
        <f t="shared" si="4"/>
        <v>131</v>
      </c>
      <c r="F23" s="74">
        <v>19</v>
      </c>
      <c r="G23" s="76">
        <f t="shared" ref="G23:G49" si="24">4*F23</f>
        <v>76</v>
      </c>
      <c r="H23" s="19">
        <v>40</v>
      </c>
      <c r="I23" s="19">
        <v>8</v>
      </c>
      <c r="J23" s="79">
        <f t="shared" ref="J23:J50" si="25">2*I23</f>
        <v>16</v>
      </c>
      <c r="K23" s="19">
        <v>30</v>
      </c>
      <c r="L23" s="19"/>
      <c r="M23" s="79">
        <f t="shared" si="5"/>
        <v>0</v>
      </c>
      <c r="N23" s="19">
        <v>15</v>
      </c>
      <c r="O23" s="19">
        <v>3</v>
      </c>
      <c r="P23" s="79">
        <f t="shared" ref="P23:P85" si="26">1*O23</f>
        <v>3</v>
      </c>
      <c r="Q23" s="19">
        <v>40</v>
      </c>
      <c r="R23" s="81"/>
      <c r="S23" s="82">
        <f t="shared" si="6"/>
        <v>0</v>
      </c>
      <c r="T23" s="19">
        <v>10</v>
      </c>
      <c r="U23" s="19">
        <v>1</v>
      </c>
      <c r="V23" s="79">
        <f t="shared" ref="V23:V28" si="27">2.5*U23</f>
        <v>2.5</v>
      </c>
      <c r="W23" s="19">
        <v>6</v>
      </c>
      <c r="X23" s="19">
        <v>2</v>
      </c>
      <c r="Y23" s="82">
        <f t="shared" ref="Y23:Y28" si="28">1*X23</f>
        <v>2</v>
      </c>
      <c r="Z23" s="19">
        <v>12</v>
      </c>
      <c r="AA23" s="19"/>
      <c r="AB23" s="84">
        <f>0.5*AA23</f>
        <v>0</v>
      </c>
      <c r="AC23" s="19">
        <v>8</v>
      </c>
      <c r="AD23" s="19"/>
      <c r="AE23" s="79">
        <f t="shared" si="9"/>
        <v>0</v>
      </c>
      <c r="AF23" s="19">
        <v>12</v>
      </c>
      <c r="AG23" s="19">
        <v>2</v>
      </c>
      <c r="AH23" s="19"/>
      <c r="AI23" s="19">
        <f t="shared" si="10"/>
        <v>2</v>
      </c>
      <c r="AJ23" s="79">
        <f t="shared" ref="AJ23:AJ52" si="29">1.5*AI23</f>
        <v>3</v>
      </c>
      <c r="AK23" s="19">
        <v>10</v>
      </c>
      <c r="AL23" s="19">
        <v>7</v>
      </c>
      <c r="AM23" s="19"/>
      <c r="AN23" s="19">
        <f t="shared" si="11"/>
        <v>7</v>
      </c>
      <c r="AO23" s="79">
        <f t="shared" ref="AO23:AO28" si="30">2.5*AN23</f>
        <v>17.5</v>
      </c>
      <c r="AP23" s="19">
        <v>30</v>
      </c>
      <c r="AQ23" s="19">
        <v>2</v>
      </c>
      <c r="AR23" s="82">
        <f t="shared" si="12"/>
        <v>2</v>
      </c>
      <c r="AS23" s="81">
        <v>20</v>
      </c>
      <c r="AT23" s="81">
        <v>1</v>
      </c>
      <c r="AU23" s="81">
        <v>1</v>
      </c>
      <c r="AV23" s="81">
        <f t="shared" si="13"/>
        <v>3</v>
      </c>
      <c r="AW23" s="79">
        <f t="shared" ref="AW23:AW34" si="31">0.5*AV23</f>
        <v>1.5</v>
      </c>
      <c r="AX23" s="19">
        <v>30</v>
      </c>
      <c r="AY23" s="81"/>
      <c r="AZ23" s="79">
        <f t="shared" si="23"/>
        <v>0</v>
      </c>
      <c r="BA23" s="19">
        <v>15</v>
      </c>
      <c r="BB23" s="19">
        <v>5</v>
      </c>
      <c r="BC23" s="79">
        <f t="shared" si="15"/>
        <v>7.5</v>
      </c>
      <c r="BD23" s="19">
        <v>25</v>
      </c>
    </row>
    <row r="24" customHeight="1" spans="1:56">
      <c r="A24" s="74"/>
      <c r="B24" s="74"/>
      <c r="C24" s="74">
        <v>7050</v>
      </c>
      <c r="D24" s="74" t="s">
        <v>243</v>
      </c>
      <c r="E24" s="75">
        <f t="shared" si="4"/>
        <v>99</v>
      </c>
      <c r="F24" s="74">
        <v>15</v>
      </c>
      <c r="G24" s="76">
        <f t="shared" si="24"/>
        <v>60</v>
      </c>
      <c r="H24" s="19"/>
      <c r="I24" s="19">
        <v>5</v>
      </c>
      <c r="J24" s="79">
        <f t="shared" si="25"/>
        <v>10</v>
      </c>
      <c r="L24" s="19">
        <v>5</v>
      </c>
      <c r="M24" s="79">
        <f t="shared" si="5"/>
        <v>7.5</v>
      </c>
      <c r="N24" s="19"/>
      <c r="O24" s="19"/>
      <c r="P24" s="79">
        <f t="shared" si="26"/>
        <v>0</v>
      </c>
      <c r="Q24" s="19"/>
      <c r="R24" s="81"/>
      <c r="S24" s="82">
        <f t="shared" si="6"/>
        <v>0</v>
      </c>
      <c r="T24" s="19"/>
      <c r="U24" s="19"/>
      <c r="V24" s="79">
        <f t="shared" si="27"/>
        <v>0</v>
      </c>
      <c r="W24" s="19"/>
      <c r="X24" s="19">
        <v>3</v>
      </c>
      <c r="Y24" s="82">
        <f t="shared" si="28"/>
        <v>3</v>
      </c>
      <c r="AA24" s="19"/>
      <c r="AB24" s="84">
        <f t="shared" ref="AB24:AB71" si="32">0.5*AA24</f>
        <v>0</v>
      </c>
      <c r="AC24" s="19"/>
      <c r="AD24" s="19"/>
      <c r="AE24" s="79">
        <f t="shared" si="9"/>
        <v>0</v>
      </c>
      <c r="AF24" s="19"/>
      <c r="AG24" s="19">
        <v>1</v>
      </c>
      <c r="AH24" s="19"/>
      <c r="AI24" s="19">
        <f t="shared" si="10"/>
        <v>1</v>
      </c>
      <c r="AJ24" s="79">
        <f t="shared" si="29"/>
        <v>1.5</v>
      </c>
      <c r="AK24" s="19"/>
      <c r="AL24" s="19">
        <v>5</v>
      </c>
      <c r="AM24" s="19"/>
      <c r="AN24" s="19">
        <f t="shared" si="11"/>
        <v>5</v>
      </c>
      <c r="AO24" s="79">
        <f t="shared" si="30"/>
        <v>12.5</v>
      </c>
      <c r="AP24" s="19"/>
      <c r="AQ24" s="19"/>
      <c r="AR24" s="82">
        <f t="shared" si="12"/>
        <v>0</v>
      </c>
      <c r="AS24" s="81"/>
      <c r="AT24" s="81">
        <v>3</v>
      </c>
      <c r="AU24" s="81"/>
      <c r="AV24" s="81">
        <f t="shared" si="13"/>
        <v>3</v>
      </c>
      <c r="AW24" s="79">
        <f t="shared" si="31"/>
        <v>1.5</v>
      </c>
      <c r="AX24" s="19"/>
      <c r="AY24" s="81"/>
      <c r="AZ24" s="79">
        <f t="shared" si="23"/>
        <v>0</v>
      </c>
      <c r="BA24" s="19"/>
      <c r="BB24" s="19">
        <v>2</v>
      </c>
      <c r="BC24" s="79">
        <f t="shared" si="15"/>
        <v>3</v>
      </c>
      <c r="BD24" s="19"/>
    </row>
    <row r="25" customHeight="1" spans="1:56">
      <c r="A25" s="74"/>
      <c r="B25" s="74"/>
      <c r="C25" s="74">
        <v>11883</v>
      </c>
      <c r="D25" s="74" t="s">
        <v>244</v>
      </c>
      <c r="E25" s="75">
        <f t="shared" si="4"/>
        <v>77</v>
      </c>
      <c r="F25" s="74">
        <v>14</v>
      </c>
      <c r="G25" s="76">
        <f t="shared" si="24"/>
        <v>56</v>
      </c>
      <c r="H25" s="19"/>
      <c r="I25" s="19">
        <v>2</v>
      </c>
      <c r="J25" s="79">
        <f t="shared" si="25"/>
        <v>4</v>
      </c>
      <c r="L25" s="19"/>
      <c r="M25" s="79">
        <f t="shared" si="5"/>
        <v>0</v>
      </c>
      <c r="N25" s="19"/>
      <c r="O25" s="19">
        <v>7</v>
      </c>
      <c r="P25" s="79">
        <f t="shared" si="26"/>
        <v>7</v>
      </c>
      <c r="Q25" s="19"/>
      <c r="R25" s="81"/>
      <c r="S25" s="82">
        <f t="shared" si="6"/>
        <v>0</v>
      </c>
      <c r="T25" s="19"/>
      <c r="U25" s="19"/>
      <c r="V25" s="79">
        <f t="shared" si="27"/>
        <v>0</v>
      </c>
      <c r="W25" s="19"/>
      <c r="X25" s="19">
        <v>1</v>
      </c>
      <c r="Y25" s="82">
        <f t="shared" si="28"/>
        <v>1</v>
      </c>
      <c r="AA25" s="19">
        <v>1</v>
      </c>
      <c r="AB25" s="84">
        <f t="shared" si="32"/>
        <v>0.5</v>
      </c>
      <c r="AC25" s="19"/>
      <c r="AD25" s="19"/>
      <c r="AE25" s="79">
        <f t="shared" si="9"/>
        <v>0</v>
      </c>
      <c r="AF25" s="19"/>
      <c r="AG25" s="19"/>
      <c r="AH25" s="19"/>
      <c r="AI25" s="19">
        <f t="shared" si="10"/>
        <v>0</v>
      </c>
      <c r="AJ25" s="79">
        <f t="shared" si="29"/>
        <v>0</v>
      </c>
      <c r="AK25" s="19"/>
      <c r="AL25" s="19"/>
      <c r="AM25" s="19"/>
      <c r="AN25" s="19">
        <f t="shared" si="11"/>
        <v>0</v>
      </c>
      <c r="AO25" s="79">
        <f t="shared" si="30"/>
        <v>0</v>
      </c>
      <c r="AP25" s="19"/>
      <c r="AQ25" s="19"/>
      <c r="AR25" s="82">
        <f t="shared" si="12"/>
        <v>0</v>
      </c>
      <c r="AS25" s="81"/>
      <c r="AT25" s="81">
        <v>1</v>
      </c>
      <c r="AU25" s="81"/>
      <c r="AV25" s="81">
        <f t="shared" si="13"/>
        <v>1</v>
      </c>
      <c r="AW25" s="79">
        <f t="shared" si="31"/>
        <v>0.5</v>
      </c>
      <c r="AX25" s="19"/>
      <c r="AY25" s="81">
        <v>2</v>
      </c>
      <c r="AZ25" s="79">
        <f t="shared" si="23"/>
        <v>2</v>
      </c>
      <c r="BA25" s="19"/>
      <c r="BB25" s="19">
        <v>4</v>
      </c>
      <c r="BC25" s="79">
        <f t="shared" si="15"/>
        <v>6</v>
      </c>
      <c r="BD25" s="19"/>
    </row>
    <row r="26" customHeight="1" spans="1:56">
      <c r="A26" s="74"/>
      <c r="B26" s="74"/>
      <c r="C26" s="74">
        <v>14379</v>
      </c>
      <c r="D26" s="74" t="s">
        <v>245</v>
      </c>
      <c r="E26" s="75">
        <f t="shared" si="4"/>
        <v>84.8</v>
      </c>
      <c r="F26" s="74">
        <v>10</v>
      </c>
      <c r="G26" s="76">
        <f t="shared" si="24"/>
        <v>40</v>
      </c>
      <c r="H26" s="19"/>
      <c r="I26" s="19">
        <v>1</v>
      </c>
      <c r="J26" s="79">
        <f t="shared" si="25"/>
        <v>2</v>
      </c>
      <c r="L26" s="19"/>
      <c r="M26" s="79">
        <f t="shared" si="5"/>
        <v>0</v>
      </c>
      <c r="N26" s="19"/>
      <c r="O26" s="19">
        <v>1</v>
      </c>
      <c r="P26" s="79">
        <f t="shared" si="26"/>
        <v>1</v>
      </c>
      <c r="Q26" s="19"/>
      <c r="R26" s="81">
        <v>1</v>
      </c>
      <c r="S26" s="82">
        <f t="shared" si="6"/>
        <v>0.8</v>
      </c>
      <c r="T26" s="19"/>
      <c r="U26" s="19">
        <v>0</v>
      </c>
      <c r="V26" s="79">
        <f t="shared" si="27"/>
        <v>0</v>
      </c>
      <c r="W26" s="19"/>
      <c r="X26" s="19">
        <v>2</v>
      </c>
      <c r="Y26" s="82">
        <f t="shared" si="28"/>
        <v>2</v>
      </c>
      <c r="AA26" s="19"/>
      <c r="AB26" s="84">
        <f t="shared" si="32"/>
        <v>0</v>
      </c>
      <c r="AC26" s="19"/>
      <c r="AD26" s="19"/>
      <c r="AE26" s="79">
        <f t="shared" si="9"/>
        <v>0</v>
      </c>
      <c r="AF26" s="19"/>
      <c r="AG26" s="19">
        <v>1</v>
      </c>
      <c r="AH26" s="19"/>
      <c r="AI26" s="19">
        <f t="shared" si="10"/>
        <v>1</v>
      </c>
      <c r="AJ26" s="79">
        <f t="shared" si="29"/>
        <v>1.5</v>
      </c>
      <c r="AK26" s="19"/>
      <c r="AL26" s="19">
        <v>13</v>
      </c>
      <c r="AM26" s="19"/>
      <c r="AN26" s="19">
        <f t="shared" si="11"/>
        <v>13</v>
      </c>
      <c r="AO26" s="79">
        <f t="shared" si="30"/>
        <v>32.5</v>
      </c>
      <c r="AP26" s="19"/>
      <c r="AQ26" s="19"/>
      <c r="AR26" s="82">
        <f t="shared" si="12"/>
        <v>0</v>
      </c>
      <c r="AS26" s="81"/>
      <c r="AT26" s="81">
        <v>6</v>
      </c>
      <c r="AU26" s="81">
        <v>2</v>
      </c>
      <c r="AV26" s="81">
        <f t="shared" si="13"/>
        <v>10</v>
      </c>
      <c r="AW26" s="79">
        <f t="shared" si="31"/>
        <v>5</v>
      </c>
      <c r="AX26" s="19"/>
      <c r="AY26" s="81"/>
      <c r="AZ26" s="79">
        <f t="shared" si="23"/>
        <v>0</v>
      </c>
      <c r="BA26" s="19"/>
      <c r="BB26" s="19"/>
      <c r="BC26" s="79">
        <f t="shared" si="15"/>
        <v>0</v>
      </c>
      <c r="BD26" s="19"/>
    </row>
    <row r="27" customHeight="1" spans="1:56">
      <c r="A27" s="74"/>
      <c r="B27" s="74"/>
      <c r="C27" s="74">
        <v>990176</v>
      </c>
      <c r="D27" s="74" t="s">
        <v>246</v>
      </c>
      <c r="E27" s="75">
        <f t="shared" si="4"/>
        <v>96</v>
      </c>
      <c r="F27" s="74">
        <v>14</v>
      </c>
      <c r="G27" s="76">
        <f t="shared" si="24"/>
        <v>56</v>
      </c>
      <c r="H27" s="19"/>
      <c r="I27" s="19">
        <v>1</v>
      </c>
      <c r="J27" s="79">
        <f t="shared" si="25"/>
        <v>2</v>
      </c>
      <c r="L27" s="19"/>
      <c r="M27" s="79">
        <f t="shared" si="5"/>
        <v>0</v>
      </c>
      <c r="N27" s="19"/>
      <c r="O27" s="19">
        <v>8</v>
      </c>
      <c r="P27" s="79">
        <f t="shared" si="26"/>
        <v>8</v>
      </c>
      <c r="Q27" s="19"/>
      <c r="R27" s="81"/>
      <c r="S27" s="82">
        <f t="shared" si="6"/>
        <v>0</v>
      </c>
      <c r="T27" s="19"/>
      <c r="U27" s="19">
        <v>1</v>
      </c>
      <c r="V27" s="79">
        <f t="shared" si="27"/>
        <v>2.5</v>
      </c>
      <c r="W27" s="19"/>
      <c r="X27" s="19">
        <v>3</v>
      </c>
      <c r="Y27" s="82">
        <f t="shared" si="28"/>
        <v>3</v>
      </c>
      <c r="AA27" s="19"/>
      <c r="AB27" s="84">
        <f t="shared" si="32"/>
        <v>0</v>
      </c>
      <c r="AC27" s="19"/>
      <c r="AD27" s="19"/>
      <c r="AE27" s="79">
        <f t="shared" si="9"/>
        <v>0</v>
      </c>
      <c r="AF27" s="19"/>
      <c r="AG27" s="19">
        <v>1</v>
      </c>
      <c r="AH27" s="19"/>
      <c r="AI27" s="19">
        <f t="shared" si="10"/>
        <v>1</v>
      </c>
      <c r="AJ27" s="79">
        <f t="shared" si="29"/>
        <v>1.5</v>
      </c>
      <c r="AK27" s="19"/>
      <c r="AL27" s="19">
        <v>8</v>
      </c>
      <c r="AM27" s="19"/>
      <c r="AN27" s="19">
        <f t="shared" si="11"/>
        <v>8</v>
      </c>
      <c r="AO27" s="79">
        <f t="shared" si="30"/>
        <v>20</v>
      </c>
      <c r="AP27" s="19"/>
      <c r="AQ27" s="19">
        <v>1</v>
      </c>
      <c r="AR27" s="82">
        <f t="shared" si="12"/>
        <v>1</v>
      </c>
      <c r="AS27" s="81"/>
      <c r="AT27" s="81">
        <v>4</v>
      </c>
      <c r="AU27" s="81"/>
      <c r="AV27" s="81">
        <f t="shared" si="13"/>
        <v>4</v>
      </c>
      <c r="AW27" s="79">
        <f t="shared" si="31"/>
        <v>2</v>
      </c>
      <c r="AX27" s="19"/>
      <c r="AY27" s="81"/>
      <c r="AZ27" s="79">
        <f t="shared" si="23"/>
        <v>0</v>
      </c>
      <c r="BA27" s="19"/>
      <c r="BB27" s="19"/>
      <c r="BC27" s="79">
        <f t="shared" si="15"/>
        <v>0</v>
      </c>
      <c r="BD27" s="19"/>
    </row>
    <row r="28" customHeight="1" spans="1:56">
      <c r="A28" s="74"/>
      <c r="B28" s="74"/>
      <c r="C28" s="74">
        <v>990451</v>
      </c>
      <c r="D28" s="74" t="s">
        <v>247</v>
      </c>
      <c r="E28" s="75">
        <f t="shared" si="4"/>
        <v>143</v>
      </c>
      <c r="F28" s="74">
        <v>28</v>
      </c>
      <c r="G28" s="76">
        <f t="shared" si="24"/>
        <v>112</v>
      </c>
      <c r="H28" s="19"/>
      <c r="I28" s="19">
        <v>10</v>
      </c>
      <c r="J28" s="79">
        <f t="shared" si="25"/>
        <v>20</v>
      </c>
      <c r="L28" s="19"/>
      <c r="M28" s="79">
        <f t="shared" si="5"/>
        <v>0</v>
      </c>
      <c r="N28" s="19"/>
      <c r="O28" s="19">
        <v>2</v>
      </c>
      <c r="P28" s="79">
        <f t="shared" si="26"/>
        <v>2</v>
      </c>
      <c r="Q28" s="19"/>
      <c r="R28" s="81"/>
      <c r="S28" s="82">
        <f t="shared" si="6"/>
        <v>0</v>
      </c>
      <c r="T28" s="19"/>
      <c r="U28" s="19"/>
      <c r="V28" s="79">
        <f t="shared" si="27"/>
        <v>0</v>
      </c>
      <c r="W28" s="19"/>
      <c r="X28" s="19">
        <v>1</v>
      </c>
      <c r="Y28" s="82">
        <f t="shared" si="28"/>
        <v>1</v>
      </c>
      <c r="AA28" s="19"/>
      <c r="AB28" s="84">
        <f t="shared" si="32"/>
        <v>0</v>
      </c>
      <c r="AC28" s="19"/>
      <c r="AD28" s="19"/>
      <c r="AE28" s="79">
        <f t="shared" si="9"/>
        <v>0</v>
      </c>
      <c r="AF28" s="19"/>
      <c r="AG28" s="19"/>
      <c r="AH28" s="19"/>
      <c r="AI28" s="19">
        <f t="shared" si="10"/>
        <v>0</v>
      </c>
      <c r="AJ28" s="79">
        <f t="shared" si="29"/>
        <v>0</v>
      </c>
      <c r="AK28" s="19"/>
      <c r="AL28" s="19">
        <v>1</v>
      </c>
      <c r="AM28" s="19"/>
      <c r="AN28" s="19">
        <f t="shared" si="11"/>
        <v>1</v>
      </c>
      <c r="AO28" s="79">
        <f t="shared" si="30"/>
        <v>2.5</v>
      </c>
      <c r="AP28" s="19"/>
      <c r="AQ28" s="19"/>
      <c r="AR28" s="82">
        <f t="shared" si="12"/>
        <v>0</v>
      </c>
      <c r="AS28" s="81"/>
      <c r="AT28" s="81">
        <v>1</v>
      </c>
      <c r="AU28" s="81">
        <v>2</v>
      </c>
      <c r="AV28" s="81">
        <f t="shared" si="13"/>
        <v>5</v>
      </c>
      <c r="AW28" s="79">
        <f t="shared" si="31"/>
        <v>2.5</v>
      </c>
      <c r="AX28" s="19"/>
      <c r="AY28" s="81"/>
      <c r="AZ28" s="79">
        <f t="shared" si="23"/>
        <v>0</v>
      </c>
      <c r="BA28" s="19"/>
      <c r="BB28" s="19">
        <v>2</v>
      </c>
      <c r="BC28" s="79">
        <f t="shared" si="15"/>
        <v>3</v>
      </c>
      <c r="BD28" s="19"/>
    </row>
    <row r="29" customHeight="1" spans="1:56">
      <c r="A29" s="74">
        <v>339</v>
      </c>
      <c r="B29" s="74" t="s">
        <v>248</v>
      </c>
      <c r="C29" s="74">
        <v>6456</v>
      </c>
      <c r="D29" s="74" t="s">
        <v>249</v>
      </c>
      <c r="E29" s="75">
        <f t="shared" si="4"/>
        <v>119.1</v>
      </c>
      <c r="F29" s="74">
        <v>18</v>
      </c>
      <c r="G29" s="76">
        <f t="shared" si="24"/>
        <v>72</v>
      </c>
      <c r="H29" s="19">
        <v>30</v>
      </c>
      <c r="I29" s="19">
        <v>2</v>
      </c>
      <c r="J29" s="79">
        <f t="shared" si="25"/>
        <v>4</v>
      </c>
      <c r="K29" s="19">
        <v>15</v>
      </c>
      <c r="L29" s="19"/>
      <c r="M29" s="79">
        <f t="shared" si="5"/>
        <v>0</v>
      </c>
      <c r="N29" s="19">
        <v>8</v>
      </c>
      <c r="O29" s="19">
        <v>16</v>
      </c>
      <c r="P29" s="79">
        <f t="shared" si="26"/>
        <v>16</v>
      </c>
      <c r="Q29" s="19">
        <v>25</v>
      </c>
      <c r="R29" s="81"/>
      <c r="S29" s="82">
        <f t="shared" si="6"/>
        <v>0</v>
      </c>
      <c r="T29" s="19">
        <v>6</v>
      </c>
      <c r="U29" s="19">
        <v>6</v>
      </c>
      <c r="V29" s="79">
        <f>3.5*U29</f>
        <v>21</v>
      </c>
      <c r="W29" s="19">
        <v>4</v>
      </c>
      <c r="X29" s="19">
        <v>2</v>
      </c>
      <c r="Y29" s="82">
        <f t="shared" ref="Y29:Y34" si="33">0.8*X29</f>
        <v>1.6</v>
      </c>
      <c r="Z29" s="19">
        <v>10</v>
      </c>
      <c r="AA29" s="19"/>
      <c r="AB29" s="84">
        <f t="shared" si="32"/>
        <v>0</v>
      </c>
      <c r="AC29" s="19">
        <v>3</v>
      </c>
      <c r="AD29" s="19"/>
      <c r="AE29" s="79">
        <f t="shared" si="9"/>
        <v>0</v>
      </c>
      <c r="AF29" s="19">
        <v>8</v>
      </c>
      <c r="AG29" s="19">
        <v>1</v>
      </c>
      <c r="AH29" s="19"/>
      <c r="AI29" s="19">
        <f t="shared" si="10"/>
        <v>1</v>
      </c>
      <c r="AJ29" s="79">
        <f t="shared" si="29"/>
        <v>1.5</v>
      </c>
      <c r="AK29" s="19">
        <v>5</v>
      </c>
      <c r="AL29" s="19"/>
      <c r="AM29" s="19"/>
      <c r="AN29" s="19">
        <f t="shared" si="11"/>
        <v>0</v>
      </c>
      <c r="AO29" s="79">
        <f t="shared" ref="AO29:AO34" si="34">1*AN29</f>
        <v>0</v>
      </c>
      <c r="AP29" s="19">
        <v>20</v>
      </c>
      <c r="AQ29" s="19"/>
      <c r="AR29" s="82">
        <f t="shared" si="12"/>
        <v>0</v>
      </c>
      <c r="AS29" s="81">
        <v>12</v>
      </c>
      <c r="AT29" s="81">
        <v>4</v>
      </c>
      <c r="AU29" s="81">
        <v>1</v>
      </c>
      <c r="AV29" s="81">
        <f t="shared" si="13"/>
        <v>6</v>
      </c>
      <c r="AW29" s="79">
        <f t="shared" si="31"/>
        <v>3</v>
      </c>
      <c r="AX29" s="19">
        <v>20</v>
      </c>
      <c r="AY29" s="81"/>
      <c r="AZ29" s="79">
        <f t="shared" si="23"/>
        <v>0</v>
      </c>
      <c r="BA29" s="19">
        <v>10</v>
      </c>
      <c r="BB29" s="19"/>
      <c r="BC29" s="79">
        <f t="shared" si="15"/>
        <v>0</v>
      </c>
      <c r="BD29" s="19">
        <v>18</v>
      </c>
    </row>
    <row r="30" customHeight="1" spans="1:56">
      <c r="A30" s="74"/>
      <c r="B30" s="74"/>
      <c r="C30" s="74">
        <v>13986</v>
      </c>
      <c r="D30" s="74" t="s">
        <v>250</v>
      </c>
      <c r="E30" s="75">
        <f t="shared" si="4"/>
        <v>98</v>
      </c>
      <c r="F30" s="74">
        <v>17</v>
      </c>
      <c r="G30" s="76">
        <f t="shared" si="24"/>
        <v>68</v>
      </c>
      <c r="H30" s="19"/>
      <c r="I30" s="19">
        <v>4</v>
      </c>
      <c r="J30" s="79">
        <f t="shared" si="25"/>
        <v>8</v>
      </c>
      <c r="L30" s="19"/>
      <c r="M30" s="79">
        <f t="shared" si="5"/>
        <v>0</v>
      </c>
      <c r="N30" s="19"/>
      <c r="O30" s="19">
        <v>6</v>
      </c>
      <c r="P30" s="79">
        <f t="shared" si="26"/>
        <v>6</v>
      </c>
      <c r="Q30" s="19"/>
      <c r="R30" s="81"/>
      <c r="S30" s="82">
        <f t="shared" si="6"/>
        <v>0</v>
      </c>
      <c r="T30" s="19"/>
      <c r="U30" s="19">
        <v>3</v>
      </c>
      <c r="V30" s="79">
        <f>3.5*U30</f>
        <v>10.5</v>
      </c>
      <c r="W30" s="19"/>
      <c r="X30" s="19"/>
      <c r="Y30" s="82">
        <f t="shared" si="33"/>
        <v>0</v>
      </c>
      <c r="AA30" s="19"/>
      <c r="AB30" s="84">
        <f t="shared" si="32"/>
        <v>0</v>
      </c>
      <c r="AC30" s="19"/>
      <c r="AD30" s="19"/>
      <c r="AE30" s="79">
        <f t="shared" si="9"/>
        <v>0</v>
      </c>
      <c r="AF30" s="19"/>
      <c r="AG30" s="19"/>
      <c r="AH30" s="19"/>
      <c r="AI30" s="19">
        <f t="shared" si="10"/>
        <v>0</v>
      </c>
      <c r="AJ30" s="79">
        <f t="shared" si="29"/>
        <v>0</v>
      </c>
      <c r="AK30" s="19"/>
      <c r="AL30" s="19">
        <v>1</v>
      </c>
      <c r="AM30" s="19"/>
      <c r="AN30" s="19">
        <f t="shared" si="11"/>
        <v>1</v>
      </c>
      <c r="AO30" s="79">
        <f t="shared" si="34"/>
        <v>1</v>
      </c>
      <c r="AP30" s="19"/>
      <c r="AQ30" s="19">
        <v>1</v>
      </c>
      <c r="AR30" s="82">
        <f t="shared" si="12"/>
        <v>1</v>
      </c>
      <c r="AS30" s="81"/>
      <c r="AT30" s="81">
        <v>5</v>
      </c>
      <c r="AU30" s="81">
        <v>1</v>
      </c>
      <c r="AV30" s="81">
        <f t="shared" si="13"/>
        <v>7</v>
      </c>
      <c r="AW30" s="79">
        <f t="shared" si="31"/>
        <v>3.5</v>
      </c>
      <c r="AX30" s="19"/>
      <c r="AY30" s="81"/>
      <c r="AZ30" s="79">
        <f t="shared" si="23"/>
        <v>0</v>
      </c>
      <c r="BA30" s="19"/>
      <c r="BB30" s="19"/>
      <c r="BC30" s="79">
        <f t="shared" si="15"/>
        <v>0</v>
      </c>
      <c r="BD30" s="19"/>
    </row>
    <row r="31" customHeight="1" spans="1:56">
      <c r="A31" s="74">
        <v>341</v>
      </c>
      <c r="B31" s="74" t="s">
        <v>251</v>
      </c>
      <c r="C31" s="74">
        <v>4450</v>
      </c>
      <c r="D31" s="74" t="s">
        <v>252</v>
      </c>
      <c r="E31" s="75">
        <f t="shared" si="4"/>
        <v>66.4</v>
      </c>
      <c r="F31" s="74">
        <v>13</v>
      </c>
      <c r="G31" s="76">
        <f t="shared" si="24"/>
        <v>52</v>
      </c>
      <c r="H31" s="19">
        <v>45</v>
      </c>
      <c r="I31" s="19">
        <v>2</v>
      </c>
      <c r="J31" s="79">
        <f t="shared" si="25"/>
        <v>4</v>
      </c>
      <c r="K31" s="19">
        <v>30</v>
      </c>
      <c r="L31" s="19"/>
      <c r="M31" s="79">
        <f t="shared" si="5"/>
        <v>0</v>
      </c>
      <c r="N31" s="19">
        <v>15</v>
      </c>
      <c r="O31" s="19"/>
      <c r="P31" s="79">
        <f t="shared" si="26"/>
        <v>0</v>
      </c>
      <c r="Q31" s="19">
        <v>40</v>
      </c>
      <c r="R31" s="81">
        <v>1</v>
      </c>
      <c r="S31" s="82">
        <f t="shared" si="6"/>
        <v>0.8</v>
      </c>
      <c r="T31" s="19">
        <v>10</v>
      </c>
      <c r="U31" s="19"/>
      <c r="V31" s="79">
        <f t="shared" ref="V31:V38" si="35">2.5*U31</f>
        <v>0</v>
      </c>
      <c r="W31" s="19">
        <v>6</v>
      </c>
      <c r="X31" s="19">
        <v>2</v>
      </c>
      <c r="Y31" s="82">
        <f t="shared" si="33"/>
        <v>1.6</v>
      </c>
      <c r="Z31" s="19">
        <v>12</v>
      </c>
      <c r="AA31" s="19"/>
      <c r="AB31" s="84">
        <f t="shared" si="32"/>
        <v>0</v>
      </c>
      <c r="AC31" s="19">
        <v>8</v>
      </c>
      <c r="AD31" s="19"/>
      <c r="AE31" s="79">
        <f t="shared" si="9"/>
        <v>0</v>
      </c>
      <c r="AF31" s="19">
        <v>12</v>
      </c>
      <c r="AG31" s="19">
        <v>2</v>
      </c>
      <c r="AH31" s="19"/>
      <c r="AI31" s="19">
        <f t="shared" si="10"/>
        <v>2</v>
      </c>
      <c r="AJ31" s="79">
        <f t="shared" si="29"/>
        <v>3</v>
      </c>
      <c r="AK31" s="19">
        <v>10</v>
      </c>
      <c r="AL31" s="19">
        <v>1</v>
      </c>
      <c r="AM31" s="19">
        <v>2</v>
      </c>
      <c r="AN31" s="19">
        <f t="shared" si="11"/>
        <v>3</v>
      </c>
      <c r="AO31" s="79">
        <f t="shared" si="34"/>
        <v>3</v>
      </c>
      <c r="AP31" s="19">
        <v>30</v>
      </c>
      <c r="AQ31" s="19"/>
      <c r="AR31" s="82">
        <f t="shared" si="12"/>
        <v>0</v>
      </c>
      <c r="AS31" s="81">
        <v>20</v>
      </c>
      <c r="AT31" s="81">
        <v>4</v>
      </c>
      <c r="AU31" s="81"/>
      <c r="AV31" s="81">
        <f t="shared" si="13"/>
        <v>4</v>
      </c>
      <c r="AW31" s="79">
        <f t="shared" si="31"/>
        <v>2</v>
      </c>
      <c r="AX31" s="19">
        <v>30</v>
      </c>
      <c r="AY31" s="81"/>
      <c r="AZ31" s="79">
        <f t="shared" si="23"/>
        <v>0</v>
      </c>
      <c r="BA31" s="19">
        <v>15</v>
      </c>
      <c r="BB31" s="19"/>
      <c r="BC31" s="79">
        <f t="shared" si="15"/>
        <v>0</v>
      </c>
      <c r="BD31" s="19">
        <v>25</v>
      </c>
    </row>
    <row r="32" customHeight="1" spans="1:56">
      <c r="A32" s="74"/>
      <c r="B32" s="74"/>
      <c r="C32" s="74">
        <v>11372</v>
      </c>
      <c r="D32" s="74" t="s">
        <v>253</v>
      </c>
      <c r="E32" s="75">
        <f t="shared" si="4"/>
        <v>221.3</v>
      </c>
      <c r="F32" s="74">
        <v>48</v>
      </c>
      <c r="G32" s="76">
        <f t="shared" si="24"/>
        <v>192</v>
      </c>
      <c r="H32" s="19"/>
      <c r="I32" s="19">
        <v>7</v>
      </c>
      <c r="J32" s="79">
        <f t="shared" si="25"/>
        <v>14</v>
      </c>
      <c r="L32" s="19">
        <v>1</v>
      </c>
      <c r="M32" s="79">
        <f t="shared" si="5"/>
        <v>1.5</v>
      </c>
      <c r="N32" s="19"/>
      <c r="O32" s="19">
        <v>4</v>
      </c>
      <c r="P32" s="79">
        <f t="shared" si="26"/>
        <v>4</v>
      </c>
      <c r="Q32" s="19"/>
      <c r="R32" s="81"/>
      <c r="S32" s="82">
        <f t="shared" si="6"/>
        <v>0</v>
      </c>
      <c r="T32" s="19"/>
      <c r="U32" s="19"/>
      <c r="V32" s="79">
        <f t="shared" si="35"/>
        <v>0</v>
      </c>
      <c r="W32" s="19"/>
      <c r="X32" s="19">
        <v>1</v>
      </c>
      <c r="Y32" s="82">
        <f t="shared" si="33"/>
        <v>0.8</v>
      </c>
      <c r="AA32" s="19">
        <v>1</v>
      </c>
      <c r="AB32" s="84">
        <f t="shared" si="32"/>
        <v>0.5</v>
      </c>
      <c r="AC32" s="19"/>
      <c r="AD32" s="19"/>
      <c r="AE32" s="79">
        <f t="shared" si="9"/>
        <v>0</v>
      </c>
      <c r="AF32" s="19"/>
      <c r="AG32" s="19">
        <v>1</v>
      </c>
      <c r="AH32" s="19"/>
      <c r="AI32" s="19">
        <f t="shared" si="10"/>
        <v>1</v>
      </c>
      <c r="AJ32" s="79">
        <f t="shared" si="29"/>
        <v>1.5</v>
      </c>
      <c r="AK32" s="19"/>
      <c r="AL32" s="19"/>
      <c r="AM32" s="19"/>
      <c r="AN32" s="19">
        <f t="shared" si="11"/>
        <v>0</v>
      </c>
      <c r="AO32" s="79">
        <f t="shared" si="34"/>
        <v>0</v>
      </c>
      <c r="AP32" s="19"/>
      <c r="AQ32" s="19"/>
      <c r="AR32" s="82">
        <f t="shared" si="12"/>
        <v>0</v>
      </c>
      <c r="AS32" s="81"/>
      <c r="AT32" s="81">
        <v>5</v>
      </c>
      <c r="AU32" s="81"/>
      <c r="AV32" s="81">
        <f t="shared" si="13"/>
        <v>5</v>
      </c>
      <c r="AW32" s="79">
        <f t="shared" si="31"/>
        <v>2.5</v>
      </c>
      <c r="AX32" s="19"/>
      <c r="AY32" s="81"/>
      <c r="AZ32" s="79">
        <f t="shared" si="23"/>
        <v>0</v>
      </c>
      <c r="BA32" s="19"/>
      <c r="BB32" s="19">
        <v>3</v>
      </c>
      <c r="BC32" s="79">
        <f t="shared" si="15"/>
        <v>4.5</v>
      </c>
      <c r="BD32" s="19"/>
    </row>
    <row r="33" customHeight="1" spans="1:56">
      <c r="A33" s="74"/>
      <c r="B33" s="74"/>
      <c r="C33" s="74">
        <v>14064</v>
      </c>
      <c r="D33" s="74" t="s">
        <v>254</v>
      </c>
      <c r="E33" s="75">
        <f t="shared" si="4"/>
        <v>321.6</v>
      </c>
      <c r="F33" s="74">
        <v>75.5</v>
      </c>
      <c r="G33" s="76">
        <f t="shared" si="24"/>
        <v>302</v>
      </c>
      <c r="H33" s="19"/>
      <c r="I33" s="19">
        <v>4</v>
      </c>
      <c r="J33" s="79">
        <f t="shared" si="25"/>
        <v>8</v>
      </c>
      <c r="L33" s="19">
        <v>2</v>
      </c>
      <c r="M33" s="79">
        <f t="shared" si="5"/>
        <v>3</v>
      </c>
      <c r="N33" s="19"/>
      <c r="O33" s="19">
        <v>1</v>
      </c>
      <c r="P33" s="79">
        <f t="shared" si="26"/>
        <v>1</v>
      </c>
      <c r="Q33" s="19"/>
      <c r="R33" s="81">
        <v>1</v>
      </c>
      <c r="S33" s="82">
        <f t="shared" si="6"/>
        <v>0.8</v>
      </c>
      <c r="T33" s="19"/>
      <c r="U33" s="19">
        <v>1</v>
      </c>
      <c r="V33" s="79">
        <f t="shared" si="35"/>
        <v>2.5</v>
      </c>
      <c r="W33" s="19"/>
      <c r="X33" s="19">
        <v>1</v>
      </c>
      <c r="Y33" s="82">
        <f t="shared" si="33"/>
        <v>0.8</v>
      </c>
      <c r="AA33" s="19"/>
      <c r="AB33" s="84">
        <f t="shared" si="32"/>
        <v>0</v>
      </c>
      <c r="AC33" s="19"/>
      <c r="AD33" s="19"/>
      <c r="AE33" s="79">
        <f t="shared" si="9"/>
        <v>0</v>
      </c>
      <c r="AF33" s="19"/>
      <c r="AG33" s="19"/>
      <c r="AH33" s="19"/>
      <c r="AI33" s="19">
        <f t="shared" si="10"/>
        <v>0</v>
      </c>
      <c r="AJ33" s="79">
        <f t="shared" si="29"/>
        <v>0</v>
      </c>
      <c r="AK33" s="19"/>
      <c r="AL33" s="19"/>
      <c r="AM33" s="19">
        <v>0</v>
      </c>
      <c r="AN33" s="19">
        <f t="shared" si="11"/>
        <v>0</v>
      </c>
      <c r="AO33" s="79">
        <f t="shared" si="34"/>
        <v>0</v>
      </c>
      <c r="AP33" s="19"/>
      <c r="AQ33" s="19">
        <v>1</v>
      </c>
      <c r="AR33" s="82">
        <f t="shared" si="12"/>
        <v>1</v>
      </c>
      <c r="AS33" s="81"/>
      <c r="AT33" s="81">
        <v>3</v>
      </c>
      <c r="AU33" s="81"/>
      <c r="AV33" s="81">
        <f t="shared" si="13"/>
        <v>3</v>
      </c>
      <c r="AW33" s="79">
        <f t="shared" si="31"/>
        <v>1.5</v>
      </c>
      <c r="AX33" s="19"/>
      <c r="AY33" s="81">
        <v>1</v>
      </c>
      <c r="AZ33" s="79">
        <f t="shared" si="23"/>
        <v>1</v>
      </c>
      <c r="BA33" s="19"/>
      <c r="BB33" s="19"/>
      <c r="BC33" s="79">
        <f t="shared" si="15"/>
        <v>0</v>
      </c>
      <c r="BD33" s="19"/>
    </row>
    <row r="34" customHeight="1" spans="1:56">
      <c r="A34" s="74"/>
      <c r="B34" s="74"/>
      <c r="C34" s="74">
        <v>14248</v>
      </c>
      <c r="D34" s="74" t="s">
        <v>255</v>
      </c>
      <c r="E34" s="75">
        <f t="shared" si="4"/>
        <v>79.2</v>
      </c>
      <c r="F34" s="74">
        <v>15</v>
      </c>
      <c r="G34" s="76">
        <f t="shared" si="24"/>
        <v>60</v>
      </c>
      <c r="H34" s="19"/>
      <c r="I34" s="19">
        <v>4</v>
      </c>
      <c r="J34" s="79">
        <f t="shared" si="25"/>
        <v>8</v>
      </c>
      <c r="L34" s="19"/>
      <c r="M34" s="79">
        <f t="shared" si="5"/>
        <v>0</v>
      </c>
      <c r="N34" s="19"/>
      <c r="O34" s="19">
        <v>3</v>
      </c>
      <c r="P34" s="79">
        <f t="shared" si="26"/>
        <v>3</v>
      </c>
      <c r="Q34" s="19"/>
      <c r="R34" s="81"/>
      <c r="S34" s="82">
        <f t="shared" si="6"/>
        <v>0</v>
      </c>
      <c r="T34" s="19"/>
      <c r="U34" s="19"/>
      <c r="V34" s="79">
        <f t="shared" si="35"/>
        <v>0</v>
      </c>
      <c r="W34" s="19"/>
      <c r="X34" s="19">
        <v>4</v>
      </c>
      <c r="Y34" s="82">
        <f t="shared" si="33"/>
        <v>3.2</v>
      </c>
      <c r="AA34" s="19"/>
      <c r="AB34" s="84">
        <f t="shared" si="32"/>
        <v>0</v>
      </c>
      <c r="AC34" s="19"/>
      <c r="AD34" s="19"/>
      <c r="AE34" s="79">
        <f t="shared" si="9"/>
        <v>0</v>
      </c>
      <c r="AF34" s="19"/>
      <c r="AG34" s="19">
        <v>1</v>
      </c>
      <c r="AH34" s="19"/>
      <c r="AI34" s="19">
        <f t="shared" si="10"/>
        <v>1</v>
      </c>
      <c r="AJ34" s="79">
        <f t="shared" si="29"/>
        <v>1.5</v>
      </c>
      <c r="AK34" s="19"/>
      <c r="AL34" s="19"/>
      <c r="AM34" s="19"/>
      <c r="AN34" s="19">
        <f t="shared" si="11"/>
        <v>0</v>
      </c>
      <c r="AO34" s="79">
        <f t="shared" si="34"/>
        <v>0</v>
      </c>
      <c r="AP34" s="19"/>
      <c r="AQ34" s="19">
        <v>3</v>
      </c>
      <c r="AR34" s="82">
        <f t="shared" si="12"/>
        <v>3</v>
      </c>
      <c r="AS34" s="81"/>
      <c r="AT34" s="81">
        <v>1</v>
      </c>
      <c r="AU34" s="81"/>
      <c r="AV34" s="81">
        <f t="shared" si="13"/>
        <v>1</v>
      </c>
      <c r="AW34" s="79">
        <f t="shared" si="31"/>
        <v>0.5</v>
      </c>
      <c r="AX34" s="19"/>
      <c r="AY34" s="81"/>
      <c r="AZ34" s="79">
        <f t="shared" si="23"/>
        <v>0</v>
      </c>
      <c r="BA34" s="19"/>
      <c r="BB34" s="19"/>
      <c r="BC34" s="79">
        <f t="shared" si="15"/>
        <v>0</v>
      </c>
      <c r="BD34" s="19"/>
    </row>
    <row r="35" customHeight="1" spans="1:56">
      <c r="A35" s="74">
        <v>343</v>
      </c>
      <c r="B35" s="74" t="s">
        <v>256</v>
      </c>
      <c r="C35" s="74">
        <v>7583</v>
      </c>
      <c r="D35" s="74" t="s">
        <v>257</v>
      </c>
      <c r="E35" s="75">
        <f t="shared" si="4"/>
        <v>186.9</v>
      </c>
      <c r="F35" s="74">
        <v>27</v>
      </c>
      <c r="G35" s="76">
        <f t="shared" si="24"/>
        <v>108</v>
      </c>
      <c r="H35" s="19">
        <v>45</v>
      </c>
      <c r="I35" s="19">
        <v>7</v>
      </c>
      <c r="J35" s="79">
        <f t="shared" si="25"/>
        <v>14</v>
      </c>
      <c r="K35" s="19">
        <v>30</v>
      </c>
      <c r="L35" s="19"/>
      <c r="M35" s="79">
        <f t="shared" si="5"/>
        <v>0</v>
      </c>
      <c r="N35" s="19">
        <v>15</v>
      </c>
      <c r="O35" s="19">
        <v>7</v>
      </c>
      <c r="P35" s="79">
        <f t="shared" si="26"/>
        <v>7</v>
      </c>
      <c r="Q35" s="19">
        <v>40</v>
      </c>
      <c r="R35" s="81"/>
      <c r="S35" s="82">
        <f t="shared" ref="S35:S66" si="36">0.8*R35</f>
        <v>0</v>
      </c>
      <c r="T35" s="19">
        <v>10</v>
      </c>
      <c r="U35" s="19"/>
      <c r="V35" s="79">
        <f t="shared" si="35"/>
        <v>0</v>
      </c>
      <c r="W35" s="19">
        <v>6</v>
      </c>
      <c r="X35" s="19">
        <v>3</v>
      </c>
      <c r="Y35" s="82">
        <f>1*X35</f>
        <v>3</v>
      </c>
      <c r="Z35" s="19">
        <v>12</v>
      </c>
      <c r="AA35" s="19"/>
      <c r="AB35" s="84">
        <f t="shared" si="32"/>
        <v>0</v>
      </c>
      <c r="AC35" s="19">
        <v>8</v>
      </c>
      <c r="AD35" s="19">
        <v>3</v>
      </c>
      <c r="AE35" s="79">
        <f t="shared" ref="AE35:AE73" si="37">0.3*AD35</f>
        <v>0.9</v>
      </c>
      <c r="AF35" s="19">
        <v>12</v>
      </c>
      <c r="AG35" s="19"/>
      <c r="AH35" s="19"/>
      <c r="AI35" s="19">
        <f t="shared" si="10"/>
        <v>0</v>
      </c>
      <c r="AJ35" s="79">
        <f t="shared" si="29"/>
        <v>0</v>
      </c>
      <c r="AK35" s="19">
        <v>10</v>
      </c>
      <c r="AL35" s="19">
        <v>5</v>
      </c>
      <c r="AM35" s="19">
        <v>1</v>
      </c>
      <c r="AN35" s="19">
        <f t="shared" si="11"/>
        <v>6</v>
      </c>
      <c r="AO35" s="79">
        <f>2.5*AN35</f>
        <v>15</v>
      </c>
      <c r="AP35" s="19">
        <v>30</v>
      </c>
      <c r="AQ35" s="19"/>
      <c r="AR35" s="82">
        <f t="shared" ref="AR35:AR66" si="38">1*AQ35</f>
        <v>0</v>
      </c>
      <c r="AS35" s="81">
        <v>20</v>
      </c>
      <c r="AT35" s="81">
        <v>7</v>
      </c>
      <c r="AU35" s="81">
        <v>16</v>
      </c>
      <c r="AV35" s="81">
        <f t="shared" si="13"/>
        <v>39</v>
      </c>
      <c r="AW35" s="79">
        <f>1*AV35</f>
        <v>39</v>
      </c>
      <c r="AX35" s="19">
        <v>30</v>
      </c>
      <c r="AY35" s="81"/>
      <c r="AZ35" s="79">
        <f t="shared" si="23"/>
        <v>0</v>
      </c>
      <c r="BA35" s="19">
        <v>15</v>
      </c>
      <c r="BB35" s="19"/>
      <c r="BC35" s="79">
        <f t="shared" si="15"/>
        <v>0</v>
      </c>
      <c r="BD35" s="19">
        <v>25</v>
      </c>
    </row>
    <row r="36" customHeight="1" spans="1:56">
      <c r="A36" s="74"/>
      <c r="B36" s="74"/>
      <c r="C36" s="74">
        <v>10932</v>
      </c>
      <c r="D36" s="74" t="s">
        <v>258</v>
      </c>
      <c r="E36" s="75">
        <f t="shared" si="4"/>
        <v>195.9</v>
      </c>
      <c r="F36" s="74">
        <v>31</v>
      </c>
      <c r="G36" s="76">
        <f t="shared" si="24"/>
        <v>124</v>
      </c>
      <c r="H36" s="19"/>
      <c r="I36" s="19">
        <v>7</v>
      </c>
      <c r="J36" s="79">
        <f t="shared" si="25"/>
        <v>14</v>
      </c>
      <c r="L36" s="19"/>
      <c r="M36" s="79">
        <f t="shared" si="5"/>
        <v>0</v>
      </c>
      <c r="N36" s="19"/>
      <c r="O36" s="19"/>
      <c r="P36" s="79">
        <f t="shared" si="26"/>
        <v>0</v>
      </c>
      <c r="Q36" s="19"/>
      <c r="R36" s="81"/>
      <c r="S36" s="82">
        <f t="shared" si="36"/>
        <v>0</v>
      </c>
      <c r="T36" s="19"/>
      <c r="U36" s="19"/>
      <c r="V36" s="79">
        <f t="shared" si="35"/>
        <v>0</v>
      </c>
      <c r="W36" s="19"/>
      <c r="X36" s="19">
        <v>2</v>
      </c>
      <c r="Y36" s="82">
        <f>1*X36</f>
        <v>2</v>
      </c>
      <c r="AA36" s="19">
        <v>1</v>
      </c>
      <c r="AB36" s="84">
        <f t="shared" si="32"/>
        <v>0.5</v>
      </c>
      <c r="AC36" s="19"/>
      <c r="AD36" s="19">
        <v>3</v>
      </c>
      <c r="AE36" s="79">
        <f t="shared" si="37"/>
        <v>0.9</v>
      </c>
      <c r="AF36" s="19"/>
      <c r="AG36" s="19">
        <v>2</v>
      </c>
      <c r="AH36" s="19"/>
      <c r="AI36" s="19">
        <f t="shared" si="10"/>
        <v>2</v>
      </c>
      <c r="AJ36" s="79">
        <f t="shared" si="29"/>
        <v>3</v>
      </c>
      <c r="AK36" s="19"/>
      <c r="AL36" s="19">
        <v>17</v>
      </c>
      <c r="AM36" s="19">
        <v>2</v>
      </c>
      <c r="AN36" s="19">
        <f t="shared" si="11"/>
        <v>19</v>
      </c>
      <c r="AO36" s="79">
        <f>2.5*AN36</f>
        <v>47.5</v>
      </c>
      <c r="AP36" s="19"/>
      <c r="AQ36" s="19"/>
      <c r="AR36" s="82">
        <f t="shared" si="38"/>
        <v>0</v>
      </c>
      <c r="AS36" s="81"/>
      <c r="AT36" s="81">
        <v>2</v>
      </c>
      <c r="AU36" s="81"/>
      <c r="AV36" s="81">
        <f t="shared" si="13"/>
        <v>2</v>
      </c>
      <c r="AW36" s="79">
        <f>1*AV36</f>
        <v>2</v>
      </c>
      <c r="AX36" s="19"/>
      <c r="AY36" s="81">
        <v>2</v>
      </c>
      <c r="AZ36" s="79">
        <f t="shared" si="23"/>
        <v>2</v>
      </c>
      <c r="BA36" s="19"/>
      <c r="BB36" s="19"/>
      <c r="BC36" s="79">
        <f t="shared" si="15"/>
        <v>0</v>
      </c>
      <c r="BD36" s="19"/>
    </row>
    <row r="37" customHeight="1" spans="1:56">
      <c r="A37" s="74"/>
      <c r="B37" s="74"/>
      <c r="C37" s="74">
        <v>13019</v>
      </c>
      <c r="D37" s="74" t="s">
        <v>259</v>
      </c>
      <c r="E37" s="75">
        <f t="shared" si="4"/>
        <v>122.5</v>
      </c>
      <c r="F37" s="74">
        <v>24</v>
      </c>
      <c r="G37" s="76">
        <f t="shared" si="24"/>
        <v>96</v>
      </c>
      <c r="H37" s="19"/>
      <c r="I37" s="19">
        <v>2</v>
      </c>
      <c r="J37" s="79">
        <f t="shared" si="25"/>
        <v>4</v>
      </c>
      <c r="L37" s="19"/>
      <c r="M37" s="79">
        <f t="shared" si="5"/>
        <v>0</v>
      </c>
      <c r="N37" s="19"/>
      <c r="O37" s="19">
        <v>2</v>
      </c>
      <c r="P37" s="79">
        <f t="shared" si="26"/>
        <v>2</v>
      </c>
      <c r="Q37" s="19"/>
      <c r="R37" s="81"/>
      <c r="S37" s="82">
        <f t="shared" si="36"/>
        <v>0</v>
      </c>
      <c r="T37" s="19"/>
      <c r="U37" s="19"/>
      <c r="V37" s="79">
        <f t="shared" si="35"/>
        <v>0</v>
      </c>
      <c r="W37" s="19"/>
      <c r="X37" s="19">
        <v>3</v>
      </c>
      <c r="Y37" s="82">
        <f>1*X37</f>
        <v>3</v>
      </c>
      <c r="AA37" s="19"/>
      <c r="AB37" s="84">
        <f t="shared" si="32"/>
        <v>0</v>
      </c>
      <c r="AC37" s="19"/>
      <c r="AD37" s="19"/>
      <c r="AE37" s="79">
        <f t="shared" si="37"/>
        <v>0</v>
      </c>
      <c r="AF37" s="19"/>
      <c r="AG37" s="19"/>
      <c r="AH37" s="19"/>
      <c r="AI37" s="19">
        <f t="shared" si="10"/>
        <v>0</v>
      </c>
      <c r="AJ37" s="79">
        <f t="shared" si="29"/>
        <v>0</v>
      </c>
      <c r="AK37" s="19"/>
      <c r="AL37" s="19">
        <v>2</v>
      </c>
      <c r="AM37" s="19">
        <v>1</v>
      </c>
      <c r="AN37" s="19">
        <f t="shared" si="11"/>
        <v>3</v>
      </c>
      <c r="AO37" s="79">
        <f>2.5*AN37</f>
        <v>7.5</v>
      </c>
      <c r="AP37" s="19"/>
      <c r="AQ37" s="19">
        <v>2</v>
      </c>
      <c r="AR37" s="82">
        <f t="shared" si="38"/>
        <v>2</v>
      </c>
      <c r="AS37" s="81"/>
      <c r="AT37" s="81"/>
      <c r="AU37" s="81">
        <v>4</v>
      </c>
      <c r="AV37" s="81">
        <f t="shared" si="13"/>
        <v>8</v>
      </c>
      <c r="AW37" s="79">
        <f>1*AV37</f>
        <v>8</v>
      </c>
      <c r="AX37" s="19"/>
      <c r="AY37" s="81"/>
      <c r="AZ37" s="79">
        <f t="shared" si="23"/>
        <v>0</v>
      </c>
      <c r="BA37" s="19"/>
      <c r="BB37" s="19"/>
      <c r="BC37" s="79">
        <f t="shared" si="15"/>
        <v>0</v>
      </c>
      <c r="BD37" s="19"/>
    </row>
    <row r="38" customHeight="1" spans="1:56">
      <c r="A38" s="74"/>
      <c r="B38" s="74"/>
      <c r="C38" s="74">
        <v>13329</v>
      </c>
      <c r="D38" s="74" t="s">
        <v>260</v>
      </c>
      <c r="E38" s="75">
        <f t="shared" si="4"/>
        <v>102.7</v>
      </c>
      <c r="F38" s="74">
        <v>16</v>
      </c>
      <c r="G38" s="76">
        <f t="shared" si="24"/>
        <v>64</v>
      </c>
      <c r="H38" s="19"/>
      <c r="I38" s="19">
        <v>2</v>
      </c>
      <c r="J38" s="79">
        <f t="shared" si="25"/>
        <v>4</v>
      </c>
      <c r="L38" s="19"/>
      <c r="M38" s="79">
        <f t="shared" si="5"/>
        <v>0</v>
      </c>
      <c r="N38" s="19"/>
      <c r="O38" s="19">
        <v>2</v>
      </c>
      <c r="P38" s="79">
        <f t="shared" si="26"/>
        <v>2</v>
      </c>
      <c r="Q38" s="19"/>
      <c r="R38" s="81"/>
      <c r="S38" s="82">
        <f t="shared" si="36"/>
        <v>0</v>
      </c>
      <c r="T38" s="19"/>
      <c r="U38" s="19"/>
      <c r="V38" s="79">
        <f t="shared" si="35"/>
        <v>0</v>
      </c>
      <c r="W38" s="19"/>
      <c r="X38" s="19">
        <v>4</v>
      </c>
      <c r="Y38" s="82">
        <f>1*X38</f>
        <v>4</v>
      </c>
      <c r="AA38" s="19"/>
      <c r="AB38" s="84">
        <f t="shared" si="32"/>
        <v>0</v>
      </c>
      <c r="AC38" s="19"/>
      <c r="AD38" s="19">
        <v>4</v>
      </c>
      <c r="AE38" s="79">
        <f t="shared" si="37"/>
        <v>1.2</v>
      </c>
      <c r="AF38" s="19"/>
      <c r="AG38" s="19"/>
      <c r="AH38" s="19"/>
      <c r="AI38" s="19">
        <f t="shared" si="10"/>
        <v>0</v>
      </c>
      <c r="AJ38" s="79">
        <f t="shared" si="29"/>
        <v>0</v>
      </c>
      <c r="AK38" s="19"/>
      <c r="AL38" s="19">
        <v>4</v>
      </c>
      <c r="AM38" s="19">
        <v>1</v>
      </c>
      <c r="AN38" s="19">
        <f t="shared" si="11"/>
        <v>5</v>
      </c>
      <c r="AO38" s="79">
        <f>2.5*AN38</f>
        <v>12.5</v>
      </c>
      <c r="AP38" s="19"/>
      <c r="AQ38" s="19">
        <v>1</v>
      </c>
      <c r="AR38" s="82">
        <f t="shared" si="38"/>
        <v>1</v>
      </c>
      <c r="AS38" s="81"/>
      <c r="AT38" s="81">
        <v>1</v>
      </c>
      <c r="AU38" s="81">
        <v>6</v>
      </c>
      <c r="AV38" s="81">
        <f t="shared" si="13"/>
        <v>13</v>
      </c>
      <c r="AW38" s="79">
        <f>1*AV38</f>
        <v>13</v>
      </c>
      <c r="AX38" s="19"/>
      <c r="AY38" s="81">
        <v>1</v>
      </c>
      <c r="AZ38" s="79">
        <f t="shared" si="23"/>
        <v>1</v>
      </c>
      <c r="BA38" s="19"/>
      <c r="BB38" s="19"/>
      <c r="BC38" s="79">
        <f t="shared" si="15"/>
        <v>0</v>
      </c>
      <c r="BD38" s="19"/>
    </row>
    <row r="39" customHeight="1" spans="1:56">
      <c r="A39" s="74">
        <v>351</v>
      </c>
      <c r="B39" s="74" t="s">
        <v>261</v>
      </c>
      <c r="C39" s="74">
        <v>5473</v>
      </c>
      <c r="D39" s="74" t="s">
        <v>262</v>
      </c>
      <c r="E39" s="75">
        <f t="shared" si="4"/>
        <v>54.55</v>
      </c>
      <c r="F39" s="74">
        <v>12</v>
      </c>
      <c r="G39" s="76">
        <f t="shared" si="24"/>
        <v>48</v>
      </c>
      <c r="H39" s="19">
        <v>30</v>
      </c>
      <c r="I39" s="19">
        <v>1</v>
      </c>
      <c r="J39" s="79">
        <f t="shared" si="25"/>
        <v>2</v>
      </c>
      <c r="K39" s="19">
        <v>15</v>
      </c>
      <c r="L39" s="19"/>
      <c r="M39" s="79">
        <f t="shared" si="5"/>
        <v>0</v>
      </c>
      <c r="N39" s="19">
        <v>8</v>
      </c>
      <c r="O39" s="19"/>
      <c r="P39" s="79">
        <f t="shared" si="26"/>
        <v>0</v>
      </c>
      <c r="Q39" s="19">
        <v>25</v>
      </c>
      <c r="R39" s="81">
        <v>1</v>
      </c>
      <c r="S39" s="82">
        <f t="shared" si="36"/>
        <v>0.8</v>
      </c>
      <c r="T39" s="19">
        <v>6</v>
      </c>
      <c r="U39" s="19"/>
      <c r="V39" s="79">
        <f t="shared" ref="V39:V56" si="39">2.5*U39</f>
        <v>0</v>
      </c>
      <c r="W39" s="19">
        <v>4</v>
      </c>
      <c r="X39" s="19"/>
      <c r="Y39" s="82">
        <f t="shared" ref="Y39:Y50" si="40">0.8*X39</f>
        <v>0</v>
      </c>
      <c r="Z39" s="19">
        <v>10</v>
      </c>
      <c r="AA39" s="19"/>
      <c r="AB39" s="84">
        <f t="shared" si="32"/>
        <v>0</v>
      </c>
      <c r="AC39" s="19">
        <v>3</v>
      </c>
      <c r="AD39" s="19"/>
      <c r="AE39" s="79">
        <f t="shared" si="37"/>
        <v>0</v>
      </c>
      <c r="AF39" s="19">
        <v>8</v>
      </c>
      <c r="AG39" s="19"/>
      <c r="AH39" s="19">
        <v>1</v>
      </c>
      <c r="AI39" s="19">
        <f t="shared" si="10"/>
        <v>0.5</v>
      </c>
      <c r="AJ39" s="79">
        <f t="shared" si="29"/>
        <v>0.75</v>
      </c>
      <c r="AK39" s="19">
        <v>5</v>
      </c>
      <c r="AL39" s="19">
        <v>1</v>
      </c>
      <c r="AM39" s="19">
        <v>1</v>
      </c>
      <c r="AN39" s="19">
        <f t="shared" si="11"/>
        <v>2</v>
      </c>
      <c r="AO39" s="79">
        <f t="shared" ref="AO39:AO60" si="41">1*AN39</f>
        <v>2</v>
      </c>
      <c r="AP39" s="19">
        <v>20</v>
      </c>
      <c r="AQ39" s="19"/>
      <c r="AR39" s="82">
        <f t="shared" si="38"/>
        <v>0</v>
      </c>
      <c r="AS39" s="81">
        <v>12</v>
      </c>
      <c r="AT39" s="81">
        <v>2</v>
      </c>
      <c r="AU39" s="81"/>
      <c r="AV39" s="81">
        <f t="shared" si="13"/>
        <v>2</v>
      </c>
      <c r="AW39" s="79">
        <f>0.5*AV39</f>
        <v>1</v>
      </c>
      <c r="AX39" s="19">
        <v>20</v>
      </c>
      <c r="AY39" s="81"/>
      <c r="AZ39" s="79">
        <f t="shared" si="23"/>
        <v>0</v>
      </c>
      <c r="BA39" s="19">
        <v>10</v>
      </c>
      <c r="BB39" s="19"/>
      <c r="BC39" s="79">
        <f t="shared" si="15"/>
        <v>0</v>
      </c>
      <c r="BD39" s="19">
        <v>18</v>
      </c>
    </row>
    <row r="40" customHeight="1" spans="1:56">
      <c r="A40" s="74"/>
      <c r="B40" s="74"/>
      <c r="C40" s="74">
        <v>8594</v>
      </c>
      <c r="D40" s="74" t="s">
        <v>263</v>
      </c>
      <c r="E40" s="75">
        <f t="shared" si="4"/>
        <v>58.8</v>
      </c>
      <c r="F40" s="74">
        <v>12</v>
      </c>
      <c r="G40" s="76">
        <f t="shared" si="24"/>
        <v>48</v>
      </c>
      <c r="H40" s="19"/>
      <c r="I40" s="19">
        <v>2</v>
      </c>
      <c r="J40" s="79">
        <f t="shared" si="25"/>
        <v>4</v>
      </c>
      <c r="L40" s="19"/>
      <c r="M40" s="79">
        <f t="shared" si="5"/>
        <v>0</v>
      </c>
      <c r="N40" s="19"/>
      <c r="O40" s="19">
        <v>2</v>
      </c>
      <c r="P40" s="79">
        <f t="shared" si="26"/>
        <v>2</v>
      </c>
      <c r="Q40" s="19"/>
      <c r="R40" s="81">
        <v>1</v>
      </c>
      <c r="S40" s="82">
        <f t="shared" si="36"/>
        <v>0.8</v>
      </c>
      <c r="T40" s="19"/>
      <c r="U40" s="19">
        <v>0</v>
      </c>
      <c r="V40" s="79">
        <f t="shared" si="39"/>
        <v>0</v>
      </c>
      <c r="W40" s="19"/>
      <c r="X40" s="19"/>
      <c r="Y40" s="82">
        <f t="shared" si="40"/>
        <v>0</v>
      </c>
      <c r="AA40" s="19"/>
      <c r="AB40" s="84">
        <f t="shared" si="32"/>
        <v>0</v>
      </c>
      <c r="AC40" s="19"/>
      <c r="AD40" s="19"/>
      <c r="AE40" s="79">
        <f t="shared" si="37"/>
        <v>0</v>
      </c>
      <c r="AF40" s="19"/>
      <c r="AG40" s="19">
        <v>1</v>
      </c>
      <c r="AH40" s="19"/>
      <c r="AI40" s="19">
        <f t="shared" si="10"/>
        <v>1</v>
      </c>
      <c r="AJ40" s="79">
        <f t="shared" si="29"/>
        <v>1.5</v>
      </c>
      <c r="AK40" s="19"/>
      <c r="AL40" s="19"/>
      <c r="AM40" s="19"/>
      <c r="AN40" s="19">
        <f t="shared" si="11"/>
        <v>0</v>
      </c>
      <c r="AO40" s="79">
        <f t="shared" si="41"/>
        <v>0</v>
      </c>
      <c r="AP40" s="19"/>
      <c r="AQ40" s="19">
        <v>1</v>
      </c>
      <c r="AR40" s="82">
        <f t="shared" si="38"/>
        <v>1</v>
      </c>
      <c r="AS40" s="81"/>
      <c r="AT40" s="81">
        <v>3</v>
      </c>
      <c r="AU40" s="81"/>
      <c r="AV40" s="81">
        <f t="shared" si="13"/>
        <v>3</v>
      </c>
      <c r="AW40" s="79">
        <f>0.5*AV40</f>
        <v>1.5</v>
      </c>
      <c r="AX40" s="19"/>
      <c r="AY40" s="81"/>
      <c r="AZ40" s="79">
        <f t="shared" si="23"/>
        <v>0</v>
      </c>
      <c r="BA40" s="19"/>
      <c r="BB40" s="19"/>
      <c r="BC40" s="79">
        <f t="shared" si="15"/>
        <v>0</v>
      </c>
      <c r="BD40" s="19"/>
    </row>
    <row r="41" customHeight="1" spans="1:56">
      <c r="A41" s="74"/>
      <c r="B41" s="74"/>
      <c r="C41" s="74">
        <v>15405</v>
      </c>
      <c r="D41" s="74" t="s">
        <v>264</v>
      </c>
      <c r="E41" s="75">
        <f t="shared" si="4"/>
        <v>26.8</v>
      </c>
      <c r="F41" s="74">
        <v>6</v>
      </c>
      <c r="G41" s="76">
        <f t="shared" si="24"/>
        <v>24</v>
      </c>
      <c r="H41" s="19"/>
      <c r="I41" s="19"/>
      <c r="J41" s="79">
        <f t="shared" si="25"/>
        <v>0</v>
      </c>
      <c r="L41" s="19"/>
      <c r="M41" s="79">
        <f t="shared" si="5"/>
        <v>0</v>
      </c>
      <c r="N41" s="19"/>
      <c r="O41" s="19"/>
      <c r="P41" s="79">
        <f t="shared" si="26"/>
        <v>0</v>
      </c>
      <c r="Q41" s="19"/>
      <c r="R41" s="81"/>
      <c r="S41" s="82">
        <f t="shared" si="36"/>
        <v>0</v>
      </c>
      <c r="T41" s="19"/>
      <c r="U41" s="19"/>
      <c r="V41" s="79">
        <f t="shared" si="39"/>
        <v>0</v>
      </c>
      <c r="W41" s="19"/>
      <c r="X41" s="19">
        <v>1</v>
      </c>
      <c r="Y41" s="82">
        <f t="shared" si="40"/>
        <v>0.8</v>
      </c>
      <c r="AA41" s="19"/>
      <c r="AB41" s="84">
        <f t="shared" si="32"/>
        <v>0</v>
      </c>
      <c r="AC41" s="19"/>
      <c r="AD41" s="19"/>
      <c r="AE41" s="79">
        <f t="shared" si="37"/>
        <v>0</v>
      </c>
      <c r="AF41" s="19"/>
      <c r="AG41" s="19"/>
      <c r="AH41" s="19"/>
      <c r="AI41" s="19">
        <f t="shared" si="10"/>
        <v>0</v>
      </c>
      <c r="AJ41" s="79">
        <f t="shared" si="29"/>
        <v>0</v>
      </c>
      <c r="AK41" s="19"/>
      <c r="AL41" s="19"/>
      <c r="AM41" s="19"/>
      <c r="AN41" s="19">
        <f t="shared" si="11"/>
        <v>0</v>
      </c>
      <c r="AO41" s="79">
        <f t="shared" si="41"/>
        <v>0</v>
      </c>
      <c r="AP41" s="19"/>
      <c r="AQ41" s="19"/>
      <c r="AR41" s="82">
        <f t="shared" si="38"/>
        <v>0</v>
      </c>
      <c r="AS41" s="81"/>
      <c r="AT41" s="81">
        <v>2</v>
      </c>
      <c r="AU41" s="81"/>
      <c r="AV41" s="81">
        <f t="shared" si="13"/>
        <v>2</v>
      </c>
      <c r="AW41" s="79">
        <f>0.5*AV41</f>
        <v>1</v>
      </c>
      <c r="AX41" s="19"/>
      <c r="AY41" s="81">
        <v>1</v>
      </c>
      <c r="AZ41" s="79">
        <f t="shared" si="23"/>
        <v>1</v>
      </c>
      <c r="BA41" s="19"/>
      <c r="BB41" s="19"/>
      <c r="BC41" s="79">
        <f t="shared" si="15"/>
        <v>0</v>
      </c>
      <c r="BD41" s="19"/>
    </row>
    <row r="42" ht="14.25" customHeight="1" spans="1:56">
      <c r="A42" s="74">
        <v>355</v>
      </c>
      <c r="B42" s="74" t="s">
        <v>265</v>
      </c>
      <c r="C42" s="74">
        <v>8233</v>
      </c>
      <c r="D42" s="74" t="s">
        <v>266</v>
      </c>
      <c r="E42" s="75">
        <f t="shared" si="4"/>
        <v>108.9</v>
      </c>
      <c r="F42" s="74">
        <v>19</v>
      </c>
      <c r="G42" s="76">
        <f t="shared" si="24"/>
        <v>76</v>
      </c>
      <c r="H42" s="19">
        <v>30</v>
      </c>
      <c r="I42" s="19">
        <v>5</v>
      </c>
      <c r="J42" s="79">
        <f t="shared" si="25"/>
        <v>10</v>
      </c>
      <c r="K42" s="19">
        <v>15</v>
      </c>
      <c r="L42" s="19"/>
      <c r="M42" s="79">
        <f t="shared" si="5"/>
        <v>0</v>
      </c>
      <c r="N42" s="19">
        <v>8</v>
      </c>
      <c r="O42" s="19">
        <v>5</v>
      </c>
      <c r="P42" s="79">
        <f t="shared" si="26"/>
        <v>5</v>
      </c>
      <c r="Q42" s="19">
        <v>25</v>
      </c>
      <c r="R42" s="81"/>
      <c r="S42" s="82">
        <f t="shared" si="36"/>
        <v>0</v>
      </c>
      <c r="T42" s="19">
        <v>6</v>
      </c>
      <c r="U42" s="19"/>
      <c r="V42" s="79">
        <f t="shared" si="39"/>
        <v>0</v>
      </c>
      <c r="W42" s="19">
        <v>4</v>
      </c>
      <c r="X42" s="19">
        <v>3</v>
      </c>
      <c r="Y42" s="82">
        <f t="shared" si="40"/>
        <v>2.4</v>
      </c>
      <c r="Z42" s="19">
        <v>10</v>
      </c>
      <c r="AA42" s="19">
        <v>1</v>
      </c>
      <c r="AB42" s="84">
        <f t="shared" si="32"/>
        <v>0.5</v>
      </c>
      <c r="AC42" s="19">
        <v>3</v>
      </c>
      <c r="AD42" s="19"/>
      <c r="AE42" s="79">
        <f t="shared" si="37"/>
        <v>0</v>
      </c>
      <c r="AF42" s="19">
        <v>8</v>
      </c>
      <c r="AG42" s="19">
        <v>1</v>
      </c>
      <c r="AH42" s="19"/>
      <c r="AI42" s="19">
        <f t="shared" si="10"/>
        <v>1</v>
      </c>
      <c r="AJ42" s="79">
        <f t="shared" si="29"/>
        <v>1.5</v>
      </c>
      <c r="AK42" s="19">
        <v>5</v>
      </c>
      <c r="AL42" s="19">
        <v>3</v>
      </c>
      <c r="AM42" s="19">
        <v>1</v>
      </c>
      <c r="AN42" s="19">
        <f t="shared" si="11"/>
        <v>4</v>
      </c>
      <c r="AO42" s="79">
        <f t="shared" si="41"/>
        <v>4</v>
      </c>
      <c r="AP42" s="19">
        <v>20</v>
      </c>
      <c r="AQ42" s="19"/>
      <c r="AR42" s="82">
        <f t="shared" si="38"/>
        <v>0</v>
      </c>
      <c r="AS42" s="81">
        <v>12</v>
      </c>
      <c r="AT42" s="81">
        <v>8</v>
      </c>
      <c r="AU42" s="81"/>
      <c r="AV42" s="81">
        <f t="shared" si="13"/>
        <v>8</v>
      </c>
      <c r="AW42" s="79">
        <f>1*AV42</f>
        <v>8</v>
      </c>
      <c r="AX42" s="19">
        <v>20</v>
      </c>
      <c r="AY42" s="81"/>
      <c r="AZ42" s="79">
        <f t="shared" si="23"/>
        <v>0</v>
      </c>
      <c r="BA42" s="19">
        <v>10</v>
      </c>
      <c r="BB42" s="19">
        <v>1</v>
      </c>
      <c r="BC42" s="79">
        <f t="shared" si="15"/>
        <v>1.5</v>
      </c>
      <c r="BD42" s="19">
        <v>18</v>
      </c>
    </row>
    <row r="43" ht="14.25" customHeight="1" spans="1:56">
      <c r="A43" s="74"/>
      <c r="B43" s="74"/>
      <c r="C43" s="74">
        <v>9895</v>
      </c>
      <c r="D43" s="74" t="s">
        <v>267</v>
      </c>
      <c r="E43" s="75">
        <f t="shared" si="4"/>
        <v>101.5</v>
      </c>
      <c r="F43" s="74">
        <v>18</v>
      </c>
      <c r="G43" s="76">
        <f t="shared" si="24"/>
        <v>72</v>
      </c>
      <c r="H43" s="19"/>
      <c r="I43" s="19">
        <v>3</v>
      </c>
      <c r="J43" s="79">
        <f t="shared" si="25"/>
        <v>6</v>
      </c>
      <c r="L43" s="19"/>
      <c r="M43" s="79">
        <f t="shared" si="5"/>
        <v>0</v>
      </c>
      <c r="N43" s="19"/>
      <c r="O43" s="19">
        <v>3</v>
      </c>
      <c r="P43" s="79">
        <f t="shared" si="26"/>
        <v>3</v>
      </c>
      <c r="Q43" s="19"/>
      <c r="R43" s="81"/>
      <c r="S43" s="82">
        <f t="shared" si="36"/>
        <v>0</v>
      </c>
      <c r="T43" s="19"/>
      <c r="U43" s="19"/>
      <c r="V43" s="79">
        <f t="shared" si="39"/>
        <v>0</v>
      </c>
      <c r="W43" s="19"/>
      <c r="X43" s="19"/>
      <c r="Y43" s="82">
        <f t="shared" si="40"/>
        <v>0</v>
      </c>
      <c r="AA43" s="19">
        <v>1</v>
      </c>
      <c r="AB43" s="84">
        <f t="shared" si="32"/>
        <v>0.5</v>
      </c>
      <c r="AC43" s="19"/>
      <c r="AD43" s="19"/>
      <c r="AE43" s="79">
        <f t="shared" si="37"/>
        <v>0</v>
      </c>
      <c r="AF43" s="19"/>
      <c r="AG43" s="19"/>
      <c r="AH43" s="19"/>
      <c r="AI43" s="19">
        <f t="shared" si="10"/>
        <v>0</v>
      </c>
      <c r="AJ43" s="79">
        <f t="shared" si="29"/>
        <v>0</v>
      </c>
      <c r="AK43" s="19"/>
      <c r="AL43" s="19">
        <v>1</v>
      </c>
      <c r="AM43" s="19"/>
      <c r="AN43" s="19">
        <f t="shared" si="11"/>
        <v>1</v>
      </c>
      <c r="AO43" s="79">
        <f t="shared" si="41"/>
        <v>1</v>
      </c>
      <c r="AP43" s="19"/>
      <c r="AQ43" s="19">
        <v>3</v>
      </c>
      <c r="AR43" s="82">
        <f t="shared" si="38"/>
        <v>3</v>
      </c>
      <c r="AS43" s="81"/>
      <c r="AT43" s="81">
        <v>12</v>
      </c>
      <c r="AU43" s="81">
        <v>2</v>
      </c>
      <c r="AV43" s="81">
        <f t="shared" si="13"/>
        <v>16</v>
      </c>
      <c r="AW43" s="79">
        <f>1*AV43</f>
        <v>16</v>
      </c>
      <c r="AX43" s="19"/>
      <c r="AY43" s="81"/>
      <c r="AZ43" s="79">
        <f t="shared" si="23"/>
        <v>0</v>
      </c>
      <c r="BA43" s="19"/>
      <c r="BB43" s="19"/>
      <c r="BC43" s="79">
        <f t="shared" si="15"/>
        <v>0</v>
      </c>
      <c r="BD43" s="19"/>
    </row>
    <row r="44" customHeight="1" spans="1:56">
      <c r="A44" s="74">
        <v>357</v>
      </c>
      <c r="B44" s="74" t="s">
        <v>268</v>
      </c>
      <c r="C44" s="74">
        <v>6814</v>
      </c>
      <c r="D44" s="74" t="s">
        <v>269</v>
      </c>
      <c r="E44" s="75">
        <f t="shared" si="4"/>
        <v>180.7</v>
      </c>
      <c r="F44" s="74">
        <v>27</v>
      </c>
      <c r="G44" s="76">
        <f t="shared" si="24"/>
        <v>108</v>
      </c>
      <c r="H44" s="19">
        <v>35</v>
      </c>
      <c r="I44" s="19">
        <v>3</v>
      </c>
      <c r="J44" s="79">
        <f t="shared" si="25"/>
        <v>6</v>
      </c>
      <c r="K44" s="19">
        <v>25</v>
      </c>
      <c r="L44" s="19">
        <v>2</v>
      </c>
      <c r="M44" s="79">
        <f t="shared" si="5"/>
        <v>3</v>
      </c>
      <c r="N44" s="19">
        <v>12</v>
      </c>
      <c r="O44" s="19">
        <v>5</v>
      </c>
      <c r="P44" s="79">
        <f t="shared" si="26"/>
        <v>5</v>
      </c>
      <c r="Q44" s="19">
        <v>30</v>
      </c>
      <c r="R44" s="81">
        <v>4</v>
      </c>
      <c r="S44" s="82">
        <f t="shared" si="36"/>
        <v>3.2</v>
      </c>
      <c r="T44" s="19">
        <v>10</v>
      </c>
      <c r="U44" s="19">
        <v>5</v>
      </c>
      <c r="V44" s="79">
        <f t="shared" si="39"/>
        <v>12.5</v>
      </c>
      <c r="W44" s="19">
        <v>6</v>
      </c>
      <c r="X44" s="19"/>
      <c r="Y44" s="82">
        <f t="shared" si="40"/>
        <v>0</v>
      </c>
      <c r="Z44" s="19">
        <v>12</v>
      </c>
      <c r="AA44" s="19">
        <v>1</v>
      </c>
      <c r="AB44" s="84">
        <f t="shared" si="32"/>
        <v>0.5</v>
      </c>
      <c r="AC44" s="19">
        <v>8</v>
      </c>
      <c r="AD44" s="19"/>
      <c r="AE44" s="79">
        <f t="shared" si="37"/>
        <v>0</v>
      </c>
      <c r="AF44" s="19">
        <v>12</v>
      </c>
      <c r="AG44" s="19">
        <v>2</v>
      </c>
      <c r="AH44" s="19"/>
      <c r="AI44" s="19">
        <f t="shared" si="10"/>
        <v>2</v>
      </c>
      <c r="AJ44" s="79">
        <f t="shared" si="29"/>
        <v>3</v>
      </c>
      <c r="AK44" s="19">
        <v>10</v>
      </c>
      <c r="AL44" s="19">
        <v>2</v>
      </c>
      <c r="AM44" s="19"/>
      <c r="AN44" s="19">
        <f t="shared" si="11"/>
        <v>2</v>
      </c>
      <c r="AO44" s="79">
        <f t="shared" si="41"/>
        <v>2</v>
      </c>
      <c r="AP44" s="19">
        <v>25</v>
      </c>
      <c r="AQ44" s="19">
        <v>3</v>
      </c>
      <c r="AR44" s="82">
        <f t="shared" si="38"/>
        <v>3</v>
      </c>
      <c r="AS44" s="81">
        <v>18</v>
      </c>
      <c r="AT44" s="81">
        <v>2</v>
      </c>
      <c r="AU44" s="81">
        <v>13</v>
      </c>
      <c r="AV44" s="81">
        <f t="shared" si="13"/>
        <v>28</v>
      </c>
      <c r="AW44" s="79">
        <f>1*AV44</f>
        <v>28</v>
      </c>
      <c r="AX44" s="19">
        <v>25</v>
      </c>
      <c r="AY44" s="81">
        <v>5</v>
      </c>
      <c r="AZ44" s="79">
        <f t="shared" ref="AZ44:AZ50" si="42">1*AY44</f>
        <v>5</v>
      </c>
      <c r="BA44" s="19">
        <v>15</v>
      </c>
      <c r="BB44" s="19">
        <v>1</v>
      </c>
      <c r="BC44" s="79">
        <f t="shared" si="15"/>
        <v>1.5</v>
      </c>
      <c r="BD44" s="19">
        <v>20</v>
      </c>
    </row>
    <row r="45" customHeight="1" spans="1:56">
      <c r="A45" s="74"/>
      <c r="B45" s="74"/>
      <c r="C45" s="74">
        <v>13100</v>
      </c>
      <c r="D45" s="74" t="s">
        <v>270</v>
      </c>
      <c r="E45" s="75">
        <f t="shared" si="4"/>
        <v>105.85</v>
      </c>
      <c r="F45" s="74">
        <v>20</v>
      </c>
      <c r="G45" s="76">
        <f t="shared" si="24"/>
        <v>80</v>
      </c>
      <c r="H45" s="19"/>
      <c r="I45" s="19">
        <v>3</v>
      </c>
      <c r="J45" s="79">
        <f t="shared" si="25"/>
        <v>6</v>
      </c>
      <c r="L45" s="19">
        <v>1</v>
      </c>
      <c r="M45" s="79">
        <f t="shared" si="5"/>
        <v>1.5</v>
      </c>
      <c r="N45" s="19"/>
      <c r="O45" s="19">
        <v>2</v>
      </c>
      <c r="P45" s="79">
        <f t="shared" si="26"/>
        <v>2</v>
      </c>
      <c r="Q45" s="19"/>
      <c r="R45" s="81"/>
      <c r="S45" s="82">
        <f t="shared" si="36"/>
        <v>0</v>
      </c>
      <c r="T45" s="19"/>
      <c r="U45" s="19"/>
      <c r="V45" s="79">
        <f t="shared" si="39"/>
        <v>0</v>
      </c>
      <c r="W45" s="19"/>
      <c r="X45" s="19">
        <v>2</v>
      </c>
      <c r="Y45" s="82">
        <f t="shared" si="40"/>
        <v>1.6</v>
      </c>
      <c r="AA45" s="19"/>
      <c r="AB45" s="84">
        <f t="shared" si="32"/>
        <v>0</v>
      </c>
      <c r="AC45" s="19"/>
      <c r="AD45" s="19"/>
      <c r="AE45" s="79">
        <f t="shared" si="37"/>
        <v>0</v>
      </c>
      <c r="AF45" s="19"/>
      <c r="AG45" s="19">
        <v>1</v>
      </c>
      <c r="AH45" s="19">
        <v>1</v>
      </c>
      <c r="AI45" s="19">
        <f t="shared" si="10"/>
        <v>1.5</v>
      </c>
      <c r="AJ45" s="79">
        <f t="shared" si="29"/>
        <v>2.25</v>
      </c>
      <c r="AK45" s="19"/>
      <c r="AL45" s="19">
        <v>1</v>
      </c>
      <c r="AM45" s="19"/>
      <c r="AN45" s="19">
        <f t="shared" si="11"/>
        <v>1</v>
      </c>
      <c r="AO45" s="79">
        <f t="shared" si="41"/>
        <v>1</v>
      </c>
      <c r="AP45" s="19"/>
      <c r="AQ45" s="19">
        <v>1</v>
      </c>
      <c r="AR45" s="82">
        <f t="shared" si="38"/>
        <v>1</v>
      </c>
      <c r="AS45" s="81"/>
      <c r="AT45" s="81"/>
      <c r="AU45" s="81">
        <v>4</v>
      </c>
      <c r="AV45" s="81">
        <f t="shared" si="13"/>
        <v>8</v>
      </c>
      <c r="AW45" s="79">
        <f>1*AV45</f>
        <v>8</v>
      </c>
      <c r="AX45" s="19"/>
      <c r="AY45" s="81">
        <v>1</v>
      </c>
      <c r="AZ45" s="79">
        <f t="shared" si="42"/>
        <v>1</v>
      </c>
      <c r="BA45" s="19"/>
      <c r="BB45" s="19">
        <v>1</v>
      </c>
      <c r="BC45" s="79">
        <f t="shared" si="15"/>
        <v>1.5</v>
      </c>
      <c r="BD45" s="19"/>
    </row>
    <row r="46" customHeight="1" spans="1:56">
      <c r="A46" s="74"/>
      <c r="B46" s="74"/>
      <c r="C46" s="74">
        <v>15092</v>
      </c>
      <c r="D46" s="74" t="s">
        <v>271</v>
      </c>
      <c r="E46" s="75">
        <f t="shared" si="4"/>
        <v>121.3</v>
      </c>
      <c r="F46" s="74">
        <v>22</v>
      </c>
      <c r="G46" s="76">
        <f t="shared" si="24"/>
        <v>88</v>
      </c>
      <c r="H46" s="19"/>
      <c r="I46" s="19">
        <v>5</v>
      </c>
      <c r="J46" s="79">
        <f t="shared" si="25"/>
        <v>10</v>
      </c>
      <c r="L46" s="19">
        <v>1</v>
      </c>
      <c r="M46" s="79">
        <f t="shared" si="5"/>
        <v>1.5</v>
      </c>
      <c r="N46" s="19"/>
      <c r="O46" s="19"/>
      <c r="P46" s="79">
        <f t="shared" si="26"/>
        <v>0</v>
      </c>
      <c r="Q46" s="19"/>
      <c r="R46" s="81"/>
      <c r="S46" s="82">
        <f t="shared" si="36"/>
        <v>0</v>
      </c>
      <c r="T46" s="19"/>
      <c r="U46" s="19"/>
      <c r="V46" s="79">
        <f t="shared" si="39"/>
        <v>0</v>
      </c>
      <c r="W46" s="19"/>
      <c r="X46" s="19">
        <v>1</v>
      </c>
      <c r="Y46" s="82">
        <f t="shared" si="40"/>
        <v>0.8</v>
      </c>
      <c r="AA46" s="19"/>
      <c r="AB46" s="84">
        <f t="shared" si="32"/>
        <v>0</v>
      </c>
      <c r="AC46" s="19"/>
      <c r="AD46" s="19"/>
      <c r="AE46" s="79">
        <f t="shared" si="37"/>
        <v>0</v>
      </c>
      <c r="AF46" s="19"/>
      <c r="AG46" s="19">
        <v>2</v>
      </c>
      <c r="AH46" s="19"/>
      <c r="AI46" s="19">
        <f t="shared" si="10"/>
        <v>2</v>
      </c>
      <c r="AJ46" s="79">
        <f t="shared" si="29"/>
        <v>3</v>
      </c>
      <c r="AK46" s="19"/>
      <c r="AL46" s="19">
        <v>1</v>
      </c>
      <c r="AM46" s="19">
        <v>1</v>
      </c>
      <c r="AN46" s="19">
        <f t="shared" si="11"/>
        <v>2</v>
      </c>
      <c r="AO46" s="79">
        <f t="shared" si="41"/>
        <v>2</v>
      </c>
      <c r="AP46" s="19"/>
      <c r="AQ46" s="19"/>
      <c r="AR46" s="82">
        <f t="shared" si="38"/>
        <v>0</v>
      </c>
      <c r="AS46" s="81"/>
      <c r="AT46" s="81"/>
      <c r="AU46" s="81">
        <v>7</v>
      </c>
      <c r="AV46" s="81">
        <f t="shared" si="13"/>
        <v>14</v>
      </c>
      <c r="AW46" s="79">
        <f>1*AV46</f>
        <v>14</v>
      </c>
      <c r="AX46" s="19"/>
      <c r="AY46" s="81">
        <v>2</v>
      </c>
      <c r="AZ46" s="79">
        <f t="shared" si="42"/>
        <v>2</v>
      </c>
      <c r="BA46" s="19"/>
      <c r="BB46" s="19"/>
      <c r="BC46" s="79">
        <f t="shared" si="15"/>
        <v>0</v>
      </c>
      <c r="BD46" s="19"/>
    </row>
    <row r="47" customHeight="1" spans="1:56">
      <c r="A47" s="74">
        <v>359</v>
      </c>
      <c r="B47" s="74" t="s">
        <v>272</v>
      </c>
      <c r="C47" s="74">
        <v>11504</v>
      </c>
      <c r="D47" s="74" t="s">
        <v>273</v>
      </c>
      <c r="E47" s="75">
        <f t="shared" si="4"/>
        <v>88</v>
      </c>
      <c r="F47" s="74">
        <v>15</v>
      </c>
      <c r="G47" s="76">
        <f t="shared" si="24"/>
        <v>60</v>
      </c>
      <c r="H47" s="19">
        <v>35</v>
      </c>
      <c r="I47" s="19">
        <v>7</v>
      </c>
      <c r="J47" s="79">
        <f t="shared" si="25"/>
        <v>14</v>
      </c>
      <c r="K47" s="19">
        <v>25</v>
      </c>
      <c r="L47" s="19"/>
      <c r="M47" s="79">
        <f t="shared" si="5"/>
        <v>0</v>
      </c>
      <c r="N47" s="19">
        <v>12</v>
      </c>
      <c r="O47" s="19"/>
      <c r="P47" s="79">
        <f t="shared" si="26"/>
        <v>0</v>
      </c>
      <c r="Q47" s="19">
        <v>40</v>
      </c>
      <c r="R47" s="81"/>
      <c r="S47" s="82">
        <f t="shared" si="36"/>
        <v>0</v>
      </c>
      <c r="T47" s="19">
        <v>10</v>
      </c>
      <c r="U47" s="19"/>
      <c r="V47" s="79">
        <f t="shared" si="39"/>
        <v>0</v>
      </c>
      <c r="W47" s="19">
        <v>6</v>
      </c>
      <c r="X47" s="19">
        <v>5</v>
      </c>
      <c r="Y47" s="82">
        <f t="shared" si="40"/>
        <v>4</v>
      </c>
      <c r="Z47" s="19">
        <v>12</v>
      </c>
      <c r="AA47" s="19"/>
      <c r="AB47" s="84">
        <f t="shared" si="32"/>
        <v>0</v>
      </c>
      <c r="AC47" s="19">
        <v>8</v>
      </c>
      <c r="AD47" s="19"/>
      <c r="AE47" s="79">
        <f t="shared" si="37"/>
        <v>0</v>
      </c>
      <c r="AF47" s="19">
        <v>12</v>
      </c>
      <c r="AG47" s="19"/>
      <c r="AH47" s="19"/>
      <c r="AI47" s="19">
        <f t="shared" si="10"/>
        <v>0</v>
      </c>
      <c r="AJ47" s="79">
        <f t="shared" si="29"/>
        <v>0</v>
      </c>
      <c r="AK47" s="19">
        <v>10</v>
      </c>
      <c r="AL47" s="19">
        <v>5</v>
      </c>
      <c r="AM47" s="19">
        <v>2</v>
      </c>
      <c r="AN47" s="19">
        <f t="shared" si="11"/>
        <v>7</v>
      </c>
      <c r="AO47" s="79">
        <f t="shared" si="41"/>
        <v>7</v>
      </c>
      <c r="AP47" s="19">
        <v>25</v>
      </c>
      <c r="AQ47" s="19"/>
      <c r="AR47" s="82">
        <f t="shared" si="38"/>
        <v>0</v>
      </c>
      <c r="AS47" s="81">
        <v>18</v>
      </c>
      <c r="AT47" s="81">
        <v>2</v>
      </c>
      <c r="AU47" s="81">
        <v>1</v>
      </c>
      <c r="AV47" s="81">
        <f t="shared" si="13"/>
        <v>4</v>
      </c>
      <c r="AW47" s="79">
        <f>0.5*AV47</f>
        <v>2</v>
      </c>
      <c r="AX47" s="19">
        <v>25</v>
      </c>
      <c r="AY47" s="81">
        <v>1</v>
      </c>
      <c r="AZ47" s="79">
        <f t="shared" si="42"/>
        <v>1</v>
      </c>
      <c r="BA47" s="19">
        <v>15</v>
      </c>
      <c r="BB47" s="19"/>
      <c r="BC47" s="79">
        <f t="shared" si="15"/>
        <v>0</v>
      </c>
      <c r="BD47" s="19">
        <v>20</v>
      </c>
    </row>
    <row r="48" customHeight="1" spans="1:56">
      <c r="A48" s="74"/>
      <c r="B48" s="74"/>
      <c r="C48" s="74">
        <v>12449</v>
      </c>
      <c r="D48" s="74" t="s">
        <v>274</v>
      </c>
      <c r="E48" s="75">
        <f t="shared" si="4"/>
        <v>37.25</v>
      </c>
      <c r="F48" s="74">
        <v>6</v>
      </c>
      <c r="G48" s="76">
        <f t="shared" si="24"/>
        <v>24</v>
      </c>
      <c r="H48" s="19"/>
      <c r="I48" s="19">
        <v>2</v>
      </c>
      <c r="J48" s="79">
        <f t="shared" si="25"/>
        <v>4</v>
      </c>
      <c r="L48" s="19"/>
      <c r="M48" s="79">
        <f t="shared" si="5"/>
        <v>0</v>
      </c>
      <c r="N48" s="19"/>
      <c r="O48" s="19"/>
      <c r="P48" s="79">
        <f t="shared" si="26"/>
        <v>0</v>
      </c>
      <c r="Q48" s="19"/>
      <c r="R48" s="81"/>
      <c r="S48" s="82">
        <f t="shared" si="36"/>
        <v>0</v>
      </c>
      <c r="T48" s="19"/>
      <c r="U48" s="19"/>
      <c r="V48" s="79">
        <f t="shared" si="39"/>
        <v>0</v>
      </c>
      <c r="W48" s="19"/>
      <c r="X48" s="19"/>
      <c r="Y48" s="82">
        <f t="shared" si="40"/>
        <v>0</v>
      </c>
      <c r="AA48" s="19"/>
      <c r="AB48" s="84">
        <f t="shared" si="32"/>
        <v>0</v>
      </c>
      <c r="AC48" s="19"/>
      <c r="AD48" s="19"/>
      <c r="AE48" s="79">
        <f t="shared" si="37"/>
        <v>0</v>
      </c>
      <c r="AF48" s="19"/>
      <c r="AG48" s="19"/>
      <c r="AH48" s="19">
        <v>1</v>
      </c>
      <c r="AI48" s="19">
        <f t="shared" si="10"/>
        <v>0.5</v>
      </c>
      <c r="AJ48" s="79">
        <f t="shared" si="29"/>
        <v>0.75</v>
      </c>
      <c r="AK48" s="19"/>
      <c r="AL48" s="19">
        <v>3</v>
      </c>
      <c r="AM48" s="19">
        <v>1</v>
      </c>
      <c r="AN48" s="19">
        <f t="shared" si="11"/>
        <v>4</v>
      </c>
      <c r="AO48" s="79">
        <f t="shared" si="41"/>
        <v>4</v>
      </c>
      <c r="AP48" s="19"/>
      <c r="AQ48" s="19">
        <v>2</v>
      </c>
      <c r="AR48" s="82">
        <f t="shared" si="38"/>
        <v>2</v>
      </c>
      <c r="AS48" s="81"/>
      <c r="AT48" s="81">
        <v>1</v>
      </c>
      <c r="AU48" s="81"/>
      <c r="AV48" s="81">
        <f t="shared" si="13"/>
        <v>1</v>
      </c>
      <c r="AW48" s="79">
        <f>0.5*AV48</f>
        <v>0.5</v>
      </c>
      <c r="AX48" s="19"/>
      <c r="AY48" s="81">
        <v>2</v>
      </c>
      <c r="AZ48" s="79">
        <f t="shared" si="42"/>
        <v>2</v>
      </c>
      <c r="BA48" s="19"/>
      <c r="BB48" s="19"/>
      <c r="BC48" s="79">
        <f t="shared" si="15"/>
        <v>0</v>
      </c>
      <c r="BD48" s="19"/>
    </row>
    <row r="49" customHeight="1" spans="1:56">
      <c r="A49" s="74"/>
      <c r="B49" s="74"/>
      <c r="C49" s="74">
        <v>14747</v>
      </c>
      <c r="D49" s="74" t="s">
        <v>275</v>
      </c>
      <c r="E49" s="75">
        <f t="shared" si="4"/>
        <v>157.55</v>
      </c>
      <c r="F49" s="74">
        <v>31</v>
      </c>
      <c r="G49" s="76">
        <f t="shared" si="24"/>
        <v>124</v>
      </c>
      <c r="H49" s="19"/>
      <c r="I49" s="19">
        <v>2</v>
      </c>
      <c r="J49" s="79">
        <f t="shared" si="25"/>
        <v>4</v>
      </c>
      <c r="L49" s="19"/>
      <c r="M49" s="79">
        <f t="shared" si="5"/>
        <v>0</v>
      </c>
      <c r="N49" s="19"/>
      <c r="O49" s="19">
        <v>2</v>
      </c>
      <c r="P49" s="79">
        <f t="shared" si="26"/>
        <v>2</v>
      </c>
      <c r="Q49" s="19"/>
      <c r="R49" s="81"/>
      <c r="S49" s="82">
        <f t="shared" si="36"/>
        <v>0</v>
      </c>
      <c r="T49" s="19"/>
      <c r="U49" s="19"/>
      <c r="V49" s="79">
        <f t="shared" si="39"/>
        <v>0</v>
      </c>
      <c r="W49" s="19"/>
      <c r="X49" s="19">
        <v>6</v>
      </c>
      <c r="Y49" s="82">
        <f t="shared" si="40"/>
        <v>4.8</v>
      </c>
      <c r="AA49" s="19">
        <v>1</v>
      </c>
      <c r="AB49" s="84">
        <f t="shared" si="32"/>
        <v>0.5</v>
      </c>
      <c r="AC49" s="19"/>
      <c r="AD49" s="19"/>
      <c r="AE49" s="79">
        <f t="shared" si="37"/>
        <v>0</v>
      </c>
      <c r="AF49" s="19"/>
      <c r="AG49" s="19">
        <v>3</v>
      </c>
      <c r="AH49" s="19">
        <v>1</v>
      </c>
      <c r="AI49" s="19">
        <f t="shared" si="10"/>
        <v>3.5</v>
      </c>
      <c r="AJ49" s="79">
        <f t="shared" si="29"/>
        <v>5.25</v>
      </c>
      <c r="AK49" s="19"/>
      <c r="AL49" s="19">
        <v>1</v>
      </c>
      <c r="AM49" s="19">
        <v>1</v>
      </c>
      <c r="AN49" s="19">
        <f t="shared" si="11"/>
        <v>2</v>
      </c>
      <c r="AO49" s="79">
        <f t="shared" si="41"/>
        <v>2</v>
      </c>
      <c r="AP49" s="19"/>
      <c r="AQ49" s="19">
        <v>3</v>
      </c>
      <c r="AR49" s="82">
        <f t="shared" si="38"/>
        <v>3</v>
      </c>
      <c r="AS49" s="81"/>
      <c r="AT49" s="81">
        <v>4</v>
      </c>
      <c r="AU49" s="81">
        <v>4</v>
      </c>
      <c r="AV49" s="81">
        <f t="shared" si="13"/>
        <v>12</v>
      </c>
      <c r="AW49" s="79">
        <f>0.5*AV49</f>
        <v>6</v>
      </c>
      <c r="AX49" s="19"/>
      <c r="AY49" s="81"/>
      <c r="AZ49" s="79">
        <f t="shared" si="42"/>
        <v>0</v>
      </c>
      <c r="BA49" s="19"/>
      <c r="BB49" s="19">
        <v>4</v>
      </c>
      <c r="BC49" s="79">
        <f t="shared" si="15"/>
        <v>6</v>
      </c>
      <c r="BD49" s="19"/>
    </row>
    <row r="50" customHeight="1" spans="1:56">
      <c r="A50" s="74"/>
      <c r="B50" s="74"/>
      <c r="C50" s="74">
        <v>14407</v>
      </c>
      <c r="D50" s="74" t="s">
        <v>276</v>
      </c>
      <c r="E50" s="75">
        <f t="shared" si="4"/>
        <v>7</v>
      </c>
      <c r="F50" s="74"/>
      <c r="G50" s="76"/>
      <c r="H50" s="19"/>
      <c r="I50" s="19">
        <v>3</v>
      </c>
      <c r="J50" s="79">
        <f t="shared" si="25"/>
        <v>6</v>
      </c>
      <c r="L50" s="19"/>
      <c r="M50" s="79">
        <f t="shared" si="5"/>
        <v>0</v>
      </c>
      <c r="N50" s="19"/>
      <c r="O50" s="19"/>
      <c r="P50" s="79">
        <f t="shared" si="26"/>
        <v>0</v>
      </c>
      <c r="Q50" s="19"/>
      <c r="R50" s="81"/>
      <c r="S50" s="82">
        <f t="shared" si="36"/>
        <v>0</v>
      </c>
      <c r="T50" s="19"/>
      <c r="U50" s="19"/>
      <c r="V50" s="79">
        <f t="shared" si="39"/>
        <v>0</v>
      </c>
      <c r="W50" s="19"/>
      <c r="X50" s="19"/>
      <c r="Y50" s="82">
        <f t="shared" si="40"/>
        <v>0</v>
      </c>
      <c r="AA50" s="19"/>
      <c r="AB50" s="84">
        <f t="shared" si="32"/>
        <v>0</v>
      </c>
      <c r="AC50" s="19"/>
      <c r="AD50" s="19"/>
      <c r="AE50" s="79">
        <f t="shared" si="37"/>
        <v>0</v>
      </c>
      <c r="AF50" s="19"/>
      <c r="AG50" s="19"/>
      <c r="AH50" s="19"/>
      <c r="AI50" s="19">
        <f t="shared" si="10"/>
        <v>0</v>
      </c>
      <c r="AJ50" s="79">
        <f t="shared" si="29"/>
        <v>0</v>
      </c>
      <c r="AK50" s="19"/>
      <c r="AL50" s="19"/>
      <c r="AM50" s="19"/>
      <c r="AN50" s="19">
        <f t="shared" si="11"/>
        <v>0</v>
      </c>
      <c r="AO50" s="79">
        <f t="shared" si="41"/>
        <v>0</v>
      </c>
      <c r="AP50" s="19"/>
      <c r="AQ50" s="19"/>
      <c r="AR50" s="82">
        <f t="shared" si="38"/>
        <v>0</v>
      </c>
      <c r="AS50" s="81"/>
      <c r="AT50" s="81"/>
      <c r="AU50" s="81">
        <v>1</v>
      </c>
      <c r="AV50" s="81">
        <f t="shared" si="13"/>
        <v>2</v>
      </c>
      <c r="AW50" s="79">
        <f>0.5*AV50</f>
        <v>1</v>
      </c>
      <c r="AX50" s="19"/>
      <c r="AY50" s="81"/>
      <c r="AZ50" s="79">
        <f t="shared" si="42"/>
        <v>0</v>
      </c>
      <c r="BA50" s="19"/>
      <c r="BB50" s="19"/>
      <c r="BC50" s="79">
        <f t="shared" si="15"/>
        <v>0</v>
      </c>
      <c r="BD50" s="19"/>
    </row>
    <row r="51" customHeight="1" spans="1:56">
      <c r="A51" s="74">
        <v>365</v>
      </c>
      <c r="B51" s="74" t="s">
        <v>277</v>
      </c>
      <c r="C51" s="74">
        <v>4301</v>
      </c>
      <c r="D51" s="74" t="s">
        <v>278</v>
      </c>
      <c r="E51" s="75">
        <f t="shared" si="4"/>
        <v>313.5</v>
      </c>
      <c r="F51" s="74">
        <v>34</v>
      </c>
      <c r="G51" s="76">
        <f t="shared" ref="G51:G89" si="43">4*F51</f>
        <v>136</v>
      </c>
      <c r="H51" s="19">
        <v>45</v>
      </c>
      <c r="I51" s="19">
        <v>26</v>
      </c>
      <c r="J51" s="79">
        <f>3*I51</f>
        <v>78</v>
      </c>
      <c r="K51" s="19">
        <v>30</v>
      </c>
      <c r="L51" s="19"/>
      <c r="M51" s="79">
        <f t="shared" si="5"/>
        <v>0</v>
      </c>
      <c r="N51" s="19">
        <v>15</v>
      </c>
      <c r="O51" s="19">
        <v>18</v>
      </c>
      <c r="P51" s="79">
        <f t="shared" si="26"/>
        <v>18</v>
      </c>
      <c r="Q51" s="19">
        <v>40</v>
      </c>
      <c r="R51" s="81"/>
      <c r="S51" s="82">
        <f t="shared" si="36"/>
        <v>0</v>
      </c>
      <c r="T51" s="19">
        <v>10</v>
      </c>
      <c r="U51" s="19"/>
      <c r="V51" s="79">
        <f t="shared" si="39"/>
        <v>0</v>
      </c>
      <c r="W51" s="19">
        <v>6</v>
      </c>
      <c r="X51" s="19">
        <v>9</v>
      </c>
      <c r="Y51" s="82">
        <f>1*X51</f>
        <v>9</v>
      </c>
      <c r="Z51" s="19">
        <v>12</v>
      </c>
      <c r="AA51" s="19"/>
      <c r="AB51" s="84">
        <f t="shared" si="32"/>
        <v>0</v>
      </c>
      <c r="AC51" s="19">
        <v>8</v>
      </c>
      <c r="AD51" s="19"/>
      <c r="AE51" s="79">
        <f t="shared" si="37"/>
        <v>0</v>
      </c>
      <c r="AF51" s="19">
        <v>12</v>
      </c>
      <c r="AG51" s="19">
        <v>4</v>
      </c>
      <c r="AH51" s="19"/>
      <c r="AI51" s="19">
        <f t="shared" si="10"/>
        <v>4</v>
      </c>
      <c r="AJ51" s="79">
        <f t="shared" si="29"/>
        <v>6</v>
      </c>
      <c r="AK51" s="19">
        <v>10</v>
      </c>
      <c r="AL51" s="19">
        <v>5</v>
      </c>
      <c r="AM51" s="19">
        <v>4</v>
      </c>
      <c r="AN51" s="19">
        <f t="shared" si="11"/>
        <v>9</v>
      </c>
      <c r="AO51" s="79">
        <f t="shared" si="41"/>
        <v>9</v>
      </c>
      <c r="AP51" s="19">
        <v>30</v>
      </c>
      <c r="AQ51" s="19">
        <v>4</v>
      </c>
      <c r="AR51" s="82">
        <f t="shared" si="38"/>
        <v>4</v>
      </c>
      <c r="AS51" s="81">
        <v>20</v>
      </c>
      <c r="AT51" s="81">
        <v>11</v>
      </c>
      <c r="AU51" s="81">
        <v>8</v>
      </c>
      <c r="AV51" s="81">
        <f t="shared" si="13"/>
        <v>27</v>
      </c>
      <c r="AW51" s="79">
        <f>1*AV51</f>
        <v>27</v>
      </c>
      <c r="AX51" s="19">
        <v>30</v>
      </c>
      <c r="AY51" s="81">
        <v>8</v>
      </c>
      <c r="AZ51" s="79">
        <f>2*AY51</f>
        <v>16</v>
      </c>
      <c r="BA51" s="19">
        <v>15</v>
      </c>
      <c r="BB51" s="19">
        <v>7</v>
      </c>
      <c r="BC51" s="79">
        <f t="shared" si="15"/>
        <v>10.5</v>
      </c>
      <c r="BD51" s="19">
        <v>25</v>
      </c>
    </row>
    <row r="52" customHeight="1" spans="1:56">
      <c r="A52" s="74"/>
      <c r="B52" s="74"/>
      <c r="C52" s="74">
        <v>10931</v>
      </c>
      <c r="D52" s="74" t="s">
        <v>279</v>
      </c>
      <c r="E52" s="75">
        <f t="shared" si="4"/>
        <v>211.5</v>
      </c>
      <c r="F52" s="74">
        <v>23</v>
      </c>
      <c r="G52" s="76">
        <f t="shared" si="43"/>
        <v>92</v>
      </c>
      <c r="H52" s="19"/>
      <c r="I52" s="19">
        <v>10</v>
      </c>
      <c r="J52" s="79">
        <f>3*I52</f>
        <v>30</v>
      </c>
      <c r="L52" s="19"/>
      <c r="M52" s="79">
        <f t="shared" si="5"/>
        <v>0</v>
      </c>
      <c r="N52" s="19"/>
      <c r="O52" s="19">
        <v>8</v>
      </c>
      <c r="P52" s="79">
        <f t="shared" si="26"/>
        <v>8</v>
      </c>
      <c r="Q52" s="19"/>
      <c r="R52" s="81"/>
      <c r="S52" s="82">
        <f t="shared" si="36"/>
        <v>0</v>
      </c>
      <c r="T52" s="19"/>
      <c r="U52" s="19"/>
      <c r="V52" s="79">
        <f t="shared" si="39"/>
        <v>0</v>
      </c>
      <c r="W52" s="19"/>
      <c r="X52" s="19">
        <v>6</v>
      </c>
      <c r="Y52" s="82">
        <f>1*X52</f>
        <v>6</v>
      </c>
      <c r="AA52" s="19">
        <v>1</v>
      </c>
      <c r="AB52" s="84">
        <f t="shared" si="32"/>
        <v>0.5</v>
      </c>
      <c r="AC52" s="19"/>
      <c r="AD52" s="19"/>
      <c r="AE52" s="79">
        <f t="shared" si="37"/>
        <v>0</v>
      </c>
      <c r="AF52" s="19"/>
      <c r="AG52" s="19">
        <v>3</v>
      </c>
      <c r="AH52" s="19"/>
      <c r="AI52" s="19">
        <f t="shared" si="10"/>
        <v>3</v>
      </c>
      <c r="AJ52" s="79">
        <f t="shared" si="29"/>
        <v>4.5</v>
      </c>
      <c r="AK52" s="19"/>
      <c r="AL52" s="19"/>
      <c r="AM52" s="19"/>
      <c r="AN52" s="19">
        <f t="shared" si="11"/>
        <v>0</v>
      </c>
      <c r="AO52" s="79">
        <f t="shared" si="41"/>
        <v>0</v>
      </c>
      <c r="AP52" s="19"/>
      <c r="AQ52" s="19">
        <v>3</v>
      </c>
      <c r="AR52" s="82">
        <f t="shared" si="38"/>
        <v>3</v>
      </c>
      <c r="AS52" s="81"/>
      <c r="AT52" s="81"/>
      <c r="AU52" s="81">
        <v>11</v>
      </c>
      <c r="AV52" s="81">
        <f t="shared" si="13"/>
        <v>22</v>
      </c>
      <c r="AW52" s="79">
        <f>1*AV52</f>
        <v>22</v>
      </c>
      <c r="AX52" s="19"/>
      <c r="AY52" s="81">
        <v>16</v>
      </c>
      <c r="AZ52" s="79">
        <f>2*AY52</f>
        <v>32</v>
      </c>
      <c r="BA52" s="19"/>
      <c r="BB52" s="19">
        <v>9</v>
      </c>
      <c r="BC52" s="79">
        <f t="shared" si="15"/>
        <v>13.5</v>
      </c>
      <c r="BD52" s="19"/>
    </row>
    <row r="53" customHeight="1" spans="1:56">
      <c r="A53" s="74">
        <v>367</v>
      </c>
      <c r="B53" s="74" t="s">
        <v>280</v>
      </c>
      <c r="C53" s="74">
        <v>10043</v>
      </c>
      <c r="D53" s="74" t="s">
        <v>281</v>
      </c>
      <c r="E53" s="75">
        <f t="shared" si="4"/>
        <v>142.5</v>
      </c>
      <c r="F53" s="74">
        <v>20</v>
      </c>
      <c r="G53" s="76">
        <f t="shared" si="43"/>
        <v>80</v>
      </c>
      <c r="H53" s="19">
        <v>30</v>
      </c>
      <c r="I53" s="19">
        <v>6</v>
      </c>
      <c r="J53" s="79">
        <f t="shared" ref="J53:J85" si="44">2*I53</f>
        <v>12</v>
      </c>
      <c r="K53" s="19">
        <v>15</v>
      </c>
      <c r="L53" s="19">
        <v>3</v>
      </c>
      <c r="M53" s="79">
        <f t="shared" si="5"/>
        <v>4.5</v>
      </c>
      <c r="N53" s="19">
        <v>8</v>
      </c>
      <c r="O53" s="19">
        <v>4</v>
      </c>
      <c r="P53" s="79">
        <f t="shared" si="26"/>
        <v>4</v>
      </c>
      <c r="Q53" s="19">
        <v>25</v>
      </c>
      <c r="R53" s="81"/>
      <c r="S53" s="82">
        <f t="shared" si="36"/>
        <v>0</v>
      </c>
      <c r="T53" s="19">
        <v>6</v>
      </c>
      <c r="U53" s="19"/>
      <c r="V53" s="79">
        <f t="shared" si="39"/>
        <v>0</v>
      </c>
      <c r="W53" s="19">
        <v>4</v>
      </c>
      <c r="X53" s="19">
        <v>12</v>
      </c>
      <c r="Y53" s="82">
        <f>1*X53</f>
        <v>12</v>
      </c>
      <c r="Z53" s="19">
        <v>10</v>
      </c>
      <c r="AA53" s="19"/>
      <c r="AB53" s="84">
        <f t="shared" si="32"/>
        <v>0</v>
      </c>
      <c r="AC53" s="19">
        <v>3</v>
      </c>
      <c r="AD53" s="19"/>
      <c r="AE53" s="79">
        <f t="shared" si="37"/>
        <v>0</v>
      </c>
      <c r="AF53" s="19">
        <v>8</v>
      </c>
      <c r="AG53" s="19">
        <v>3</v>
      </c>
      <c r="AH53" s="19">
        <v>1</v>
      </c>
      <c r="AI53" s="19">
        <f t="shared" si="10"/>
        <v>3.5</v>
      </c>
      <c r="AJ53" s="79">
        <f>3*AI53</f>
        <v>10.5</v>
      </c>
      <c r="AK53" s="19">
        <v>5</v>
      </c>
      <c r="AL53" s="19">
        <v>3</v>
      </c>
      <c r="AM53" s="19"/>
      <c r="AN53" s="19">
        <f t="shared" si="11"/>
        <v>3</v>
      </c>
      <c r="AO53" s="79">
        <f t="shared" si="41"/>
        <v>3</v>
      </c>
      <c r="AP53" s="19">
        <v>20</v>
      </c>
      <c r="AQ53" s="19">
        <v>5</v>
      </c>
      <c r="AR53" s="82">
        <f t="shared" si="38"/>
        <v>5</v>
      </c>
      <c r="AS53" s="81">
        <v>12</v>
      </c>
      <c r="AT53" s="81">
        <v>6</v>
      </c>
      <c r="AU53" s="81"/>
      <c r="AV53" s="81">
        <f t="shared" si="13"/>
        <v>6</v>
      </c>
      <c r="AW53" s="79">
        <f t="shared" ref="AW53:AW78" si="45">0.5*AV53</f>
        <v>3</v>
      </c>
      <c r="AX53" s="19">
        <v>20</v>
      </c>
      <c r="AY53" s="81">
        <v>1</v>
      </c>
      <c r="AZ53" s="79">
        <f>1*AY53</f>
        <v>1</v>
      </c>
      <c r="BA53" s="19">
        <v>10</v>
      </c>
      <c r="BB53" s="19">
        <v>5</v>
      </c>
      <c r="BC53" s="79">
        <f t="shared" si="15"/>
        <v>7.5</v>
      </c>
      <c r="BD53" s="19">
        <v>18</v>
      </c>
    </row>
    <row r="54" customHeight="1" spans="1:56">
      <c r="A54" s="74"/>
      <c r="B54" s="74"/>
      <c r="C54" s="74">
        <v>11799</v>
      </c>
      <c r="D54" s="74" t="s">
        <v>282</v>
      </c>
      <c r="E54" s="75">
        <f t="shared" si="4"/>
        <v>91.5</v>
      </c>
      <c r="F54" s="74">
        <v>11</v>
      </c>
      <c r="G54" s="76">
        <f t="shared" si="43"/>
        <v>44</v>
      </c>
      <c r="H54" s="19"/>
      <c r="I54" s="19">
        <v>7</v>
      </c>
      <c r="J54" s="79">
        <f t="shared" si="44"/>
        <v>14</v>
      </c>
      <c r="L54" s="19"/>
      <c r="M54" s="79">
        <f t="shared" si="5"/>
        <v>0</v>
      </c>
      <c r="N54" s="19"/>
      <c r="O54" s="19">
        <v>1</v>
      </c>
      <c r="P54" s="79">
        <f t="shared" si="26"/>
        <v>1</v>
      </c>
      <c r="Q54" s="19"/>
      <c r="R54" s="81"/>
      <c r="S54" s="82">
        <f t="shared" si="36"/>
        <v>0</v>
      </c>
      <c r="T54" s="19"/>
      <c r="U54" s="19"/>
      <c r="V54" s="79">
        <f t="shared" si="39"/>
        <v>0</v>
      </c>
      <c r="W54" s="19"/>
      <c r="X54" s="19"/>
      <c r="Y54" s="82">
        <f>1*X54</f>
        <v>0</v>
      </c>
      <c r="AA54" s="19">
        <v>2</v>
      </c>
      <c r="AB54" s="84">
        <f t="shared" si="32"/>
        <v>1</v>
      </c>
      <c r="AC54" s="19"/>
      <c r="AD54" s="19"/>
      <c r="AE54" s="79">
        <f t="shared" si="37"/>
        <v>0</v>
      </c>
      <c r="AF54" s="19"/>
      <c r="AG54" s="19">
        <v>7</v>
      </c>
      <c r="AH54" s="19"/>
      <c r="AI54" s="19">
        <f t="shared" si="10"/>
        <v>7</v>
      </c>
      <c r="AJ54" s="79">
        <f>3*AI54</f>
        <v>21</v>
      </c>
      <c r="AK54" s="19"/>
      <c r="AL54" s="19"/>
      <c r="AM54" s="19">
        <v>2</v>
      </c>
      <c r="AN54" s="19">
        <f t="shared" si="11"/>
        <v>2</v>
      </c>
      <c r="AO54" s="79">
        <f t="shared" si="41"/>
        <v>2</v>
      </c>
      <c r="AP54" s="19"/>
      <c r="AQ54" s="19">
        <v>2</v>
      </c>
      <c r="AR54" s="82">
        <f t="shared" si="38"/>
        <v>2</v>
      </c>
      <c r="AS54" s="81"/>
      <c r="AT54" s="81">
        <v>11</v>
      </c>
      <c r="AU54" s="81"/>
      <c r="AV54" s="81">
        <f t="shared" si="13"/>
        <v>11</v>
      </c>
      <c r="AW54" s="79">
        <f t="shared" si="45"/>
        <v>5.5</v>
      </c>
      <c r="AX54" s="19"/>
      <c r="AY54" s="81">
        <v>1</v>
      </c>
      <c r="AZ54" s="79">
        <f t="shared" ref="AZ54:AZ93" si="46">1*AY54</f>
        <v>1</v>
      </c>
      <c r="BA54" s="19"/>
      <c r="BB54" s="19"/>
      <c r="BC54" s="79">
        <f t="shared" si="15"/>
        <v>0</v>
      </c>
      <c r="BD54" s="19"/>
    </row>
    <row r="55" customHeight="1" spans="1:56">
      <c r="A55" s="74">
        <v>371</v>
      </c>
      <c r="B55" s="74" t="s">
        <v>283</v>
      </c>
      <c r="C55" s="74">
        <v>9112</v>
      </c>
      <c r="D55" s="74" t="s">
        <v>284</v>
      </c>
      <c r="E55" s="75">
        <f t="shared" si="4"/>
        <v>93.5</v>
      </c>
      <c r="F55" s="74">
        <v>17</v>
      </c>
      <c r="G55" s="76">
        <f t="shared" si="43"/>
        <v>68</v>
      </c>
      <c r="H55" s="19">
        <v>30</v>
      </c>
      <c r="I55" s="19">
        <v>1</v>
      </c>
      <c r="J55" s="79">
        <f t="shared" si="44"/>
        <v>2</v>
      </c>
      <c r="K55" s="19">
        <v>15</v>
      </c>
      <c r="L55" s="19"/>
      <c r="M55" s="79">
        <f t="shared" si="5"/>
        <v>0</v>
      </c>
      <c r="N55" s="19">
        <v>8</v>
      </c>
      <c r="O55" s="19">
        <v>11</v>
      </c>
      <c r="P55" s="79">
        <f t="shared" si="26"/>
        <v>11</v>
      </c>
      <c r="Q55" s="19">
        <v>20</v>
      </c>
      <c r="R55" s="81"/>
      <c r="S55" s="82">
        <f t="shared" si="36"/>
        <v>0</v>
      </c>
      <c r="T55" s="19">
        <v>6</v>
      </c>
      <c r="U55" s="19"/>
      <c r="V55" s="79">
        <f t="shared" si="39"/>
        <v>0</v>
      </c>
      <c r="W55" s="19">
        <v>4</v>
      </c>
      <c r="X55" s="19">
        <v>4</v>
      </c>
      <c r="Y55" s="82">
        <f t="shared" ref="Y55:Y60" si="47">0.8*X55</f>
        <v>3.2</v>
      </c>
      <c r="Z55" s="19">
        <v>8</v>
      </c>
      <c r="AA55" s="19">
        <v>1</v>
      </c>
      <c r="AB55" s="84">
        <f t="shared" si="32"/>
        <v>0.5</v>
      </c>
      <c r="AC55" s="19">
        <v>3</v>
      </c>
      <c r="AD55" s="19">
        <v>1</v>
      </c>
      <c r="AE55" s="79">
        <f t="shared" si="37"/>
        <v>0.3</v>
      </c>
      <c r="AF55" s="19">
        <v>8</v>
      </c>
      <c r="AG55" s="19"/>
      <c r="AH55" s="19"/>
      <c r="AI55" s="19">
        <f t="shared" si="10"/>
        <v>0</v>
      </c>
      <c r="AJ55" s="79">
        <f t="shared" ref="AJ55:AJ60" si="48">1.5*AI55</f>
        <v>0</v>
      </c>
      <c r="AK55" s="19">
        <v>5</v>
      </c>
      <c r="AL55" s="19">
        <v>1</v>
      </c>
      <c r="AM55" s="19">
        <v>1</v>
      </c>
      <c r="AN55" s="19">
        <f t="shared" si="11"/>
        <v>2</v>
      </c>
      <c r="AO55" s="79">
        <f t="shared" si="41"/>
        <v>2</v>
      </c>
      <c r="AP55" s="19">
        <v>20</v>
      </c>
      <c r="AQ55" s="19"/>
      <c r="AR55" s="82">
        <f t="shared" si="38"/>
        <v>0</v>
      </c>
      <c r="AS55" s="81">
        <v>10</v>
      </c>
      <c r="AT55" s="81">
        <v>4</v>
      </c>
      <c r="AU55" s="81"/>
      <c r="AV55" s="81">
        <f t="shared" si="13"/>
        <v>4</v>
      </c>
      <c r="AW55" s="79">
        <f t="shared" si="45"/>
        <v>2</v>
      </c>
      <c r="AX55" s="19">
        <v>15</v>
      </c>
      <c r="AY55" s="81"/>
      <c r="AZ55" s="79">
        <f t="shared" si="46"/>
        <v>0</v>
      </c>
      <c r="BA55" s="19">
        <v>10</v>
      </c>
      <c r="BB55" s="19">
        <v>3</v>
      </c>
      <c r="BC55" s="79">
        <f t="shared" si="15"/>
        <v>4.5</v>
      </c>
      <c r="BD55" s="19">
        <v>15</v>
      </c>
    </row>
    <row r="56" customHeight="1" spans="1:56">
      <c r="A56" s="74"/>
      <c r="B56" s="74"/>
      <c r="C56" s="74">
        <v>11388</v>
      </c>
      <c r="D56" s="74" t="s">
        <v>285</v>
      </c>
      <c r="E56" s="75">
        <f t="shared" si="4"/>
        <v>107.5</v>
      </c>
      <c r="F56" s="74">
        <v>22</v>
      </c>
      <c r="G56" s="76">
        <f t="shared" si="43"/>
        <v>88</v>
      </c>
      <c r="H56" s="19"/>
      <c r="I56" s="19">
        <v>6</v>
      </c>
      <c r="J56" s="79">
        <f t="shared" si="44"/>
        <v>12</v>
      </c>
      <c r="L56" s="19"/>
      <c r="M56" s="79">
        <f t="shared" si="5"/>
        <v>0</v>
      </c>
      <c r="N56" s="19"/>
      <c r="O56" s="19">
        <v>2</v>
      </c>
      <c r="P56" s="79">
        <f t="shared" si="26"/>
        <v>2</v>
      </c>
      <c r="Q56" s="19"/>
      <c r="R56" s="81"/>
      <c r="S56" s="82">
        <f t="shared" si="36"/>
        <v>0</v>
      </c>
      <c r="T56" s="19"/>
      <c r="U56" s="19"/>
      <c r="V56" s="79">
        <f t="shared" si="39"/>
        <v>0</v>
      </c>
      <c r="W56" s="19"/>
      <c r="X56" s="19"/>
      <c r="Y56" s="82">
        <f t="shared" si="47"/>
        <v>0</v>
      </c>
      <c r="AA56" s="19"/>
      <c r="AB56" s="84">
        <f t="shared" si="32"/>
        <v>0</v>
      </c>
      <c r="AC56" s="19"/>
      <c r="AD56" s="19"/>
      <c r="AE56" s="79">
        <f t="shared" si="37"/>
        <v>0</v>
      </c>
      <c r="AF56" s="19"/>
      <c r="AG56" s="19">
        <v>2</v>
      </c>
      <c r="AH56" s="19"/>
      <c r="AI56" s="19">
        <f t="shared" si="10"/>
        <v>2</v>
      </c>
      <c r="AJ56" s="79">
        <f t="shared" si="48"/>
        <v>3</v>
      </c>
      <c r="AK56" s="19"/>
      <c r="AL56" s="19">
        <v>1</v>
      </c>
      <c r="AM56" s="19"/>
      <c r="AN56" s="19">
        <f t="shared" si="11"/>
        <v>1</v>
      </c>
      <c r="AO56" s="79">
        <f t="shared" si="41"/>
        <v>1</v>
      </c>
      <c r="AP56" s="19"/>
      <c r="AQ56" s="19">
        <v>1</v>
      </c>
      <c r="AR56" s="82">
        <f t="shared" si="38"/>
        <v>1</v>
      </c>
      <c r="AS56" s="81"/>
      <c r="AT56" s="81">
        <v>1</v>
      </c>
      <c r="AU56" s="81"/>
      <c r="AV56" s="81">
        <f t="shared" si="13"/>
        <v>1</v>
      </c>
      <c r="AW56" s="79">
        <f t="shared" si="45"/>
        <v>0.5</v>
      </c>
      <c r="AX56" s="19"/>
      <c r="AY56" s="81"/>
      <c r="AZ56" s="79">
        <f t="shared" si="46"/>
        <v>0</v>
      </c>
      <c r="BA56" s="19"/>
      <c r="BB56" s="19"/>
      <c r="BC56" s="79">
        <f t="shared" si="15"/>
        <v>0</v>
      </c>
      <c r="BD56" s="19"/>
    </row>
    <row r="57" customHeight="1" spans="1:56">
      <c r="A57" s="74">
        <v>373</v>
      </c>
      <c r="B57" s="74" t="s">
        <v>286</v>
      </c>
      <c r="C57" s="74">
        <v>11602</v>
      </c>
      <c r="D57" s="74" t="s">
        <v>287</v>
      </c>
      <c r="E57" s="75">
        <f t="shared" si="4"/>
        <v>166</v>
      </c>
      <c r="F57" s="74">
        <v>30</v>
      </c>
      <c r="G57" s="76">
        <f t="shared" si="43"/>
        <v>120</v>
      </c>
      <c r="H57" s="19">
        <v>35</v>
      </c>
      <c r="I57" s="19">
        <v>9</v>
      </c>
      <c r="J57" s="79">
        <f t="shared" si="44"/>
        <v>18</v>
      </c>
      <c r="K57" s="19">
        <v>25</v>
      </c>
      <c r="L57" s="19"/>
      <c r="M57" s="79">
        <f t="shared" si="5"/>
        <v>0</v>
      </c>
      <c r="N57" s="19">
        <v>12</v>
      </c>
      <c r="O57" s="19">
        <v>11</v>
      </c>
      <c r="P57" s="79">
        <f t="shared" si="26"/>
        <v>11</v>
      </c>
      <c r="Q57" s="19">
        <v>40</v>
      </c>
      <c r="R57" s="81"/>
      <c r="S57" s="82">
        <f t="shared" si="36"/>
        <v>0</v>
      </c>
      <c r="T57" s="19">
        <v>10</v>
      </c>
      <c r="U57" s="19">
        <v>3</v>
      </c>
      <c r="V57" s="79">
        <f>3.5*U57</f>
        <v>10.5</v>
      </c>
      <c r="W57" s="19">
        <v>6</v>
      </c>
      <c r="X57" s="19"/>
      <c r="Y57" s="82">
        <f t="shared" si="47"/>
        <v>0</v>
      </c>
      <c r="Z57" s="19">
        <v>12</v>
      </c>
      <c r="AA57" s="19">
        <v>1</v>
      </c>
      <c r="AB57" s="84">
        <f t="shared" si="32"/>
        <v>0.5</v>
      </c>
      <c r="AC57" s="19">
        <v>8</v>
      </c>
      <c r="AD57" s="19"/>
      <c r="AE57" s="79">
        <f t="shared" si="37"/>
        <v>0</v>
      </c>
      <c r="AF57" s="19">
        <v>12</v>
      </c>
      <c r="AG57" s="19"/>
      <c r="AH57" s="19"/>
      <c r="AI57" s="19">
        <f t="shared" si="10"/>
        <v>0</v>
      </c>
      <c r="AJ57" s="79">
        <f t="shared" si="48"/>
        <v>0</v>
      </c>
      <c r="AK57" s="19">
        <v>10</v>
      </c>
      <c r="AL57" s="19">
        <v>2</v>
      </c>
      <c r="AM57" s="19">
        <v>2</v>
      </c>
      <c r="AN57" s="19">
        <f t="shared" si="11"/>
        <v>4</v>
      </c>
      <c r="AO57" s="79">
        <f t="shared" si="41"/>
        <v>4</v>
      </c>
      <c r="AP57" s="19">
        <v>25</v>
      </c>
      <c r="AQ57" s="19">
        <v>2</v>
      </c>
      <c r="AR57" s="82">
        <f t="shared" si="38"/>
        <v>2</v>
      </c>
      <c r="AS57" s="81">
        <v>18</v>
      </c>
      <c r="AT57" s="81"/>
      <c r="AU57" s="81"/>
      <c r="AV57" s="81">
        <f t="shared" si="13"/>
        <v>0</v>
      </c>
      <c r="AW57" s="79">
        <f t="shared" si="45"/>
        <v>0</v>
      </c>
      <c r="AX57" s="19">
        <v>25</v>
      </c>
      <c r="AY57" s="81"/>
      <c r="AZ57" s="79">
        <f t="shared" si="46"/>
        <v>0</v>
      </c>
      <c r="BA57" s="19">
        <v>15</v>
      </c>
      <c r="BB57" s="19"/>
      <c r="BC57" s="79">
        <f t="shared" si="15"/>
        <v>0</v>
      </c>
      <c r="BD57" s="19">
        <v>20</v>
      </c>
    </row>
    <row r="58" customHeight="1" spans="1:56">
      <c r="A58" s="74"/>
      <c r="B58" s="74"/>
      <c r="C58" s="74">
        <v>11876</v>
      </c>
      <c r="D58" s="74" t="s">
        <v>288</v>
      </c>
      <c r="E58" s="75">
        <f t="shared" si="4"/>
        <v>147.75</v>
      </c>
      <c r="F58" s="74">
        <v>31</v>
      </c>
      <c r="G58" s="76">
        <f t="shared" si="43"/>
        <v>124</v>
      </c>
      <c r="H58" s="19"/>
      <c r="I58" s="19">
        <v>2</v>
      </c>
      <c r="J58" s="79">
        <f t="shared" si="44"/>
        <v>4</v>
      </c>
      <c r="L58" s="19"/>
      <c r="M58" s="79">
        <f t="shared" si="5"/>
        <v>0</v>
      </c>
      <c r="N58" s="19"/>
      <c r="O58" s="19">
        <v>8</v>
      </c>
      <c r="P58" s="79">
        <f t="shared" si="26"/>
        <v>8</v>
      </c>
      <c r="Q58" s="19"/>
      <c r="R58" s="81"/>
      <c r="S58" s="82">
        <f t="shared" si="36"/>
        <v>0</v>
      </c>
      <c r="T58" s="19"/>
      <c r="U58" s="19">
        <v>1</v>
      </c>
      <c r="V58" s="79">
        <f>3.5*U58</f>
        <v>3.5</v>
      </c>
      <c r="W58" s="19"/>
      <c r="X58" s="19"/>
      <c r="Y58" s="82">
        <f t="shared" si="47"/>
        <v>0</v>
      </c>
      <c r="AA58" s="19">
        <v>1</v>
      </c>
      <c r="AB58" s="84">
        <f t="shared" si="32"/>
        <v>0.5</v>
      </c>
      <c r="AC58" s="19"/>
      <c r="AD58" s="19"/>
      <c r="AE58" s="79">
        <f t="shared" si="37"/>
        <v>0</v>
      </c>
      <c r="AF58" s="19"/>
      <c r="AG58" s="19"/>
      <c r="AH58" s="19">
        <v>1</v>
      </c>
      <c r="AI58" s="19">
        <f t="shared" si="10"/>
        <v>0.5</v>
      </c>
      <c r="AJ58" s="79">
        <f t="shared" si="48"/>
        <v>0.75</v>
      </c>
      <c r="AK58" s="19"/>
      <c r="AL58" s="19">
        <v>6</v>
      </c>
      <c r="AM58" s="19">
        <v>1</v>
      </c>
      <c r="AN58" s="19">
        <f t="shared" si="11"/>
        <v>7</v>
      </c>
      <c r="AO58" s="79">
        <f t="shared" si="41"/>
        <v>7</v>
      </c>
      <c r="AP58" s="19"/>
      <c r="AQ58" s="19"/>
      <c r="AR58" s="82">
        <f t="shared" si="38"/>
        <v>0</v>
      </c>
      <c r="AS58" s="81"/>
      <c r="AT58" s="81"/>
      <c r="AU58" s="81"/>
      <c r="AV58" s="81">
        <f t="shared" si="13"/>
        <v>0</v>
      </c>
      <c r="AW58" s="79">
        <f t="shared" si="45"/>
        <v>0</v>
      </c>
      <c r="AX58" s="19"/>
      <c r="AY58" s="81"/>
      <c r="AZ58" s="79">
        <f t="shared" si="46"/>
        <v>0</v>
      </c>
      <c r="BA58" s="19"/>
      <c r="BB58" s="19"/>
      <c r="BC58" s="79">
        <f t="shared" si="15"/>
        <v>0</v>
      </c>
      <c r="BD58" s="19"/>
    </row>
    <row r="59" customHeight="1" spans="1:56">
      <c r="A59" s="74"/>
      <c r="B59" s="74"/>
      <c r="C59" s="74">
        <v>14460</v>
      </c>
      <c r="D59" s="74" t="s">
        <v>289</v>
      </c>
      <c r="E59" s="75">
        <f t="shared" si="4"/>
        <v>120.5</v>
      </c>
      <c r="F59" s="74">
        <v>28</v>
      </c>
      <c r="G59" s="76">
        <f t="shared" si="43"/>
        <v>112</v>
      </c>
      <c r="H59" s="19"/>
      <c r="I59" s="19">
        <v>3</v>
      </c>
      <c r="J59" s="79">
        <f t="shared" si="44"/>
        <v>6</v>
      </c>
      <c r="L59" s="19"/>
      <c r="M59" s="79">
        <f t="shared" si="5"/>
        <v>0</v>
      </c>
      <c r="N59" s="19"/>
      <c r="O59" s="19"/>
      <c r="P59" s="79">
        <f t="shared" si="26"/>
        <v>0</v>
      </c>
      <c r="Q59" s="19"/>
      <c r="R59" s="81"/>
      <c r="S59" s="82">
        <f t="shared" si="36"/>
        <v>0</v>
      </c>
      <c r="T59" s="19"/>
      <c r="U59" s="19"/>
      <c r="V59" s="79">
        <f>3.5*U59</f>
        <v>0</v>
      </c>
      <c r="W59" s="19"/>
      <c r="X59" s="19"/>
      <c r="Y59" s="82">
        <f t="shared" si="47"/>
        <v>0</v>
      </c>
      <c r="AA59" s="19">
        <v>2</v>
      </c>
      <c r="AB59" s="84">
        <f t="shared" si="32"/>
        <v>1</v>
      </c>
      <c r="AC59" s="19"/>
      <c r="AD59" s="19"/>
      <c r="AE59" s="79">
        <f t="shared" si="37"/>
        <v>0</v>
      </c>
      <c r="AF59" s="19"/>
      <c r="AG59" s="19">
        <v>1</v>
      </c>
      <c r="AH59" s="19"/>
      <c r="AI59" s="19">
        <f t="shared" si="10"/>
        <v>1</v>
      </c>
      <c r="AJ59" s="79">
        <f t="shared" si="48"/>
        <v>1.5</v>
      </c>
      <c r="AK59" s="19"/>
      <c r="AL59" s="19"/>
      <c r="AM59" s="19"/>
      <c r="AN59" s="19">
        <f t="shared" si="11"/>
        <v>0</v>
      </c>
      <c r="AO59" s="79">
        <f t="shared" si="41"/>
        <v>0</v>
      </c>
      <c r="AP59" s="19"/>
      <c r="AQ59" s="19"/>
      <c r="AR59" s="82">
        <f t="shared" si="38"/>
        <v>0</v>
      </c>
      <c r="AS59" s="81"/>
      <c r="AT59" s="81"/>
      <c r="AU59" s="81"/>
      <c r="AV59" s="81">
        <f t="shared" si="13"/>
        <v>0</v>
      </c>
      <c r="AW59" s="79">
        <f t="shared" si="45"/>
        <v>0</v>
      </c>
      <c r="AX59" s="19"/>
      <c r="AY59" s="81"/>
      <c r="AZ59" s="79">
        <f t="shared" si="46"/>
        <v>0</v>
      </c>
      <c r="BA59" s="19"/>
      <c r="BB59" s="19"/>
      <c r="BC59" s="79">
        <f t="shared" si="15"/>
        <v>0</v>
      </c>
      <c r="BD59" s="19"/>
    </row>
    <row r="60" customHeight="1" spans="1:56">
      <c r="A60" s="74"/>
      <c r="B60" s="74"/>
      <c r="C60" s="74">
        <v>15550</v>
      </c>
      <c r="D60" s="74" t="s">
        <v>290</v>
      </c>
      <c r="E60" s="75">
        <f t="shared" si="4"/>
        <v>121.5</v>
      </c>
      <c r="F60" s="74">
        <v>15</v>
      </c>
      <c r="G60" s="76">
        <f t="shared" si="43"/>
        <v>60</v>
      </c>
      <c r="H60" s="19"/>
      <c r="I60" s="19">
        <v>4</v>
      </c>
      <c r="J60" s="79">
        <f t="shared" si="44"/>
        <v>8</v>
      </c>
      <c r="L60" s="19"/>
      <c r="M60" s="79">
        <f t="shared" si="5"/>
        <v>0</v>
      </c>
      <c r="N60" s="19"/>
      <c r="O60" s="19">
        <v>15</v>
      </c>
      <c r="P60" s="79">
        <f t="shared" si="26"/>
        <v>15</v>
      </c>
      <c r="Q60" s="19"/>
      <c r="R60" s="81"/>
      <c r="S60" s="82">
        <f t="shared" si="36"/>
        <v>0</v>
      </c>
      <c r="T60" s="19"/>
      <c r="U60" s="19">
        <v>6</v>
      </c>
      <c r="V60" s="79">
        <f>3.5*U60</f>
        <v>21</v>
      </c>
      <c r="W60" s="19"/>
      <c r="X60" s="19">
        <v>5</v>
      </c>
      <c r="Y60" s="82">
        <f t="shared" si="47"/>
        <v>4</v>
      </c>
      <c r="AA60" s="19"/>
      <c r="AB60" s="84">
        <f t="shared" si="32"/>
        <v>0</v>
      </c>
      <c r="AC60" s="19"/>
      <c r="AD60" s="19"/>
      <c r="AE60" s="79">
        <f t="shared" si="37"/>
        <v>0</v>
      </c>
      <c r="AF60" s="19"/>
      <c r="AG60" s="19">
        <v>1</v>
      </c>
      <c r="AH60" s="19"/>
      <c r="AI60" s="19">
        <f t="shared" si="10"/>
        <v>1</v>
      </c>
      <c r="AJ60" s="79">
        <f t="shared" si="48"/>
        <v>1.5</v>
      </c>
      <c r="AK60" s="19"/>
      <c r="AL60" s="19">
        <v>7</v>
      </c>
      <c r="AM60" s="19"/>
      <c r="AN60" s="19">
        <f t="shared" si="11"/>
        <v>7</v>
      </c>
      <c r="AO60" s="79">
        <f t="shared" si="41"/>
        <v>7</v>
      </c>
      <c r="AP60" s="19"/>
      <c r="AQ60" s="19"/>
      <c r="AR60" s="82">
        <f t="shared" si="38"/>
        <v>0</v>
      </c>
      <c r="AS60" s="81"/>
      <c r="AT60" s="81">
        <v>1</v>
      </c>
      <c r="AU60" s="81"/>
      <c r="AV60" s="81">
        <f t="shared" si="13"/>
        <v>1</v>
      </c>
      <c r="AW60" s="79">
        <f t="shared" si="45"/>
        <v>0.5</v>
      </c>
      <c r="AX60" s="19"/>
      <c r="AY60" s="81"/>
      <c r="AZ60" s="79">
        <f t="shared" si="46"/>
        <v>0</v>
      </c>
      <c r="BA60" s="19"/>
      <c r="BB60" s="19">
        <v>3</v>
      </c>
      <c r="BC60" s="79">
        <f t="shared" si="15"/>
        <v>4.5</v>
      </c>
      <c r="BD60" s="19"/>
    </row>
    <row r="61" ht="15" customHeight="1" spans="1:56">
      <c r="A61" s="74">
        <v>377</v>
      </c>
      <c r="B61" s="74" t="s">
        <v>291</v>
      </c>
      <c r="C61" s="74">
        <v>5782</v>
      </c>
      <c r="D61" s="74" t="s">
        <v>292</v>
      </c>
      <c r="E61" s="75">
        <f t="shared" si="4"/>
        <v>212.7</v>
      </c>
      <c r="F61" s="74">
        <v>19</v>
      </c>
      <c r="G61" s="76">
        <f t="shared" si="43"/>
        <v>76</v>
      </c>
      <c r="H61" s="19">
        <v>35</v>
      </c>
      <c r="I61" s="19">
        <v>7</v>
      </c>
      <c r="J61" s="79">
        <f t="shared" si="44"/>
        <v>14</v>
      </c>
      <c r="K61" s="19">
        <v>25</v>
      </c>
      <c r="L61" s="19"/>
      <c r="M61" s="79">
        <f t="shared" si="5"/>
        <v>0</v>
      </c>
      <c r="N61" s="19">
        <v>12</v>
      </c>
      <c r="O61" s="19">
        <v>9</v>
      </c>
      <c r="P61" s="79">
        <f t="shared" si="26"/>
        <v>9</v>
      </c>
      <c r="Q61" s="19">
        <v>30</v>
      </c>
      <c r="R61" s="81">
        <v>4</v>
      </c>
      <c r="S61" s="82">
        <f t="shared" si="36"/>
        <v>3.2</v>
      </c>
      <c r="T61" s="19">
        <v>10</v>
      </c>
      <c r="U61" s="19"/>
      <c r="V61" s="79">
        <f>2.5*U61</f>
        <v>0</v>
      </c>
      <c r="W61" s="19">
        <v>6</v>
      </c>
      <c r="X61" s="19">
        <v>12</v>
      </c>
      <c r="Y61" s="82">
        <f t="shared" ref="Y61:Y66" si="49">1*X61</f>
        <v>12</v>
      </c>
      <c r="Z61" s="19">
        <v>12</v>
      </c>
      <c r="AA61" s="19"/>
      <c r="AB61" s="84">
        <f t="shared" si="32"/>
        <v>0</v>
      </c>
      <c r="AC61" s="19">
        <v>8</v>
      </c>
      <c r="AD61" s="19"/>
      <c r="AE61" s="79">
        <f t="shared" si="37"/>
        <v>0</v>
      </c>
      <c r="AF61" s="19">
        <v>12</v>
      </c>
      <c r="AG61" s="19">
        <v>12</v>
      </c>
      <c r="AH61" s="19">
        <v>2</v>
      </c>
      <c r="AI61" s="19">
        <f t="shared" si="10"/>
        <v>13</v>
      </c>
      <c r="AJ61" s="79">
        <f>3*AI61</f>
        <v>39</v>
      </c>
      <c r="AK61" s="19">
        <v>10</v>
      </c>
      <c r="AL61" s="19">
        <v>20</v>
      </c>
      <c r="AM61" s="19"/>
      <c r="AN61" s="19">
        <f t="shared" si="11"/>
        <v>20</v>
      </c>
      <c r="AO61" s="79">
        <f t="shared" ref="AO61:AO66" si="50">2.5*AN61</f>
        <v>50</v>
      </c>
      <c r="AP61" s="19">
        <v>25</v>
      </c>
      <c r="AQ61" s="19"/>
      <c r="AR61" s="82">
        <f t="shared" si="38"/>
        <v>0</v>
      </c>
      <c r="AS61" s="81">
        <v>15</v>
      </c>
      <c r="AT61" s="81">
        <v>1</v>
      </c>
      <c r="AU61" s="81"/>
      <c r="AV61" s="81">
        <f t="shared" si="13"/>
        <v>1</v>
      </c>
      <c r="AW61" s="79">
        <f t="shared" si="45"/>
        <v>0.5</v>
      </c>
      <c r="AX61" s="19">
        <v>25</v>
      </c>
      <c r="AY61" s="81">
        <v>3</v>
      </c>
      <c r="AZ61" s="79">
        <f t="shared" si="46"/>
        <v>3</v>
      </c>
      <c r="BA61" s="19">
        <v>15</v>
      </c>
      <c r="BB61" s="19">
        <v>4</v>
      </c>
      <c r="BC61" s="79">
        <f t="shared" si="15"/>
        <v>6</v>
      </c>
      <c r="BD61" s="19">
        <v>20</v>
      </c>
    </row>
    <row r="62" customHeight="1" spans="1:56">
      <c r="A62" s="74"/>
      <c r="B62" s="74"/>
      <c r="C62" s="74">
        <v>11323</v>
      </c>
      <c r="D62" s="74" t="s">
        <v>293</v>
      </c>
      <c r="E62" s="75">
        <f t="shared" si="4"/>
        <v>113.5</v>
      </c>
      <c r="F62" s="74">
        <v>18</v>
      </c>
      <c r="G62" s="76">
        <f t="shared" si="43"/>
        <v>72</v>
      </c>
      <c r="H62" s="19"/>
      <c r="I62" s="19">
        <v>3</v>
      </c>
      <c r="J62" s="79">
        <f t="shared" si="44"/>
        <v>6</v>
      </c>
      <c r="L62" s="19"/>
      <c r="M62" s="79">
        <f t="shared" si="5"/>
        <v>0</v>
      </c>
      <c r="N62" s="19"/>
      <c r="O62" s="19">
        <v>6</v>
      </c>
      <c r="P62" s="79">
        <f t="shared" si="26"/>
        <v>6</v>
      </c>
      <c r="Q62" s="19"/>
      <c r="R62" s="81"/>
      <c r="S62" s="82">
        <f t="shared" si="36"/>
        <v>0</v>
      </c>
      <c r="T62" s="19"/>
      <c r="U62" s="19">
        <v>3</v>
      </c>
      <c r="V62" s="79">
        <f>2.5*U62</f>
        <v>7.5</v>
      </c>
      <c r="W62" s="19"/>
      <c r="X62" s="19"/>
      <c r="Y62" s="82">
        <f t="shared" si="49"/>
        <v>0</v>
      </c>
      <c r="AA62" s="19"/>
      <c r="AB62" s="84">
        <f t="shared" si="32"/>
        <v>0</v>
      </c>
      <c r="AC62" s="19"/>
      <c r="AD62" s="19"/>
      <c r="AE62" s="79">
        <f t="shared" si="37"/>
        <v>0</v>
      </c>
      <c r="AF62" s="19"/>
      <c r="AG62" s="19">
        <v>1</v>
      </c>
      <c r="AH62" s="19"/>
      <c r="AI62" s="19">
        <f t="shared" si="10"/>
        <v>1</v>
      </c>
      <c r="AJ62" s="79">
        <f>3*AI62</f>
        <v>3</v>
      </c>
      <c r="AK62" s="19"/>
      <c r="AL62" s="19">
        <v>7</v>
      </c>
      <c r="AM62" s="19"/>
      <c r="AN62" s="19">
        <f t="shared" si="11"/>
        <v>7</v>
      </c>
      <c r="AO62" s="79">
        <f t="shared" si="50"/>
        <v>17.5</v>
      </c>
      <c r="AP62" s="19"/>
      <c r="AQ62" s="19"/>
      <c r="AR62" s="82">
        <f t="shared" si="38"/>
        <v>0</v>
      </c>
      <c r="AS62" s="81"/>
      <c r="AT62" s="81">
        <v>3</v>
      </c>
      <c r="AU62" s="81"/>
      <c r="AV62" s="81">
        <f t="shared" si="13"/>
        <v>3</v>
      </c>
      <c r="AW62" s="79">
        <f t="shared" si="45"/>
        <v>1.5</v>
      </c>
      <c r="AX62" s="19"/>
      <c r="AY62" s="81"/>
      <c r="AZ62" s="79">
        <f t="shared" si="46"/>
        <v>0</v>
      </c>
      <c r="BA62" s="19"/>
      <c r="BB62" s="19"/>
      <c r="BC62" s="79">
        <f t="shared" si="15"/>
        <v>0</v>
      </c>
      <c r="BD62" s="19"/>
    </row>
    <row r="63" customHeight="1" spans="1:56">
      <c r="A63" s="74"/>
      <c r="B63" s="74"/>
      <c r="C63" s="74">
        <v>12446</v>
      </c>
      <c r="D63" s="74" t="s">
        <v>294</v>
      </c>
      <c r="E63" s="75">
        <f t="shared" si="4"/>
        <v>71</v>
      </c>
      <c r="F63" s="74">
        <v>11</v>
      </c>
      <c r="G63" s="76">
        <f t="shared" si="43"/>
        <v>44</v>
      </c>
      <c r="H63" s="19"/>
      <c r="I63" s="19">
        <v>4</v>
      </c>
      <c r="J63" s="79">
        <f t="shared" si="44"/>
        <v>8</v>
      </c>
      <c r="L63" s="19"/>
      <c r="M63" s="79">
        <f t="shared" si="5"/>
        <v>0</v>
      </c>
      <c r="N63" s="19"/>
      <c r="O63" s="19"/>
      <c r="P63" s="79">
        <f t="shared" si="26"/>
        <v>0</v>
      </c>
      <c r="Q63" s="19"/>
      <c r="R63" s="81"/>
      <c r="S63" s="82">
        <f t="shared" si="36"/>
        <v>0</v>
      </c>
      <c r="T63" s="19"/>
      <c r="U63" s="19"/>
      <c r="V63" s="79">
        <f>2.5*U63</f>
        <v>0</v>
      </c>
      <c r="W63" s="19"/>
      <c r="X63" s="19">
        <v>3</v>
      </c>
      <c r="Y63" s="82">
        <f t="shared" si="49"/>
        <v>3</v>
      </c>
      <c r="AA63" s="19"/>
      <c r="AB63" s="84">
        <f t="shared" si="32"/>
        <v>0</v>
      </c>
      <c r="AC63" s="19"/>
      <c r="AD63" s="19"/>
      <c r="AE63" s="79">
        <f t="shared" si="37"/>
        <v>0</v>
      </c>
      <c r="AF63" s="19"/>
      <c r="AG63" s="19">
        <v>1</v>
      </c>
      <c r="AH63" s="19"/>
      <c r="AI63" s="19">
        <f t="shared" si="10"/>
        <v>1</v>
      </c>
      <c r="AJ63" s="79">
        <f>3*AI63</f>
        <v>3</v>
      </c>
      <c r="AK63" s="19"/>
      <c r="AL63" s="19">
        <v>4</v>
      </c>
      <c r="AM63" s="19"/>
      <c r="AN63" s="19">
        <f t="shared" si="11"/>
        <v>4</v>
      </c>
      <c r="AO63" s="79">
        <f t="shared" si="50"/>
        <v>10</v>
      </c>
      <c r="AP63" s="19"/>
      <c r="AQ63" s="19"/>
      <c r="AR63" s="82">
        <f t="shared" si="38"/>
        <v>0</v>
      </c>
      <c r="AS63" s="81"/>
      <c r="AT63" s="81">
        <v>6</v>
      </c>
      <c r="AU63" s="81"/>
      <c r="AV63" s="81">
        <f t="shared" si="13"/>
        <v>6</v>
      </c>
      <c r="AW63" s="79">
        <f t="shared" si="45"/>
        <v>3</v>
      </c>
      <c r="AX63" s="19"/>
      <c r="AY63" s="81"/>
      <c r="AZ63" s="79">
        <f t="shared" si="46"/>
        <v>0</v>
      </c>
      <c r="BA63" s="19"/>
      <c r="BB63" s="19"/>
      <c r="BC63" s="79">
        <f t="shared" si="15"/>
        <v>0</v>
      </c>
      <c r="BD63" s="19"/>
    </row>
    <row r="64" customHeight="1" spans="1:56">
      <c r="A64" s="74">
        <v>379</v>
      </c>
      <c r="B64" s="74" t="s">
        <v>295</v>
      </c>
      <c r="C64" s="74">
        <v>6830</v>
      </c>
      <c r="D64" s="74" t="s">
        <v>296</v>
      </c>
      <c r="E64" s="75">
        <f t="shared" si="4"/>
        <v>290.5</v>
      </c>
      <c r="F64" s="74">
        <v>40</v>
      </c>
      <c r="G64" s="76">
        <f t="shared" si="43"/>
        <v>160</v>
      </c>
      <c r="H64" s="19">
        <v>35</v>
      </c>
      <c r="I64" s="19">
        <v>10</v>
      </c>
      <c r="J64" s="79">
        <f t="shared" si="44"/>
        <v>20</v>
      </c>
      <c r="K64" s="19">
        <v>25</v>
      </c>
      <c r="L64" s="19"/>
      <c r="M64" s="79">
        <f t="shared" si="5"/>
        <v>0</v>
      </c>
      <c r="N64" s="19">
        <v>12</v>
      </c>
      <c r="O64" s="19">
        <v>16</v>
      </c>
      <c r="P64" s="79">
        <f t="shared" si="26"/>
        <v>16</v>
      </c>
      <c r="Q64" s="19">
        <v>40</v>
      </c>
      <c r="R64" s="81"/>
      <c r="S64" s="82">
        <f t="shared" si="36"/>
        <v>0</v>
      </c>
      <c r="T64" s="19">
        <v>10</v>
      </c>
      <c r="U64" s="19">
        <v>7</v>
      </c>
      <c r="V64" s="79">
        <f>3.5*U64</f>
        <v>24.5</v>
      </c>
      <c r="W64" s="19">
        <v>6</v>
      </c>
      <c r="X64" s="19">
        <v>15</v>
      </c>
      <c r="Y64" s="82">
        <f t="shared" si="49"/>
        <v>15</v>
      </c>
      <c r="Z64" s="19">
        <v>12</v>
      </c>
      <c r="AA64" s="19"/>
      <c r="AB64" s="84">
        <f t="shared" si="32"/>
        <v>0</v>
      </c>
      <c r="AC64" s="19">
        <v>8</v>
      </c>
      <c r="AD64" s="19"/>
      <c r="AE64" s="79">
        <f t="shared" si="37"/>
        <v>0</v>
      </c>
      <c r="AF64" s="19">
        <v>12</v>
      </c>
      <c r="AG64" s="19">
        <v>1</v>
      </c>
      <c r="AH64" s="19"/>
      <c r="AI64" s="19">
        <f t="shared" si="10"/>
        <v>1</v>
      </c>
      <c r="AJ64" s="79">
        <f t="shared" ref="AJ64:AJ92" si="51">1.5*AI64</f>
        <v>1.5</v>
      </c>
      <c r="AK64" s="19">
        <v>10</v>
      </c>
      <c r="AL64" s="19">
        <v>15</v>
      </c>
      <c r="AM64" s="19">
        <v>4</v>
      </c>
      <c r="AN64" s="19">
        <f t="shared" si="11"/>
        <v>19</v>
      </c>
      <c r="AO64" s="79">
        <f t="shared" si="50"/>
        <v>47.5</v>
      </c>
      <c r="AP64" s="19">
        <v>25</v>
      </c>
      <c r="AQ64" s="19"/>
      <c r="AR64" s="82">
        <f t="shared" si="38"/>
        <v>0</v>
      </c>
      <c r="AS64" s="81">
        <v>18</v>
      </c>
      <c r="AT64" s="81"/>
      <c r="AU64" s="81"/>
      <c r="AV64" s="81">
        <f t="shared" si="13"/>
        <v>0</v>
      </c>
      <c r="AW64" s="79">
        <f t="shared" si="45"/>
        <v>0</v>
      </c>
      <c r="AX64" s="19">
        <v>25</v>
      </c>
      <c r="AY64" s="81"/>
      <c r="AZ64" s="79">
        <f t="shared" si="46"/>
        <v>0</v>
      </c>
      <c r="BA64" s="19">
        <v>15</v>
      </c>
      <c r="BB64" s="19">
        <v>4</v>
      </c>
      <c r="BC64" s="79">
        <f t="shared" si="15"/>
        <v>6</v>
      </c>
      <c r="BD64" s="19">
        <v>20</v>
      </c>
    </row>
    <row r="65" customHeight="1" spans="1:56">
      <c r="A65" s="74"/>
      <c r="B65" s="74"/>
      <c r="C65" s="74">
        <v>6831</v>
      </c>
      <c r="D65" s="74" t="s">
        <v>297</v>
      </c>
      <c r="E65" s="75">
        <f t="shared" si="4"/>
        <v>135.5</v>
      </c>
      <c r="F65" s="74">
        <v>18</v>
      </c>
      <c r="G65" s="76">
        <f t="shared" si="43"/>
        <v>72</v>
      </c>
      <c r="H65" s="19"/>
      <c r="I65" s="19">
        <v>4</v>
      </c>
      <c r="J65" s="79">
        <f t="shared" si="44"/>
        <v>8</v>
      </c>
      <c r="L65" s="19"/>
      <c r="M65" s="79">
        <f t="shared" si="5"/>
        <v>0</v>
      </c>
      <c r="N65" s="19"/>
      <c r="O65" s="19">
        <v>7</v>
      </c>
      <c r="P65" s="79">
        <f t="shared" si="26"/>
        <v>7</v>
      </c>
      <c r="Q65" s="19"/>
      <c r="R65" s="81"/>
      <c r="S65" s="82">
        <f t="shared" si="36"/>
        <v>0</v>
      </c>
      <c r="T65" s="19"/>
      <c r="U65" s="19">
        <v>6</v>
      </c>
      <c r="V65" s="79">
        <f>3.5*U65</f>
        <v>21</v>
      </c>
      <c r="W65" s="19"/>
      <c r="X65" s="19">
        <v>1</v>
      </c>
      <c r="Y65" s="82">
        <f t="shared" si="49"/>
        <v>1</v>
      </c>
      <c r="AA65" s="19"/>
      <c r="AB65" s="84">
        <f t="shared" si="32"/>
        <v>0</v>
      </c>
      <c r="AC65" s="19"/>
      <c r="AD65" s="19"/>
      <c r="AE65" s="79">
        <f t="shared" si="37"/>
        <v>0</v>
      </c>
      <c r="AF65" s="19"/>
      <c r="AG65" s="19">
        <v>1</v>
      </c>
      <c r="AH65" s="19"/>
      <c r="AI65" s="19">
        <f t="shared" si="10"/>
        <v>1</v>
      </c>
      <c r="AJ65" s="79">
        <f t="shared" si="51"/>
        <v>1.5</v>
      </c>
      <c r="AK65" s="19"/>
      <c r="AL65" s="19">
        <v>8</v>
      </c>
      <c r="AM65" s="19">
        <v>2</v>
      </c>
      <c r="AN65" s="19">
        <f t="shared" si="11"/>
        <v>10</v>
      </c>
      <c r="AO65" s="79">
        <f t="shared" si="50"/>
        <v>25</v>
      </c>
      <c r="AP65" s="19"/>
      <c r="AQ65" s="19"/>
      <c r="AR65" s="82">
        <f t="shared" si="38"/>
        <v>0</v>
      </c>
      <c r="AS65" s="81"/>
      <c r="AT65" s="81"/>
      <c r="AU65" s="81"/>
      <c r="AV65" s="81">
        <f t="shared" si="13"/>
        <v>0</v>
      </c>
      <c r="AW65" s="79">
        <f t="shared" si="45"/>
        <v>0</v>
      </c>
      <c r="AX65" s="19"/>
      <c r="AY65" s="81"/>
      <c r="AZ65" s="79">
        <f t="shared" si="46"/>
        <v>0</v>
      </c>
      <c r="BA65" s="19"/>
      <c r="BB65" s="19"/>
      <c r="BC65" s="79">
        <f t="shared" si="15"/>
        <v>0</v>
      </c>
      <c r="BD65" s="19"/>
    </row>
    <row r="66" customHeight="1" spans="1:56">
      <c r="A66" s="74"/>
      <c r="B66" s="74"/>
      <c r="C66" s="74">
        <v>15233</v>
      </c>
      <c r="D66" s="74" t="s">
        <v>298</v>
      </c>
      <c r="E66" s="75">
        <f t="shared" si="4"/>
        <v>155.3</v>
      </c>
      <c r="F66" s="74">
        <v>25</v>
      </c>
      <c r="G66" s="76">
        <f t="shared" si="43"/>
        <v>100</v>
      </c>
      <c r="H66" s="19"/>
      <c r="I66" s="19">
        <v>3</v>
      </c>
      <c r="J66" s="79">
        <f t="shared" si="44"/>
        <v>6</v>
      </c>
      <c r="L66" s="19"/>
      <c r="M66" s="79">
        <f t="shared" si="5"/>
        <v>0</v>
      </c>
      <c r="N66" s="19"/>
      <c r="O66" s="19">
        <v>4</v>
      </c>
      <c r="P66" s="79">
        <f t="shared" si="26"/>
        <v>4</v>
      </c>
      <c r="Q66" s="19"/>
      <c r="R66" s="81">
        <v>1</v>
      </c>
      <c r="S66" s="82">
        <f t="shared" si="36"/>
        <v>0.8</v>
      </c>
      <c r="T66" s="19"/>
      <c r="U66" s="19">
        <v>4</v>
      </c>
      <c r="V66" s="79">
        <f>3.5*U66</f>
        <v>14</v>
      </c>
      <c r="W66" s="19"/>
      <c r="X66" s="19"/>
      <c r="Y66" s="82">
        <f t="shared" si="49"/>
        <v>0</v>
      </c>
      <c r="AA66" s="19"/>
      <c r="AB66" s="84">
        <f t="shared" si="32"/>
        <v>0</v>
      </c>
      <c r="AC66" s="19"/>
      <c r="AD66" s="19"/>
      <c r="AE66" s="79">
        <f t="shared" si="37"/>
        <v>0</v>
      </c>
      <c r="AF66" s="19"/>
      <c r="AG66" s="19"/>
      <c r="AH66" s="19"/>
      <c r="AI66" s="19">
        <f t="shared" si="10"/>
        <v>0</v>
      </c>
      <c r="AJ66" s="79">
        <f t="shared" si="51"/>
        <v>0</v>
      </c>
      <c r="AK66" s="19"/>
      <c r="AL66" s="19">
        <v>9</v>
      </c>
      <c r="AM66" s="19">
        <v>2</v>
      </c>
      <c r="AN66" s="19">
        <f t="shared" si="11"/>
        <v>11</v>
      </c>
      <c r="AO66" s="79">
        <f t="shared" si="50"/>
        <v>27.5</v>
      </c>
      <c r="AP66" s="19"/>
      <c r="AQ66" s="19"/>
      <c r="AR66" s="82">
        <f t="shared" si="38"/>
        <v>0</v>
      </c>
      <c r="AS66" s="81"/>
      <c r="AT66" s="81"/>
      <c r="AU66" s="81"/>
      <c r="AV66" s="81">
        <f t="shared" si="13"/>
        <v>0</v>
      </c>
      <c r="AW66" s="79">
        <f t="shared" si="45"/>
        <v>0</v>
      </c>
      <c r="AX66" s="19"/>
      <c r="AY66" s="81"/>
      <c r="AZ66" s="79">
        <f t="shared" si="46"/>
        <v>0</v>
      </c>
      <c r="BA66" s="19"/>
      <c r="BB66" s="19">
        <v>2</v>
      </c>
      <c r="BC66" s="79">
        <f t="shared" si="15"/>
        <v>3</v>
      </c>
      <c r="BD66" s="19"/>
    </row>
    <row r="67" customHeight="1" spans="1:56">
      <c r="A67" s="74">
        <v>385</v>
      </c>
      <c r="B67" s="74" t="s">
        <v>299</v>
      </c>
      <c r="C67" s="74">
        <v>7317</v>
      </c>
      <c r="D67" s="74" t="s">
        <v>300</v>
      </c>
      <c r="E67" s="75">
        <f t="shared" ref="E67:E130" si="52">G67+J67+M67+P67+S67+V67+Y67+AB67+AE67+AJ67+AO67+AR67+AW67+AZ67+BC67</f>
        <v>111.25</v>
      </c>
      <c r="F67" s="74">
        <v>23</v>
      </c>
      <c r="G67" s="76">
        <f t="shared" si="43"/>
        <v>92</v>
      </c>
      <c r="H67" s="19">
        <v>45</v>
      </c>
      <c r="I67" s="19"/>
      <c r="J67" s="79">
        <f t="shared" si="44"/>
        <v>0</v>
      </c>
      <c r="K67" s="19">
        <v>30</v>
      </c>
      <c r="L67" s="19"/>
      <c r="M67" s="79">
        <f t="shared" ref="M67:M97" si="53">1.5*L67</f>
        <v>0</v>
      </c>
      <c r="N67" s="19">
        <v>15</v>
      </c>
      <c r="O67" s="19"/>
      <c r="P67" s="79">
        <f t="shared" si="26"/>
        <v>0</v>
      </c>
      <c r="Q67" s="19">
        <v>40</v>
      </c>
      <c r="R67" s="81"/>
      <c r="S67" s="82">
        <f t="shared" ref="S67:S98" si="54">0.8*R67</f>
        <v>0</v>
      </c>
      <c r="T67" s="19">
        <v>10</v>
      </c>
      <c r="U67" s="19"/>
      <c r="V67" s="79">
        <f>2.5*U67</f>
        <v>0</v>
      </c>
      <c r="W67" s="19">
        <v>6</v>
      </c>
      <c r="X67" s="19"/>
      <c r="Y67" s="82">
        <f>0.8*X67</f>
        <v>0</v>
      </c>
      <c r="Z67" s="19">
        <v>12</v>
      </c>
      <c r="AA67" s="19"/>
      <c r="AB67" s="84">
        <f t="shared" si="32"/>
        <v>0</v>
      </c>
      <c r="AC67" s="19">
        <v>8</v>
      </c>
      <c r="AD67" s="19"/>
      <c r="AE67" s="79">
        <f t="shared" si="37"/>
        <v>0</v>
      </c>
      <c r="AF67" s="19">
        <v>12</v>
      </c>
      <c r="AG67" s="19"/>
      <c r="AH67" s="19">
        <v>1</v>
      </c>
      <c r="AI67" s="19">
        <f t="shared" ref="AI67:AI92" si="55">AG67+AH67/2</f>
        <v>0.5</v>
      </c>
      <c r="AJ67" s="79">
        <f t="shared" si="51"/>
        <v>0.75</v>
      </c>
      <c r="AK67" s="19">
        <v>10</v>
      </c>
      <c r="AL67" s="19">
        <v>8</v>
      </c>
      <c r="AM67" s="19"/>
      <c r="AN67" s="19">
        <f t="shared" ref="AN67:AN130" si="56">AL67+AM67</f>
        <v>8</v>
      </c>
      <c r="AO67" s="79">
        <f>1*AN67</f>
        <v>8</v>
      </c>
      <c r="AP67" s="19">
        <v>30</v>
      </c>
      <c r="AQ67" s="19">
        <v>1</v>
      </c>
      <c r="AR67" s="82">
        <f t="shared" ref="AR67:AR85" si="57">1*AQ67</f>
        <v>1</v>
      </c>
      <c r="AS67" s="81">
        <v>20</v>
      </c>
      <c r="AT67" s="81">
        <v>5</v>
      </c>
      <c r="AU67" s="81">
        <v>1</v>
      </c>
      <c r="AV67" s="81">
        <f t="shared" ref="AV67:AV130" si="58">AT67+AU67*2</f>
        <v>7</v>
      </c>
      <c r="AW67" s="79">
        <f t="shared" si="45"/>
        <v>3.5</v>
      </c>
      <c r="AX67" s="19">
        <v>30</v>
      </c>
      <c r="AY67" s="81">
        <v>6</v>
      </c>
      <c r="AZ67" s="79">
        <f t="shared" si="46"/>
        <v>6</v>
      </c>
      <c r="BA67" s="19">
        <v>15</v>
      </c>
      <c r="BB67" s="19"/>
      <c r="BC67" s="79">
        <f t="shared" ref="BC67:BC130" si="59">1.5*BB67</f>
        <v>0</v>
      </c>
      <c r="BD67" s="19">
        <v>25</v>
      </c>
    </row>
    <row r="68" customHeight="1" spans="1:56">
      <c r="A68" s="74"/>
      <c r="B68" s="74"/>
      <c r="C68" s="74">
        <v>7749</v>
      </c>
      <c r="D68" s="74" t="s">
        <v>301</v>
      </c>
      <c r="E68" s="75">
        <f t="shared" si="52"/>
        <v>167.1</v>
      </c>
      <c r="F68" s="74">
        <v>32</v>
      </c>
      <c r="G68" s="76">
        <f t="shared" si="43"/>
        <v>128</v>
      </c>
      <c r="H68" s="19"/>
      <c r="I68" s="19">
        <v>10</v>
      </c>
      <c r="J68" s="79">
        <f t="shared" si="44"/>
        <v>20</v>
      </c>
      <c r="L68" s="19">
        <v>2</v>
      </c>
      <c r="M68" s="79">
        <f t="shared" si="53"/>
        <v>3</v>
      </c>
      <c r="N68" s="19"/>
      <c r="O68" s="19">
        <v>4</v>
      </c>
      <c r="P68" s="79">
        <f t="shared" si="26"/>
        <v>4</v>
      </c>
      <c r="Q68" s="19"/>
      <c r="R68" s="81"/>
      <c r="S68" s="82">
        <f t="shared" si="54"/>
        <v>0</v>
      </c>
      <c r="T68" s="19"/>
      <c r="U68" s="19"/>
      <c r="V68" s="79">
        <f t="shared" ref="V68:V82" si="60">2.5*U68</f>
        <v>0</v>
      </c>
      <c r="W68" s="19"/>
      <c r="X68" s="19">
        <v>2</v>
      </c>
      <c r="Y68" s="82">
        <f>0.8*X68</f>
        <v>1.6</v>
      </c>
      <c r="AA68" s="19"/>
      <c r="AB68" s="84">
        <f t="shared" si="32"/>
        <v>0</v>
      </c>
      <c r="AC68" s="19"/>
      <c r="AD68" s="19"/>
      <c r="AE68" s="79">
        <f t="shared" si="37"/>
        <v>0</v>
      </c>
      <c r="AF68" s="19"/>
      <c r="AG68" s="19">
        <v>1</v>
      </c>
      <c r="AH68" s="19"/>
      <c r="AI68" s="19">
        <f t="shared" si="55"/>
        <v>1</v>
      </c>
      <c r="AJ68" s="79">
        <f t="shared" si="51"/>
        <v>1.5</v>
      </c>
      <c r="AK68" s="19"/>
      <c r="AL68" s="19">
        <v>6</v>
      </c>
      <c r="AM68" s="19"/>
      <c r="AN68" s="19">
        <f t="shared" si="56"/>
        <v>6</v>
      </c>
      <c r="AO68" s="79">
        <f>1*AN68</f>
        <v>6</v>
      </c>
      <c r="AP68" s="19"/>
      <c r="AQ68" s="19"/>
      <c r="AR68" s="82">
        <f t="shared" si="57"/>
        <v>0</v>
      </c>
      <c r="AS68" s="81"/>
      <c r="AT68" s="81">
        <v>3</v>
      </c>
      <c r="AU68" s="81"/>
      <c r="AV68" s="81">
        <f t="shared" si="58"/>
        <v>3</v>
      </c>
      <c r="AW68" s="79">
        <f t="shared" si="45"/>
        <v>1.5</v>
      </c>
      <c r="AX68" s="19"/>
      <c r="AY68" s="81"/>
      <c r="AZ68" s="79">
        <f t="shared" si="46"/>
        <v>0</v>
      </c>
      <c r="BA68" s="19"/>
      <c r="BB68" s="19">
        <v>1</v>
      </c>
      <c r="BC68" s="79">
        <f t="shared" si="59"/>
        <v>1.5</v>
      </c>
      <c r="BD68" s="19"/>
    </row>
    <row r="69" customHeight="1" spans="1:56">
      <c r="A69" s="74"/>
      <c r="B69" s="74"/>
      <c r="C69" s="74">
        <v>12566</v>
      </c>
      <c r="D69" s="74" t="s">
        <v>302</v>
      </c>
      <c r="E69" s="75">
        <f t="shared" si="52"/>
        <v>113.5</v>
      </c>
      <c r="F69" s="74">
        <v>24</v>
      </c>
      <c r="G69" s="76">
        <f t="shared" si="43"/>
        <v>96</v>
      </c>
      <c r="H69" s="19"/>
      <c r="I69" s="19">
        <v>1</v>
      </c>
      <c r="J69" s="79">
        <f t="shared" si="44"/>
        <v>2</v>
      </c>
      <c r="L69" s="19">
        <v>1</v>
      </c>
      <c r="M69" s="79">
        <f t="shared" si="53"/>
        <v>1.5</v>
      </c>
      <c r="N69" s="19"/>
      <c r="O69" s="19">
        <v>2</v>
      </c>
      <c r="P69" s="79">
        <f t="shared" si="26"/>
        <v>2</v>
      </c>
      <c r="Q69" s="19"/>
      <c r="R69" s="81"/>
      <c r="S69" s="82">
        <f t="shared" si="54"/>
        <v>0</v>
      </c>
      <c r="T69" s="19"/>
      <c r="U69" s="19"/>
      <c r="V69" s="79">
        <f t="shared" si="60"/>
        <v>0</v>
      </c>
      <c r="W69" s="19"/>
      <c r="X69" s="19"/>
      <c r="Y69" s="82">
        <f>0.8*X69</f>
        <v>0</v>
      </c>
      <c r="AA69" s="19"/>
      <c r="AB69" s="84">
        <f t="shared" si="32"/>
        <v>0</v>
      </c>
      <c r="AC69" s="19"/>
      <c r="AD69" s="19"/>
      <c r="AE69" s="79">
        <f t="shared" si="37"/>
        <v>0</v>
      </c>
      <c r="AF69" s="19"/>
      <c r="AG69" s="19"/>
      <c r="AH69" s="19"/>
      <c r="AI69" s="19">
        <f t="shared" si="55"/>
        <v>0</v>
      </c>
      <c r="AJ69" s="79">
        <f t="shared" si="51"/>
        <v>0</v>
      </c>
      <c r="AK69" s="19"/>
      <c r="AL69" s="19">
        <v>9</v>
      </c>
      <c r="AM69" s="19"/>
      <c r="AN69" s="19">
        <f t="shared" si="56"/>
        <v>9</v>
      </c>
      <c r="AO69" s="79">
        <f>1*AN69</f>
        <v>9</v>
      </c>
      <c r="AP69" s="19"/>
      <c r="AQ69" s="19"/>
      <c r="AR69" s="82">
        <f t="shared" si="57"/>
        <v>0</v>
      </c>
      <c r="AS69" s="81"/>
      <c r="AT69" s="81">
        <v>6</v>
      </c>
      <c r="AU69" s="81"/>
      <c r="AV69" s="81">
        <f t="shared" si="58"/>
        <v>6</v>
      </c>
      <c r="AW69" s="79">
        <f t="shared" si="45"/>
        <v>3</v>
      </c>
      <c r="AX69" s="19"/>
      <c r="AY69" s="81"/>
      <c r="AZ69" s="79">
        <f t="shared" si="46"/>
        <v>0</v>
      </c>
      <c r="BA69" s="19"/>
      <c r="BB69" s="19"/>
      <c r="BC69" s="79">
        <f t="shared" si="59"/>
        <v>0</v>
      </c>
      <c r="BD69" s="19"/>
    </row>
    <row r="70" ht="15.75" customHeight="1" spans="1:56">
      <c r="A70" s="74">
        <v>387</v>
      </c>
      <c r="B70" s="74" t="s">
        <v>303</v>
      </c>
      <c r="C70" s="74">
        <v>5701</v>
      </c>
      <c r="D70" s="74" t="s">
        <v>304</v>
      </c>
      <c r="E70" s="75">
        <f t="shared" si="52"/>
        <v>204.75</v>
      </c>
      <c r="F70" s="74">
        <v>40</v>
      </c>
      <c r="G70" s="76">
        <f t="shared" si="43"/>
        <v>160</v>
      </c>
      <c r="H70" s="19">
        <v>35</v>
      </c>
      <c r="I70" s="19">
        <v>4</v>
      </c>
      <c r="J70" s="79">
        <f t="shared" si="44"/>
        <v>8</v>
      </c>
      <c r="K70" s="19">
        <v>25</v>
      </c>
      <c r="L70" s="19"/>
      <c r="M70" s="79">
        <f t="shared" si="53"/>
        <v>0</v>
      </c>
      <c r="N70" s="19">
        <v>12</v>
      </c>
      <c r="O70" s="19">
        <v>3</v>
      </c>
      <c r="P70" s="79">
        <f t="shared" si="26"/>
        <v>3</v>
      </c>
      <c r="Q70" s="19">
        <v>40</v>
      </c>
      <c r="R70" s="81"/>
      <c r="S70" s="82">
        <f t="shared" si="54"/>
        <v>0</v>
      </c>
      <c r="T70" s="19">
        <v>10</v>
      </c>
      <c r="U70" s="19">
        <v>4</v>
      </c>
      <c r="V70" s="79">
        <f t="shared" si="60"/>
        <v>10</v>
      </c>
      <c r="W70" s="19">
        <v>6</v>
      </c>
      <c r="X70" s="19">
        <v>11</v>
      </c>
      <c r="Y70" s="82">
        <f>1*X70</f>
        <v>11</v>
      </c>
      <c r="Z70" s="19">
        <v>12</v>
      </c>
      <c r="AA70" s="19">
        <v>2</v>
      </c>
      <c r="AB70" s="84">
        <f t="shared" si="32"/>
        <v>1</v>
      </c>
      <c r="AC70" s="19">
        <v>8</v>
      </c>
      <c r="AD70" s="19"/>
      <c r="AE70" s="79">
        <f t="shared" si="37"/>
        <v>0</v>
      </c>
      <c r="AF70" s="19">
        <v>12</v>
      </c>
      <c r="AG70" s="19"/>
      <c r="AH70" s="19">
        <v>1</v>
      </c>
      <c r="AI70" s="19">
        <f t="shared" si="55"/>
        <v>0.5</v>
      </c>
      <c r="AJ70" s="79">
        <f t="shared" si="51"/>
        <v>0.75</v>
      </c>
      <c r="AK70" s="19">
        <v>10</v>
      </c>
      <c r="AL70" s="19">
        <v>9</v>
      </c>
      <c r="AM70" s="19">
        <v>2</v>
      </c>
      <c r="AN70" s="19">
        <f t="shared" si="56"/>
        <v>11</v>
      </c>
      <c r="AO70" s="79">
        <f>1*AN70</f>
        <v>11</v>
      </c>
      <c r="AP70" s="19">
        <v>25</v>
      </c>
      <c r="AQ70" s="19"/>
      <c r="AR70" s="82">
        <f t="shared" si="57"/>
        <v>0</v>
      </c>
      <c r="AS70" s="81">
        <v>18</v>
      </c>
      <c r="AT70" s="81"/>
      <c r="AU70" s="81"/>
      <c r="AV70" s="81">
        <f t="shared" si="58"/>
        <v>0</v>
      </c>
      <c r="AW70" s="79">
        <f t="shared" si="45"/>
        <v>0</v>
      </c>
      <c r="AX70" s="19">
        <v>25</v>
      </c>
      <c r="AY70" s="81"/>
      <c r="AZ70" s="79">
        <f t="shared" si="46"/>
        <v>0</v>
      </c>
      <c r="BA70" s="19">
        <v>15</v>
      </c>
      <c r="BB70" s="19"/>
      <c r="BC70" s="79">
        <f t="shared" si="59"/>
        <v>0</v>
      </c>
      <c r="BD70" s="19">
        <v>20</v>
      </c>
    </row>
    <row r="71" customHeight="1" spans="1:56">
      <c r="A71" s="74"/>
      <c r="B71" s="74"/>
      <c r="C71" s="74">
        <v>14388</v>
      </c>
      <c r="D71" s="74" t="s">
        <v>305</v>
      </c>
      <c r="E71" s="75">
        <f t="shared" si="52"/>
        <v>118.8</v>
      </c>
      <c r="F71" s="74">
        <v>23</v>
      </c>
      <c r="G71" s="76">
        <f t="shared" si="43"/>
        <v>92</v>
      </c>
      <c r="H71" s="19"/>
      <c r="I71" s="19">
        <v>2</v>
      </c>
      <c r="J71" s="79">
        <f t="shared" si="44"/>
        <v>4</v>
      </c>
      <c r="L71" s="19"/>
      <c r="M71" s="79">
        <f t="shared" si="53"/>
        <v>0</v>
      </c>
      <c r="N71" s="19"/>
      <c r="O71" s="19">
        <v>7</v>
      </c>
      <c r="P71" s="79">
        <f t="shared" si="26"/>
        <v>7</v>
      </c>
      <c r="Q71" s="19"/>
      <c r="R71" s="81">
        <v>1</v>
      </c>
      <c r="S71" s="82">
        <f t="shared" si="54"/>
        <v>0.8</v>
      </c>
      <c r="T71" s="19"/>
      <c r="U71" s="19"/>
      <c r="V71" s="79">
        <f t="shared" si="60"/>
        <v>0</v>
      </c>
      <c r="W71" s="19"/>
      <c r="X71" s="19">
        <v>3</v>
      </c>
      <c r="Y71" s="82">
        <f>1*X71</f>
        <v>3</v>
      </c>
      <c r="AA71" s="19"/>
      <c r="AB71" s="84">
        <f t="shared" si="32"/>
        <v>0</v>
      </c>
      <c r="AC71" s="19"/>
      <c r="AD71" s="19"/>
      <c r="AE71" s="79">
        <f t="shared" si="37"/>
        <v>0</v>
      </c>
      <c r="AF71" s="19"/>
      <c r="AG71" s="19"/>
      <c r="AH71" s="19"/>
      <c r="AI71" s="19">
        <f t="shared" si="55"/>
        <v>0</v>
      </c>
      <c r="AJ71" s="79">
        <f t="shared" si="51"/>
        <v>0</v>
      </c>
      <c r="AK71" s="19"/>
      <c r="AL71" s="19">
        <v>9</v>
      </c>
      <c r="AM71" s="19">
        <v>1</v>
      </c>
      <c r="AN71" s="19">
        <f t="shared" si="56"/>
        <v>10</v>
      </c>
      <c r="AO71" s="79">
        <f>1*AN71</f>
        <v>10</v>
      </c>
      <c r="AP71" s="19"/>
      <c r="AQ71" s="19"/>
      <c r="AR71" s="82">
        <f t="shared" si="57"/>
        <v>0</v>
      </c>
      <c r="AS71" s="81"/>
      <c r="AT71" s="81"/>
      <c r="AU71" s="81"/>
      <c r="AV71" s="81">
        <f t="shared" si="58"/>
        <v>0</v>
      </c>
      <c r="AW71" s="79">
        <f t="shared" si="45"/>
        <v>0</v>
      </c>
      <c r="AX71" s="19"/>
      <c r="AY71" s="81">
        <v>2</v>
      </c>
      <c r="AZ71" s="79">
        <f t="shared" si="46"/>
        <v>2</v>
      </c>
      <c r="BA71" s="19"/>
      <c r="BB71" s="19"/>
      <c r="BC71" s="79">
        <f t="shared" si="59"/>
        <v>0</v>
      </c>
      <c r="BD71" s="19"/>
    </row>
    <row r="72" customHeight="1" spans="1:56">
      <c r="A72" s="74">
        <v>391</v>
      </c>
      <c r="B72" s="74" t="s">
        <v>306</v>
      </c>
      <c r="C72" s="74">
        <v>9308</v>
      </c>
      <c r="D72" s="74" t="s">
        <v>307</v>
      </c>
      <c r="E72" s="75">
        <f t="shared" si="52"/>
        <v>126.85</v>
      </c>
      <c r="F72" s="74">
        <v>19</v>
      </c>
      <c r="G72" s="76">
        <f t="shared" si="43"/>
        <v>76</v>
      </c>
      <c r="H72" s="19">
        <v>30</v>
      </c>
      <c r="I72" s="19">
        <v>7</v>
      </c>
      <c r="J72" s="79">
        <f t="shared" si="44"/>
        <v>14</v>
      </c>
      <c r="K72" s="19">
        <v>15</v>
      </c>
      <c r="L72" s="19">
        <v>1</v>
      </c>
      <c r="M72" s="79">
        <f t="shared" si="53"/>
        <v>1.5</v>
      </c>
      <c r="N72" s="19">
        <v>8</v>
      </c>
      <c r="O72" s="19">
        <v>1</v>
      </c>
      <c r="P72" s="79">
        <f t="shared" si="26"/>
        <v>1</v>
      </c>
      <c r="Q72" s="19">
        <v>25</v>
      </c>
      <c r="R72" s="81"/>
      <c r="S72" s="82">
        <f t="shared" si="54"/>
        <v>0</v>
      </c>
      <c r="T72" s="19">
        <v>6</v>
      </c>
      <c r="U72" s="19"/>
      <c r="V72" s="79">
        <f t="shared" si="60"/>
        <v>0</v>
      </c>
      <c r="W72" s="19">
        <v>4</v>
      </c>
      <c r="X72" s="19">
        <v>5</v>
      </c>
      <c r="Y72" s="82">
        <f t="shared" ref="Y72:Y82" si="61">0.8*X72</f>
        <v>4</v>
      </c>
      <c r="Z72" s="19">
        <v>10</v>
      </c>
      <c r="AA72" s="19">
        <v>2</v>
      </c>
      <c r="AB72" s="84">
        <f>0.8*AA72</f>
        <v>1.6</v>
      </c>
      <c r="AC72" s="19">
        <v>3</v>
      </c>
      <c r="AD72" s="19"/>
      <c r="AE72" s="79">
        <f t="shared" si="37"/>
        <v>0</v>
      </c>
      <c r="AF72" s="19">
        <v>8</v>
      </c>
      <c r="AG72" s="19">
        <v>3</v>
      </c>
      <c r="AH72" s="19">
        <v>1</v>
      </c>
      <c r="AI72" s="19">
        <f t="shared" si="55"/>
        <v>3.5</v>
      </c>
      <c r="AJ72" s="79">
        <f t="shared" si="51"/>
        <v>5.25</v>
      </c>
      <c r="AK72" s="19">
        <v>5</v>
      </c>
      <c r="AL72" s="19">
        <v>5</v>
      </c>
      <c r="AM72" s="19">
        <v>1</v>
      </c>
      <c r="AN72" s="19">
        <f t="shared" si="56"/>
        <v>6</v>
      </c>
      <c r="AO72" s="79">
        <f>2.5*AN72</f>
        <v>15</v>
      </c>
      <c r="AP72" s="19">
        <v>20</v>
      </c>
      <c r="AQ72" s="19">
        <v>1</v>
      </c>
      <c r="AR72" s="82">
        <f t="shared" si="57"/>
        <v>1</v>
      </c>
      <c r="AS72" s="81">
        <v>12</v>
      </c>
      <c r="AT72" s="81">
        <v>6</v>
      </c>
      <c r="AU72" s="81">
        <v>2</v>
      </c>
      <c r="AV72" s="81">
        <f t="shared" si="58"/>
        <v>10</v>
      </c>
      <c r="AW72" s="79">
        <f t="shared" si="45"/>
        <v>5</v>
      </c>
      <c r="AX72" s="19">
        <v>20</v>
      </c>
      <c r="AY72" s="81">
        <v>1</v>
      </c>
      <c r="AZ72" s="79">
        <f t="shared" si="46"/>
        <v>1</v>
      </c>
      <c r="BA72" s="19">
        <v>10</v>
      </c>
      <c r="BB72" s="19">
        <v>1</v>
      </c>
      <c r="BC72" s="79">
        <f t="shared" si="59"/>
        <v>1.5</v>
      </c>
      <c r="BD72" s="19">
        <v>18</v>
      </c>
    </row>
    <row r="73" customHeight="1" spans="1:56">
      <c r="A73" s="74"/>
      <c r="B73" s="74"/>
      <c r="C73" s="74">
        <v>12462</v>
      </c>
      <c r="D73" s="74" t="s">
        <v>308</v>
      </c>
      <c r="E73" s="75">
        <f t="shared" si="52"/>
        <v>129.4</v>
      </c>
      <c r="F73" s="74">
        <v>18</v>
      </c>
      <c r="G73" s="76">
        <f t="shared" si="43"/>
        <v>72</v>
      </c>
      <c r="H73" s="19"/>
      <c r="I73" s="19">
        <v>5</v>
      </c>
      <c r="J73" s="79">
        <f t="shared" si="44"/>
        <v>10</v>
      </c>
      <c r="L73" s="19">
        <v>2</v>
      </c>
      <c r="M73" s="79">
        <f t="shared" si="53"/>
        <v>3</v>
      </c>
      <c r="N73" s="19"/>
      <c r="O73" s="19">
        <v>2</v>
      </c>
      <c r="P73" s="79">
        <f t="shared" si="26"/>
        <v>2</v>
      </c>
      <c r="Q73" s="19"/>
      <c r="R73" s="81"/>
      <c r="S73" s="82">
        <f t="shared" si="54"/>
        <v>0</v>
      </c>
      <c r="T73" s="19"/>
      <c r="U73" s="19"/>
      <c r="V73" s="79">
        <f t="shared" si="60"/>
        <v>0</v>
      </c>
      <c r="W73" s="19"/>
      <c r="X73" s="19">
        <v>2</v>
      </c>
      <c r="Y73" s="82">
        <f t="shared" si="61"/>
        <v>1.6</v>
      </c>
      <c r="AA73" s="19">
        <v>1</v>
      </c>
      <c r="AB73" s="84">
        <f>0.8*AA73</f>
        <v>0.8</v>
      </c>
      <c r="AC73" s="19"/>
      <c r="AD73" s="19"/>
      <c r="AE73" s="79">
        <f t="shared" si="37"/>
        <v>0</v>
      </c>
      <c r="AF73" s="19"/>
      <c r="AG73" s="19"/>
      <c r="AH73" s="19"/>
      <c r="AI73" s="19">
        <f t="shared" si="55"/>
        <v>0</v>
      </c>
      <c r="AJ73" s="79">
        <f t="shared" si="51"/>
        <v>0</v>
      </c>
      <c r="AK73" s="19"/>
      <c r="AL73" s="19">
        <v>11</v>
      </c>
      <c r="AM73" s="19">
        <v>3</v>
      </c>
      <c r="AN73" s="19">
        <f t="shared" si="56"/>
        <v>14</v>
      </c>
      <c r="AO73" s="79">
        <f>2.5*AN73</f>
        <v>35</v>
      </c>
      <c r="AP73" s="19"/>
      <c r="AQ73" s="19">
        <v>1</v>
      </c>
      <c r="AR73" s="82">
        <f t="shared" si="57"/>
        <v>1</v>
      </c>
      <c r="AS73" s="81"/>
      <c r="AT73" s="81"/>
      <c r="AU73" s="81"/>
      <c r="AV73" s="81">
        <f t="shared" si="58"/>
        <v>0</v>
      </c>
      <c r="AW73" s="79">
        <f t="shared" si="45"/>
        <v>0</v>
      </c>
      <c r="AX73" s="19"/>
      <c r="AY73" s="81">
        <v>1</v>
      </c>
      <c r="AZ73" s="79">
        <f t="shared" si="46"/>
        <v>1</v>
      </c>
      <c r="BA73" s="19"/>
      <c r="BB73" s="19">
        <v>2</v>
      </c>
      <c r="BC73" s="79">
        <f t="shared" si="59"/>
        <v>3</v>
      </c>
      <c r="BD73" s="19"/>
    </row>
    <row r="74" customHeight="1" spans="1:56">
      <c r="A74" s="74">
        <v>399</v>
      </c>
      <c r="B74" s="74" t="s">
        <v>309</v>
      </c>
      <c r="C74" s="74">
        <v>5665</v>
      </c>
      <c r="D74" s="74" t="s">
        <v>310</v>
      </c>
      <c r="E74" s="75">
        <f t="shared" si="52"/>
        <v>94</v>
      </c>
      <c r="F74" s="74">
        <v>21</v>
      </c>
      <c r="G74" s="76">
        <f t="shared" si="43"/>
        <v>84</v>
      </c>
      <c r="H74" s="19">
        <v>30</v>
      </c>
      <c r="I74" s="19">
        <v>2</v>
      </c>
      <c r="J74" s="79">
        <f t="shared" si="44"/>
        <v>4</v>
      </c>
      <c r="K74" s="19">
        <v>15</v>
      </c>
      <c r="L74" s="19"/>
      <c r="M74" s="79">
        <f t="shared" si="53"/>
        <v>0</v>
      </c>
      <c r="N74" s="19">
        <v>8</v>
      </c>
      <c r="O74" s="19"/>
      <c r="P74" s="79">
        <f t="shared" si="26"/>
        <v>0</v>
      </c>
      <c r="Q74" s="19">
        <v>30</v>
      </c>
      <c r="R74" s="81"/>
      <c r="S74" s="82">
        <f t="shared" si="54"/>
        <v>0</v>
      </c>
      <c r="T74" s="19">
        <v>6</v>
      </c>
      <c r="U74" s="19"/>
      <c r="V74" s="79">
        <f t="shared" si="60"/>
        <v>0</v>
      </c>
      <c r="W74" s="19">
        <v>4</v>
      </c>
      <c r="X74" s="19"/>
      <c r="Y74" s="82">
        <f t="shared" si="61"/>
        <v>0</v>
      </c>
      <c r="Z74" s="19">
        <v>10</v>
      </c>
      <c r="AA74" s="19"/>
      <c r="AB74" s="84">
        <f>0.5*AA74</f>
        <v>0</v>
      </c>
      <c r="AC74" s="19">
        <v>3</v>
      </c>
      <c r="AD74" s="19">
        <v>3</v>
      </c>
      <c r="AE74" s="79">
        <f>0.5*AD74</f>
        <v>1.5</v>
      </c>
      <c r="AF74" s="19">
        <v>8</v>
      </c>
      <c r="AG74" s="19">
        <v>1</v>
      </c>
      <c r="AH74" s="19"/>
      <c r="AI74" s="19">
        <f t="shared" si="55"/>
        <v>1</v>
      </c>
      <c r="AJ74" s="79">
        <f t="shared" si="51"/>
        <v>1.5</v>
      </c>
      <c r="AK74" s="19">
        <v>5</v>
      </c>
      <c r="AL74" s="19">
        <v>3</v>
      </c>
      <c r="AM74" s="19"/>
      <c r="AN74" s="19">
        <f t="shared" si="56"/>
        <v>3</v>
      </c>
      <c r="AO74" s="79">
        <f t="shared" ref="AO74:AO82" si="62">1*AN74</f>
        <v>3</v>
      </c>
      <c r="AP74" s="19">
        <v>20</v>
      </c>
      <c r="AQ74" s="19"/>
      <c r="AR74" s="82">
        <f t="shared" si="57"/>
        <v>0</v>
      </c>
      <c r="AS74" s="81">
        <v>12</v>
      </c>
      <c r="AT74" s="81"/>
      <c r="AU74" s="81"/>
      <c r="AV74" s="81">
        <f t="shared" si="58"/>
        <v>0</v>
      </c>
      <c r="AW74" s="79">
        <f t="shared" si="45"/>
        <v>0</v>
      </c>
      <c r="AX74" s="19">
        <v>20</v>
      </c>
      <c r="AY74" s="81"/>
      <c r="AZ74" s="79">
        <f t="shared" si="46"/>
        <v>0</v>
      </c>
      <c r="BA74" s="19">
        <v>10</v>
      </c>
      <c r="BB74" s="19"/>
      <c r="BC74" s="79">
        <f t="shared" si="59"/>
        <v>0</v>
      </c>
      <c r="BD74" s="19">
        <v>18</v>
      </c>
    </row>
    <row r="75" customHeight="1" spans="1:56">
      <c r="A75" s="74"/>
      <c r="B75" s="74"/>
      <c r="C75" s="74">
        <v>7707</v>
      </c>
      <c r="D75" s="74" t="s">
        <v>311</v>
      </c>
      <c r="E75" s="75">
        <f t="shared" si="52"/>
        <v>37</v>
      </c>
      <c r="F75" s="74">
        <v>7</v>
      </c>
      <c r="G75" s="76">
        <f t="shared" si="43"/>
        <v>28</v>
      </c>
      <c r="H75" s="19"/>
      <c r="I75" s="19"/>
      <c r="J75" s="79">
        <f t="shared" si="44"/>
        <v>0</v>
      </c>
      <c r="L75" s="19"/>
      <c r="M75" s="79">
        <f t="shared" si="53"/>
        <v>0</v>
      </c>
      <c r="N75" s="19"/>
      <c r="O75" s="19">
        <v>8</v>
      </c>
      <c r="P75" s="79">
        <f t="shared" si="26"/>
        <v>8</v>
      </c>
      <c r="Q75" s="19"/>
      <c r="R75" s="81"/>
      <c r="S75" s="82">
        <f t="shared" si="54"/>
        <v>0</v>
      </c>
      <c r="T75" s="19"/>
      <c r="U75" s="19"/>
      <c r="V75" s="79">
        <f t="shared" si="60"/>
        <v>0</v>
      </c>
      <c r="W75" s="19"/>
      <c r="X75" s="19"/>
      <c r="Y75" s="82">
        <f t="shared" si="61"/>
        <v>0</v>
      </c>
      <c r="AA75" s="19"/>
      <c r="AB75" s="84">
        <f t="shared" ref="AB75:AB106" si="63">0.5*AA75</f>
        <v>0</v>
      </c>
      <c r="AC75" s="19"/>
      <c r="AD75" s="19"/>
      <c r="AE75" s="79">
        <f>0.5*AD75</f>
        <v>0</v>
      </c>
      <c r="AF75" s="19"/>
      <c r="AG75" s="19"/>
      <c r="AH75" s="19"/>
      <c r="AI75" s="19">
        <f t="shared" si="55"/>
        <v>0</v>
      </c>
      <c r="AJ75" s="79">
        <f t="shared" si="51"/>
        <v>0</v>
      </c>
      <c r="AK75" s="19"/>
      <c r="AL75" s="19">
        <v>1</v>
      </c>
      <c r="AM75" s="19"/>
      <c r="AN75" s="19">
        <f t="shared" si="56"/>
        <v>1</v>
      </c>
      <c r="AO75" s="79">
        <f t="shared" si="62"/>
        <v>1</v>
      </c>
      <c r="AP75" s="19"/>
      <c r="AQ75" s="19"/>
      <c r="AR75" s="82">
        <f t="shared" si="57"/>
        <v>0</v>
      </c>
      <c r="AS75" s="81"/>
      <c r="AT75" s="81"/>
      <c r="AU75" s="81"/>
      <c r="AV75" s="81">
        <f t="shared" si="58"/>
        <v>0</v>
      </c>
      <c r="AW75" s="79">
        <f t="shared" si="45"/>
        <v>0</v>
      </c>
      <c r="AX75" s="19"/>
      <c r="AY75" s="81"/>
      <c r="AZ75" s="79">
        <f t="shared" si="46"/>
        <v>0</v>
      </c>
      <c r="BA75" s="19"/>
      <c r="BB75" s="19"/>
      <c r="BC75" s="79">
        <f t="shared" si="59"/>
        <v>0</v>
      </c>
      <c r="BD75" s="19"/>
    </row>
    <row r="76" customHeight="1" spans="1:56">
      <c r="A76" s="74"/>
      <c r="B76" s="74"/>
      <c r="C76" s="74">
        <v>13000</v>
      </c>
      <c r="D76" s="74" t="s">
        <v>312</v>
      </c>
      <c r="E76" s="75">
        <f t="shared" si="52"/>
        <v>116.6</v>
      </c>
      <c r="F76" s="74">
        <v>21</v>
      </c>
      <c r="G76" s="76">
        <f t="shared" si="43"/>
        <v>84</v>
      </c>
      <c r="H76" s="19"/>
      <c r="I76" s="19">
        <v>5</v>
      </c>
      <c r="J76" s="79">
        <f t="shared" si="44"/>
        <v>10</v>
      </c>
      <c r="L76" s="19"/>
      <c r="M76" s="79">
        <f t="shared" si="53"/>
        <v>0</v>
      </c>
      <c r="N76" s="19"/>
      <c r="O76" s="19">
        <v>8</v>
      </c>
      <c r="P76" s="79">
        <f t="shared" si="26"/>
        <v>8</v>
      </c>
      <c r="Q76" s="19"/>
      <c r="R76" s="81"/>
      <c r="S76" s="82">
        <f t="shared" si="54"/>
        <v>0</v>
      </c>
      <c r="T76" s="19"/>
      <c r="U76" s="19">
        <v>1</v>
      </c>
      <c r="V76" s="79">
        <f t="shared" si="60"/>
        <v>2.5</v>
      </c>
      <c r="W76" s="19"/>
      <c r="X76" s="19">
        <v>2</v>
      </c>
      <c r="Y76" s="82">
        <f t="shared" si="61"/>
        <v>1.6</v>
      </c>
      <c r="AA76" s="19"/>
      <c r="AB76" s="84">
        <f t="shared" si="63"/>
        <v>0</v>
      </c>
      <c r="AC76" s="19"/>
      <c r="AD76" s="19"/>
      <c r="AE76" s="79">
        <f>0.5*AD76</f>
        <v>0</v>
      </c>
      <c r="AF76" s="19"/>
      <c r="AG76" s="19">
        <v>3</v>
      </c>
      <c r="AH76" s="19"/>
      <c r="AI76" s="19">
        <f t="shared" si="55"/>
        <v>3</v>
      </c>
      <c r="AJ76" s="79">
        <f t="shared" si="51"/>
        <v>4.5</v>
      </c>
      <c r="AK76" s="19"/>
      <c r="AL76" s="19">
        <v>5</v>
      </c>
      <c r="AM76" s="19">
        <v>1</v>
      </c>
      <c r="AN76" s="19">
        <f t="shared" si="56"/>
        <v>6</v>
      </c>
      <c r="AO76" s="79">
        <f t="shared" si="62"/>
        <v>6</v>
      </c>
      <c r="AP76" s="19"/>
      <c r="AQ76" s="19"/>
      <c r="AR76" s="82">
        <f t="shared" si="57"/>
        <v>0</v>
      </c>
      <c r="AS76" s="81"/>
      <c r="AT76" s="81"/>
      <c r="AU76" s="81"/>
      <c r="AV76" s="81">
        <f t="shared" si="58"/>
        <v>0</v>
      </c>
      <c r="AW76" s="79">
        <f t="shared" si="45"/>
        <v>0</v>
      </c>
      <c r="AX76" s="19"/>
      <c r="AY76" s="81"/>
      <c r="AZ76" s="79">
        <f t="shared" si="46"/>
        <v>0</v>
      </c>
      <c r="BA76" s="19"/>
      <c r="BB76" s="19"/>
      <c r="BC76" s="79">
        <f t="shared" si="59"/>
        <v>0</v>
      </c>
      <c r="BD76" s="19"/>
    </row>
    <row r="77" customHeight="1" spans="1:56">
      <c r="A77" s="74"/>
      <c r="B77" s="74"/>
      <c r="C77" s="74">
        <v>15319</v>
      </c>
      <c r="D77" s="74" t="s">
        <v>313</v>
      </c>
      <c r="E77" s="75">
        <f t="shared" si="52"/>
        <v>17.3</v>
      </c>
      <c r="F77" s="74">
        <v>3</v>
      </c>
      <c r="G77" s="76">
        <f t="shared" si="43"/>
        <v>12</v>
      </c>
      <c r="H77" s="19"/>
      <c r="I77" s="19"/>
      <c r="J77" s="79">
        <f t="shared" si="44"/>
        <v>0</v>
      </c>
      <c r="L77" s="19"/>
      <c r="M77" s="79">
        <f t="shared" si="53"/>
        <v>0</v>
      </c>
      <c r="N77" s="19"/>
      <c r="O77" s="19"/>
      <c r="P77" s="79">
        <f t="shared" si="26"/>
        <v>0</v>
      </c>
      <c r="Q77" s="19"/>
      <c r="R77" s="81"/>
      <c r="S77" s="82">
        <f t="shared" si="54"/>
        <v>0</v>
      </c>
      <c r="T77" s="19"/>
      <c r="U77" s="19"/>
      <c r="V77" s="79">
        <f t="shared" si="60"/>
        <v>0</v>
      </c>
      <c r="W77" s="19"/>
      <c r="X77" s="19">
        <v>1</v>
      </c>
      <c r="Y77" s="82">
        <f t="shared" si="61"/>
        <v>0.8</v>
      </c>
      <c r="AA77" s="19"/>
      <c r="AB77" s="84">
        <f t="shared" si="63"/>
        <v>0</v>
      </c>
      <c r="AC77" s="19"/>
      <c r="AD77" s="19">
        <v>9</v>
      </c>
      <c r="AE77" s="79">
        <f>0.5*AD77</f>
        <v>4.5</v>
      </c>
      <c r="AF77" s="19"/>
      <c r="AG77" s="19"/>
      <c r="AH77" s="19"/>
      <c r="AI77" s="19">
        <f t="shared" si="55"/>
        <v>0</v>
      </c>
      <c r="AJ77" s="79">
        <f t="shared" si="51"/>
        <v>0</v>
      </c>
      <c r="AK77" s="19"/>
      <c r="AL77" s="19"/>
      <c r="AM77" s="19"/>
      <c r="AN77" s="19">
        <f t="shared" si="56"/>
        <v>0</v>
      </c>
      <c r="AO77" s="79">
        <f t="shared" si="62"/>
        <v>0</v>
      </c>
      <c r="AP77" s="19"/>
      <c r="AQ77" s="19"/>
      <c r="AR77" s="82">
        <f t="shared" si="57"/>
        <v>0</v>
      </c>
      <c r="AS77" s="81"/>
      <c r="AT77" s="81"/>
      <c r="AU77" s="81"/>
      <c r="AV77" s="81">
        <f t="shared" si="58"/>
        <v>0</v>
      </c>
      <c r="AW77" s="79">
        <f t="shared" si="45"/>
        <v>0</v>
      </c>
      <c r="AX77" s="19"/>
      <c r="AY77" s="81"/>
      <c r="AZ77" s="79">
        <f t="shared" si="46"/>
        <v>0</v>
      </c>
      <c r="BA77" s="19"/>
      <c r="BB77" s="19"/>
      <c r="BC77" s="79">
        <f t="shared" si="59"/>
        <v>0</v>
      </c>
      <c r="BD77" s="19"/>
    </row>
    <row r="78" customHeight="1" spans="1:56">
      <c r="A78" s="74"/>
      <c r="B78" s="74"/>
      <c r="C78" s="74">
        <v>15323</v>
      </c>
      <c r="D78" s="74" t="s">
        <v>314</v>
      </c>
      <c r="E78" s="75">
        <f t="shared" si="52"/>
        <v>35.8</v>
      </c>
      <c r="F78" s="74">
        <v>5</v>
      </c>
      <c r="G78" s="76">
        <f t="shared" si="43"/>
        <v>20</v>
      </c>
      <c r="H78" s="19"/>
      <c r="I78" s="19">
        <v>5</v>
      </c>
      <c r="J78" s="79">
        <f t="shared" si="44"/>
        <v>10</v>
      </c>
      <c r="L78" s="19"/>
      <c r="M78" s="79">
        <f t="shared" si="53"/>
        <v>0</v>
      </c>
      <c r="N78" s="19"/>
      <c r="O78" s="19">
        <v>1</v>
      </c>
      <c r="P78" s="79">
        <f t="shared" si="26"/>
        <v>1</v>
      </c>
      <c r="Q78" s="19"/>
      <c r="R78" s="81"/>
      <c r="S78" s="82">
        <f t="shared" si="54"/>
        <v>0</v>
      </c>
      <c r="T78" s="19"/>
      <c r="U78" s="19"/>
      <c r="V78" s="79">
        <f t="shared" si="60"/>
        <v>0</v>
      </c>
      <c r="W78" s="19"/>
      <c r="X78" s="19">
        <v>1</v>
      </c>
      <c r="Y78" s="82">
        <f t="shared" si="61"/>
        <v>0.8</v>
      </c>
      <c r="AA78" s="19"/>
      <c r="AB78" s="84">
        <f t="shared" si="63"/>
        <v>0</v>
      </c>
      <c r="AC78" s="19"/>
      <c r="AD78" s="19"/>
      <c r="AE78" s="79">
        <f>0.5*AD78</f>
        <v>0</v>
      </c>
      <c r="AF78" s="19"/>
      <c r="AG78" s="19"/>
      <c r="AH78" s="19"/>
      <c r="AI78" s="19">
        <f t="shared" si="55"/>
        <v>0</v>
      </c>
      <c r="AJ78" s="79">
        <f t="shared" si="51"/>
        <v>0</v>
      </c>
      <c r="AK78" s="19"/>
      <c r="AL78" s="19">
        <v>2</v>
      </c>
      <c r="AM78" s="19">
        <v>2</v>
      </c>
      <c r="AN78" s="19">
        <f t="shared" si="56"/>
        <v>4</v>
      </c>
      <c r="AO78" s="79">
        <f t="shared" si="62"/>
        <v>4</v>
      </c>
      <c r="AP78" s="19"/>
      <c r="AQ78" s="19"/>
      <c r="AR78" s="82">
        <f t="shared" si="57"/>
        <v>0</v>
      </c>
      <c r="AS78" s="81"/>
      <c r="AT78" s="81"/>
      <c r="AU78" s="81"/>
      <c r="AV78" s="81">
        <f t="shared" si="58"/>
        <v>0</v>
      </c>
      <c r="AW78" s="79">
        <f t="shared" si="45"/>
        <v>0</v>
      </c>
      <c r="AX78" s="19"/>
      <c r="AY78" s="81"/>
      <c r="AZ78" s="79">
        <f t="shared" si="46"/>
        <v>0</v>
      </c>
      <c r="BA78" s="19"/>
      <c r="BB78" s="19"/>
      <c r="BC78" s="79">
        <f t="shared" si="59"/>
        <v>0</v>
      </c>
      <c r="BD78" s="19"/>
    </row>
    <row r="79" ht="12" customHeight="1" spans="1:56">
      <c r="A79" s="74">
        <v>511</v>
      </c>
      <c r="B79" s="74" t="s">
        <v>315</v>
      </c>
      <c r="C79" s="74">
        <v>5527</v>
      </c>
      <c r="D79" s="74" t="s">
        <v>316</v>
      </c>
      <c r="E79" s="75">
        <f t="shared" si="52"/>
        <v>150.9</v>
      </c>
      <c r="F79" s="74">
        <v>26</v>
      </c>
      <c r="G79" s="76">
        <f t="shared" si="43"/>
        <v>104</v>
      </c>
      <c r="H79" s="19">
        <v>35</v>
      </c>
      <c r="I79" s="19">
        <v>3</v>
      </c>
      <c r="J79" s="79">
        <f t="shared" si="44"/>
        <v>6</v>
      </c>
      <c r="K79" s="19">
        <v>25</v>
      </c>
      <c r="L79" s="19"/>
      <c r="M79" s="79">
        <f t="shared" si="53"/>
        <v>0</v>
      </c>
      <c r="N79" s="19">
        <v>12</v>
      </c>
      <c r="O79" s="19">
        <v>4</v>
      </c>
      <c r="P79" s="79">
        <f t="shared" si="26"/>
        <v>4</v>
      </c>
      <c r="Q79" s="19">
        <v>40</v>
      </c>
      <c r="R79" s="81"/>
      <c r="S79" s="82">
        <f t="shared" si="54"/>
        <v>0</v>
      </c>
      <c r="T79" s="19">
        <v>10</v>
      </c>
      <c r="U79" s="19">
        <v>1</v>
      </c>
      <c r="V79" s="79">
        <f t="shared" si="60"/>
        <v>2.5</v>
      </c>
      <c r="W79" s="19">
        <v>6</v>
      </c>
      <c r="X79" s="19">
        <v>3</v>
      </c>
      <c r="Y79" s="82">
        <f t="shared" si="61"/>
        <v>2.4</v>
      </c>
      <c r="Z79" s="19">
        <v>12</v>
      </c>
      <c r="AA79" s="19">
        <v>2</v>
      </c>
      <c r="AB79" s="84">
        <f t="shared" si="63"/>
        <v>1</v>
      </c>
      <c r="AC79" s="19">
        <v>8</v>
      </c>
      <c r="AD79" s="19"/>
      <c r="AE79" s="79">
        <f t="shared" ref="AE79:AE92" si="64">0.3*AD79</f>
        <v>0</v>
      </c>
      <c r="AF79" s="19">
        <v>12</v>
      </c>
      <c r="AG79" s="19">
        <v>4</v>
      </c>
      <c r="AH79" s="19"/>
      <c r="AI79" s="19">
        <f t="shared" si="55"/>
        <v>4</v>
      </c>
      <c r="AJ79" s="79">
        <f t="shared" si="51"/>
        <v>6</v>
      </c>
      <c r="AK79" s="19">
        <v>10</v>
      </c>
      <c r="AL79" s="19">
        <v>1</v>
      </c>
      <c r="AM79" s="19">
        <v>1</v>
      </c>
      <c r="AN79" s="19">
        <f t="shared" si="56"/>
        <v>2</v>
      </c>
      <c r="AO79" s="79">
        <f t="shared" si="62"/>
        <v>2</v>
      </c>
      <c r="AP79" s="19">
        <v>25</v>
      </c>
      <c r="AQ79" s="19">
        <v>2</v>
      </c>
      <c r="AR79" s="82">
        <f t="shared" si="57"/>
        <v>2</v>
      </c>
      <c r="AS79" s="81">
        <v>18</v>
      </c>
      <c r="AT79" s="81">
        <v>11</v>
      </c>
      <c r="AU79" s="81">
        <v>4</v>
      </c>
      <c r="AV79" s="81">
        <f t="shared" si="58"/>
        <v>19</v>
      </c>
      <c r="AW79" s="79">
        <f>1*AV79</f>
        <v>19</v>
      </c>
      <c r="AX79" s="19">
        <v>25</v>
      </c>
      <c r="AY79" s="81">
        <v>2</v>
      </c>
      <c r="AZ79" s="79">
        <f t="shared" si="46"/>
        <v>2</v>
      </c>
      <c r="BA79" s="19">
        <v>15</v>
      </c>
      <c r="BB79" s="19"/>
      <c r="BC79" s="79">
        <f t="shared" si="59"/>
        <v>0</v>
      </c>
      <c r="BD79" s="19">
        <v>20</v>
      </c>
    </row>
    <row r="80" ht="12" customHeight="1" spans="1:56">
      <c r="A80" s="74"/>
      <c r="B80" s="74"/>
      <c r="C80" s="74">
        <v>7917</v>
      </c>
      <c r="D80" s="74" t="s">
        <v>317</v>
      </c>
      <c r="E80" s="75">
        <f t="shared" si="52"/>
        <v>156.7</v>
      </c>
      <c r="F80" s="74">
        <v>32</v>
      </c>
      <c r="G80" s="76">
        <f t="shared" si="43"/>
        <v>128</v>
      </c>
      <c r="H80" s="19"/>
      <c r="I80" s="19">
        <v>5</v>
      </c>
      <c r="J80" s="79">
        <f t="shared" si="44"/>
        <v>10</v>
      </c>
      <c r="L80" s="19"/>
      <c r="M80" s="79">
        <f t="shared" si="53"/>
        <v>0</v>
      </c>
      <c r="N80" s="19"/>
      <c r="O80" s="19">
        <v>7</v>
      </c>
      <c r="P80" s="79">
        <f t="shared" si="26"/>
        <v>7</v>
      </c>
      <c r="Q80" s="19"/>
      <c r="R80" s="81"/>
      <c r="S80" s="82">
        <f t="shared" si="54"/>
        <v>0</v>
      </c>
      <c r="T80" s="19"/>
      <c r="U80" s="19"/>
      <c r="V80" s="79">
        <f t="shared" si="60"/>
        <v>0</v>
      </c>
      <c r="W80" s="19"/>
      <c r="X80" s="19">
        <v>4</v>
      </c>
      <c r="Y80" s="82">
        <f t="shared" si="61"/>
        <v>3.2</v>
      </c>
      <c r="AA80" s="19">
        <v>2</v>
      </c>
      <c r="AB80" s="84">
        <f t="shared" si="63"/>
        <v>1</v>
      </c>
      <c r="AC80" s="19"/>
      <c r="AD80" s="19"/>
      <c r="AE80" s="79">
        <f t="shared" si="64"/>
        <v>0</v>
      </c>
      <c r="AF80" s="19"/>
      <c r="AG80" s="19"/>
      <c r="AH80" s="19"/>
      <c r="AI80" s="19">
        <f t="shared" si="55"/>
        <v>0</v>
      </c>
      <c r="AJ80" s="79">
        <f t="shared" si="51"/>
        <v>0</v>
      </c>
      <c r="AK80" s="19"/>
      <c r="AL80" s="19">
        <v>2</v>
      </c>
      <c r="AM80" s="19"/>
      <c r="AN80" s="19">
        <f t="shared" si="56"/>
        <v>2</v>
      </c>
      <c r="AO80" s="79">
        <f t="shared" si="62"/>
        <v>2</v>
      </c>
      <c r="AP80" s="19"/>
      <c r="AQ80" s="19"/>
      <c r="AR80" s="82">
        <f t="shared" si="57"/>
        <v>0</v>
      </c>
      <c r="AS80" s="81"/>
      <c r="AT80" s="81"/>
      <c r="AU80" s="81">
        <v>2</v>
      </c>
      <c r="AV80" s="81">
        <f t="shared" si="58"/>
        <v>4</v>
      </c>
      <c r="AW80" s="79">
        <f>1*AV80</f>
        <v>4</v>
      </c>
      <c r="AX80" s="19"/>
      <c r="AY80" s="81"/>
      <c r="AZ80" s="79">
        <f t="shared" si="46"/>
        <v>0</v>
      </c>
      <c r="BA80" s="19"/>
      <c r="BB80" s="19">
        <v>1</v>
      </c>
      <c r="BC80" s="79">
        <f t="shared" si="59"/>
        <v>1.5</v>
      </c>
      <c r="BD80" s="19"/>
    </row>
    <row r="81" ht="12" customHeight="1" spans="1:56">
      <c r="A81" s="74"/>
      <c r="B81" s="74"/>
      <c r="C81" s="74">
        <v>15034</v>
      </c>
      <c r="D81" s="74" t="s">
        <v>318</v>
      </c>
      <c r="E81" s="75">
        <f t="shared" si="52"/>
        <v>116.3</v>
      </c>
      <c r="F81" s="74">
        <v>19</v>
      </c>
      <c r="G81" s="76">
        <f t="shared" si="43"/>
        <v>76</v>
      </c>
      <c r="H81" s="19"/>
      <c r="I81" s="19">
        <v>2</v>
      </c>
      <c r="J81" s="79">
        <f t="shared" si="44"/>
        <v>4</v>
      </c>
      <c r="L81" s="19"/>
      <c r="M81" s="79">
        <f t="shared" si="53"/>
        <v>0</v>
      </c>
      <c r="N81" s="19"/>
      <c r="O81" s="19">
        <v>5</v>
      </c>
      <c r="P81" s="79">
        <f t="shared" si="26"/>
        <v>5</v>
      </c>
      <c r="Q81" s="19"/>
      <c r="R81" s="81"/>
      <c r="S81" s="82">
        <f t="shared" si="54"/>
        <v>0</v>
      </c>
      <c r="T81" s="19"/>
      <c r="U81" s="19"/>
      <c r="V81" s="79">
        <f t="shared" si="60"/>
        <v>0</v>
      </c>
      <c r="W81" s="19"/>
      <c r="X81" s="19">
        <v>1</v>
      </c>
      <c r="Y81" s="82">
        <f t="shared" si="61"/>
        <v>0.8</v>
      </c>
      <c r="AA81" s="19">
        <v>3</v>
      </c>
      <c r="AB81" s="84">
        <f t="shared" si="63"/>
        <v>1.5</v>
      </c>
      <c r="AC81" s="19"/>
      <c r="AD81" s="19"/>
      <c r="AE81" s="79">
        <f t="shared" si="64"/>
        <v>0</v>
      </c>
      <c r="AF81" s="19"/>
      <c r="AG81" s="19">
        <v>2</v>
      </c>
      <c r="AH81" s="19"/>
      <c r="AI81" s="19">
        <f t="shared" si="55"/>
        <v>2</v>
      </c>
      <c r="AJ81" s="79">
        <f t="shared" si="51"/>
        <v>3</v>
      </c>
      <c r="AK81" s="19"/>
      <c r="AL81" s="19">
        <v>5</v>
      </c>
      <c r="AM81" s="19"/>
      <c r="AN81" s="19">
        <f t="shared" si="56"/>
        <v>5</v>
      </c>
      <c r="AO81" s="79">
        <f t="shared" si="62"/>
        <v>5</v>
      </c>
      <c r="AP81" s="19"/>
      <c r="AQ81" s="19">
        <v>2</v>
      </c>
      <c r="AR81" s="82">
        <f t="shared" si="57"/>
        <v>2</v>
      </c>
      <c r="AS81" s="81"/>
      <c r="AT81" s="81">
        <v>14</v>
      </c>
      <c r="AU81" s="81">
        <v>2</v>
      </c>
      <c r="AV81" s="81">
        <f t="shared" si="58"/>
        <v>18</v>
      </c>
      <c r="AW81" s="79">
        <f>1*AV81</f>
        <v>18</v>
      </c>
      <c r="AX81" s="19"/>
      <c r="AY81" s="81">
        <v>1</v>
      </c>
      <c r="AZ81" s="79">
        <f t="shared" si="46"/>
        <v>1</v>
      </c>
      <c r="BA81" s="19"/>
      <c r="BB81" s="19"/>
      <c r="BC81" s="79">
        <f t="shared" si="59"/>
        <v>0</v>
      </c>
      <c r="BD81" s="19"/>
    </row>
    <row r="82" ht="12" customHeight="1" spans="1:56">
      <c r="A82" s="74"/>
      <c r="B82" s="74"/>
      <c r="C82" s="74">
        <v>15334</v>
      </c>
      <c r="D82" s="74" t="s">
        <v>319</v>
      </c>
      <c r="E82" s="75">
        <f t="shared" si="52"/>
        <v>58.8</v>
      </c>
      <c r="F82" s="74">
        <v>11</v>
      </c>
      <c r="G82" s="76">
        <f t="shared" si="43"/>
        <v>44</v>
      </c>
      <c r="H82" s="19"/>
      <c r="I82" s="19">
        <v>1</v>
      </c>
      <c r="J82" s="79">
        <f t="shared" si="44"/>
        <v>2</v>
      </c>
      <c r="L82" s="19"/>
      <c r="M82" s="79">
        <f t="shared" si="53"/>
        <v>0</v>
      </c>
      <c r="N82" s="19"/>
      <c r="O82" s="19">
        <v>6</v>
      </c>
      <c r="P82" s="79">
        <f t="shared" si="26"/>
        <v>6</v>
      </c>
      <c r="Q82" s="19"/>
      <c r="R82" s="81"/>
      <c r="S82" s="82">
        <f t="shared" si="54"/>
        <v>0</v>
      </c>
      <c r="T82" s="19"/>
      <c r="U82" s="19"/>
      <c r="V82" s="79">
        <f t="shared" si="60"/>
        <v>0</v>
      </c>
      <c r="W82" s="19"/>
      <c r="X82" s="19">
        <v>1</v>
      </c>
      <c r="Y82" s="82">
        <f t="shared" si="61"/>
        <v>0.8</v>
      </c>
      <c r="AA82" s="19"/>
      <c r="AB82" s="84">
        <f t="shared" si="63"/>
        <v>0</v>
      </c>
      <c r="AC82" s="19"/>
      <c r="AD82" s="19"/>
      <c r="AE82" s="79">
        <f t="shared" si="64"/>
        <v>0</v>
      </c>
      <c r="AF82" s="19"/>
      <c r="AG82" s="19"/>
      <c r="AH82" s="19"/>
      <c r="AI82" s="19">
        <f t="shared" si="55"/>
        <v>0</v>
      </c>
      <c r="AJ82" s="79">
        <f t="shared" si="51"/>
        <v>0</v>
      </c>
      <c r="AK82" s="19"/>
      <c r="AL82" s="19">
        <v>2</v>
      </c>
      <c r="AM82" s="19">
        <v>1</v>
      </c>
      <c r="AN82" s="19">
        <f t="shared" si="56"/>
        <v>3</v>
      </c>
      <c r="AO82" s="79">
        <f t="shared" si="62"/>
        <v>3</v>
      </c>
      <c r="AP82" s="19"/>
      <c r="AQ82" s="19"/>
      <c r="AR82" s="82">
        <f t="shared" si="57"/>
        <v>0</v>
      </c>
      <c r="AS82" s="81"/>
      <c r="AT82" s="81">
        <v>1</v>
      </c>
      <c r="AU82" s="81">
        <v>1</v>
      </c>
      <c r="AV82" s="81">
        <f t="shared" si="58"/>
        <v>3</v>
      </c>
      <c r="AW82" s="79">
        <f>1*AV82</f>
        <v>3</v>
      </c>
      <c r="AX82" s="19"/>
      <c r="AY82" s="81"/>
      <c r="AZ82" s="79">
        <f t="shared" si="46"/>
        <v>0</v>
      </c>
      <c r="BA82" s="19"/>
      <c r="BB82" s="19"/>
      <c r="BC82" s="79">
        <f t="shared" si="59"/>
        <v>0</v>
      </c>
      <c r="BD82" s="19"/>
    </row>
    <row r="83" ht="12" customHeight="1" spans="1:56">
      <c r="A83" s="74">
        <v>513</v>
      </c>
      <c r="B83" s="74" t="s">
        <v>320</v>
      </c>
      <c r="C83" s="74">
        <v>9760</v>
      </c>
      <c r="D83" s="74" t="s">
        <v>321</v>
      </c>
      <c r="E83" s="75">
        <f t="shared" si="52"/>
        <v>53</v>
      </c>
      <c r="F83" s="74">
        <v>10</v>
      </c>
      <c r="G83" s="76">
        <f t="shared" si="43"/>
        <v>40</v>
      </c>
      <c r="H83" s="19">
        <v>35</v>
      </c>
      <c r="I83" s="19"/>
      <c r="J83" s="79">
        <f t="shared" si="44"/>
        <v>0</v>
      </c>
      <c r="K83" s="19">
        <v>25</v>
      </c>
      <c r="L83" s="19"/>
      <c r="M83" s="79">
        <f t="shared" si="53"/>
        <v>0</v>
      </c>
      <c r="N83" s="19">
        <v>12</v>
      </c>
      <c r="O83" s="19"/>
      <c r="P83" s="79">
        <f t="shared" si="26"/>
        <v>0</v>
      </c>
      <c r="Q83" s="19">
        <v>40</v>
      </c>
      <c r="R83" s="81"/>
      <c r="S83" s="82">
        <f t="shared" si="54"/>
        <v>0</v>
      </c>
      <c r="T83" s="19">
        <v>10</v>
      </c>
      <c r="U83" s="19"/>
      <c r="V83" s="79">
        <f t="shared" ref="V83:V89" si="65">3.5*U83</f>
        <v>0</v>
      </c>
      <c r="W83" s="19">
        <v>6</v>
      </c>
      <c r="X83" s="19">
        <v>3</v>
      </c>
      <c r="Y83" s="82">
        <f>1*X83</f>
        <v>3</v>
      </c>
      <c r="Z83" s="19">
        <v>12</v>
      </c>
      <c r="AA83" s="19"/>
      <c r="AB83" s="84">
        <f t="shared" si="63"/>
        <v>0</v>
      </c>
      <c r="AC83" s="19">
        <v>8</v>
      </c>
      <c r="AD83" s="19"/>
      <c r="AE83" s="79">
        <f t="shared" si="64"/>
        <v>0</v>
      </c>
      <c r="AF83" s="19">
        <v>12</v>
      </c>
      <c r="AG83" s="19"/>
      <c r="AH83" s="19"/>
      <c r="AI83" s="19">
        <f t="shared" si="55"/>
        <v>0</v>
      </c>
      <c r="AJ83" s="79">
        <f t="shared" si="51"/>
        <v>0</v>
      </c>
      <c r="AK83" s="19">
        <v>10</v>
      </c>
      <c r="AL83" s="19">
        <v>4</v>
      </c>
      <c r="AM83" s="19"/>
      <c r="AN83" s="19">
        <f t="shared" si="56"/>
        <v>4</v>
      </c>
      <c r="AO83" s="79">
        <f>2.5*AN83</f>
        <v>10</v>
      </c>
      <c r="AP83" s="19">
        <v>25</v>
      </c>
      <c r="AQ83" s="19"/>
      <c r="AR83" s="82">
        <f t="shared" si="57"/>
        <v>0</v>
      </c>
      <c r="AS83" s="81">
        <v>18</v>
      </c>
      <c r="AT83" s="81"/>
      <c r="AU83" s="81"/>
      <c r="AV83" s="81">
        <f t="shared" si="58"/>
        <v>0</v>
      </c>
      <c r="AW83" s="79">
        <f t="shared" ref="AW83:AW93" si="66">0.5*AV83</f>
        <v>0</v>
      </c>
      <c r="AX83" s="19">
        <v>25</v>
      </c>
      <c r="AY83" s="81"/>
      <c r="AZ83" s="79">
        <f t="shared" si="46"/>
        <v>0</v>
      </c>
      <c r="BA83" s="19">
        <v>15</v>
      </c>
      <c r="BB83" s="19"/>
      <c r="BC83" s="79">
        <f t="shared" si="59"/>
        <v>0</v>
      </c>
      <c r="BD83" s="19">
        <v>20</v>
      </c>
    </row>
    <row r="84" customHeight="1" spans="1:56">
      <c r="A84" s="74"/>
      <c r="B84" s="74"/>
      <c r="C84" s="74">
        <v>12157</v>
      </c>
      <c r="D84" s="74" t="s">
        <v>322</v>
      </c>
      <c r="E84" s="75">
        <f t="shared" si="52"/>
        <v>214.3</v>
      </c>
      <c r="F84" s="74">
        <v>31</v>
      </c>
      <c r="G84" s="76">
        <f t="shared" si="43"/>
        <v>124</v>
      </c>
      <c r="H84" s="19"/>
      <c r="I84" s="19">
        <v>3</v>
      </c>
      <c r="J84" s="79">
        <f t="shared" si="44"/>
        <v>6</v>
      </c>
      <c r="L84" s="19"/>
      <c r="M84" s="79">
        <f t="shared" si="53"/>
        <v>0</v>
      </c>
      <c r="N84" s="19"/>
      <c r="O84" s="19">
        <v>2</v>
      </c>
      <c r="P84" s="79">
        <f t="shared" si="26"/>
        <v>2</v>
      </c>
      <c r="Q84" s="19"/>
      <c r="R84" s="81">
        <v>1</v>
      </c>
      <c r="S84" s="82">
        <f t="shared" si="54"/>
        <v>0.8</v>
      </c>
      <c r="T84" s="19"/>
      <c r="U84" s="19">
        <v>8</v>
      </c>
      <c r="V84" s="79">
        <f t="shared" si="65"/>
        <v>28</v>
      </c>
      <c r="W84" s="19"/>
      <c r="X84" s="19">
        <v>4</v>
      </c>
      <c r="Y84" s="82">
        <f>1*X84</f>
        <v>4</v>
      </c>
      <c r="AA84" s="19">
        <v>2</v>
      </c>
      <c r="AB84" s="84">
        <f t="shared" si="63"/>
        <v>1</v>
      </c>
      <c r="AC84" s="19"/>
      <c r="AD84" s="19"/>
      <c r="AE84" s="79">
        <f t="shared" si="64"/>
        <v>0</v>
      </c>
      <c r="AF84" s="19"/>
      <c r="AG84" s="19">
        <v>2</v>
      </c>
      <c r="AH84" s="19"/>
      <c r="AI84" s="19">
        <f t="shared" si="55"/>
        <v>2</v>
      </c>
      <c r="AJ84" s="79">
        <f t="shared" si="51"/>
        <v>3</v>
      </c>
      <c r="AK84" s="19"/>
      <c r="AL84" s="19">
        <v>12</v>
      </c>
      <c r="AM84" s="19">
        <v>1</v>
      </c>
      <c r="AN84" s="19">
        <f t="shared" si="56"/>
        <v>13</v>
      </c>
      <c r="AO84" s="79">
        <f>2.5*AN84</f>
        <v>32.5</v>
      </c>
      <c r="AP84" s="19"/>
      <c r="AQ84" s="19">
        <v>1</v>
      </c>
      <c r="AR84" s="82">
        <f t="shared" si="57"/>
        <v>1</v>
      </c>
      <c r="AS84" s="81"/>
      <c r="AT84" s="81">
        <v>10</v>
      </c>
      <c r="AU84" s="81">
        <v>4</v>
      </c>
      <c r="AV84" s="81">
        <f t="shared" si="58"/>
        <v>18</v>
      </c>
      <c r="AW84" s="79">
        <f t="shared" si="66"/>
        <v>9</v>
      </c>
      <c r="AX84" s="19"/>
      <c r="AY84" s="81"/>
      <c r="AZ84" s="79">
        <f t="shared" si="46"/>
        <v>0</v>
      </c>
      <c r="BA84" s="19"/>
      <c r="BB84" s="19">
        <v>2</v>
      </c>
      <c r="BC84" s="79">
        <f t="shared" si="59"/>
        <v>3</v>
      </c>
      <c r="BD84" s="19"/>
    </row>
    <row r="85" customHeight="1" spans="1:56">
      <c r="A85" s="74"/>
      <c r="B85" s="74"/>
      <c r="C85" s="74">
        <v>14358</v>
      </c>
      <c r="D85" s="74" t="s">
        <v>323</v>
      </c>
      <c r="E85" s="75">
        <f t="shared" si="52"/>
        <v>222</v>
      </c>
      <c r="F85" s="74">
        <v>32</v>
      </c>
      <c r="G85" s="76">
        <f t="shared" si="43"/>
        <v>128</v>
      </c>
      <c r="H85" s="19"/>
      <c r="I85" s="19">
        <v>9</v>
      </c>
      <c r="J85" s="79">
        <f t="shared" si="44"/>
        <v>18</v>
      </c>
      <c r="L85" s="19"/>
      <c r="M85" s="79">
        <f t="shared" si="53"/>
        <v>0</v>
      </c>
      <c r="N85" s="19"/>
      <c r="O85" s="19">
        <v>11</v>
      </c>
      <c r="P85" s="79">
        <f t="shared" si="26"/>
        <v>11</v>
      </c>
      <c r="Q85" s="19"/>
      <c r="R85" s="81"/>
      <c r="S85" s="82">
        <f t="shared" si="54"/>
        <v>0</v>
      </c>
      <c r="T85" s="19"/>
      <c r="U85" s="19">
        <v>9</v>
      </c>
      <c r="V85" s="79">
        <f t="shared" si="65"/>
        <v>31.5</v>
      </c>
      <c r="W85" s="19"/>
      <c r="X85" s="19">
        <v>6</v>
      </c>
      <c r="Y85" s="82">
        <f>1*X85</f>
        <v>6</v>
      </c>
      <c r="AA85" s="19">
        <v>1</v>
      </c>
      <c r="AB85" s="84">
        <f t="shared" si="63"/>
        <v>0.5</v>
      </c>
      <c r="AC85" s="19"/>
      <c r="AD85" s="19"/>
      <c r="AE85" s="79">
        <f t="shared" si="64"/>
        <v>0</v>
      </c>
      <c r="AF85" s="19"/>
      <c r="AG85" s="19">
        <v>1</v>
      </c>
      <c r="AH85" s="19"/>
      <c r="AI85" s="19">
        <f t="shared" si="55"/>
        <v>1</v>
      </c>
      <c r="AJ85" s="79">
        <f t="shared" si="51"/>
        <v>1.5</v>
      </c>
      <c r="AK85" s="19"/>
      <c r="AL85" s="19">
        <v>7</v>
      </c>
      <c r="AM85" s="19">
        <v>1</v>
      </c>
      <c r="AN85" s="19">
        <f t="shared" si="56"/>
        <v>8</v>
      </c>
      <c r="AO85" s="79">
        <f>2.5*AN85</f>
        <v>20</v>
      </c>
      <c r="AP85" s="19"/>
      <c r="AQ85" s="19"/>
      <c r="AR85" s="82">
        <f t="shared" si="57"/>
        <v>0</v>
      </c>
      <c r="AS85" s="81"/>
      <c r="AT85" s="81">
        <v>5</v>
      </c>
      <c r="AU85" s="81"/>
      <c r="AV85" s="81">
        <f t="shared" si="58"/>
        <v>5</v>
      </c>
      <c r="AW85" s="79">
        <f t="shared" si="66"/>
        <v>2.5</v>
      </c>
      <c r="AX85" s="19"/>
      <c r="AY85" s="81"/>
      <c r="AZ85" s="79">
        <f t="shared" si="46"/>
        <v>0</v>
      </c>
      <c r="BA85" s="19"/>
      <c r="BB85" s="19">
        <v>2</v>
      </c>
      <c r="BC85" s="79">
        <f t="shared" si="59"/>
        <v>3</v>
      </c>
      <c r="BD85" s="19"/>
    </row>
    <row r="86" customHeight="1" spans="1:56">
      <c r="A86" s="74">
        <v>514</v>
      </c>
      <c r="B86" s="74" t="s">
        <v>324</v>
      </c>
      <c r="C86" s="74">
        <v>4330</v>
      </c>
      <c r="D86" s="74" t="s">
        <v>325</v>
      </c>
      <c r="E86" s="75">
        <f t="shared" si="52"/>
        <v>197.5</v>
      </c>
      <c r="F86" s="74">
        <v>28</v>
      </c>
      <c r="G86" s="76">
        <f t="shared" si="43"/>
        <v>112</v>
      </c>
      <c r="H86" s="19">
        <v>35</v>
      </c>
      <c r="I86" s="19">
        <v>7</v>
      </c>
      <c r="J86" s="79">
        <f>3*I86</f>
        <v>21</v>
      </c>
      <c r="K86" s="19">
        <v>25</v>
      </c>
      <c r="L86" s="19"/>
      <c r="M86" s="79">
        <f t="shared" si="53"/>
        <v>0</v>
      </c>
      <c r="N86" s="19">
        <v>12</v>
      </c>
      <c r="O86" s="19">
        <v>6</v>
      </c>
      <c r="P86" s="79">
        <f>2*O86</f>
        <v>12</v>
      </c>
      <c r="Q86" s="19">
        <v>40</v>
      </c>
      <c r="R86" s="81"/>
      <c r="S86" s="82">
        <f t="shared" si="54"/>
        <v>0</v>
      </c>
      <c r="T86" s="19">
        <v>10</v>
      </c>
      <c r="U86" s="19">
        <v>3</v>
      </c>
      <c r="V86" s="79">
        <f t="shared" si="65"/>
        <v>10.5</v>
      </c>
      <c r="W86" s="19">
        <v>6</v>
      </c>
      <c r="X86" s="19">
        <v>5</v>
      </c>
      <c r="Y86" s="82">
        <f t="shared" ref="Y86:Y92" si="67">0.8*X86</f>
        <v>4</v>
      </c>
      <c r="Z86" s="19">
        <v>12</v>
      </c>
      <c r="AA86" s="19"/>
      <c r="AB86" s="84">
        <f t="shared" si="63"/>
        <v>0</v>
      </c>
      <c r="AC86" s="19">
        <v>8</v>
      </c>
      <c r="AD86" s="19"/>
      <c r="AE86" s="79">
        <f t="shared" si="64"/>
        <v>0</v>
      </c>
      <c r="AF86" s="19">
        <v>12</v>
      </c>
      <c r="AG86" s="19"/>
      <c r="AH86" s="19"/>
      <c r="AI86" s="19">
        <f t="shared" si="55"/>
        <v>0</v>
      </c>
      <c r="AJ86" s="79">
        <f t="shared" si="51"/>
        <v>0</v>
      </c>
      <c r="AK86" s="19">
        <v>10</v>
      </c>
      <c r="AL86" s="19">
        <v>5</v>
      </c>
      <c r="AM86" s="19">
        <v>1</v>
      </c>
      <c r="AN86" s="19">
        <f t="shared" si="56"/>
        <v>6</v>
      </c>
      <c r="AO86" s="79">
        <f t="shared" ref="AO86:AO93" si="68">1*AN86</f>
        <v>6</v>
      </c>
      <c r="AP86" s="19">
        <v>25</v>
      </c>
      <c r="AQ86" s="19">
        <v>13</v>
      </c>
      <c r="AR86" s="82">
        <f>2*AQ86</f>
        <v>26</v>
      </c>
      <c r="AS86" s="81">
        <v>18</v>
      </c>
      <c r="AT86" s="81">
        <v>1</v>
      </c>
      <c r="AU86" s="81">
        <v>2</v>
      </c>
      <c r="AV86" s="81">
        <f t="shared" si="58"/>
        <v>5</v>
      </c>
      <c r="AW86" s="79">
        <f t="shared" si="66"/>
        <v>2.5</v>
      </c>
      <c r="AX86" s="19">
        <v>25</v>
      </c>
      <c r="AY86" s="81">
        <v>2</v>
      </c>
      <c r="AZ86" s="79">
        <f t="shared" si="46"/>
        <v>2</v>
      </c>
      <c r="BA86" s="19">
        <v>15</v>
      </c>
      <c r="BB86" s="19">
        <v>1</v>
      </c>
      <c r="BC86" s="79">
        <f t="shared" si="59"/>
        <v>1.5</v>
      </c>
      <c r="BD86" s="19">
        <v>20</v>
      </c>
    </row>
    <row r="87" customHeight="1" spans="1:56">
      <c r="A87" s="74"/>
      <c r="B87" s="74"/>
      <c r="C87" s="74">
        <v>5406</v>
      </c>
      <c r="D87" s="74" t="s">
        <v>326</v>
      </c>
      <c r="E87" s="75">
        <f t="shared" si="52"/>
        <v>215</v>
      </c>
      <c r="F87" s="74">
        <v>31</v>
      </c>
      <c r="G87" s="76">
        <f t="shared" si="43"/>
        <v>124</v>
      </c>
      <c r="H87" s="19"/>
      <c r="I87" s="19">
        <v>7</v>
      </c>
      <c r="J87" s="79">
        <f>3*I87</f>
        <v>21</v>
      </c>
      <c r="L87" s="19"/>
      <c r="M87" s="79">
        <f t="shared" si="53"/>
        <v>0</v>
      </c>
      <c r="N87" s="19"/>
      <c r="O87" s="19">
        <v>17</v>
      </c>
      <c r="P87" s="79">
        <f>2*O87</f>
        <v>34</v>
      </c>
      <c r="Q87" s="19"/>
      <c r="R87" s="81"/>
      <c r="S87" s="82">
        <f t="shared" si="54"/>
        <v>0</v>
      </c>
      <c r="T87" s="19"/>
      <c r="U87" s="19">
        <v>3</v>
      </c>
      <c r="V87" s="79">
        <f t="shared" si="65"/>
        <v>10.5</v>
      </c>
      <c r="W87" s="19"/>
      <c r="X87" s="19"/>
      <c r="Y87" s="82">
        <f t="shared" si="67"/>
        <v>0</v>
      </c>
      <c r="AA87" s="19">
        <v>1</v>
      </c>
      <c r="AB87" s="84">
        <f t="shared" si="63"/>
        <v>0.5</v>
      </c>
      <c r="AC87" s="19"/>
      <c r="AD87" s="19"/>
      <c r="AE87" s="79">
        <f t="shared" si="64"/>
        <v>0</v>
      </c>
      <c r="AF87" s="19"/>
      <c r="AG87" s="19">
        <v>5</v>
      </c>
      <c r="AH87" s="19"/>
      <c r="AI87" s="19">
        <f t="shared" si="55"/>
        <v>5</v>
      </c>
      <c r="AJ87" s="79">
        <f t="shared" si="51"/>
        <v>7.5</v>
      </c>
      <c r="AK87" s="19"/>
      <c r="AL87" s="19">
        <v>4</v>
      </c>
      <c r="AM87" s="19"/>
      <c r="AN87" s="19">
        <f t="shared" si="56"/>
        <v>4</v>
      </c>
      <c r="AO87" s="79">
        <f t="shared" si="68"/>
        <v>4</v>
      </c>
      <c r="AP87" s="19"/>
      <c r="AQ87" s="19">
        <v>2</v>
      </c>
      <c r="AR87" s="82">
        <f>2*AQ87</f>
        <v>4</v>
      </c>
      <c r="AS87" s="81"/>
      <c r="AT87" s="81">
        <v>2</v>
      </c>
      <c r="AU87" s="81"/>
      <c r="AV87" s="81">
        <f t="shared" si="58"/>
        <v>2</v>
      </c>
      <c r="AW87" s="79">
        <f t="shared" si="66"/>
        <v>1</v>
      </c>
      <c r="AX87" s="19"/>
      <c r="AY87" s="81">
        <v>1</v>
      </c>
      <c r="AZ87" s="79">
        <f t="shared" si="46"/>
        <v>1</v>
      </c>
      <c r="BA87" s="19"/>
      <c r="BB87" s="19">
        <v>5</v>
      </c>
      <c r="BC87" s="79">
        <f t="shared" si="59"/>
        <v>7.5</v>
      </c>
      <c r="BD87" s="19"/>
    </row>
    <row r="88" customHeight="1" spans="1:56">
      <c r="A88" s="74"/>
      <c r="B88" s="74"/>
      <c r="C88" s="74">
        <v>12338</v>
      </c>
      <c r="D88" s="74" t="s">
        <v>327</v>
      </c>
      <c r="E88" s="75">
        <f t="shared" si="52"/>
        <v>140</v>
      </c>
      <c r="F88" s="74">
        <v>18</v>
      </c>
      <c r="G88" s="76">
        <f t="shared" si="43"/>
        <v>72</v>
      </c>
      <c r="H88" s="19"/>
      <c r="I88" s="19">
        <v>10</v>
      </c>
      <c r="J88" s="79">
        <f>3*I88</f>
        <v>30</v>
      </c>
      <c r="L88" s="19"/>
      <c r="M88" s="79">
        <f t="shared" si="53"/>
        <v>0</v>
      </c>
      <c r="N88" s="19"/>
      <c r="O88" s="19">
        <v>10</v>
      </c>
      <c r="P88" s="79">
        <f>2*O88</f>
        <v>20</v>
      </c>
      <c r="Q88" s="19"/>
      <c r="R88" s="81"/>
      <c r="S88" s="82">
        <f t="shared" si="54"/>
        <v>0</v>
      </c>
      <c r="T88" s="19"/>
      <c r="U88" s="19">
        <v>1</v>
      </c>
      <c r="V88" s="79">
        <f t="shared" si="65"/>
        <v>3.5</v>
      </c>
      <c r="W88" s="19"/>
      <c r="X88" s="19"/>
      <c r="Y88" s="82">
        <f t="shared" si="67"/>
        <v>0</v>
      </c>
      <c r="AA88" s="19">
        <v>1</v>
      </c>
      <c r="AB88" s="84">
        <f t="shared" si="63"/>
        <v>0.5</v>
      </c>
      <c r="AC88" s="19"/>
      <c r="AD88" s="19"/>
      <c r="AE88" s="79">
        <f t="shared" si="64"/>
        <v>0</v>
      </c>
      <c r="AF88" s="19"/>
      <c r="AG88" s="19">
        <v>1</v>
      </c>
      <c r="AH88" s="19"/>
      <c r="AI88" s="19">
        <f t="shared" si="55"/>
        <v>1</v>
      </c>
      <c r="AJ88" s="79">
        <f t="shared" si="51"/>
        <v>1.5</v>
      </c>
      <c r="AK88" s="19"/>
      <c r="AL88" s="19">
        <v>2</v>
      </c>
      <c r="AM88" s="19">
        <v>2</v>
      </c>
      <c r="AN88" s="19">
        <f t="shared" si="56"/>
        <v>4</v>
      </c>
      <c r="AO88" s="79">
        <f t="shared" si="68"/>
        <v>4</v>
      </c>
      <c r="AP88" s="19"/>
      <c r="AQ88" s="19">
        <v>3</v>
      </c>
      <c r="AR88" s="82">
        <f>2*AQ88</f>
        <v>6</v>
      </c>
      <c r="AS88" s="81"/>
      <c r="AT88" s="81">
        <v>2</v>
      </c>
      <c r="AU88" s="81"/>
      <c r="AV88" s="81">
        <f t="shared" si="58"/>
        <v>2</v>
      </c>
      <c r="AW88" s="79">
        <f t="shared" si="66"/>
        <v>1</v>
      </c>
      <c r="AX88" s="19"/>
      <c r="AY88" s="81"/>
      <c r="AZ88" s="79">
        <f t="shared" si="46"/>
        <v>0</v>
      </c>
      <c r="BA88" s="19"/>
      <c r="BB88" s="19">
        <v>1</v>
      </c>
      <c r="BC88" s="79">
        <f t="shared" si="59"/>
        <v>1.5</v>
      </c>
      <c r="BD88" s="19"/>
    </row>
    <row r="89" s="2" customFormat="1" ht="15" customHeight="1" spans="1:56">
      <c r="A89" s="74"/>
      <c r="B89" s="74"/>
      <c r="C89" s="74">
        <v>14827</v>
      </c>
      <c r="D89" s="74" t="s">
        <v>328</v>
      </c>
      <c r="E89" s="75">
        <f t="shared" si="52"/>
        <v>119.05</v>
      </c>
      <c r="F89" s="74">
        <v>17</v>
      </c>
      <c r="G89" s="76">
        <f t="shared" si="43"/>
        <v>68</v>
      </c>
      <c r="H89" s="19"/>
      <c r="I89" s="19">
        <v>3</v>
      </c>
      <c r="J89" s="79">
        <f>3*I89</f>
        <v>9</v>
      </c>
      <c r="K89" s="19"/>
      <c r="L89" s="19"/>
      <c r="M89" s="79">
        <f t="shared" si="53"/>
        <v>0</v>
      </c>
      <c r="N89" s="19"/>
      <c r="O89" s="19">
        <v>8</v>
      </c>
      <c r="P89" s="79">
        <f>2*O89</f>
        <v>16</v>
      </c>
      <c r="Q89" s="19"/>
      <c r="R89" s="81"/>
      <c r="S89" s="82">
        <f t="shared" si="54"/>
        <v>0</v>
      </c>
      <c r="T89" s="19"/>
      <c r="U89" s="19">
        <v>3</v>
      </c>
      <c r="V89" s="79">
        <f t="shared" si="65"/>
        <v>10.5</v>
      </c>
      <c r="W89" s="19"/>
      <c r="X89" s="19">
        <v>1</v>
      </c>
      <c r="Y89" s="82">
        <f t="shared" si="67"/>
        <v>0.8</v>
      </c>
      <c r="Z89" s="19"/>
      <c r="AA89" s="19"/>
      <c r="AB89" s="84">
        <f t="shared" si="63"/>
        <v>0</v>
      </c>
      <c r="AC89" s="19"/>
      <c r="AD89" s="19"/>
      <c r="AE89" s="79">
        <f t="shared" si="64"/>
        <v>0</v>
      </c>
      <c r="AF89" s="19"/>
      <c r="AG89" s="19">
        <v>1</v>
      </c>
      <c r="AH89" s="19">
        <v>1</v>
      </c>
      <c r="AI89" s="19">
        <f t="shared" si="55"/>
        <v>1.5</v>
      </c>
      <c r="AJ89" s="79">
        <f t="shared" si="51"/>
        <v>2.25</v>
      </c>
      <c r="AK89" s="19"/>
      <c r="AL89" s="19">
        <v>7</v>
      </c>
      <c r="AM89" s="19">
        <v>1</v>
      </c>
      <c r="AN89" s="19">
        <f t="shared" si="56"/>
        <v>8</v>
      </c>
      <c r="AO89" s="79">
        <f t="shared" si="68"/>
        <v>8</v>
      </c>
      <c r="AP89" s="19"/>
      <c r="AQ89" s="19">
        <v>1</v>
      </c>
      <c r="AR89" s="82">
        <f>2*AQ89</f>
        <v>2</v>
      </c>
      <c r="AS89" s="81"/>
      <c r="AT89" s="81">
        <v>1</v>
      </c>
      <c r="AU89" s="81">
        <v>2</v>
      </c>
      <c r="AV89" s="81">
        <f t="shared" si="58"/>
        <v>5</v>
      </c>
      <c r="AW89" s="79">
        <f t="shared" si="66"/>
        <v>2.5</v>
      </c>
      <c r="AX89" s="19"/>
      <c r="AY89" s="81"/>
      <c r="AZ89" s="79">
        <f t="shared" si="46"/>
        <v>0</v>
      </c>
      <c r="BA89" s="19"/>
      <c r="BB89" s="19"/>
      <c r="BC89" s="79">
        <f t="shared" si="59"/>
        <v>0</v>
      </c>
      <c r="BD89" s="19"/>
    </row>
    <row r="90" customHeight="1" spans="1:56">
      <c r="A90" s="74">
        <v>515</v>
      </c>
      <c r="B90" s="74" t="s">
        <v>329</v>
      </c>
      <c r="C90" s="74">
        <v>12623</v>
      </c>
      <c r="D90" s="74" t="s">
        <v>330</v>
      </c>
      <c r="E90" s="75">
        <f t="shared" si="52"/>
        <v>86.4</v>
      </c>
      <c r="F90" s="74">
        <v>17</v>
      </c>
      <c r="G90" s="76">
        <f>2*F90</f>
        <v>34</v>
      </c>
      <c r="H90" s="19">
        <v>35</v>
      </c>
      <c r="I90" s="19">
        <v>11</v>
      </c>
      <c r="J90" s="79">
        <f>2*I90</f>
        <v>22</v>
      </c>
      <c r="K90" s="19">
        <v>25</v>
      </c>
      <c r="L90" s="19"/>
      <c r="M90" s="79">
        <f t="shared" si="53"/>
        <v>0</v>
      </c>
      <c r="N90" s="19">
        <v>12</v>
      </c>
      <c r="O90" s="19">
        <v>4</v>
      </c>
      <c r="P90" s="79">
        <f>1*O90</f>
        <v>4</v>
      </c>
      <c r="Q90" s="19">
        <v>30</v>
      </c>
      <c r="R90" s="81">
        <v>3</v>
      </c>
      <c r="S90" s="82">
        <f t="shared" si="54"/>
        <v>2.4</v>
      </c>
      <c r="T90" s="19">
        <v>10</v>
      </c>
      <c r="U90" s="19"/>
      <c r="V90" s="79">
        <f>2.5*U90</f>
        <v>0</v>
      </c>
      <c r="W90" s="19">
        <v>6</v>
      </c>
      <c r="X90" s="19">
        <v>5</v>
      </c>
      <c r="Y90" s="82">
        <f t="shared" si="67"/>
        <v>4</v>
      </c>
      <c r="Z90" s="19">
        <v>12</v>
      </c>
      <c r="AA90" s="19">
        <v>1</v>
      </c>
      <c r="AB90" s="84">
        <f t="shared" si="63"/>
        <v>0.5</v>
      </c>
      <c r="AC90" s="19">
        <v>8</v>
      </c>
      <c r="AD90" s="19"/>
      <c r="AE90" s="79">
        <f t="shared" si="64"/>
        <v>0</v>
      </c>
      <c r="AF90" s="19">
        <v>12</v>
      </c>
      <c r="AG90" s="19">
        <v>2</v>
      </c>
      <c r="AH90" s="19"/>
      <c r="AI90" s="19">
        <f t="shared" si="55"/>
        <v>2</v>
      </c>
      <c r="AJ90" s="79">
        <f t="shared" si="51"/>
        <v>3</v>
      </c>
      <c r="AK90" s="19">
        <v>10</v>
      </c>
      <c r="AL90" s="19"/>
      <c r="AM90" s="19"/>
      <c r="AN90" s="19">
        <f t="shared" si="56"/>
        <v>0</v>
      </c>
      <c r="AO90" s="79">
        <f t="shared" si="68"/>
        <v>0</v>
      </c>
      <c r="AP90" s="19">
        <v>25</v>
      </c>
      <c r="AQ90" s="19">
        <v>4</v>
      </c>
      <c r="AR90" s="82">
        <f>1*AQ90</f>
        <v>4</v>
      </c>
      <c r="AS90" s="81">
        <v>15</v>
      </c>
      <c r="AT90" s="81">
        <v>4</v>
      </c>
      <c r="AU90" s="81">
        <v>3</v>
      </c>
      <c r="AV90" s="81">
        <f t="shared" si="58"/>
        <v>10</v>
      </c>
      <c r="AW90" s="79">
        <f t="shared" si="66"/>
        <v>5</v>
      </c>
      <c r="AX90" s="19">
        <v>25</v>
      </c>
      <c r="AY90" s="81">
        <v>3</v>
      </c>
      <c r="AZ90" s="79">
        <f t="shared" si="46"/>
        <v>3</v>
      </c>
      <c r="BA90" s="19">
        <v>15</v>
      </c>
      <c r="BB90" s="19">
        <v>3</v>
      </c>
      <c r="BC90" s="79">
        <f t="shared" si="59"/>
        <v>4.5</v>
      </c>
      <c r="BD90" s="19">
        <v>20</v>
      </c>
    </row>
    <row r="91" customHeight="1" spans="1:56">
      <c r="A91" s="74"/>
      <c r="B91" s="74"/>
      <c r="C91" s="74">
        <v>12669</v>
      </c>
      <c r="D91" s="74" t="s">
        <v>331</v>
      </c>
      <c r="E91" s="75">
        <f t="shared" si="52"/>
        <v>78.9</v>
      </c>
      <c r="F91" s="74">
        <v>17</v>
      </c>
      <c r="G91" s="76">
        <f>2*F91</f>
        <v>34</v>
      </c>
      <c r="H91" s="19"/>
      <c r="I91" s="19">
        <v>9</v>
      </c>
      <c r="J91" s="79">
        <f>2*I91</f>
        <v>18</v>
      </c>
      <c r="L91" s="19"/>
      <c r="M91" s="79">
        <f t="shared" si="53"/>
        <v>0</v>
      </c>
      <c r="N91" s="19"/>
      <c r="O91" s="19">
        <v>10</v>
      </c>
      <c r="P91" s="79">
        <f>1*O91</f>
        <v>10</v>
      </c>
      <c r="Q91" s="19"/>
      <c r="R91" s="81">
        <v>3</v>
      </c>
      <c r="S91" s="82">
        <f t="shared" si="54"/>
        <v>2.4</v>
      </c>
      <c r="T91" s="19"/>
      <c r="U91" s="19"/>
      <c r="V91" s="79">
        <f>2.5*U91</f>
        <v>0</v>
      </c>
      <c r="W91" s="19"/>
      <c r="X91" s="19"/>
      <c r="Y91" s="82">
        <f t="shared" si="67"/>
        <v>0</v>
      </c>
      <c r="AA91" s="19">
        <v>1</v>
      </c>
      <c r="AB91" s="84">
        <f t="shared" si="63"/>
        <v>0.5</v>
      </c>
      <c r="AC91" s="19"/>
      <c r="AD91" s="19"/>
      <c r="AE91" s="79">
        <f t="shared" si="64"/>
        <v>0</v>
      </c>
      <c r="AF91" s="19"/>
      <c r="AG91" s="19"/>
      <c r="AH91" s="19"/>
      <c r="AI91" s="19">
        <f t="shared" si="55"/>
        <v>0</v>
      </c>
      <c r="AJ91" s="79">
        <f t="shared" si="51"/>
        <v>0</v>
      </c>
      <c r="AK91" s="19"/>
      <c r="AL91" s="19">
        <v>1</v>
      </c>
      <c r="AM91" s="19">
        <v>1</v>
      </c>
      <c r="AN91" s="19">
        <f t="shared" si="56"/>
        <v>2</v>
      </c>
      <c r="AO91" s="79">
        <f t="shared" si="68"/>
        <v>2</v>
      </c>
      <c r="AP91" s="19"/>
      <c r="AQ91" s="19">
        <v>8</v>
      </c>
      <c r="AR91" s="82">
        <f>1*AQ91</f>
        <v>8</v>
      </c>
      <c r="AS91" s="81"/>
      <c r="AT91" s="81">
        <v>1</v>
      </c>
      <c r="AU91" s="81">
        <v>2</v>
      </c>
      <c r="AV91" s="81">
        <f t="shared" si="58"/>
        <v>5</v>
      </c>
      <c r="AW91" s="79">
        <f t="shared" si="66"/>
        <v>2.5</v>
      </c>
      <c r="AX91" s="19"/>
      <c r="AY91" s="81"/>
      <c r="AZ91" s="79">
        <f t="shared" si="46"/>
        <v>0</v>
      </c>
      <c r="BA91" s="19"/>
      <c r="BB91" s="19">
        <v>1</v>
      </c>
      <c r="BC91" s="79">
        <f t="shared" si="59"/>
        <v>1.5</v>
      </c>
      <c r="BD91" s="19"/>
    </row>
    <row r="92" customHeight="1" spans="1:56">
      <c r="A92" s="74"/>
      <c r="B92" s="74"/>
      <c r="C92" s="74">
        <v>15289</v>
      </c>
      <c r="D92" s="74" t="s">
        <v>332</v>
      </c>
      <c r="E92" s="75">
        <f t="shared" si="52"/>
        <v>4</v>
      </c>
      <c r="F92" s="74"/>
      <c r="G92" s="76"/>
      <c r="H92" s="19"/>
      <c r="I92" s="19">
        <v>2</v>
      </c>
      <c r="J92" s="79">
        <f>2*I92</f>
        <v>4</v>
      </c>
      <c r="L92" s="19"/>
      <c r="M92" s="79">
        <f t="shared" si="53"/>
        <v>0</v>
      </c>
      <c r="N92" s="19"/>
      <c r="O92" s="19"/>
      <c r="P92" s="79">
        <f>1*O92</f>
        <v>0</v>
      </c>
      <c r="Q92" s="19"/>
      <c r="R92" s="81"/>
      <c r="S92" s="82">
        <f t="shared" si="54"/>
        <v>0</v>
      </c>
      <c r="T92" s="19"/>
      <c r="U92" s="19"/>
      <c r="V92" s="79">
        <f>2.5*U92</f>
        <v>0</v>
      </c>
      <c r="W92" s="19"/>
      <c r="X92" s="19"/>
      <c r="Y92" s="82">
        <f t="shared" si="67"/>
        <v>0</v>
      </c>
      <c r="AA92" s="19"/>
      <c r="AB92" s="84">
        <f t="shared" si="63"/>
        <v>0</v>
      </c>
      <c r="AC92" s="19"/>
      <c r="AD92" s="19"/>
      <c r="AE92" s="79">
        <f t="shared" si="64"/>
        <v>0</v>
      </c>
      <c r="AF92" s="19"/>
      <c r="AG92" s="19"/>
      <c r="AH92" s="19"/>
      <c r="AI92" s="19">
        <f t="shared" si="55"/>
        <v>0</v>
      </c>
      <c r="AJ92" s="79">
        <f t="shared" si="51"/>
        <v>0</v>
      </c>
      <c r="AK92" s="19"/>
      <c r="AL92" s="19"/>
      <c r="AM92" s="19"/>
      <c r="AN92" s="19">
        <f t="shared" si="56"/>
        <v>0</v>
      </c>
      <c r="AO92" s="79">
        <f t="shared" si="68"/>
        <v>0</v>
      </c>
      <c r="AP92" s="19"/>
      <c r="AQ92" s="19"/>
      <c r="AR92" s="82">
        <f>1*AQ92</f>
        <v>0</v>
      </c>
      <c r="AS92" s="81"/>
      <c r="AT92" s="81"/>
      <c r="AU92" s="81"/>
      <c r="AV92" s="81">
        <f t="shared" si="58"/>
        <v>0</v>
      </c>
      <c r="AW92" s="79">
        <f t="shared" si="66"/>
        <v>0</v>
      </c>
      <c r="AX92" s="19"/>
      <c r="AY92" s="81"/>
      <c r="AZ92" s="79">
        <f t="shared" si="46"/>
        <v>0</v>
      </c>
      <c r="BA92" s="19"/>
      <c r="BB92" s="19"/>
      <c r="BC92" s="79">
        <f t="shared" si="59"/>
        <v>0</v>
      </c>
      <c r="BD92" s="19"/>
    </row>
    <row r="93" customHeight="1" spans="1:56">
      <c r="A93" s="74"/>
      <c r="B93" s="74"/>
      <c r="C93" s="74">
        <v>11120</v>
      </c>
      <c r="D93" s="74" t="s">
        <v>333</v>
      </c>
      <c r="E93" s="75">
        <f t="shared" si="52"/>
        <v>3</v>
      </c>
      <c r="F93" s="74"/>
      <c r="G93" s="76"/>
      <c r="H93" s="19"/>
      <c r="I93" s="19"/>
      <c r="J93" s="79"/>
      <c r="L93" s="19"/>
      <c r="M93" s="79"/>
      <c r="N93" s="19"/>
      <c r="O93" s="19"/>
      <c r="P93" s="79"/>
      <c r="Q93" s="19"/>
      <c r="R93" s="81"/>
      <c r="S93" s="82"/>
      <c r="T93" s="19"/>
      <c r="U93" s="19"/>
      <c r="V93" s="79"/>
      <c r="W93" s="19"/>
      <c r="X93" s="19"/>
      <c r="Y93" s="82"/>
      <c r="AA93" s="19"/>
      <c r="AB93" s="84"/>
      <c r="AC93" s="19"/>
      <c r="AD93" s="19"/>
      <c r="AE93" s="79"/>
      <c r="AF93" s="19"/>
      <c r="AG93" s="19"/>
      <c r="AH93" s="19"/>
      <c r="AI93" s="19"/>
      <c r="AJ93" s="79"/>
      <c r="AK93" s="19"/>
      <c r="AL93" s="19">
        <v>2</v>
      </c>
      <c r="AM93" s="19"/>
      <c r="AN93" s="19">
        <f t="shared" si="56"/>
        <v>2</v>
      </c>
      <c r="AO93" s="79">
        <f t="shared" si="68"/>
        <v>2</v>
      </c>
      <c r="AP93" s="19"/>
      <c r="AQ93" s="19"/>
      <c r="AR93" s="82">
        <f>1*AQ93</f>
        <v>0</v>
      </c>
      <c r="AS93" s="81"/>
      <c r="AT93" s="81"/>
      <c r="AU93" s="81">
        <v>1</v>
      </c>
      <c r="AV93" s="81">
        <f t="shared" si="58"/>
        <v>2</v>
      </c>
      <c r="AW93" s="79">
        <f t="shared" si="66"/>
        <v>1</v>
      </c>
      <c r="AX93" s="19"/>
      <c r="AY93" s="81"/>
      <c r="AZ93" s="79">
        <f t="shared" si="46"/>
        <v>0</v>
      </c>
      <c r="BA93" s="19"/>
      <c r="BB93" s="19"/>
      <c r="BC93" s="79">
        <f t="shared" si="59"/>
        <v>0</v>
      </c>
      <c r="BD93" s="19"/>
    </row>
    <row r="94" customHeight="1" spans="1:56">
      <c r="A94" s="74">
        <v>517</v>
      </c>
      <c r="B94" s="74" t="s">
        <v>334</v>
      </c>
      <c r="C94" s="74">
        <v>4024</v>
      </c>
      <c r="D94" s="74" t="s">
        <v>335</v>
      </c>
      <c r="E94" s="75">
        <f t="shared" si="52"/>
        <v>208.5</v>
      </c>
      <c r="F94" s="74">
        <v>37</v>
      </c>
      <c r="G94" s="76">
        <f>4*F94</f>
        <v>148</v>
      </c>
      <c r="H94" s="19">
        <v>40</v>
      </c>
      <c r="I94" s="19">
        <v>2</v>
      </c>
      <c r="J94" s="79">
        <f>2*I94</f>
        <v>4</v>
      </c>
      <c r="K94" s="19">
        <v>30</v>
      </c>
      <c r="L94" s="19">
        <v>6</v>
      </c>
      <c r="M94" s="79">
        <f>1.5*L94</f>
        <v>9</v>
      </c>
      <c r="N94" s="19">
        <v>15</v>
      </c>
      <c r="O94" s="19">
        <v>2</v>
      </c>
      <c r="P94" s="79">
        <f t="shared" ref="P94:P131" si="69">1*O94</f>
        <v>2</v>
      </c>
      <c r="Q94" s="19">
        <v>30</v>
      </c>
      <c r="R94" s="81"/>
      <c r="S94" s="82">
        <f t="shared" ref="S94:S99" si="70">0.8*R94</f>
        <v>0</v>
      </c>
      <c r="T94" s="19">
        <v>10</v>
      </c>
      <c r="U94" s="19"/>
      <c r="V94" s="79">
        <f t="shared" ref="V94:V115" si="71">2.5*U94</f>
        <v>0</v>
      </c>
      <c r="W94" s="19">
        <v>6</v>
      </c>
      <c r="X94" s="19"/>
      <c r="Y94" s="82">
        <f t="shared" ref="Y94:Y101" si="72">0.8*X94</f>
        <v>0</v>
      </c>
      <c r="Z94" s="19">
        <v>12</v>
      </c>
      <c r="AA94" s="19">
        <v>4</v>
      </c>
      <c r="AB94" s="84">
        <f t="shared" ref="AB94:AB107" si="73">0.5*AA94</f>
        <v>2</v>
      </c>
      <c r="AC94" s="19">
        <v>8</v>
      </c>
      <c r="AD94" s="19"/>
      <c r="AE94" s="79">
        <f t="shared" ref="AE94:AE149" si="74">0.3*AD94</f>
        <v>0</v>
      </c>
      <c r="AF94" s="19">
        <v>12</v>
      </c>
      <c r="AG94" s="19">
        <v>3</v>
      </c>
      <c r="AH94" s="19"/>
      <c r="AI94" s="19">
        <f t="shared" ref="AI94:AI131" si="75">AG94+AH94/2</f>
        <v>3</v>
      </c>
      <c r="AJ94" s="79">
        <f t="shared" ref="AJ94:AJ99" si="76">1.5*AI94</f>
        <v>4.5</v>
      </c>
      <c r="AK94" s="19">
        <v>10</v>
      </c>
      <c r="AL94" s="19">
        <v>6</v>
      </c>
      <c r="AM94" s="19">
        <v>1</v>
      </c>
      <c r="AN94" s="19">
        <f t="shared" si="56"/>
        <v>7</v>
      </c>
      <c r="AO94" s="79">
        <f t="shared" ref="AO94:AO99" si="77">1*AN94</f>
        <v>7</v>
      </c>
      <c r="AP94" s="19">
        <v>30</v>
      </c>
      <c r="AQ94" s="19"/>
      <c r="AR94" s="82">
        <f t="shared" ref="AR94:AR99" si="78">1*AQ94</f>
        <v>0</v>
      </c>
      <c r="AS94" s="81">
        <v>20</v>
      </c>
      <c r="AT94" s="81">
        <v>8</v>
      </c>
      <c r="AU94" s="81"/>
      <c r="AV94" s="81">
        <f t="shared" si="58"/>
        <v>8</v>
      </c>
      <c r="AW94" s="79">
        <f t="shared" ref="AW94:AW101" si="79">1*AV94</f>
        <v>8</v>
      </c>
      <c r="AX94" s="19">
        <v>30</v>
      </c>
      <c r="AY94" s="81">
        <v>12</v>
      </c>
      <c r="AZ94" s="79">
        <f t="shared" ref="AZ94:AZ99" si="80">2*AY94</f>
        <v>24</v>
      </c>
      <c r="BA94" s="19">
        <v>15</v>
      </c>
      <c r="BB94" s="19"/>
      <c r="BC94" s="79">
        <f t="shared" si="59"/>
        <v>0</v>
      </c>
      <c r="BD94" s="19">
        <v>25</v>
      </c>
    </row>
    <row r="95" customHeight="1" spans="1:56">
      <c r="A95" s="74"/>
      <c r="B95" s="74"/>
      <c r="C95" s="74">
        <v>11143</v>
      </c>
      <c r="D95" s="74" t="s">
        <v>336</v>
      </c>
      <c r="E95" s="75">
        <f t="shared" si="52"/>
        <v>237.5</v>
      </c>
      <c r="F95" s="74">
        <v>47</v>
      </c>
      <c r="G95" s="76">
        <f>4*F95</f>
        <v>188</v>
      </c>
      <c r="H95" s="19"/>
      <c r="I95" s="19"/>
      <c r="J95" s="79">
        <f>2*I95</f>
        <v>0</v>
      </c>
      <c r="L95" s="19"/>
      <c r="M95" s="79">
        <f>1.5*L95</f>
        <v>0</v>
      </c>
      <c r="N95" s="19"/>
      <c r="O95" s="19">
        <v>10</v>
      </c>
      <c r="P95" s="79">
        <f t="shared" si="69"/>
        <v>10</v>
      </c>
      <c r="Q95" s="19"/>
      <c r="R95" s="81"/>
      <c r="S95" s="82">
        <f t="shared" si="70"/>
        <v>0</v>
      </c>
      <c r="T95" s="19"/>
      <c r="U95" s="19"/>
      <c r="V95" s="79">
        <f t="shared" si="71"/>
        <v>0</v>
      </c>
      <c r="W95" s="19"/>
      <c r="X95" s="19"/>
      <c r="Y95" s="82">
        <f t="shared" si="72"/>
        <v>0</v>
      </c>
      <c r="AA95" s="19">
        <v>2</v>
      </c>
      <c r="AB95" s="84">
        <f t="shared" si="73"/>
        <v>1</v>
      </c>
      <c r="AC95" s="19"/>
      <c r="AD95" s="19"/>
      <c r="AE95" s="79">
        <f t="shared" si="74"/>
        <v>0</v>
      </c>
      <c r="AF95" s="19"/>
      <c r="AG95" s="19">
        <v>1</v>
      </c>
      <c r="AH95" s="19"/>
      <c r="AI95" s="19">
        <f t="shared" si="75"/>
        <v>1</v>
      </c>
      <c r="AJ95" s="79">
        <f t="shared" si="76"/>
        <v>1.5</v>
      </c>
      <c r="AK95" s="19"/>
      <c r="AL95" s="19">
        <v>5</v>
      </c>
      <c r="AM95" s="19"/>
      <c r="AN95" s="19">
        <f t="shared" si="56"/>
        <v>5</v>
      </c>
      <c r="AO95" s="79">
        <f t="shared" si="77"/>
        <v>5</v>
      </c>
      <c r="AP95" s="19"/>
      <c r="AQ95" s="19">
        <v>1</v>
      </c>
      <c r="AR95" s="82">
        <f t="shared" si="78"/>
        <v>1</v>
      </c>
      <c r="AS95" s="81"/>
      <c r="AT95" s="81">
        <v>1</v>
      </c>
      <c r="AU95" s="81">
        <v>3</v>
      </c>
      <c r="AV95" s="81">
        <f t="shared" si="58"/>
        <v>7</v>
      </c>
      <c r="AW95" s="79">
        <f t="shared" si="79"/>
        <v>7</v>
      </c>
      <c r="AX95" s="19"/>
      <c r="AY95" s="81">
        <v>12</v>
      </c>
      <c r="AZ95" s="79">
        <f t="shared" si="80"/>
        <v>24</v>
      </c>
      <c r="BA95" s="19"/>
      <c r="BB95" s="19"/>
      <c r="BC95" s="79">
        <f t="shared" si="59"/>
        <v>0</v>
      </c>
      <c r="BD95" s="19"/>
    </row>
    <row r="96" customHeight="1" spans="1:56">
      <c r="A96" s="74"/>
      <c r="B96" s="74"/>
      <c r="C96" s="74">
        <v>13198</v>
      </c>
      <c r="D96" s="74" t="s">
        <v>337</v>
      </c>
      <c r="E96" s="75">
        <f t="shared" si="52"/>
        <v>147.5</v>
      </c>
      <c r="F96" s="74">
        <v>26</v>
      </c>
      <c r="G96" s="76">
        <f>4*F96</f>
        <v>104</v>
      </c>
      <c r="H96" s="19"/>
      <c r="I96" s="19"/>
      <c r="J96" s="79">
        <f>2*I96</f>
        <v>0</v>
      </c>
      <c r="L96" s="19"/>
      <c r="M96" s="79">
        <f>1.5*L96</f>
        <v>0</v>
      </c>
      <c r="N96" s="19"/>
      <c r="O96" s="19">
        <v>10</v>
      </c>
      <c r="P96" s="79">
        <f t="shared" si="69"/>
        <v>10</v>
      </c>
      <c r="Q96" s="19"/>
      <c r="R96" s="81"/>
      <c r="S96" s="82">
        <f t="shared" si="70"/>
        <v>0</v>
      </c>
      <c r="T96" s="19"/>
      <c r="U96" s="19"/>
      <c r="V96" s="79">
        <f t="shared" si="71"/>
        <v>0</v>
      </c>
      <c r="W96" s="19"/>
      <c r="X96" s="19"/>
      <c r="Y96" s="82">
        <f t="shared" si="72"/>
        <v>0</v>
      </c>
      <c r="AA96" s="19"/>
      <c r="AB96" s="84">
        <f t="shared" si="73"/>
        <v>0</v>
      </c>
      <c r="AC96" s="19"/>
      <c r="AD96" s="19"/>
      <c r="AE96" s="79">
        <f t="shared" si="74"/>
        <v>0</v>
      </c>
      <c r="AF96" s="19"/>
      <c r="AG96" s="19">
        <v>3</v>
      </c>
      <c r="AH96" s="19"/>
      <c r="AI96" s="19">
        <f t="shared" si="75"/>
        <v>3</v>
      </c>
      <c r="AJ96" s="79">
        <f t="shared" si="76"/>
        <v>4.5</v>
      </c>
      <c r="AK96" s="19"/>
      <c r="AL96" s="19">
        <v>5</v>
      </c>
      <c r="AM96" s="19">
        <v>1</v>
      </c>
      <c r="AN96" s="19">
        <f t="shared" si="56"/>
        <v>6</v>
      </c>
      <c r="AO96" s="79">
        <f t="shared" si="77"/>
        <v>6</v>
      </c>
      <c r="AP96" s="19"/>
      <c r="AQ96" s="19"/>
      <c r="AR96" s="82">
        <f t="shared" si="78"/>
        <v>0</v>
      </c>
      <c r="AS96" s="81"/>
      <c r="AT96" s="81">
        <v>11</v>
      </c>
      <c r="AU96" s="81">
        <v>3</v>
      </c>
      <c r="AV96" s="81">
        <f t="shared" si="58"/>
        <v>17</v>
      </c>
      <c r="AW96" s="79">
        <f t="shared" si="79"/>
        <v>17</v>
      </c>
      <c r="AX96" s="19"/>
      <c r="AY96" s="81">
        <v>3</v>
      </c>
      <c r="AZ96" s="79">
        <f t="shared" si="80"/>
        <v>6</v>
      </c>
      <c r="BA96" s="19"/>
      <c r="BB96" s="19"/>
      <c r="BC96" s="79">
        <f t="shared" si="59"/>
        <v>0</v>
      </c>
      <c r="BD96" s="19"/>
    </row>
    <row r="97" customHeight="1" spans="1:56">
      <c r="A97" s="74"/>
      <c r="B97" s="74"/>
      <c r="C97" s="74">
        <v>15255</v>
      </c>
      <c r="D97" s="74" t="s">
        <v>338</v>
      </c>
      <c r="E97" s="75">
        <f t="shared" si="52"/>
        <v>18</v>
      </c>
      <c r="F97" s="74">
        <v>1</v>
      </c>
      <c r="G97" s="76">
        <f>4*F97</f>
        <v>4</v>
      </c>
      <c r="H97" s="19"/>
      <c r="I97" s="19"/>
      <c r="J97" s="79">
        <f>2*I97</f>
        <v>0</v>
      </c>
      <c r="L97" s="19">
        <v>1</v>
      </c>
      <c r="M97" s="79">
        <f>1.5*L97</f>
        <v>1.5</v>
      </c>
      <c r="N97" s="19"/>
      <c r="O97" s="19"/>
      <c r="P97" s="79">
        <f t="shared" si="69"/>
        <v>0</v>
      </c>
      <c r="Q97" s="19"/>
      <c r="R97" s="81"/>
      <c r="S97" s="82">
        <f t="shared" si="70"/>
        <v>0</v>
      </c>
      <c r="T97" s="19"/>
      <c r="U97" s="19"/>
      <c r="V97" s="79">
        <f t="shared" si="71"/>
        <v>0</v>
      </c>
      <c r="W97" s="19"/>
      <c r="X97" s="19"/>
      <c r="Y97" s="82">
        <f t="shared" si="72"/>
        <v>0</v>
      </c>
      <c r="AA97" s="19">
        <v>1</v>
      </c>
      <c r="AB97" s="84">
        <f t="shared" si="73"/>
        <v>0.5</v>
      </c>
      <c r="AC97" s="19"/>
      <c r="AD97" s="19"/>
      <c r="AE97" s="79">
        <f t="shared" si="74"/>
        <v>0</v>
      </c>
      <c r="AF97" s="19"/>
      <c r="AG97" s="19"/>
      <c r="AH97" s="19"/>
      <c r="AI97" s="19">
        <f t="shared" si="75"/>
        <v>0</v>
      </c>
      <c r="AJ97" s="79">
        <f t="shared" si="76"/>
        <v>0</v>
      </c>
      <c r="AK97" s="19"/>
      <c r="AL97" s="19"/>
      <c r="AM97" s="19"/>
      <c r="AN97" s="19">
        <f t="shared" si="56"/>
        <v>0</v>
      </c>
      <c r="AO97" s="79">
        <f t="shared" si="77"/>
        <v>0</v>
      </c>
      <c r="AP97" s="19"/>
      <c r="AQ97" s="19"/>
      <c r="AR97" s="82">
        <f t="shared" si="78"/>
        <v>0</v>
      </c>
      <c r="AS97" s="81"/>
      <c r="AT97" s="81"/>
      <c r="AU97" s="81"/>
      <c r="AV97" s="81">
        <f t="shared" si="58"/>
        <v>0</v>
      </c>
      <c r="AW97" s="79">
        <f t="shared" si="79"/>
        <v>0</v>
      </c>
      <c r="AX97" s="19"/>
      <c r="AY97" s="81">
        <v>6</v>
      </c>
      <c r="AZ97" s="79">
        <f t="shared" si="80"/>
        <v>12</v>
      </c>
      <c r="BA97" s="19"/>
      <c r="BB97" s="19"/>
      <c r="BC97" s="79">
        <f t="shared" si="59"/>
        <v>0</v>
      </c>
      <c r="BD97" s="19"/>
    </row>
    <row r="98" customHeight="1" spans="1:56">
      <c r="A98" s="74"/>
      <c r="B98" s="74"/>
      <c r="C98" s="74">
        <v>15292</v>
      </c>
      <c r="D98" s="74" t="s">
        <v>339</v>
      </c>
      <c r="E98" s="75">
        <f t="shared" si="52"/>
        <v>40</v>
      </c>
      <c r="F98" s="74"/>
      <c r="G98" s="76"/>
      <c r="H98" s="19"/>
      <c r="I98" s="19">
        <v>1</v>
      </c>
      <c r="J98" s="79">
        <f>2*I98</f>
        <v>2</v>
      </c>
      <c r="L98" s="19"/>
      <c r="M98" s="79">
        <f>1.5*L98</f>
        <v>0</v>
      </c>
      <c r="N98" s="19"/>
      <c r="O98" s="19">
        <v>2</v>
      </c>
      <c r="P98" s="79">
        <f t="shared" si="69"/>
        <v>2</v>
      </c>
      <c r="Q98" s="19"/>
      <c r="R98" s="81"/>
      <c r="S98" s="82">
        <f t="shared" si="70"/>
        <v>0</v>
      </c>
      <c r="T98" s="19"/>
      <c r="U98" s="19"/>
      <c r="V98" s="79">
        <f t="shared" si="71"/>
        <v>0</v>
      </c>
      <c r="W98" s="19"/>
      <c r="X98" s="19"/>
      <c r="Y98" s="82">
        <f t="shared" si="72"/>
        <v>0</v>
      </c>
      <c r="AA98" s="19"/>
      <c r="AB98" s="84">
        <f t="shared" si="73"/>
        <v>0</v>
      </c>
      <c r="AC98" s="19"/>
      <c r="AD98" s="19"/>
      <c r="AE98" s="79">
        <f t="shared" si="74"/>
        <v>0</v>
      </c>
      <c r="AF98" s="19"/>
      <c r="AG98" s="19"/>
      <c r="AH98" s="19"/>
      <c r="AI98" s="19">
        <f t="shared" si="75"/>
        <v>0</v>
      </c>
      <c r="AJ98" s="79">
        <f t="shared" si="76"/>
        <v>0</v>
      </c>
      <c r="AK98" s="19"/>
      <c r="AL98" s="19">
        <v>4</v>
      </c>
      <c r="AM98" s="19">
        <v>3</v>
      </c>
      <c r="AN98" s="19">
        <f t="shared" si="56"/>
        <v>7</v>
      </c>
      <c r="AO98" s="79">
        <f t="shared" si="77"/>
        <v>7</v>
      </c>
      <c r="AP98" s="19"/>
      <c r="AQ98" s="19"/>
      <c r="AR98" s="82">
        <f t="shared" si="78"/>
        <v>0</v>
      </c>
      <c r="AS98" s="81"/>
      <c r="AT98" s="81">
        <v>13</v>
      </c>
      <c r="AU98" s="81"/>
      <c r="AV98" s="81">
        <f t="shared" si="58"/>
        <v>13</v>
      </c>
      <c r="AW98" s="79">
        <f t="shared" si="79"/>
        <v>13</v>
      </c>
      <c r="AX98" s="19"/>
      <c r="AY98" s="81">
        <v>8</v>
      </c>
      <c r="AZ98" s="79">
        <f t="shared" si="80"/>
        <v>16</v>
      </c>
      <c r="BA98" s="19"/>
      <c r="BB98" s="19"/>
      <c r="BC98" s="79">
        <f t="shared" si="59"/>
        <v>0</v>
      </c>
      <c r="BD98" s="19"/>
    </row>
    <row r="99" customHeight="1" spans="1:56">
      <c r="A99" s="74"/>
      <c r="B99" s="74"/>
      <c r="C99" s="85">
        <v>14435</v>
      </c>
      <c r="D99" s="85" t="s">
        <v>340</v>
      </c>
      <c r="E99" s="75">
        <f t="shared" si="52"/>
        <v>12</v>
      </c>
      <c r="F99" s="74"/>
      <c r="G99" s="76"/>
      <c r="H99" s="19"/>
      <c r="I99" s="19"/>
      <c r="J99" s="79"/>
      <c r="L99" s="19"/>
      <c r="M99" s="79"/>
      <c r="N99" s="19"/>
      <c r="O99" s="19">
        <v>1</v>
      </c>
      <c r="P99" s="79">
        <f t="shared" si="69"/>
        <v>1</v>
      </c>
      <c r="Q99" s="19"/>
      <c r="R99" s="81"/>
      <c r="S99" s="82">
        <f t="shared" si="70"/>
        <v>0</v>
      </c>
      <c r="T99" s="19"/>
      <c r="U99" s="19"/>
      <c r="V99" s="79">
        <f t="shared" si="71"/>
        <v>0</v>
      </c>
      <c r="W99" s="19"/>
      <c r="X99" s="19"/>
      <c r="Y99" s="82">
        <f t="shared" si="72"/>
        <v>0</v>
      </c>
      <c r="AA99" s="19"/>
      <c r="AB99" s="84">
        <f t="shared" si="73"/>
        <v>0</v>
      </c>
      <c r="AC99" s="19"/>
      <c r="AD99" s="19"/>
      <c r="AE99" s="79">
        <f t="shared" si="74"/>
        <v>0</v>
      </c>
      <c r="AF99" s="19"/>
      <c r="AG99" s="19"/>
      <c r="AH99" s="19"/>
      <c r="AI99" s="19">
        <f t="shared" si="75"/>
        <v>0</v>
      </c>
      <c r="AJ99" s="79">
        <f t="shared" si="76"/>
        <v>0</v>
      </c>
      <c r="AK99" s="19"/>
      <c r="AL99" s="19">
        <v>3</v>
      </c>
      <c r="AM99" s="19">
        <v>1</v>
      </c>
      <c r="AN99" s="19">
        <f t="shared" si="56"/>
        <v>4</v>
      </c>
      <c r="AO99" s="79">
        <f t="shared" si="77"/>
        <v>4</v>
      </c>
      <c r="AP99" s="19"/>
      <c r="AQ99" s="19"/>
      <c r="AR99" s="82">
        <f t="shared" si="78"/>
        <v>0</v>
      </c>
      <c r="AS99" s="81"/>
      <c r="AT99" s="81">
        <v>1</v>
      </c>
      <c r="AU99" s="81">
        <v>3</v>
      </c>
      <c r="AV99" s="81">
        <f t="shared" si="58"/>
        <v>7</v>
      </c>
      <c r="AW99" s="79">
        <f t="shared" si="79"/>
        <v>7</v>
      </c>
      <c r="AX99" s="19"/>
      <c r="AY99" s="81"/>
      <c r="AZ99" s="79">
        <f t="shared" si="80"/>
        <v>0</v>
      </c>
      <c r="BA99" s="19"/>
      <c r="BB99" s="19"/>
      <c r="BC99" s="79">
        <f t="shared" si="59"/>
        <v>0</v>
      </c>
      <c r="BD99" s="19"/>
    </row>
    <row r="100" customHeight="1" spans="1:56">
      <c r="A100" s="74">
        <v>539</v>
      </c>
      <c r="B100" s="74" t="s">
        <v>341</v>
      </c>
      <c r="C100" s="74">
        <v>9320</v>
      </c>
      <c r="D100" s="74" t="s">
        <v>342</v>
      </c>
      <c r="E100" s="75">
        <f t="shared" si="52"/>
        <v>64.65</v>
      </c>
      <c r="F100" s="74">
        <v>14</v>
      </c>
      <c r="G100" s="76">
        <f>2*F100</f>
        <v>28</v>
      </c>
      <c r="H100" s="19">
        <v>30</v>
      </c>
      <c r="I100" s="19">
        <v>3</v>
      </c>
      <c r="J100" s="79">
        <f t="shared" ref="J100:J131" si="81">2*I100</f>
        <v>6</v>
      </c>
      <c r="K100" s="19">
        <v>15</v>
      </c>
      <c r="L100" s="19"/>
      <c r="M100" s="79">
        <f t="shared" ref="M100:M149" si="82">1.5*L100</f>
        <v>0</v>
      </c>
      <c r="N100" s="19">
        <v>8</v>
      </c>
      <c r="O100" s="19">
        <v>1</v>
      </c>
      <c r="P100" s="79">
        <f t="shared" si="69"/>
        <v>1</v>
      </c>
      <c r="Q100" s="19">
        <v>25</v>
      </c>
      <c r="R100" s="81"/>
      <c r="S100" s="82">
        <f t="shared" ref="S100:S131" si="83">0.8*R100</f>
        <v>0</v>
      </c>
      <c r="T100" s="19">
        <v>6</v>
      </c>
      <c r="U100" s="19">
        <v>1</v>
      </c>
      <c r="V100" s="79">
        <f t="shared" si="71"/>
        <v>2.5</v>
      </c>
      <c r="W100" s="19">
        <v>4</v>
      </c>
      <c r="X100" s="19">
        <v>3</v>
      </c>
      <c r="Y100" s="82">
        <f t="shared" si="72"/>
        <v>2.4</v>
      </c>
      <c r="Z100" s="19">
        <v>10</v>
      </c>
      <c r="AA100" s="19"/>
      <c r="AB100" s="84">
        <f t="shared" si="73"/>
        <v>0</v>
      </c>
      <c r="AC100" s="19">
        <v>3</v>
      </c>
      <c r="AD100" s="19"/>
      <c r="AE100" s="79">
        <f t="shared" si="74"/>
        <v>0</v>
      </c>
      <c r="AF100" s="19">
        <v>8</v>
      </c>
      <c r="AG100" s="19"/>
      <c r="AH100" s="19">
        <v>1</v>
      </c>
      <c r="AI100" s="19">
        <f t="shared" si="75"/>
        <v>0.5</v>
      </c>
      <c r="AJ100" s="79">
        <f t="shared" ref="AJ100:AJ107" si="84">1.5*AI100</f>
        <v>0.75</v>
      </c>
      <c r="AK100" s="19">
        <v>5</v>
      </c>
      <c r="AL100" s="19">
        <v>1</v>
      </c>
      <c r="AM100" s="19">
        <v>1</v>
      </c>
      <c r="AN100" s="19">
        <f t="shared" si="56"/>
        <v>2</v>
      </c>
      <c r="AO100" s="79">
        <f t="shared" ref="AO100:AO109" si="85">1*AN100</f>
        <v>2</v>
      </c>
      <c r="AP100" s="19">
        <v>20</v>
      </c>
      <c r="AQ100" s="19">
        <v>7</v>
      </c>
      <c r="AR100" s="82">
        <f t="shared" ref="AR100:AR127" si="86">1*AQ100</f>
        <v>7</v>
      </c>
      <c r="AS100" s="81">
        <v>12</v>
      </c>
      <c r="AT100" s="81">
        <v>15</v>
      </c>
      <c r="AU100" s="81"/>
      <c r="AV100" s="81">
        <f t="shared" si="58"/>
        <v>15</v>
      </c>
      <c r="AW100" s="79">
        <f t="shared" si="79"/>
        <v>15</v>
      </c>
      <c r="AX100" s="19">
        <v>20</v>
      </c>
      <c r="AY100" s="81"/>
      <c r="AZ100" s="79">
        <f>1*AY100</f>
        <v>0</v>
      </c>
      <c r="BA100" s="19">
        <v>10</v>
      </c>
      <c r="BB100" s="19"/>
      <c r="BC100" s="79">
        <f t="shared" si="59"/>
        <v>0</v>
      </c>
      <c r="BD100" s="19">
        <v>18</v>
      </c>
    </row>
    <row r="101" customHeight="1" spans="1:56">
      <c r="A101" s="74"/>
      <c r="B101" s="74"/>
      <c r="C101" s="74">
        <v>14740</v>
      </c>
      <c r="D101" s="74" t="s">
        <v>343</v>
      </c>
      <c r="E101" s="75">
        <f t="shared" si="52"/>
        <v>25.3</v>
      </c>
      <c r="F101" s="74">
        <v>2</v>
      </c>
      <c r="G101" s="76">
        <f>2*F101</f>
        <v>4</v>
      </c>
      <c r="H101" s="19"/>
      <c r="I101" s="19">
        <v>1</v>
      </c>
      <c r="J101" s="79">
        <f t="shared" si="81"/>
        <v>2</v>
      </c>
      <c r="L101" s="19"/>
      <c r="M101" s="79">
        <f t="shared" si="82"/>
        <v>0</v>
      </c>
      <c r="N101" s="19"/>
      <c r="O101" s="19">
        <v>3</v>
      </c>
      <c r="P101" s="79">
        <f t="shared" si="69"/>
        <v>3</v>
      </c>
      <c r="Q101" s="19"/>
      <c r="R101" s="81"/>
      <c r="S101" s="82">
        <f t="shared" si="83"/>
        <v>0</v>
      </c>
      <c r="T101" s="19"/>
      <c r="U101" s="19">
        <v>1</v>
      </c>
      <c r="V101" s="79">
        <f t="shared" si="71"/>
        <v>2.5</v>
      </c>
      <c r="W101" s="19"/>
      <c r="X101" s="19">
        <v>1</v>
      </c>
      <c r="Y101" s="82">
        <f t="shared" si="72"/>
        <v>0.8</v>
      </c>
      <c r="AA101" s="19"/>
      <c r="AB101" s="84">
        <f t="shared" si="73"/>
        <v>0</v>
      </c>
      <c r="AC101" s="19"/>
      <c r="AD101" s="19"/>
      <c r="AE101" s="79">
        <f t="shared" si="74"/>
        <v>0</v>
      </c>
      <c r="AF101" s="19"/>
      <c r="AG101" s="19"/>
      <c r="AH101" s="19"/>
      <c r="AI101" s="19">
        <f t="shared" si="75"/>
        <v>0</v>
      </c>
      <c r="AJ101" s="79">
        <f t="shared" si="84"/>
        <v>0</v>
      </c>
      <c r="AK101" s="19"/>
      <c r="AL101" s="19"/>
      <c r="AM101" s="19"/>
      <c r="AN101" s="19">
        <f t="shared" si="56"/>
        <v>0</v>
      </c>
      <c r="AO101" s="79">
        <f t="shared" si="85"/>
        <v>0</v>
      </c>
      <c r="AP101" s="19"/>
      <c r="AQ101" s="19">
        <v>2</v>
      </c>
      <c r="AR101" s="82">
        <f t="shared" si="86"/>
        <v>2</v>
      </c>
      <c r="AS101" s="81"/>
      <c r="AT101" s="81">
        <v>8</v>
      </c>
      <c r="AU101" s="81"/>
      <c r="AV101" s="81">
        <f t="shared" si="58"/>
        <v>8</v>
      </c>
      <c r="AW101" s="79">
        <f t="shared" si="79"/>
        <v>8</v>
      </c>
      <c r="AX101" s="19"/>
      <c r="AY101" s="81"/>
      <c r="AZ101" s="79">
        <f t="shared" ref="AZ101:AZ132" si="87">1*AY101</f>
        <v>0</v>
      </c>
      <c r="BA101" s="19"/>
      <c r="BB101" s="19">
        <v>2</v>
      </c>
      <c r="BC101" s="79">
        <f t="shared" si="59"/>
        <v>3</v>
      </c>
      <c r="BD101" s="19"/>
    </row>
    <row r="102" customHeight="1" spans="1:56">
      <c r="A102" s="74">
        <v>546</v>
      </c>
      <c r="B102" s="74" t="s">
        <v>344</v>
      </c>
      <c r="C102" s="74">
        <v>6123</v>
      </c>
      <c r="D102" s="74" t="s">
        <v>345</v>
      </c>
      <c r="E102" s="75">
        <f t="shared" si="52"/>
        <v>247.5</v>
      </c>
      <c r="F102" s="74">
        <v>54</v>
      </c>
      <c r="G102" s="76">
        <f t="shared" ref="G102:G107" si="88">4*F102</f>
        <v>216</v>
      </c>
      <c r="H102" s="19">
        <v>35</v>
      </c>
      <c r="I102" s="19">
        <v>5</v>
      </c>
      <c r="J102" s="79">
        <f t="shared" si="81"/>
        <v>10</v>
      </c>
      <c r="K102" s="19">
        <v>25</v>
      </c>
      <c r="L102" s="19"/>
      <c r="M102" s="79">
        <f t="shared" si="82"/>
        <v>0</v>
      </c>
      <c r="N102" s="19">
        <v>12</v>
      </c>
      <c r="O102" s="19">
        <v>9</v>
      </c>
      <c r="P102" s="79">
        <f t="shared" si="69"/>
        <v>9</v>
      </c>
      <c r="Q102" s="19">
        <v>40</v>
      </c>
      <c r="R102" s="81"/>
      <c r="S102" s="82">
        <f t="shared" si="83"/>
        <v>0</v>
      </c>
      <c r="T102" s="19">
        <v>10</v>
      </c>
      <c r="U102" s="19">
        <v>1</v>
      </c>
      <c r="V102" s="79">
        <f t="shared" si="71"/>
        <v>2.5</v>
      </c>
      <c r="W102" s="19">
        <v>6</v>
      </c>
      <c r="X102" s="19">
        <v>5</v>
      </c>
      <c r="Y102" s="82">
        <f>1*X102</f>
        <v>5</v>
      </c>
      <c r="Z102" s="19">
        <v>12</v>
      </c>
      <c r="AA102" s="19"/>
      <c r="AB102" s="84">
        <f t="shared" si="73"/>
        <v>0</v>
      </c>
      <c r="AC102" s="19">
        <v>8</v>
      </c>
      <c r="AD102" s="19"/>
      <c r="AE102" s="79">
        <f t="shared" si="74"/>
        <v>0</v>
      </c>
      <c r="AF102" s="19">
        <v>12</v>
      </c>
      <c r="AG102" s="19"/>
      <c r="AH102" s="19"/>
      <c r="AI102" s="19">
        <f t="shared" si="75"/>
        <v>0</v>
      </c>
      <c r="AJ102" s="79">
        <f t="shared" si="84"/>
        <v>0</v>
      </c>
      <c r="AK102" s="19">
        <v>10</v>
      </c>
      <c r="AL102" s="19">
        <v>1</v>
      </c>
      <c r="AM102" s="19">
        <v>3</v>
      </c>
      <c r="AN102" s="19">
        <f t="shared" si="56"/>
        <v>4</v>
      </c>
      <c r="AO102" s="79">
        <f t="shared" si="85"/>
        <v>4</v>
      </c>
      <c r="AP102" s="19">
        <v>25</v>
      </c>
      <c r="AQ102" s="19"/>
      <c r="AR102" s="82">
        <f t="shared" si="86"/>
        <v>0</v>
      </c>
      <c r="AS102" s="81">
        <v>18</v>
      </c>
      <c r="AT102" s="81">
        <v>2</v>
      </c>
      <c r="AU102" s="81"/>
      <c r="AV102" s="81">
        <f t="shared" si="58"/>
        <v>2</v>
      </c>
      <c r="AW102" s="79">
        <f t="shared" ref="AW102:AW107" si="89">0.5*AV102</f>
        <v>1</v>
      </c>
      <c r="AX102" s="19">
        <v>25</v>
      </c>
      <c r="AY102" s="81"/>
      <c r="AZ102" s="79">
        <f t="shared" si="87"/>
        <v>0</v>
      </c>
      <c r="BA102" s="19">
        <v>15</v>
      </c>
      <c r="BB102" s="19"/>
      <c r="BC102" s="79">
        <f t="shared" si="59"/>
        <v>0</v>
      </c>
      <c r="BD102" s="19">
        <v>20</v>
      </c>
    </row>
    <row r="103" customHeight="1" spans="1:56">
      <c r="A103" s="74"/>
      <c r="B103" s="74"/>
      <c r="C103" s="74">
        <v>10849</v>
      </c>
      <c r="D103" s="74" t="s">
        <v>346</v>
      </c>
      <c r="E103" s="75">
        <f t="shared" si="52"/>
        <v>38.5</v>
      </c>
      <c r="F103" s="74">
        <v>7</v>
      </c>
      <c r="G103" s="76">
        <f t="shared" si="88"/>
        <v>28</v>
      </c>
      <c r="H103" s="19"/>
      <c r="I103" s="19">
        <v>3</v>
      </c>
      <c r="J103" s="79">
        <f t="shared" si="81"/>
        <v>6</v>
      </c>
      <c r="L103" s="19"/>
      <c r="M103" s="79">
        <f t="shared" si="82"/>
        <v>0</v>
      </c>
      <c r="N103" s="19"/>
      <c r="O103" s="19">
        <v>1</v>
      </c>
      <c r="P103" s="79">
        <f t="shared" si="69"/>
        <v>1</v>
      </c>
      <c r="Q103" s="19"/>
      <c r="R103" s="81"/>
      <c r="S103" s="82">
        <f t="shared" si="83"/>
        <v>0</v>
      </c>
      <c r="T103" s="19"/>
      <c r="U103" s="19"/>
      <c r="V103" s="79">
        <f t="shared" si="71"/>
        <v>0</v>
      </c>
      <c r="W103" s="19"/>
      <c r="X103" s="19">
        <v>2</v>
      </c>
      <c r="Y103" s="82">
        <f>1*X103</f>
        <v>2</v>
      </c>
      <c r="AA103" s="19">
        <v>1</v>
      </c>
      <c r="AB103" s="84">
        <f t="shared" si="73"/>
        <v>0.5</v>
      </c>
      <c r="AC103" s="19"/>
      <c r="AD103" s="19"/>
      <c r="AE103" s="79">
        <f t="shared" si="74"/>
        <v>0</v>
      </c>
      <c r="AF103" s="19"/>
      <c r="AG103" s="19"/>
      <c r="AH103" s="19"/>
      <c r="AI103" s="19">
        <f t="shared" si="75"/>
        <v>0</v>
      </c>
      <c r="AJ103" s="79">
        <f t="shared" si="84"/>
        <v>0</v>
      </c>
      <c r="AK103" s="19"/>
      <c r="AL103" s="19"/>
      <c r="AM103" s="19"/>
      <c r="AN103" s="19">
        <f t="shared" si="56"/>
        <v>0</v>
      </c>
      <c r="AO103" s="79">
        <f t="shared" si="85"/>
        <v>0</v>
      </c>
      <c r="AP103" s="19"/>
      <c r="AQ103" s="19">
        <v>1</v>
      </c>
      <c r="AR103" s="82">
        <f t="shared" si="86"/>
        <v>1</v>
      </c>
      <c r="AS103" s="81"/>
      <c r="AT103" s="81"/>
      <c r="AU103" s="81"/>
      <c r="AV103" s="81">
        <f t="shared" si="58"/>
        <v>0</v>
      </c>
      <c r="AW103" s="79">
        <f t="shared" si="89"/>
        <v>0</v>
      </c>
      <c r="AX103" s="19"/>
      <c r="AY103" s="81"/>
      <c r="AZ103" s="79">
        <f t="shared" si="87"/>
        <v>0</v>
      </c>
      <c r="BA103" s="19"/>
      <c r="BB103" s="19"/>
      <c r="BC103" s="79">
        <f t="shared" si="59"/>
        <v>0</v>
      </c>
      <c r="BD103" s="19"/>
    </row>
    <row r="104" customHeight="1" spans="1:56">
      <c r="A104" s="74"/>
      <c r="B104" s="74"/>
      <c r="C104" s="74">
        <v>11377</v>
      </c>
      <c r="D104" s="74" t="s">
        <v>347</v>
      </c>
      <c r="E104" s="75">
        <f t="shared" si="52"/>
        <v>173</v>
      </c>
      <c r="F104" s="74">
        <v>42</v>
      </c>
      <c r="G104" s="76">
        <f t="shared" si="88"/>
        <v>168</v>
      </c>
      <c r="H104" s="19"/>
      <c r="I104" s="19">
        <v>1</v>
      </c>
      <c r="J104" s="79">
        <f t="shared" si="81"/>
        <v>2</v>
      </c>
      <c r="L104" s="19"/>
      <c r="M104" s="79">
        <f t="shared" si="82"/>
        <v>0</v>
      </c>
      <c r="N104" s="19"/>
      <c r="O104" s="19">
        <v>3</v>
      </c>
      <c r="P104" s="79">
        <f t="shared" si="69"/>
        <v>3</v>
      </c>
      <c r="Q104" s="19"/>
      <c r="R104" s="81"/>
      <c r="S104" s="82">
        <f t="shared" si="83"/>
        <v>0</v>
      </c>
      <c r="T104" s="19"/>
      <c r="U104" s="19"/>
      <c r="V104" s="79">
        <f t="shared" si="71"/>
        <v>0</v>
      </c>
      <c r="W104" s="19"/>
      <c r="X104" s="19">
        <v>0</v>
      </c>
      <c r="Y104" s="82">
        <f>1*X104</f>
        <v>0</v>
      </c>
      <c r="AA104" s="19"/>
      <c r="AB104" s="84">
        <f t="shared" si="73"/>
        <v>0</v>
      </c>
      <c r="AC104" s="19"/>
      <c r="AD104" s="19"/>
      <c r="AE104" s="79">
        <f t="shared" si="74"/>
        <v>0</v>
      </c>
      <c r="AF104" s="19"/>
      <c r="AG104" s="19"/>
      <c r="AH104" s="19"/>
      <c r="AI104" s="19">
        <f t="shared" si="75"/>
        <v>0</v>
      </c>
      <c r="AJ104" s="79">
        <f t="shared" si="84"/>
        <v>0</v>
      </c>
      <c r="AK104" s="19"/>
      <c r="AL104" s="19">
        <v>0</v>
      </c>
      <c r="AM104" s="19"/>
      <c r="AN104" s="19">
        <f t="shared" si="56"/>
        <v>0</v>
      </c>
      <c r="AO104" s="79">
        <f t="shared" si="85"/>
        <v>0</v>
      </c>
      <c r="AP104" s="19"/>
      <c r="AQ104" s="19"/>
      <c r="AR104" s="82">
        <f t="shared" si="86"/>
        <v>0</v>
      </c>
      <c r="AS104" s="81"/>
      <c r="AT104" s="81"/>
      <c r="AU104" s="81"/>
      <c r="AV104" s="81">
        <f t="shared" si="58"/>
        <v>0</v>
      </c>
      <c r="AW104" s="79">
        <f t="shared" si="89"/>
        <v>0</v>
      </c>
      <c r="AX104" s="19"/>
      <c r="AY104" s="81"/>
      <c r="AZ104" s="79">
        <f t="shared" si="87"/>
        <v>0</v>
      </c>
      <c r="BA104" s="19"/>
      <c r="BB104" s="19"/>
      <c r="BC104" s="79">
        <f t="shared" si="59"/>
        <v>0</v>
      </c>
      <c r="BD104" s="19"/>
    </row>
    <row r="105" customHeight="1" spans="1:56">
      <c r="A105" s="74"/>
      <c r="B105" s="74"/>
      <c r="C105" s="74">
        <v>13410</v>
      </c>
      <c r="D105" s="74" t="s">
        <v>348</v>
      </c>
      <c r="E105" s="75">
        <f t="shared" si="52"/>
        <v>202.5</v>
      </c>
      <c r="F105" s="74">
        <v>38</v>
      </c>
      <c r="G105" s="76">
        <f t="shared" si="88"/>
        <v>152</v>
      </c>
      <c r="H105" s="19"/>
      <c r="I105" s="19">
        <v>12</v>
      </c>
      <c r="J105" s="79">
        <f t="shared" si="81"/>
        <v>24</v>
      </c>
      <c r="L105" s="19"/>
      <c r="M105" s="79">
        <f t="shared" si="82"/>
        <v>0</v>
      </c>
      <c r="N105" s="19"/>
      <c r="O105" s="19">
        <v>1</v>
      </c>
      <c r="P105" s="79">
        <f t="shared" si="69"/>
        <v>1</v>
      </c>
      <c r="Q105" s="19"/>
      <c r="R105" s="81"/>
      <c r="S105" s="82">
        <f t="shared" si="83"/>
        <v>0</v>
      </c>
      <c r="T105" s="19"/>
      <c r="U105" s="19"/>
      <c r="V105" s="79">
        <f t="shared" si="71"/>
        <v>0</v>
      </c>
      <c r="W105" s="19"/>
      <c r="X105" s="19">
        <v>6</v>
      </c>
      <c r="Y105" s="82">
        <f>1*X105</f>
        <v>6</v>
      </c>
      <c r="AA105" s="19"/>
      <c r="AB105" s="84">
        <f t="shared" si="73"/>
        <v>0</v>
      </c>
      <c r="AC105" s="19"/>
      <c r="AD105" s="19"/>
      <c r="AE105" s="79">
        <f t="shared" si="74"/>
        <v>0</v>
      </c>
      <c r="AF105" s="19"/>
      <c r="AG105" s="19"/>
      <c r="AH105" s="19"/>
      <c r="AI105" s="19">
        <f t="shared" si="75"/>
        <v>0</v>
      </c>
      <c r="AJ105" s="79">
        <f t="shared" si="84"/>
        <v>0</v>
      </c>
      <c r="AK105" s="19"/>
      <c r="AL105" s="19">
        <v>7</v>
      </c>
      <c r="AM105" s="19">
        <v>8</v>
      </c>
      <c r="AN105" s="19">
        <f t="shared" si="56"/>
        <v>15</v>
      </c>
      <c r="AO105" s="79">
        <f t="shared" si="85"/>
        <v>15</v>
      </c>
      <c r="AP105" s="19"/>
      <c r="AQ105" s="19">
        <v>1</v>
      </c>
      <c r="AR105" s="82">
        <f t="shared" si="86"/>
        <v>1</v>
      </c>
      <c r="AS105" s="81"/>
      <c r="AT105" s="81"/>
      <c r="AU105" s="81">
        <v>1</v>
      </c>
      <c r="AV105" s="81">
        <f t="shared" si="58"/>
        <v>2</v>
      </c>
      <c r="AW105" s="79">
        <f t="shared" si="89"/>
        <v>1</v>
      </c>
      <c r="AX105" s="19"/>
      <c r="AY105" s="81">
        <v>1</v>
      </c>
      <c r="AZ105" s="79">
        <f t="shared" si="87"/>
        <v>1</v>
      </c>
      <c r="BA105" s="19"/>
      <c r="BB105" s="19">
        <v>1</v>
      </c>
      <c r="BC105" s="79">
        <f t="shared" si="59"/>
        <v>1.5</v>
      </c>
      <c r="BD105" s="19"/>
    </row>
    <row r="106" customHeight="1" spans="1:56">
      <c r="A106" s="74">
        <v>549</v>
      </c>
      <c r="B106" s="74" t="s">
        <v>349</v>
      </c>
      <c r="C106" s="74">
        <v>6731</v>
      </c>
      <c r="D106" s="74" t="s">
        <v>350</v>
      </c>
      <c r="E106" s="75">
        <f t="shared" si="52"/>
        <v>161.5</v>
      </c>
      <c r="F106" s="74">
        <v>35</v>
      </c>
      <c r="G106" s="76">
        <f t="shared" si="88"/>
        <v>140</v>
      </c>
      <c r="H106" s="19">
        <v>30</v>
      </c>
      <c r="I106" s="19">
        <v>5</v>
      </c>
      <c r="J106" s="79">
        <f t="shared" si="81"/>
        <v>10</v>
      </c>
      <c r="K106" s="19">
        <v>15</v>
      </c>
      <c r="L106" s="19">
        <v>2</v>
      </c>
      <c r="M106" s="79">
        <f t="shared" si="82"/>
        <v>3</v>
      </c>
      <c r="N106" s="19">
        <v>8</v>
      </c>
      <c r="O106" s="19">
        <v>4</v>
      </c>
      <c r="P106" s="79">
        <f t="shared" si="69"/>
        <v>4</v>
      </c>
      <c r="Q106" s="19">
        <v>25</v>
      </c>
      <c r="R106" s="81"/>
      <c r="S106" s="82">
        <f t="shared" si="83"/>
        <v>0</v>
      </c>
      <c r="T106" s="19">
        <v>6</v>
      </c>
      <c r="U106" s="19"/>
      <c r="V106" s="79">
        <f t="shared" si="71"/>
        <v>0</v>
      </c>
      <c r="W106" s="19">
        <v>4</v>
      </c>
      <c r="X106" s="19"/>
      <c r="Y106" s="82">
        <f>0.8*X106</f>
        <v>0</v>
      </c>
      <c r="Z106" s="19">
        <v>10</v>
      </c>
      <c r="AA106" s="19"/>
      <c r="AB106" s="84">
        <f t="shared" si="73"/>
        <v>0</v>
      </c>
      <c r="AC106" s="19">
        <v>3</v>
      </c>
      <c r="AD106" s="19"/>
      <c r="AE106" s="79">
        <f t="shared" si="74"/>
        <v>0</v>
      </c>
      <c r="AF106" s="19">
        <v>8</v>
      </c>
      <c r="AG106" s="19"/>
      <c r="AH106" s="19"/>
      <c r="AI106" s="19">
        <f t="shared" si="75"/>
        <v>0</v>
      </c>
      <c r="AJ106" s="79">
        <f t="shared" si="84"/>
        <v>0</v>
      </c>
      <c r="AK106" s="19">
        <v>5</v>
      </c>
      <c r="AL106" s="19"/>
      <c r="AM106" s="19"/>
      <c r="AN106" s="19">
        <f t="shared" si="56"/>
        <v>0</v>
      </c>
      <c r="AO106" s="79">
        <f t="shared" si="85"/>
        <v>0</v>
      </c>
      <c r="AP106" s="19">
        <v>20</v>
      </c>
      <c r="AQ106" s="19">
        <v>1</v>
      </c>
      <c r="AR106" s="82">
        <f t="shared" si="86"/>
        <v>1</v>
      </c>
      <c r="AS106" s="81">
        <v>12</v>
      </c>
      <c r="AT106" s="81">
        <v>1</v>
      </c>
      <c r="AU106" s="81"/>
      <c r="AV106" s="81">
        <f t="shared" si="58"/>
        <v>1</v>
      </c>
      <c r="AW106" s="79">
        <f t="shared" si="89"/>
        <v>0.5</v>
      </c>
      <c r="AX106" s="19">
        <v>20</v>
      </c>
      <c r="AY106" s="81"/>
      <c r="AZ106" s="79">
        <f t="shared" si="87"/>
        <v>0</v>
      </c>
      <c r="BA106" s="19">
        <v>10</v>
      </c>
      <c r="BB106" s="19">
        <v>2</v>
      </c>
      <c r="BC106" s="79">
        <f t="shared" si="59"/>
        <v>3</v>
      </c>
      <c r="BD106" s="19">
        <v>18</v>
      </c>
    </row>
    <row r="107" customHeight="1" spans="1:56">
      <c r="A107" s="74"/>
      <c r="B107" s="74"/>
      <c r="C107" s="74">
        <v>7687</v>
      </c>
      <c r="D107" s="74" t="s">
        <v>351</v>
      </c>
      <c r="E107" s="75">
        <f t="shared" si="52"/>
        <v>64.3</v>
      </c>
      <c r="F107" s="74">
        <v>14</v>
      </c>
      <c r="G107" s="76">
        <f t="shared" si="88"/>
        <v>56</v>
      </c>
      <c r="H107" s="19"/>
      <c r="I107" s="19">
        <v>2</v>
      </c>
      <c r="J107" s="79">
        <f t="shared" si="81"/>
        <v>4</v>
      </c>
      <c r="L107" s="19"/>
      <c r="M107" s="79">
        <f t="shared" si="82"/>
        <v>0</v>
      </c>
      <c r="N107" s="19"/>
      <c r="O107" s="19"/>
      <c r="P107" s="79">
        <f t="shared" si="69"/>
        <v>0</v>
      </c>
      <c r="Q107" s="19"/>
      <c r="R107" s="81">
        <v>1</v>
      </c>
      <c r="S107" s="82">
        <f t="shared" si="83"/>
        <v>0.8</v>
      </c>
      <c r="T107" s="19"/>
      <c r="U107" s="19"/>
      <c r="V107" s="79">
        <f t="shared" si="71"/>
        <v>0</v>
      </c>
      <c r="W107" s="19"/>
      <c r="X107" s="19"/>
      <c r="Y107" s="82">
        <f>0.8*X107</f>
        <v>0</v>
      </c>
      <c r="AA107" s="19"/>
      <c r="AB107" s="84">
        <f t="shared" si="73"/>
        <v>0</v>
      </c>
      <c r="AC107" s="19"/>
      <c r="AD107" s="19"/>
      <c r="AE107" s="79">
        <f t="shared" si="74"/>
        <v>0</v>
      </c>
      <c r="AF107" s="19"/>
      <c r="AG107" s="19">
        <v>1</v>
      </c>
      <c r="AH107" s="19"/>
      <c r="AI107" s="19">
        <f t="shared" si="75"/>
        <v>1</v>
      </c>
      <c r="AJ107" s="79">
        <f t="shared" si="84"/>
        <v>1.5</v>
      </c>
      <c r="AK107" s="19"/>
      <c r="AL107" s="19">
        <v>1</v>
      </c>
      <c r="AM107" s="19">
        <v>1</v>
      </c>
      <c r="AN107" s="19">
        <f t="shared" si="56"/>
        <v>2</v>
      </c>
      <c r="AO107" s="79">
        <f t="shared" si="85"/>
        <v>2</v>
      </c>
      <c r="AP107" s="19"/>
      <c r="AQ107" s="19"/>
      <c r="AR107" s="82">
        <f t="shared" si="86"/>
        <v>0</v>
      </c>
      <c r="AS107" s="81"/>
      <c r="AT107" s="81"/>
      <c r="AU107" s="81"/>
      <c r="AV107" s="81">
        <f t="shared" si="58"/>
        <v>0</v>
      </c>
      <c r="AW107" s="79">
        <f t="shared" si="89"/>
        <v>0</v>
      </c>
      <c r="AX107" s="19"/>
      <c r="AY107" s="81"/>
      <c r="AZ107" s="79">
        <f t="shared" si="87"/>
        <v>0</v>
      </c>
      <c r="BA107" s="19"/>
      <c r="BB107" s="19"/>
      <c r="BC107" s="79">
        <f t="shared" si="59"/>
        <v>0</v>
      </c>
      <c r="BD107" s="19"/>
    </row>
    <row r="108" ht="14" customHeight="1" spans="1:56">
      <c r="A108" s="74">
        <v>570</v>
      </c>
      <c r="B108" s="74" t="s">
        <v>352</v>
      </c>
      <c r="C108" s="74">
        <v>13304</v>
      </c>
      <c r="D108" s="74" t="s">
        <v>353</v>
      </c>
      <c r="E108" s="75">
        <f t="shared" si="52"/>
        <v>59.1</v>
      </c>
      <c r="F108" s="74">
        <v>13</v>
      </c>
      <c r="G108" s="76">
        <f>2*F108</f>
        <v>26</v>
      </c>
      <c r="H108" s="19">
        <v>30</v>
      </c>
      <c r="I108" s="19">
        <v>3</v>
      </c>
      <c r="J108" s="79">
        <f t="shared" si="81"/>
        <v>6</v>
      </c>
      <c r="K108" s="19">
        <v>15</v>
      </c>
      <c r="L108" s="19"/>
      <c r="M108" s="79">
        <f t="shared" si="82"/>
        <v>0</v>
      </c>
      <c r="N108" s="19">
        <v>8</v>
      </c>
      <c r="O108" s="19">
        <v>4</v>
      </c>
      <c r="P108" s="79">
        <f t="shared" si="69"/>
        <v>4</v>
      </c>
      <c r="Q108" s="19">
        <v>25</v>
      </c>
      <c r="R108" s="81"/>
      <c r="S108" s="82">
        <f t="shared" si="83"/>
        <v>0</v>
      </c>
      <c r="T108" s="19">
        <v>6</v>
      </c>
      <c r="U108" s="19"/>
      <c r="V108" s="79">
        <f t="shared" si="71"/>
        <v>0</v>
      </c>
      <c r="W108" s="19">
        <v>4</v>
      </c>
      <c r="X108" s="19">
        <v>2</v>
      </c>
      <c r="Y108" s="82">
        <f>0.8*X108</f>
        <v>1.6</v>
      </c>
      <c r="Z108" s="19">
        <v>10</v>
      </c>
      <c r="AA108" s="19"/>
      <c r="AB108" s="84">
        <f t="shared" ref="AB108:AB149" si="90">0.5*AA108</f>
        <v>0</v>
      </c>
      <c r="AC108" s="19">
        <v>3</v>
      </c>
      <c r="AD108" s="19"/>
      <c r="AE108" s="79">
        <f t="shared" si="74"/>
        <v>0</v>
      </c>
      <c r="AF108" s="19">
        <v>8</v>
      </c>
      <c r="AG108" s="19"/>
      <c r="AH108" s="19"/>
      <c r="AI108" s="19">
        <f t="shared" si="75"/>
        <v>0</v>
      </c>
      <c r="AJ108" s="79">
        <f>3*AI108</f>
        <v>0</v>
      </c>
      <c r="AK108" s="19">
        <v>5</v>
      </c>
      <c r="AL108" s="19">
        <v>3</v>
      </c>
      <c r="AM108" s="19">
        <v>3</v>
      </c>
      <c r="AN108" s="19">
        <f t="shared" si="56"/>
        <v>6</v>
      </c>
      <c r="AO108" s="79">
        <f t="shared" si="85"/>
        <v>6</v>
      </c>
      <c r="AP108" s="19">
        <v>20</v>
      </c>
      <c r="AQ108" s="19">
        <v>2</v>
      </c>
      <c r="AR108" s="82">
        <f t="shared" si="86"/>
        <v>2</v>
      </c>
      <c r="AS108" s="81">
        <v>12</v>
      </c>
      <c r="AT108" s="81">
        <v>9</v>
      </c>
      <c r="AU108" s="81"/>
      <c r="AV108" s="81">
        <f t="shared" si="58"/>
        <v>9</v>
      </c>
      <c r="AW108" s="79">
        <f>1*AV108</f>
        <v>9</v>
      </c>
      <c r="AX108" s="19">
        <v>20</v>
      </c>
      <c r="AY108" s="81"/>
      <c r="AZ108" s="79">
        <f t="shared" si="87"/>
        <v>0</v>
      </c>
      <c r="BA108" s="19">
        <v>10</v>
      </c>
      <c r="BB108" s="19">
        <v>3</v>
      </c>
      <c r="BC108" s="79">
        <f t="shared" si="59"/>
        <v>4.5</v>
      </c>
      <c r="BD108" s="19">
        <v>18</v>
      </c>
    </row>
    <row r="109" customHeight="1" spans="1:56">
      <c r="A109" s="74"/>
      <c r="B109" s="74"/>
      <c r="C109" s="74">
        <v>15156</v>
      </c>
      <c r="D109" s="74" t="s">
        <v>354</v>
      </c>
      <c r="E109" s="75">
        <f t="shared" si="52"/>
        <v>88.5</v>
      </c>
      <c r="F109" s="74">
        <v>12</v>
      </c>
      <c r="G109" s="76">
        <f>2*F109</f>
        <v>24</v>
      </c>
      <c r="H109" s="19"/>
      <c r="I109" s="19">
        <v>6</v>
      </c>
      <c r="J109" s="79">
        <f t="shared" si="81"/>
        <v>12</v>
      </c>
      <c r="L109" s="19"/>
      <c r="M109" s="79">
        <f t="shared" si="82"/>
        <v>0</v>
      </c>
      <c r="N109" s="19"/>
      <c r="O109" s="19">
        <v>3</v>
      </c>
      <c r="P109" s="79">
        <f t="shared" si="69"/>
        <v>3</v>
      </c>
      <c r="Q109" s="19"/>
      <c r="R109" s="81"/>
      <c r="S109" s="82">
        <f t="shared" si="83"/>
        <v>0</v>
      </c>
      <c r="T109" s="19"/>
      <c r="U109" s="19"/>
      <c r="V109" s="79">
        <f t="shared" si="71"/>
        <v>0</v>
      </c>
      <c r="W109" s="19"/>
      <c r="X109" s="19">
        <v>5</v>
      </c>
      <c r="Y109" s="82">
        <f>0.8*X109</f>
        <v>4</v>
      </c>
      <c r="AA109" s="19"/>
      <c r="AB109" s="84">
        <f t="shared" si="90"/>
        <v>0</v>
      </c>
      <c r="AC109" s="19"/>
      <c r="AD109" s="19"/>
      <c r="AE109" s="79">
        <f t="shared" si="74"/>
        <v>0</v>
      </c>
      <c r="AF109" s="19"/>
      <c r="AG109" s="19">
        <v>6</v>
      </c>
      <c r="AH109" s="19">
        <v>1</v>
      </c>
      <c r="AI109" s="19">
        <f t="shared" si="75"/>
        <v>6.5</v>
      </c>
      <c r="AJ109" s="79">
        <f>3*AI109</f>
        <v>19.5</v>
      </c>
      <c r="AK109" s="19"/>
      <c r="AL109" s="19">
        <v>7</v>
      </c>
      <c r="AM109" s="19">
        <v>1</v>
      </c>
      <c r="AN109" s="19">
        <f t="shared" si="56"/>
        <v>8</v>
      </c>
      <c r="AO109" s="79">
        <f t="shared" si="85"/>
        <v>8</v>
      </c>
      <c r="AP109" s="19"/>
      <c r="AQ109" s="19">
        <v>2</v>
      </c>
      <c r="AR109" s="82">
        <f t="shared" si="86"/>
        <v>2</v>
      </c>
      <c r="AS109" s="81"/>
      <c r="AT109" s="81">
        <v>8</v>
      </c>
      <c r="AU109" s="81">
        <v>2</v>
      </c>
      <c r="AV109" s="81">
        <f t="shared" si="58"/>
        <v>12</v>
      </c>
      <c r="AW109" s="79">
        <f>1*AV109</f>
        <v>12</v>
      </c>
      <c r="AX109" s="19"/>
      <c r="AY109" s="81">
        <v>1</v>
      </c>
      <c r="AZ109" s="79">
        <f t="shared" si="87"/>
        <v>1</v>
      </c>
      <c r="BA109" s="19"/>
      <c r="BB109" s="19">
        <v>2</v>
      </c>
      <c r="BC109" s="79">
        <f t="shared" si="59"/>
        <v>3</v>
      </c>
      <c r="BD109" s="19"/>
    </row>
    <row r="110" customHeight="1" spans="1:56">
      <c r="A110" s="74">
        <v>571</v>
      </c>
      <c r="B110" s="74" t="s">
        <v>355</v>
      </c>
      <c r="C110" s="74">
        <v>5471</v>
      </c>
      <c r="D110" s="74" t="s">
        <v>356</v>
      </c>
      <c r="E110" s="75">
        <f t="shared" si="52"/>
        <v>288.25</v>
      </c>
      <c r="F110" s="74">
        <v>55</v>
      </c>
      <c r="G110" s="76">
        <f t="shared" ref="G110:G127" si="91">4*F110</f>
        <v>220</v>
      </c>
      <c r="H110" s="19">
        <v>45</v>
      </c>
      <c r="I110" s="19">
        <v>1</v>
      </c>
      <c r="J110" s="79">
        <f t="shared" si="81"/>
        <v>2</v>
      </c>
      <c r="K110" s="19">
        <v>30</v>
      </c>
      <c r="L110" s="19"/>
      <c r="M110" s="79">
        <f t="shared" si="82"/>
        <v>0</v>
      </c>
      <c r="N110" s="19">
        <v>15</v>
      </c>
      <c r="O110" s="19">
        <v>17</v>
      </c>
      <c r="P110" s="79">
        <f t="shared" si="69"/>
        <v>17</v>
      </c>
      <c r="Q110" s="19">
        <v>40</v>
      </c>
      <c r="R110" s="81"/>
      <c r="S110" s="82">
        <f t="shared" si="83"/>
        <v>0</v>
      </c>
      <c r="T110" s="19">
        <v>10</v>
      </c>
      <c r="U110" s="19"/>
      <c r="V110" s="79">
        <f t="shared" si="71"/>
        <v>0</v>
      </c>
      <c r="W110" s="19">
        <v>6</v>
      </c>
      <c r="X110" s="19">
        <v>4</v>
      </c>
      <c r="Y110" s="82">
        <f>1*X110</f>
        <v>4</v>
      </c>
      <c r="Z110" s="19">
        <v>12</v>
      </c>
      <c r="AA110" s="19">
        <v>3</v>
      </c>
      <c r="AB110" s="84">
        <f t="shared" si="90"/>
        <v>1.5</v>
      </c>
      <c r="AC110" s="19">
        <v>8</v>
      </c>
      <c r="AD110" s="19"/>
      <c r="AE110" s="79">
        <f t="shared" si="74"/>
        <v>0</v>
      </c>
      <c r="AF110" s="19">
        <v>12</v>
      </c>
      <c r="AG110" s="19"/>
      <c r="AH110" s="19">
        <v>1</v>
      </c>
      <c r="AI110" s="19">
        <f t="shared" si="75"/>
        <v>0.5</v>
      </c>
      <c r="AJ110" s="79">
        <f t="shared" ref="AJ110:AJ117" si="92">1.5*AI110</f>
        <v>0.75</v>
      </c>
      <c r="AK110" s="19">
        <v>10</v>
      </c>
      <c r="AL110" s="19">
        <v>12</v>
      </c>
      <c r="AM110" s="19">
        <v>2</v>
      </c>
      <c r="AN110" s="19">
        <f t="shared" si="56"/>
        <v>14</v>
      </c>
      <c r="AO110" s="79">
        <f>2.5*AN110</f>
        <v>35</v>
      </c>
      <c r="AP110" s="19">
        <v>30</v>
      </c>
      <c r="AQ110" s="19"/>
      <c r="AR110" s="82">
        <f t="shared" si="86"/>
        <v>0</v>
      </c>
      <c r="AS110" s="81">
        <v>20</v>
      </c>
      <c r="AT110" s="81">
        <v>4</v>
      </c>
      <c r="AU110" s="81"/>
      <c r="AV110" s="81">
        <f t="shared" si="58"/>
        <v>4</v>
      </c>
      <c r="AW110" s="79">
        <f t="shared" ref="AW110:AW115" si="93">0.5*AV110</f>
        <v>2</v>
      </c>
      <c r="AX110" s="19">
        <v>30</v>
      </c>
      <c r="AY110" s="81">
        <v>3</v>
      </c>
      <c r="AZ110" s="79">
        <f t="shared" si="87"/>
        <v>3</v>
      </c>
      <c r="BA110" s="19">
        <v>15</v>
      </c>
      <c r="BB110" s="19">
        <v>2</v>
      </c>
      <c r="BC110" s="79">
        <f t="shared" si="59"/>
        <v>3</v>
      </c>
      <c r="BD110" s="19">
        <v>25</v>
      </c>
    </row>
    <row r="111" customHeight="1" spans="1:56">
      <c r="A111" s="74"/>
      <c r="B111" s="74"/>
      <c r="C111" s="74">
        <v>6454</v>
      </c>
      <c r="D111" s="74" t="s">
        <v>357</v>
      </c>
      <c r="E111" s="75">
        <f t="shared" si="52"/>
        <v>309.5</v>
      </c>
      <c r="F111" s="74">
        <v>49</v>
      </c>
      <c r="G111" s="76">
        <f t="shared" si="91"/>
        <v>196</v>
      </c>
      <c r="H111" s="19"/>
      <c r="I111" s="19">
        <v>6</v>
      </c>
      <c r="J111" s="79">
        <f t="shared" si="81"/>
        <v>12</v>
      </c>
      <c r="L111" s="19"/>
      <c r="M111" s="79">
        <f t="shared" si="82"/>
        <v>0</v>
      </c>
      <c r="N111" s="19"/>
      <c r="O111" s="19">
        <v>6</v>
      </c>
      <c r="P111" s="79">
        <f t="shared" si="69"/>
        <v>6</v>
      </c>
      <c r="Q111" s="19"/>
      <c r="R111" s="81"/>
      <c r="S111" s="82">
        <f t="shared" si="83"/>
        <v>0</v>
      </c>
      <c r="T111" s="19"/>
      <c r="U111" s="19"/>
      <c r="V111" s="79">
        <f t="shared" si="71"/>
        <v>0</v>
      </c>
      <c r="W111" s="19"/>
      <c r="X111" s="19">
        <v>9</v>
      </c>
      <c r="Y111" s="82">
        <f>1*X111</f>
        <v>9</v>
      </c>
      <c r="AA111" s="19"/>
      <c r="AB111" s="84">
        <f t="shared" si="90"/>
        <v>0</v>
      </c>
      <c r="AC111" s="19"/>
      <c r="AD111" s="19"/>
      <c r="AE111" s="79">
        <f t="shared" si="74"/>
        <v>0</v>
      </c>
      <c r="AF111" s="19"/>
      <c r="AG111" s="19"/>
      <c r="AH111" s="19"/>
      <c r="AI111" s="19">
        <f t="shared" si="75"/>
        <v>0</v>
      </c>
      <c r="AJ111" s="79">
        <f t="shared" si="92"/>
        <v>0</v>
      </c>
      <c r="AK111" s="19"/>
      <c r="AL111" s="19">
        <v>31</v>
      </c>
      <c r="AM111" s="19">
        <v>2</v>
      </c>
      <c r="AN111" s="19">
        <f t="shared" si="56"/>
        <v>33</v>
      </c>
      <c r="AO111" s="79">
        <f>2.5*AN111</f>
        <v>82.5</v>
      </c>
      <c r="AP111" s="19"/>
      <c r="AQ111" s="19"/>
      <c r="AR111" s="82">
        <f t="shared" si="86"/>
        <v>0</v>
      </c>
      <c r="AS111" s="81"/>
      <c r="AT111" s="81">
        <v>4</v>
      </c>
      <c r="AU111" s="81"/>
      <c r="AV111" s="81">
        <f t="shared" si="58"/>
        <v>4</v>
      </c>
      <c r="AW111" s="79">
        <f t="shared" si="93"/>
        <v>2</v>
      </c>
      <c r="AX111" s="19"/>
      <c r="AY111" s="81">
        <v>2</v>
      </c>
      <c r="AZ111" s="79">
        <f t="shared" si="87"/>
        <v>2</v>
      </c>
      <c r="BA111" s="19"/>
      <c r="BB111" s="19"/>
      <c r="BC111" s="79">
        <f t="shared" si="59"/>
        <v>0</v>
      </c>
      <c r="BD111" s="19"/>
    </row>
    <row r="112" customHeight="1" spans="1:56">
      <c r="A112" s="74">
        <v>572</v>
      </c>
      <c r="B112" s="74" t="s">
        <v>358</v>
      </c>
      <c r="C112" s="74">
        <v>5457</v>
      </c>
      <c r="D112" s="74" t="s">
        <v>359</v>
      </c>
      <c r="E112" s="75">
        <f t="shared" si="52"/>
        <v>162.6</v>
      </c>
      <c r="F112" s="74">
        <v>26</v>
      </c>
      <c r="G112" s="76">
        <f t="shared" si="91"/>
        <v>104</v>
      </c>
      <c r="H112" s="19">
        <v>35</v>
      </c>
      <c r="I112" s="19">
        <v>9</v>
      </c>
      <c r="J112" s="79">
        <f t="shared" si="81"/>
        <v>18</v>
      </c>
      <c r="K112" s="19">
        <v>25</v>
      </c>
      <c r="L112" s="19">
        <v>1</v>
      </c>
      <c r="M112" s="79">
        <f t="shared" si="82"/>
        <v>1.5</v>
      </c>
      <c r="N112" s="19">
        <v>12</v>
      </c>
      <c r="O112" s="19">
        <v>11</v>
      </c>
      <c r="P112" s="79">
        <f t="shared" si="69"/>
        <v>11</v>
      </c>
      <c r="Q112" s="19">
        <v>25</v>
      </c>
      <c r="R112" s="81"/>
      <c r="S112" s="82">
        <f t="shared" si="83"/>
        <v>0</v>
      </c>
      <c r="T112" s="19">
        <v>10</v>
      </c>
      <c r="U112" s="19">
        <v>1</v>
      </c>
      <c r="V112" s="79">
        <f t="shared" si="71"/>
        <v>2.5</v>
      </c>
      <c r="W112" s="19">
        <v>8</v>
      </c>
      <c r="X112" s="19">
        <v>2</v>
      </c>
      <c r="Y112" s="82">
        <f t="shared" ref="Y112:Y133" si="94">0.8*X112</f>
        <v>1.6</v>
      </c>
      <c r="Z112" s="19">
        <v>12</v>
      </c>
      <c r="AA112" s="19">
        <v>2</v>
      </c>
      <c r="AB112" s="84">
        <f t="shared" si="90"/>
        <v>1</v>
      </c>
      <c r="AC112" s="19">
        <v>8</v>
      </c>
      <c r="AD112" s="19"/>
      <c r="AE112" s="79">
        <f t="shared" si="74"/>
        <v>0</v>
      </c>
      <c r="AF112" s="19">
        <v>10</v>
      </c>
      <c r="AG112" s="19">
        <v>2</v>
      </c>
      <c r="AH112" s="19"/>
      <c r="AI112" s="19">
        <f t="shared" si="75"/>
        <v>2</v>
      </c>
      <c r="AJ112" s="79">
        <f t="shared" si="92"/>
        <v>3</v>
      </c>
      <c r="AK112" s="19">
        <v>10</v>
      </c>
      <c r="AL112" s="19">
        <v>5</v>
      </c>
      <c r="AM112" s="19"/>
      <c r="AN112" s="19">
        <f t="shared" si="56"/>
        <v>5</v>
      </c>
      <c r="AO112" s="79">
        <f>1*AN112</f>
        <v>5</v>
      </c>
      <c r="AP112" s="19">
        <v>25</v>
      </c>
      <c r="AQ112" s="19">
        <v>4</v>
      </c>
      <c r="AR112" s="82">
        <f t="shared" si="86"/>
        <v>4</v>
      </c>
      <c r="AS112" s="81">
        <v>15</v>
      </c>
      <c r="AT112" s="81">
        <v>13</v>
      </c>
      <c r="AU112" s="81">
        <v>3</v>
      </c>
      <c r="AV112" s="81">
        <f t="shared" si="58"/>
        <v>19</v>
      </c>
      <c r="AW112" s="79">
        <f t="shared" si="93"/>
        <v>9.5</v>
      </c>
      <c r="AX112" s="19">
        <v>25</v>
      </c>
      <c r="AY112" s="81"/>
      <c r="AZ112" s="79">
        <f t="shared" si="87"/>
        <v>0</v>
      </c>
      <c r="BA112" s="19">
        <v>15</v>
      </c>
      <c r="BB112" s="19">
        <v>1</v>
      </c>
      <c r="BC112" s="79">
        <f t="shared" si="59"/>
        <v>1.5</v>
      </c>
      <c r="BD112" s="19">
        <v>20</v>
      </c>
    </row>
    <row r="113" customHeight="1" spans="1:56">
      <c r="A113" s="74"/>
      <c r="B113" s="74"/>
      <c r="C113" s="74">
        <v>10186</v>
      </c>
      <c r="D113" s="74" t="s">
        <v>360</v>
      </c>
      <c r="E113" s="75">
        <f t="shared" si="52"/>
        <v>95.75</v>
      </c>
      <c r="F113" s="74">
        <v>12</v>
      </c>
      <c r="G113" s="76">
        <f t="shared" si="91"/>
        <v>48</v>
      </c>
      <c r="H113" s="19"/>
      <c r="I113" s="19">
        <v>2</v>
      </c>
      <c r="J113" s="79">
        <f t="shared" si="81"/>
        <v>4</v>
      </c>
      <c r="L113" s="19"/>
      <c r="M113" s="79">
        <f t="shared" si="82"/>
        <v>0</v>
      </c>
      <c r="N113" s="19"/>
      <c r="O113" s="19">
        <v>7</v>
      </c>
      <c r="P113" s="79">
        <f t="shared" si="69"/>
        <v>7</v>
      </c>
      <c r="Q113" s="19"/>
      <c r="R113" s="81"/>
      <c r="S113" s="82">
        <f t="shared" si="83"/>
        <v>0</v>
      </c>
      <c r="T113" s="19"/>
      <c r="U113" s="19">
        <v>6</v>
      </c>
      <c r="V113" s="79">
        <f t="shared" si="71"/>
        <v>15</v>
      </c>
      <c r="W113" s="19"/>
      <c r="X113" s="19"/>
      <c r="Y113" s="82">
        <f t="shared" si="94"/>
        <v>0</v>
      </c>
      <c r="AA113" s="19">
        <v>1</v>
      </c>
      <c r="AB113" s="84">
        <f t="shared" si="90"/>
        <v>0.5</v>
      </c>
      <c r="AC113" s="19"/>
      <c r="AD113" s="19"/>
      <c r="AE113" s="79">
        <f t="shared" si="74"/>
        <v>0</v>
      </c>
      <c r="AF113" s="19"/>
      <c r="AG113" s="19">
        <v>1</v>
      </c>
      <c r="AH113" s="19">
        <v>1</v>
      </c>
      <c r="AI113" s="19">
        <f t="shared" si="75"/>
        <v>1.5</v>
      </c>
      <c r="AJ113" s="79">
        <f t="shared" si="92"/>
        <v>2.25</v>
      </c>
      <c r="AK113" s="19"/>
      <c r="AL113" s="19">
        <v>15</v>
      </c>
      <c r="AM113" s="19">
        <v>1</v>
      </c>
      <c r="AN113" s="19">
        <f t="shared" si="56"/>
        <v>16</v>
      </c>
      <c r="AO113" s="79">
        <f>1*AN113</f>
        <v>16</v>
      </c>
      <c r="AP113" s="19"/>
      <c r="AQ113" s="19">
        <v>1</v>
      </c>
      <c r="AR113" s="82">
        <f t="shared" si="86"/>
        <v>1</v>
      </c>
      <c r="AS113" s="81"/>
      <c r="AT113" s="81">
        <v>4</v>
      </c>
      <c r="AU113" s="81"/>
      <c r="AV113" s="81">
        <f t="shared" si="58"/>
        <v>4</v>
      </c>
      <c r="AW113" s="79">
        <f t="shared" si="93"/>
        <v>2</v>
      </c>
      <c r="AX113" s="19"/>
      <c r="AY113" s="81"/>
      <c r="AZ113" s="79">
        <f t="shared" si="87"/>
        <v>0</v>
      </c>
      <c r="BA113" s="19"/>
      <c r="BB113" s="19"/>
      <c r="BC113" s="79">
        <f t="shared" si="59"/>
        <v>0</v>
      </c>
      <c r="BD113" s="19"/>
    </row>
    <row r="114" customHeight="1" spans="1:56">
      <c r="A114" s="74">
        <v>573</v>
      </c>
      <c r="B114" s="74" t="s">
        <v>361</v>
      </c>
      <c r="C114" s="74">
        <v>5501</v>
      </c>
      <c r="D114" s="74" t="s">
        <v>362</v>
      </c>
      <c r="E114" s="75">
        <f t="shared" si="52"/>
        <v>102.75</v>
      </c>
      <c r="F114" s="74">
        <v>19</v>
      </c>
      <c r="G114" s="76">
        <f t="shared" si="91"/>
        <v>76</v>
      </c>
      <c r="H114" s="19">
        <v>30</v>
      </c>
      <c r="I114" s="19">
        <v>8</v>
      </c>
      <c r="J114" s="79">
        <f t="shared" si="81"/>
        <v>16</v>
      </c>
      <c r="K114" s="19">
        <v>15</v>
      </c>
      <c r="L114" s="19"/>
      <c r="M114" s="79">
        <f t="shared" si="82"/>
        <v>0</v>
      </c>
      <c r="N114" s="19">
        <v>8</v>
      </c>
      <c r="O114" s="19">
        <v>1</v>
      </c>
      <c r="P114" s="79">
        <f t="shared" si="69"/>
        <v>1</v>
      </c>
      <c r="Q114" s="19">
        <v>25</v>
      </c>
      <c r="R114" s="81"/>
      <c r="S114" s="82">
        <f t="shared" si="83"/>
        <v>0</v>
      </c>
      <c r="T114" s="19">
        <v>6</v>
      </c>
      <c r="U114" s="19"/>
      <c r="V114" s="79">
        <f t="shared" si="71"/>
        <v>0</v>
      </c>
      <c r="W114" s="19">
        <v>4</v>
      </c>
      <c r="X114" s="19"/>
      <c r="Y114" s="82">
        <f t="shared" si="94"/>
        <v>0</v>
      </c>
      <c r="Z114" s="19">
        <v>10</v>
      </c>
      <c r="AA114" s="19"/>
      <c r="AB114" s="84">
        <f t="shared" si="90"/>
        <v>0</v>
      </c>
      <c r="AC114" s="19">
        <v>3</v>
      </c>
      <c r="AD114" s="19"/>
      <c r="AE114" s="79">
        <f t="shared" si="74"/>
        <v>0</v>
      </c>
      <c r="AF114" s="19">
        <v>8</v>
      </c>
      <c r="AG114" s="19"/>
      <c r="AH114" s="19">
        <v>1</v>
      </c>
      <c r="AI114" s="19">
        <f t="shared" si="75"/>
        <v>0.5</v>
      </c>
      <c r="AJ114" s="79">
        <f t="shared" si="92"/>
        <v>0.75</v>
      </c>
      <c r="AK114" s="19">
        <v>5</v>
      </c>
      <c r="AL114" s="19">
        <v>4</v>
      </c>
      <c r="AM114" s="19"/>
      <c r="AN114" s="19">
        <f t="shared" si="56"/>
        <v>4</v>
      </c>
      <c r="AO114" s="79">
        <f>1*AN114</f>
        <v>4</v>
      </c>
      <c r="AP114" s="19">
        <v>20</v>
      </c>
      <c r="AQ114" s="19">
        <v>1</v>
      </c>
      <c r="AR114" s="82">
        <f t="shared" si="86"/>
        <v>1</v>
      </c>
      <c r="AS114" s="81">
        <v>12</v>
      </c>
      <c r="AT114" s="81">
        <v>1</v>
      </c>
      <c r="AU114" s="81">
        <v>2</v>
      </c>
      <c r="AV114" s="81">
        <f t="shared" si="58"/>
        <v>5</v>
      </c>
      <c r="AW114" s="79">
        <f t="shared" si="93"/>
        <v>2.5</v>
      </c>
      <c r="AX114" s="19">
        <v>20</v>
      </c>
      <c r="AY114" s="81"/>
      <c r="AZ114" s="79">
        <f t="shared" si="87"/>
        <v>0</v>
      </c>
      <c r="BA114" s="19">
        <v>10</v>
      </c>
      <c r="BB114" s="19">
        <v>1</v>
      </c>
      <c r="BC114" s="79">
        <f t="shared" si="59"/>
        <v>1.5</v>
      </c>
      <c r="BD114" s="19">
        <v>18</v>
      </c>
    </row>
    <row r="115" customHeight="1" spans="1:56">
      <c r="A115" s="74"/>
      <c r="B115" s="74"/>
      <c r="C115" s="74">
        <v>15445</v>
      </c>
      <c r="D115" s="74" t="s">
        <v>363</v>
      </c>
      <c r="E115" s="75">
        <f t="shared" si="52"/>
        <v>85.95</v>
      </c>
      <c r="F115" s="74">
        <v>18</v>
      </c>
      <c r="G115" s="76">
        <f t="shared" si="91"/>
        <v>72</v>
      </c>
      <c r="H115" s="19"/>
      <c r="I115" s="19">
        <v>1</v>
      </c>
      <c r="J115" s="79">
        <f t="shared" si="81"/>
        <v>2</v>
      </c>
      <c r="L115" s="19"/>
      <c r="M115" s="79">
        <f t="shared" si="82"/>
        <v>0</v>
      </c>
      <c r="N115" s="19"/>
      <c r="O115" s="19">
        <v>6</v>
      </c>
      <c r="P115" s="79">
        <f t="shared" si="69"/>
        <v>6</v>
      </c>
      <c r="Q115" s="19"/>
      <c r="R115" s="81">
        <v>1</v>
      </c>
      <c r="S115" s="82">
        <f t="shared" si="83"/>
        <v>0.8</v>
      </c>
      <c r="T115" s="19"/>
      <c r="U115" s="19"/>
      <c r="V115" s="79">
        <f t="shared" si="71"/>
        <v>0</v>
      </c>
      <c r="W115" s="19"/>
      <c r="X115" s="19">
        <v>3</v>
      </c>
      <c r="Y115" s="82">
        <f t="shared" si="94"/>
        <v>2.4</v>
      </c>
      <c r="AA115" s="19"/>
      <c r="AB115" s="84">
        <f t="shared" si="90"/>
        <v>0</v>
      </c>
      <c r="AC115" s="19"/>
      <c r="AD115" s="19"/>
      <c r="AE115" s="79">
        <f t="shared" si="74"/>
        <v>0</v>
      </c>
      <c r="AF115" s="19"/>
      <c r="AG115" s="19"/>
      <c r="AH115" s="19">
        <v>1</v>
      </c>
      <c r="AI115" s="19">
        <f t="shared" si="75"/>
        <v>0.5</v>
      </c>
      <c r="AJ115" s="79">
        <f t="shared" si="92"/>
        <v>0.75</v>
      </c>
      <c r="AK115" s="19"/>
      <c r="AL115" s="19">
        <v>1</v>
      </c>
      <c r="AM115" s="19"/>
      <c r="AN115" s="19">
        <f t="shared" si="56"/>
        <v>1</v>
      </c>
      <c r="AO115" s="79">
        <f>1*AN115</f>
        <v>1</v>
      </c>
      <c r="AP115" s="19"/>
      <c r="AQ115" s="19"/>
      <c r="AR115" s="82">
        <f t="shared" si="86"/>
        <v>0</v>
      </c>
      <c r="AS115" s="81"/>
      <c r="AT115" s="81">
        <v>2</v>
      </c>
      <c r="AU115" s="81"/>
      <c r="AV115" s="81">
        <f t="shared" si="58"/>
        <v>2</v>
      </c>
      <c r="AW115" s="79">
        <f t="shared" si="93"/>
        <v>1</v>
      </c>
      <c r="AX115" s="19"/>
      <c r="AY115" s="81"/>
      <c r="AZ115" s="79">
        <f t="shared" si="87"/>
        <v>0</v>
      </c>
      <c r="BA115" s="19"/>
      <c r="BB115" s="19"/>
      <c r="BC115" s="79">
        <f t="shared" si="59"/>
        <v>0</v>
      </c>
      <c r="BD115" s="19"/>
    </row>
    <row r="116" customHeight="1" spans="1:56">
      <c r="A116" s="74">
        <v>578</v>
      </c>
      <c r="B116" s="74" t="s">
        <v>364</v>
      </c>
      <c r="C116" s="74">
        <v>9140</v>
      </c>
      <c r="D116" s="74" t="s">
        <v>365</v>
      </c>
      <c r="E116" s="75">
        <f t="shared" si="52"/>
        <v>281.8</v>
      </c>
      <c r="F116" s="74">
        <v>44</v>
      </c>
      <c r="G116" s="76">
        <f t="shared" si="91"/>
        <v>176</v>
      </c>
      <c r="H116" s="19">
        <v>35</v>
      </c>
      <c r="I116" s="19">
        <v>5</v>
      </c>
      <c r="J116" s="79">
        <f t="shared" si="81"/>
        <v>10</v>
      </c>
      <c r="K116" s="19">
        <v>25</v>
      </c>
      <c r="L116" s="19"/>
      <c r="M116" s="79">
        <f t="shared" si="82"/>
        <v>0</v>
      </c>
      <c r="N116" s="19">
        <v>12</v>
      </c>
      <c r="O116" s="19">
        <v>16</v>
      </c>
      <c r="P116" s="79">
        <f t="shared" si="69"/>
        <v>16</v>
      </c>
      <c r="Q116" s="19">
        <v>30</v>
      </c>
      <c r="R116" s="81"/>
      <c r="S116" s="82">
        <f t="shared" si="83"/>
        <v>0</v>
      </c>
      <c r="T116" s="19">
        <v>10</v>
      </c>
      <c r="U116" s="19">
        <v>7</v>
      </c>
      <c r="V116" s="79">
        <f>3.5*U116</f>
        <v>24.5</v>
      </c>
      <c r="W116" s="19">
        <v>6</v>
      </c>
      <c r="X116" s="19">
        <v>1</v>
      </c>
      <c r="Y116" s="82">
        <f t="shared" si="94"/>
        <v>0.8</v>
      </c>
      <c r="Z116" s="19">
        <v>12</v>
      </c>
      <c r="AA116" s="19"/>
      <c r="AB116" s="84">
        <f t="shared" si="90"/>
        <v>0</v>
      </c>
      <c r="AC116" s="19">
        <v>8</v>
      </c>
      <c r="AD116" s="19"/>
      <c r="AE116" s="79">
        <f t="shared" si="74"/>
        <v>0</v>
      </c>
      <c r="AF116" s="19">
        <v>12</v>
      </c>
      <c r="AG116" s="19">
        <v>2</v>
      </c>
      <c r="AH116" s="19"/>
      <c r="AI116" s="19">
        <f t="shared" si="75"/>
        <v>2</v>
      </c>
      <c r="AJ116" s="79">
        <f t="shared" si="92"/>
        <v>3</v>
      </c>
      <c r="AK116" s="19">
        <v>10</v>
      </c>
      <c r="AL116" s="19">
        <v>6</v>
      </c>
      <c r="AM116" s="19">
        <v>3</v>
      </c>
      <c r="AN116" s="19">
        <f t="shared" si="56"/>
        <v>9</v>
      </c>
      <c r="AO116" s="79">
        <f>2.5*AN116</f>
        <v>22.5</v>
      </c>
      <c r="AP116" s="19">
        <v>25</v>
      </c>
      <c r="AQ116" s="19">
        <v>1</v>
      </c>
      <c r="AR116" s="82">
        <f t="shared" si="86"/>
        <v>1</v>
      </c>
      <c r="AS116" s="81">
        <v>15</v>
      </c>
      <c r="AT116" s="81">
        <v>3</v>
      </c>
      <c r="AU116" s="81">
        <v>9</v>
      </c>
      <c r="AV116" s="81">
        <f t="shared" si="58"/>
        <v>21</v>
      </c>
      <c r="AW116" s="79">
        <f>1*AV116</f>
        <v>21</v>
      </c>
      <c r="AX116" s="19">
        <v>25</v>
      </c>
      <c r="AY116" s="81">
        <v>1</v>
      </c>
      <c r="AZ116" s="79">
        <f t="shared" si="87"/>
        <v>1</v>
      </c>
      <c r="BA116" s="19">
        <v>15</v>
      </c>
      <c r="BB116" s="19">
        <v>4</v>
      </c>
      <c r="BC116" s="79">
        <f t="shared" si="59"/>
        <v>6</v>
      </c>
      <c r="BD116" s="19">
        <v>20</v>
      </c>
    </row>
    <row r="117" customHeight="1" spans="1:56">
      <c r="A117" s="74"/>
      <c r="B117" s="74"/>
      <c r="C117" s="74">
        <v>13064</v>
      </c>
      <c r="D117" s="74" t="s">
        <v>366</v>
      </c>
      <c r="E117" s="75">
        <f t="shared" si="52"/>
        <v>217.2</v>
      </c>
      <c r="F117" s="74">
        <v>33</v>
      </c>
      <c r="G117" s="76">
        <f t="shared" si="91"/>
        <v>132</v>
      </c>
      <c r="H117" s="19"/>
      <c r="I117" s="19">
        <v>4</v>
      </c>
      <c r="J117" s="79">
        <f t="shared" si="81"/>
        <v>8</v>
      </c>
      <c r="L117" s="19"/>
      <c r="M117" s="79">
        <f t="shared" si="82"/>
        <v>0</v>
      </c>
      <c r="N117" s="19"/>
      <c r="O117" s="19">
        <v>9</v>
      </c>
      <c r="P117" s="79">
        <f t="shared" si="69"/>
        <v>9</v>
      </c>
      <c r="Q117" s="19"/>
      <c r="R117" s="81">
        <v>1</v>
      </c>
      <c r="S117" s="82">
        <f t="shared" si="83"/>
        <v>0.8</v>
      </c>
      <c r="T117" s="19"/>
      <c r="U117" s="19">
        <v>3</v>
      </c>
      <c r="V117" s="79">
        <f>3.5*U117</f>
        <v>10.5</v>
      </c>
      <c r="W117" s="19"/>
      <c r="X117" s="19">
        <v>3</v>
      </c>
      <c r="Y117" s="82">
        <f t="shared" si="94"/>
        <v>2.4</v>
      </c>
      <c r="AA117" s="19">
        <v>4</v>
      </c>
      <c r="AB117" s="84">
        <f t="shared" si="90"/>
        <v>2</v>
      </c>
      <c r="AC117" s="19"/>
      <c r="AD117" s="19"/>
      <c r="AE117" s="79">
        <f t="shared" si="74"/>
        <v>0</v>
      </c>
      <c r="AF117" s="19"/>
      <c r="AG117" s="19"/>
      <c r="AH117" s="19"/>
      <c r="AI117" s="19">
        <f t="shared" si="75"/>
        <v>0</v>
      </c>
      <c r="AJ117" s="79">
        <f t="shared" si="92"/>
        <v>0</v>
      </c>
      <c r="AK117" s="19"/>
      <c r="AL117" s="19">
        <v>15</v>
      </c>
      <c r="AM117" s="19">
        <v>1</v>
      </c>
      <c r="AN117" s="19">
        <f t="shared" si="56"/>
        <v>16</v>
      </c>
      <c r="AO117" s="79">
        <f>2.5*AN117</f>
        <v>40</v>
      </c>
      <c r="AP117" s="19"/>
      <c r="AQ117" s="19">
        <v>2</v>
      </c>
      <c r="AR117" s="82">
        <f t="shared" si="86"/>
        <v>2</v>
      </c>
      <c r="AS117" s="81"/>
      <c r="AT117" s="81">
        <v>3</v>
      </c>
      <c r="AU117" s="81">
        <v>1</v>
      </c>
      <c r="AV117" s="81">
        <f t="shared" si="58"/>
        <v>5</v>
      </c>
      <c r="AW117" s="79">
        <f>1*AV117</f>
        <v>5</v>
      </c>
      <c r="AX117" s="19"/>
      <c r="AY117" s="81">
        <v>1</v>
      </c>
      <c r="AZ117" s="79">
        <f t="shared" si="87"/>
        <v>1</v>
      </c>
      <c r="BA117" s="19"/>
      <c r="BB117" s="19">
        <v>3</v>
      </c>
      <c r="BC117" s="79">
        <f t="shared" si="59"/>
        <v>4.5</v>
      </c>
      <c r="BD117" s="19"/>
    </row>
    <row r="118" customHeight="1" spans="1:56">
      <c r="A118" s="74">
        <v>581</v>
      </c>
      <c r="B118" s="74" t="s">
        <v>367</v>
      </c>
      <c r="C118" s="74">
        <v>9331</v>
      </c>
      <c r="D118" s="74" t="s">
        <v>368</v>
      </c>
      <c r="E118" s="75">
        <f t="shared" si="52"/>
        <v>101.4</v>
      </c>
      <c r="F118" s="74">
        <v>21</v>
      </c>
      <c r="G118" s="76">
        <f t="shared" si="91"/>
        <v>84</v>
      </c>
      <c r="H118" s="19">
        <v>35</v>
      </c>
      <c r="I118" s="19">
        <v>1</v>
      </c>
      <c r="J118" s="79">
        <f t="shared" si="81"/>
        <v>2</v>
      </c>
      <c r="K118" s="19">
        <v>25</v>
      </c>
      <c r="L118" s="19"/>
      <c r="M118" s="79">
        <f t="shared" si="82"/>
        <v>0</v>
      </c>
      <c r="N118" s="19">
        <v>12</v>
      </c>
      <c r="O118" s="19">
        <v>5</v>
      </c>
      <c r="P118" s="79">
        <f t="shared" si="69"/>
        <v>5</v>
      </c>
      <c r="Q118" s="19">
        <v>40</v>
      </c>
      <c r="R118" s="81">
        <v>1</v>
      </c>
      <c r="S118" s="82">
        <f t="shared" si="83"/>
        <v>0.8</v>
      </c>
      <c r="T118" s="19">
        <v>10</v>
      </c>
      <c r="U118" s="19"/>
      <c r="V118" s="79">
        <f>2.5*U118</f>
        <v>0</v>
      </c>
      <c r="W118" s="19">
        <v>6</v>
      </c>
      <c r="X118" s="19">
        <v>2</v>
      </c>
      <c r="Y118" s="82">
        <f t="shared" si="94"/>
        <v>1.6</v>
      </c>
      <c r="Z118" s="19">
        <v>12</v>
      </c>
      <c r="AA118" s="19">
        <v>2</v>
      </c>
      <c r="AB118" s="84">
        <f t="shared" si="90"/>
        <v>1</v>
      </c>
      <c r="AC118" s="19">
        <v>8</v>
      </c>
      <c r="AD118" s="19"/>
      <c r="AE118" s="79">
        <f t="shared" si="74"/>
        <v>0</v>
      </c>
      <c r="AF118" s="19">
        <v>12</v>
      </c>
      <c r="AG118" s="19">
        <v>1</v>
      </c>
      <c r="AH118" s="19"/>
      <c r="AI118" s="19">
        <f t="shared" si="75"/>
        <v>1</v>
      </c>
      <c r="AJ118" s="79">
        <f>3*AI118</f>
        <v>3</v>
      </c>
      <c r="AK118" s="19">
        <v>10</v>
      </c>
      <c r="AL118" s="19">
        <v>2</v>
      </c>
      <c r="AM118" s="19"/>
      <c r="AN118" s="19">
        <f t="shared" si="56"/>
        <v>2</v>
      </c>
      <c r="AO118" s="79">
        <f t="shared" ref="AO118:AO124" si="95">1*AN118</f>
        <v>2</v>
      </c>
      <c r="AP118" s="19">
        <v>25</v>
      </c>
      <c r="AQ118" s="19"/>
      <c r="AR118" s="82">
        <f t="shared" si="86"/>
        <v>0</v>
      </c>
      <c r="AS118" s="81">
        <v>18</v>
      </c>
      <c r="AT118" s="81">
        <v>2</v>
      </c>
      <c r="AU118" s="81"/>
      <c r="AV118" s="81">
        <f t="shared" si="58"/>
        <v>2</v>
      </c>
      <c r="AW118" s="79">
        <f>1*AV118</f>
        <v>2</v>
      </c>
      <c r="AX118" s="19">
        <v>25</v>
      </c>
      <c r="AY118" s="81"/>
      <c r="AZ118" s="79">
        <f t="shared" si="87"/>
        <v>0</v>
      </c>
      <c r="BA118" s="19">
        <v>15</v>
      </c>
      <c r="BB118" s="19"/>
      <c r="BC118" s="79">
        <f t="shared" si="59"/>
        <v>0</v>
      </c>
      <c r="BD118" s="19">
        <v>20</v>
      </c>
    </row>
    <row r="119" customHeight="1" spans="1:56">
      <c r="A119" s="74"/>
      <c r="B119" s="74"/>
      <c r="C119" s="74">
        <v>13052</v>
      </c>
      <c r="D119" s="74" t="s">
        <v>369</v>
      </c>
      <c r="E119" s="75">
        <f t="shared" si="52"/>
        <v>93.3</v>
      </c>
      <c r="F119" s="74">
        <v>13</v>
      </c>
      <c r="G119" s="76">
        <f t="shared" si="91"/>
        <v>52</v>
      </c>
      <c r="H119" s="19"/>
      <c r="I119" s="19">
        <v>5</v>
      </c>
      <c r="J119" s="79">
        <f t="shared" si="81"/>
        <v>10</v>
      </c>
      <c r="L119" s="19"/>
      <c r="M119" s="79">
        <f t="shared" si="82"/>
        <v>0</v>
      </c>
      <c r="N119" s="19"/>
      <c r="O119" s="19">
        <v>6</v>
      </c>
      <c r="P119" s="79">
        <f t="shared" si="69"/>
        <v>6</v>
      </c>
      <c r="Q119" s="19"/>
      <c r="R119" s="81">
        <v>4</v>
      </c>
      <c r="S119" s="82">
        <f t="shared" si="83"/>
        <v>3.2</v>
      </c>
      <c r="T119" s="19"/>
      <c r="U119" s="19"/>
      <c r="V119" s="79">
        <f>2.5*U119</f>
        <v>0</v>
      </c>
      <c r="W119" s="19"/>
      <c r="X119" s="19">
        <v>2</v>
      </c>
      <c r="Y119" s="82">
        <f t="shared" si="94"/>
        <v>1.6</v>
      </c>
      <c r="AA119" s="19"/>
      <c r="AB119" s="84">
        <f t="shared" si="90"/>
        <v>0</v>
      </c>
      <c r="AC119" s="19"/>
      <c r="AD119" s="19"/>
      <c r="AE119" s="79">
        <f t="shared" si="74"/>
        <v>0</v>
      </c>
      <c r="AF119" s="19"/>
      <c r="AG119" s="19">
        <v>2</v>
      </c>
      <c r="AH119" s="19">
        <v>1</v>
      </c>
      <c r="AI119" s="19">
        <f t="shared" si="75"/>
        <v>2.5</v>
      </c>
      <c r="AJ119" s="79">
        <f>3*AI119</f>
        <v>7.5</v>
      </c>
      <c r="AK119" s="19"/>
      <c r="AL119" s="19">
        <v>5</v>
      </c>
      <c r="AM119" s="19"/>
      <c r="AN119" s="19">
        <f t="shared" si="56"/>
        <v>5</v>
      </c>
      <c r="AO119" s="79">
        <f t="shared" si="95"/>
        <v>5</v>
      </c>
      <c r="AP119" s="19"/>
      <c r="AQ119" s="19"/>
      <c r="AR119" s="82">
        <f t="shared" si="86"/>
        <v>0</v>
      </c>
      <c r="AS119" s="81"/>
      <c r="AT119" s="81">
        <v>4</v>
      </c>
      <c r="AU119" s="81">
        <v>2</v>
      </c>
      <c r="AV119" s="81">
        <f t="shared" si="58"/>
        <v>8</v>
      </c>
      <c r="AW119" s="79">
        <f>1*AV119</f>
        <v>8</v>
      </c>
      <c r="AX119" s="19"/>
      <c r="AY119" s="81"/>
      <c r="AZ119" s="79">
        <f t="shared" si="87"/>
        <v>0</v>
      </c>
      <c r="BA119" s="19"/>
      <c r="BB119" s="19"/>
      <c r="BC119" s="79">
        <f t="shared" si="59"/>
        <v>0</v>
      </c>
      <c r="BD119" s="19"/>
    </row>
    <row r="120" customHeight="1" spans="1:56">
      <c r="A120" s="74"/>
      <c r="B120" s="74"/>
      <c r="C120" s="74">
        <v>13581</v>
      </c>
      <c r="D120" s="74" t="s">
        <v>370</v>
      </c>
      <c r="E120" s="75">
        <f t="shared" si="52"/>
        <v>279.1</v>
      </c>
      <c r="F120" s="74">
        <v>48</v>
      </c>
      <c r="G120" s="76">
        <f t="shared" si="91"/>
        <v>192</v>
      </c>
      <c r="H120" s="19"/>
      <c r="I120" s="19">
        <v>3</v>
      </c>
      <c r="J120" s="79">
        <f t="shared" si="81"/>
        <v>6</v>
      </c>
      <c r="L120" s="19"/>
      <c r="M120" s="79">
        <f t="shared" si="82"/>
        <v>0</v>
      </c>
      <c r="N120" s="19"/>
      <c r="O120" s="19">
        <v>11</v>
      </c>
      <c r="P120" s="79">
        <f t="shared" si="69"/>
        <v>11</v>
      </c>
      <c r="Q120" s="19"/>
      <c r="R120" s="81">
        <v>1</v>
      </c>
      <c r="S120" s="82">
        <f t="shared" si="83"/>
        <v>0.8</v>
      </c>
      <c r="T120" s="19"/>
      <c r="U120" s="19">
        <v>3</v>
      </c>
      <c r="V120" s="79">
        <f>2.5*U120</f>
        <v>7.5</v>
      </c>
      <c r="W120" s="19"/>
      <c r="X120" s="19">
        <v>6</v>
      </c>
      <c r="Y120" s="82">
        <f t="shared" si="94"/>
        <v>4.8</v>
      </c>
      <c r="AA120" s="19">
        <v>2</v>
      </c>
      <c r="AB120" s="84">
        <f t="shared" si="90"/>
        <v>1</v>
      </c>
      <c r="AC120" s="19"/>
      <c r="AD120" s="19"/>
      <c r="AE120" s="79">
        <f t="shared" si="74"/>
        <v>0</v>
      </c>
      <c r="AF120" s="19"/>
      <c r="AG120" s="19">
        <v>7</v>
      </c>
      <c r="AH120" s="19"/>
      <c r="AI120" s="19">
        <f t="shared" si="75"/>
        <v>7</v>
      </c>
      <c r="AJ120" s="79">
        <f>3*AI120</f>
        <v>21</v>
      </c>
      <c r="AK120" s="19"/>
      <c r="AL120" s="19">
        <v>8</v>
      </c>
      <c r="AM120" s="19"/>
      <c r="AN120" s="19">
        <f t="shared" si="56"/>
        <v>8</v>
      </c>
      <c r="AO120" s="79">
        <f t="shared" si="95"/>
        <v>8</v>
      </c>
      <c r="AP120" s="19"/>
      <c r="AQ120" s="19">
        <v>6</v>
      </c>
      <c r="AR120" s="82">
        <f t="shared" si="86"/>
        <v>6</v>
      </c>
      <c r="AS120" s="81"/>
      <c r="AT120" s="81">
        <v>13</v>
      </c>
      <c r="AU120" s="81">
        <v>2</v>
      </c>
      <c r="AV120" s="81">
        <f t="shared" si="58"/>
        <v>17</v>
      </c>
      <c r="AW120" s="79">
        <f>1*AV120</f>
        <v>17</v>
      </c>
      <c r="AX120" s="19"/>
      <c r="AY120" s="81">
        <v>4</v>
      </c>
      <c r="AZ120" s="79">
        <f t="shared" si="87"/>
        <v>4</v>
      </c>
      <c r="BA120" s="19"/>
      <c r="BB120" s="19"/>
      <c r="BC120" s="79">
        <f t="shared" si="59"/>
        <v>0</v>
      </c>
      <c r="BD120" s="19"/>
    </row>
    <row r="121" customHeight="1" spans="1:56">
      <c r="A121" s="74">
        <v>582</v>
      </c>
      <c r="B121" s="74" t="s">
        <v>371</v>
      </c>
      <c r="C121" s="74">
        <v>4044</v>
      </c>
      <c r="D121" s="74" t="s">
        <v>372</v>
      </c>
      <c r="E121" s="75">
        <f t="shared" si="52"/>
        <v>69.8</v>
      </c>
      <c r="F121" s="74">
        <v>13</v>
      </c>
      <c r="G121" s="76">
        <f t="shared" si="91"/>
        <v>52</v>
      </c>
      <c r="H121" s="19">
        <v>40</v>
      </c>
      <c r="I121" s="19">
        <v>3</v>
      </c>
      <c r="J121" s="79">
        <f t="shared" si="81"/>
        <v>6</v>
      </c>
      <c r="K121" s="19">
        <v>30</v>
      </c>
      <c r="L121" s="19"/>
      <c r="M121" s="79">
        <f t="shared" si="82"/>
        <v>0</v>
      </c>
      <c r="N121" s="19">
        <v>15</v>
      </c>
      <c r="O121" s="19">
        <v>1</v>
      </c>
      <c r="P121" s="79">
        <f t="shared" si="69"/>
        <v>1</v>
      </c>
      <c r="Q121" s="19">
        <v>30</v>
      </c>
      <c r="R121" s="81"/>
      <c r="S121" s="82">
        <f t="shared" si="83"/>
        <v>0</v>
      </c>
      <c r="T121" s="19">
        <v>10</v>
      </c>
      <c r="U121" s="19">
        <v>1</v>
      </c>
      <c r="V121" s="79">
        <f t="shared" ref="V121:V131" si="96">2.5*U121</f>
        <v>2.5</v>
      </c>
      <c r="W121" s="19">
        <v>6</v>
      </c>
      <c r="X121" s="19">
        <v>1</v>
      </c>
      <c r="Y121" s="82">
        <f t="shared" si="94"/>
        <v>0.8</v>
      </c>
      <c r="Z121" s="19">
        <v>12</v>
      </c>
      <c r="AA121" s="19"/>
      <c r="AB121" s="84">
        <f t="shared" si="90"/>
        <v>0</v>
      </c>
      <c r="AC121" s="19">
        <v>8</v>
      </c>
      <c r="AD121" s="19"/>
      <c r="AE121" s="79">
        <f t="shared" si="74"/>
        <v>0</v>
      </c>
      <c r="AF121" s="19">
        <v>12</v>
      </c>
      <c r="AG121" s="19">
        <v>1</v>
      </c>
      <c r="AH121" s="19"/>
      <c r="AI121" s="19">
        <f t="shared" si="75"/>
        <v>1</v>
      </c>
      <c r="AJ121" s="79">
        <f t="shared" ref="AJ121:AJ163" si="97">1.5*AI121</f>
        <v>1.5</v>
      </c>
      <c r="AK121" s="19">
        <v>10</v>
      </c>
      <c r="AL121" s="19">
        <v>3</v>
      </c>
      <c r="AM121" s="19"/>
      <c r="AN121" s="19">
        <f t="shared" si="56"/>
        <v>3</v>
      </c>
      <c r="AO121" s="79">
        <f t="shared" si="95"/>
        <v>3</v>
      </c>
      <c r="AP121" s="19">
        <v>30</v>
      </c>
      <c r="AQ121" s="19"/>
      <c r="AR121" s="82">
        <f t="shared" si="86"/>
        <v>0</v>
      </c>
      <c r="AS121" s="81">
        <v>20</v>
      </c>
      <c r="AT121" s="81">
        <v>6</v>
      </c>
      <c r="AU121" s="81"/>
      <c r="AV121" s="81">
        <f t="shared" si="58"/>
        <v>6</v>
      </c>
      <c r="AW121" s="79">
        <f>0.5*AV121</f>
        <v>3</v>
      </c>
      <c r="AX121" s="19">
        <v>30</v>
      </c>
      <c r="AY121" s="81"/>
      <c r="AZ121" s="79">
        <f t="shared" si="87"/>
        <v>0</v>
      </c>
      <c r="BA121" s="19">
        <v>15</v>
      </c>
      <c r="BB121" s="19"/>
      <c r="BC121" s="79">
        <f t="shared" si="59"/>
        <v>0</v>
      </c>
      <c r="BD121" s="19">
        <v>25</v>
      </c>
    </row>
    <row r="122" customHeight="1" spans="1:56">
      <c r="A122" s="74"/>
      <c r="B122" s="74"/>
      <c r="C122" s="74">
        <v>4444</v>
      </c>
      <c r="D122" s="74" t="s">
        <v>373</v>
      </c>
      <c r="E122" s="75">
        <f t="shared" si="52"/>
        <v>59.5</v>
      </c>
      <c r="F122" s="74">
        <v>14</v>
      </c>
      <c r="G122" s="76">
        <f t="shared" si="91"/>
        <v>56</v>
      </c>
      <c r="H122" s="19"/>
      <c r="I122" s="19"/>
      <c r="J122" s="79">
        <f t="shared" si="81"/>
        <v>0</v>
      </c>
      <c r="L122" s="19"/>
      <c r="M122" s="79">
        <f t="shared" si="82"/>
        <v>0</v>
      </c>
      <c r="N122" s="19"/>
      <c r="O122" s="19"/>
      <c r="P122" s="79">
        <f t="shared" si="69"/>
        <v>0</v>
      </c>
      <c r="Q122" s="19"/>
      <c r="R122" s="81"/>
      <c r="S122" s="82">
        <f t="shared" si="83"/>
        <v>0</v>
      </c>
      <c r="T122" s="19"/>
      <c r="U122" s="19"/>
      <c r="V122" s="79">
        <f t="shared" si="96"/>
        <v>0</v>
      </c>
      <c r="W122" s="19"/>
      <c r="X122" s="19"/>
      <c r="Y122" s="82">
        <f t="shared" si="94"/>
        <v>0</v>
      </c>
      <c r="AA122" s="19"/>
      <c r="AB122" s="84">
        <f t="shared" si="90"/>
        <v>0</v>
      </c>
      <c r="AC122" s="19"/>
      <c r="AD122" s="19"/>
      <c r="AE122" s="79">
        <f t="shared" si="74"/>
        <v>0</v>
      </c>
      <c r="AF122" s="19"/>
      <c r="AG122" s="19"/>
      <c r="AH122" s="19"/>
      <c r="AI122" s="19">
        <f t="shared" si="75"/>
        <v>0</v>
      </c>
      <c r="AJ122" s="79">
        <f t="shared" si="97"/>
        <v>0</v>
      </c>
      <c r="AK122" s="19"/>
      <c r="AL122" s="19">
        <v>2</v>
      </c>
      <c r="AM122" s="19"/>
      <c r="AN122" s="19">
        <f t="shared" si="56"/>
        <v>2</v>
      </c>
      <c r="AO122" s="79">
        <f t="shared" si="95"/>
        <v>2</v>
      </c>
      <c r="AP122" s="19"/>
      <c r="AQ122" s="19">
        <v>1</v>
      </c>
      <c r="AR122" s="82">
        <f t="shared" si="86"/>
        <v>1</v>
      </c>
      <c r="AS122" s="81"/>
      <c r="AT122" s="81">
        <v>1</v>
      </c>
      <c r="AU122" s="81"/>
      <c r="AV122" s="81">
        <f t="shared" si="58"/>
        <v>1</v>
      </c>
      <c r="AW122" s="79">
        <f>0.5*AV122</f>
        <v>0.5</v>
      </c>
      <c r="AX122" s="19"/>
      <c r="AY122" s="81"/>
      <c r="AZ122" s="79">
        <f t="shared" si="87"/>
        <v>0</v>
      </c>
      <c r="BA122" s="19"/>
      <c r="BB122" s="19"/>
      <c r="BC122" s="79">
        <f t="shared" si="59"/>
        <v>0</v>
      </c>
      <c r="BD122" s="19"/>
    </row>
    <row r="123" customHeight="1" spans="1:56">
      <c r="A123" s="74"/>
      <c r="B123" s="74"/>
      <c r="C123" s="74">
        <v>14418</v>
      </c>
      <c r="D123" s="74" t="s">
        <v>374</v>
      </c>
      <c r="E123" s="75">
        <f t="shared" si="52"/>
        <v>67.3</v>
      </c>
      <c r="F123" s="74">
        <v>15</v>
      </c>
      <c r="G123" s="76">
        <f t="shared" si="91"/>
        <v>60</v>
      </c>
      <c r="H123" s="19"/>
      <c r="I123" s="19"/>
      <c r="J123" s="79">
        <f t="shared" si="81"/>
        <v>0</v>
      </c>
      <c r="L123" s="19"/>
      <c r="M123" s="79">
        <f t="shared" si="82"/>
        <v>0</v>
      </c>
      <c r="N123" s="19"/>
      <c r="O123" s="19"/>
      <c r="P123" s="79">
        <f t="shared" si="69"/>
        <v>0</v>
      </c>
      <c r="Q123" s="19"/>
      <c r="R123" s="81">
        <v>1</v>
      </c>
      <c r="S123" s="82">
        <f t="shared" si="83"/>
        <v>0.8</v>
      </c>
      <c r="T123" s="19"/>
      <c r="U123" s="19"/>
      <c r="V123" s="79">
        <f t="shared" si="96"/>
        <v>0</v>
      </c>
      <c r="W123" s="19"/>
      <c r="X123" s="19"/>
      <c r="Y123" s="82">
        <f t="shared" si="94"/>
        <v>0</v>
      </c>
      <c r="AA123" s="19"/>
      <c r="AB123" s="84">
        <f t="shared" si="90"/>
        <v>0</v>
      </c>
      <c r="AC123" s="19"/>
      <c r="AD123" s="19"/>
      <c r="AE123" s="79">
        <f t="shared" si="74"/>
        <v>0</v>
      </c>
      <c r="AF123" s="19"/>
      <c r="AG123" s="19">
        <v>1</v>
      </c>
      <c r="AH123" s="19"/>
      <c r="AI123" s="19">
        <f t="shared" si="75"/>
        <v>1</v>
      </c>
      <c r="AJ123" s="79">
        <f t="shared" si="97"/>
        <v>1.5</v>
      </c>
      <c r="AK123" s="19"/>
      <c r="AL123" s="19">
        <v>2</v>
      </c>
      <c r="AM123" s="19"/>
      <c r="AN123" s="19">
        <f t="shared" si="56"/>
        <v>2</v>
      </c>
      <c r="AO123" s="79">
        <f t="shared" si="95"/>
        <v>2</v>
      </c>
      <c r="AP123" s="19"/>
      <c r="AQ123" s="19"/>
      <c r="AR123" s="82">
        <f t="shared" si="86"/>
        <v>0</v>
      </c>
      <c r="AS123" s="81"/>
      <c r="AT123" s="81">
        <v>1</v>
      </c>
      <c r="AU123" s="81">
        <v>1</v>
      </c>
      <c r="AV123" s="81">
        <f t="shared" si="58"/>
        <v>3</v>
      </c>
      <c r="AW123" s="79">
        <f>0.5*AV123</f>
        <v>1.5</v>
      </c>
      <c r="AX123" s="19"/>
      <c r="AY123" s="81"/>
      <c r="AZ123" s="79">
        <f t="shared" si="87"/>
        <v>0</v>
      </c>
      <c r="BA123" s="19"/>
      <c r="BB123" s="19">
        <v>1</v>
      </c>
      <c r="BC123" s="79">
        <f t="shared" si="59"/>
        <v>1.5</v>
      </c>
      <c r="BD123" s="19"/>
    </row>
    <row r="124" customHeight="1" spans="1:56">
      <c r="A124" s="74"/>
      <c r="B124" s="74"/>
      <c r="C124" s="74">
        <v>15083</v>
      </c>
      <c r="D124" s="74" t="s">
        <v>375</v>
      </c>
      <c r="E124" s="75">
        <f t="shared" si="52"/>
        <v>120.7</v>
      </c>
      <c r="F124" s="74">
        <v>26</v>
      </c>
      <c r="G124" s="76">
        <f t="shared" si="91"/>
        <v>104</v>
      </c>
      <c r="H124" s="19"/>
      <c r="I124" s="19">
        <v>4</v>
      </c>
      <c r="J124" s="79">
        <f t="shared" si="81"/>
        <v>8</v>
      </c>
      <c r="L124" s="19"/>
      <c r="M124" s="79">
        <f t="shared" si="82"/>
        <v>0</v>
      </c>
      <c r="N124" s="19"/>
      <c r="O124" s="19">
        <v>2</v>
      </c>
      <c r="P124" s="79">
        <f t="shared" si="69"/>
        <v>2</v>
      </c>
      <c r="Q124" s="19"/>
      <c r="R124" s="81"/>
      <c r="S124" s="82">
        <f t="shared" si="83"/>
        <v>0</v>
      </c>
      <c r="T124" s="19"/>
      <c r="U124" s="19"/>
      <c r="V124" s="79">
        <f t="shared" si="96"/>
        <v>0</v>
      </c>
      <c r="W124" s="19"/>
      <c r="X124" s="19">
        <v>4</v>
      </c>
      <c r="Y124" s="82">
        <f t="shared" si="94"/>
        <v>3.2</v>
      </c>
      <c r="AA124" s="19"/>
      <c r="AB124" s="84">
        <f t="shared" si="90"/>
        <v>0</v>
      </c>
      <c r="AC124" s="19"/>
      <c r="AD124" s="19"/>
      <c r="AE124" s="79">
        <f t="shared" si="74"/>
        <v>0</v>
      </c>
      <c r="AF124" s="19"/>
      <c r="AG124" s="19"/>
      <c r="AH124" s="19"/>
      <c r="AI124" s="19">
        <f t="shared" si="75"/>
        <v>0</v>
      </c>
      <c r="AJ124" s="79">
        <f t="shared" si="97"/>
        <v>0</v>
      </c>
      <c r="AK124" s="19"/>
      <c r="AL124" s="19"/>
      <c r="AM124" s="19"/>
      <c r="AN124" s="19">
        <f t="shared" si="56"/>
        <v>0</v>
      </c>
      <c r="AO124" s="79">
        <f t="shared" si="95"/>
        <v>0</v>
      </c>
      <c r="AP124" s="19"/>
      <c r="AQ124" s="19"/>
      <c r="AR124" s="82">
        <f t="shared" si="86"/>
        <v>0</v>
      </c>
      <c r="AS124" s="81"/>
      <c r="AT124" s="81">
        <v>2</v>
      </c>
      <c r="AU124" s="81"/>
      <c r="AV124" s="81">
        <f t="shared" si="58"/>
        <v>2</v>
      </c>
      <c r="AW124" s="79">
        <f>0.5*AV124</f>
        <v>1</v>
      </c>
      <c r="AX124" s="19"/>
      <c r="AY124" s="81">
        <v>1</v>
      </c>
      <c r="AZ124" s="79">
        <f t="shared" si="87"/>
        <v>1</v>
      </c>
      <c r="BA124" s="19"/>
      <c r="BB124" s="19">
        <v>1</v>
      </c>
      <c r="BC124" s="79">
        <f t="shared" si="59"/>
        <v>1.5</v>
      </c>
      <c r="BD124" s="19"/>
    </row>
    <row r="125" customHeight="1" spans="1:56">
      <c r="A125" s="74">
        <v>585</v>
      </c>
      <c r="B125" s="74" t="s">
        <v>376</v>
      </c>
      <c r="C125" s="74">
        <v>6303</v>
      </c>
      <c r="D125" s="74" t="s">
        <v>377</v>
      </c>
      <c r="E125" s="75">
        <f t="shared" si="52"/>
        <v>188.7</v>
      </c>
      <c r="F125" s="74">
        <v>26</v>
      </c>
      <c r="G125" s="76">
        <f t="shared" si="91"/>
        <v>104</v>
      </c>
      <c r="H125" s="19">
        <v>35</v>
      </c>
      <c r="I125" s="19">
        <v>5</v>
      </c>
      <c r="J125" s="79">
        <f t="shared" si="81"/>
        <v>10</v>
      </c>
      <c r="K125" s="19">
        <v>25</v>
      </c>
      <c r="L125" s="19"/>
      <c r="M125" s="79">
        <f t="shared" si="82"/>
        <v>0</v>
      </c>
      <c r="N125" s="19">
        <v>12</v>
      </c>
      <c r="O125" s="19">
        <v>5</v>
      </c>
      <c r="P125" s="79">
        <f t="shared" si="69"/>
        <v>5</v>
      </c>
      <c r="Q125" s="19">
        <v>40</v>
      </c>
      <c r="R125" s="81"/>
      <c r="S125" s="82">
        <f t="shared" si="83"/>
        <v>0</v>
      </c>
      <c r="T125" s="19">
        <v>10</v>
      </c>
      <c r="U125" s="19">
        <v>1</v>
      </c>
      <c r="V125" s="79">
        <f t="shared" si="96"/>
        <v>2.5</v>
      </c>
      <c r="W125" s="19">
        <v>6</v>
      </c>
      <c r="X125" s="19">
        <v>4</v>
      </c>
      <c r="Y125" s="82">
        <f t="shared" si="94"/>
        <v>3.2</v>
      </c>
      <c r="Z125" s="19">
        <v>12</v>
      </c>
      <c r="AA125" s="19">
        <v>1</v>
      </c>
      <c r="AB125" s="84">
        <f t="shared" si="90"/>
        <v>0.5</v>
      </c>
      <c r="AC125" s="19">
        <v>8</v>
      </c>
      <c r="AD125" s="19"/>
      <c r="AE125" s="79">
        <f t="shared" si="74"/>
        <v>0</v>
      </c>
      <c r="AF125" s="19">
        <v>12</v>
      </c>
      <c r="AG125" s="19">
        <v>1</v>
      </c>
      <c r="AH125" s="19"/>
      <c r="AI125" s="19">
        <f t="shared" si="75"/>
        <v>1</v>
      </c>
      <c r="AJ125" s="79">
        <f t="shared" si="97"/>
        <v>1.5</v>
      </c>
      <c r="AK125" s="19">
        <v>10</v>
      </c>
      <c r="AL125" s="19">
        <v>13</v>
      </c>
      <c r="AM125" s="19"/>
      <c r="AN125" s="19">
        <f t="shared" si="56"/>
        <v>13</v>
      </c>
      <c r="AO125" s="79">
        <f>2.5*AN125</f>
        <v>32.5</v>
      </c>
      <c r="AP125" s="19">
        <v>25</v>
      </c>
      <c r="AQ125" s="19">
        <v>8</v>
      </c>
      <c r="AR125" s="82">
        <f t="shared" si="86"/>
        <v>8</v>
      </c>
      <c r="AS125" s="81">
        <v>18</v>
      </c>
      <c r="AT125" s="81">
        <v>4</v>
      </c>
      <c r="AU125" s="81">
        <v>7</v>
      </c>
      <c r="AV125" s="81">
        <f t="shared" si="58"/>
        <v>18</v>
      </c>
      <c r="AW125" s="79">
        <f>1*AV125</f>
        <v>18</v>
      </c>
      <c r="AX125" s="19">
        <v>25</v>
      </c>
      <c r="AY125" s="81">
        <v>2</v>
      </c>
      <c r="AZ125" s="79">
        <f t="shared" si="87"/>
        <v>2</v>
      </c>
      <c r="BA125" s="19">
        <v>15</v>
      </c>
      <c r="BB125" s="19">
        <v>1</v>
      </c>
      <c r="BC125" s="79">
        <f t="shared" si="59"/>
        <v>1.5</v>
      </c>
      <c r="BD125" s="19">
        <v>20</v>
      </c>
    </row>
    <row r="126" customHeight="1" spans="1:56">
      <c r="A126" s="74"/>
      <c r="B126" s="74"/>
      <c r="C126" s="74">
        <v>7046</v>
      </c>
      <c r="D126" s="74" t="s">
        <v>378</v>
      </c>
      <c r="E126" s="75">
        <f t="shared" si="52"/>
        <v>165.1</v>
      </c>
      <c r="F126" s="74">
        <v>25</v>
      </c>
      <c r="G126" s="76">
        <f t="shared" si="91"/>
        <v>100</v>
      </c>
      <c r="H126" s="19"/>
      <c r="I126" s="19">
        <v>3</v>
      </c>
      <c r="J126" s="79">
        <f t="shared" si="81"/>
        <v>6</v>
      </c>
      <c r="L126" s="19"/>
      <c r="M126" s="79">
        <f t="shared" si="82"/>
        <v>0</v>
      </c>
      <c r="N126" s="19"/>
      <c r="O126" s="19"/>
      <c r="P126" s="79">
        <f t="shared" si="69"/>
        <v>0</v>
      </c>
      <c r="Q126" s="19"/>
      <c r="R126" s="81"/>
      <c r="S126" s="82">
        <f t="shared" si="83"/>
        <v>0</v>
      </c>
      <c r="T126" s="19"/>
      <c r="U126" s="19"/>
      <c r="V126" s="79">
        <f t="shared" si="96"/>
        <v>0</v>
      </c>
      <c r="W126" s="19"/>
      <c r="X126" s="19">
        <v>2</v>
      </c>
      <c r="Y126" s="82">
        <f t="shared" si="94"/>
        <v>1.6</v>
      </c>
      <c r="AA126" s="19">
        <v>1</v>
      </c>
      <c r="AB126" s="84">
        <f t="shared" si="90"/>
        <v>0.5</v>
      </c>
      <c r="AC126" s="19"/>
      <c r="AD126" s="19"/>
      <c r="AE126" s="79">
        <f t="shared" si="74"/>
        <v>0</v>
      </c>
      <c r="AF126" s="19"/>
      <c r="AG126" s="19">
        <v>1</v>
      </c>
      <c r="AH126" s="19"/>
      <c r="AI126" s="19">
        <f t="shared" si="75"/>
        <v>1</v>
      </c>
      <c r="AJ126" s="79">
        <f t="shared" si="97"/>
        <v>1.5</v>
      </c>
      <c r="AK126" s="19"/>
      <c r="AL126" s="19">
        <v>14</v>
      </c>
      <c r="AM126" s="19"/>
      <c r="AN126" s="19">
        <f t="shared" si="56"/>
        <v>14</v>
      </c>
      <c r="AO126" s="79">
        <f>2.5*AN126</f>
        <v>35</v>
      </c>
      <c r="AP126" s="19"/>
      <c r="AQ126" s="19">
        <v>2</v>
      </c>
      <c r="AR126" s="82">
        <f t="shared" si="86"/>
        <v>2</v>
      </c>
      <c r="AS126" s="81"/>
      <c r="AT126" s="81">
        <v>8</v>
      </c>
      <c r="AU126" s="81">
        <v>2</v>
      </c>
      <c r="AV126" s="81">
        <f t="shared" si="58"/>
        <v>12</v>
      </c>
      <c r="AW126" s="79">
        <f>1*AV126</f>
        <v>12</v>
      </c>
      <c r="AX126" s="19"/>
      <c r="AY126" s="81">
        <v>2</v>
      </c>
      <c r="AZ126" s="79">
        <f t="shared" si="87"/>
        <v>2</v>
      </c>
      <c r="BA126" s="19"/>
      <c r="BB126" s="19">
        <v>3</v>
      </c>
      <c r="BC126" s="79">
        <f t="shared" si="59"/>
        <v>4.5</v>
      </c>
      <c r="BD126" s="19"/>
    </row>
    <row r="127" customHeight="1" spans="1:56">
      <c r="A127" s="74"/>
      <c r="B127" s="74"/>
      <c r="C127" s="74">
        <v>14139</v>
      </c>
      <c r="D127" s="74" t="s">
        <v>379</v>
      </c>
      <c r="E127" s="75">
        <f t="shared" si="52"/>
        <v>209.6</v>
      </c>
      <c r="F127" s="74">
        <v>31</v>
      </c>
      <c r="G127" s="76">
        <f t="shared" si="91"/>
        <v>124</v>
      </c>
      <c r="H127" s="19"/>
      <c r="I127" s="19">
        <v>6</v>
      </c>
      <c r="J127" s="79">
        <f t="shared" si="81"/>
        <v>12</v>
      </c>
      <c r="L127" s="19"/>
      <c r="M127" s="79">
        <f t="shared" si="82"/>
        <v>0</v>
      </c>
      <c r="N127" s="19"/>
      <c r="O127" s="19">
        <v>7</v>
      </c>
      <c r="P127" s="79">
        <f t="shared" si="69"/>
        <v>7</v>
      </c>
      <c r="Q127" s="19"/>
      <c r="R127" s="81"/>
      <c r="S127" s="82">
        <f t="shared" si="83"/>
        <v>0</v>
      </c>
      <c r="T127" s="19"/>
      <c r="U127" s="19"/>
      <c r="V127" s="79">
        <f t="shared" si="96"/>
        <v>0</v>
      </c>
      <c r="W127" s="19"/>
      <c r="X127" s="19">
        <v>2</v>
      </c>
      <c r="Y127" s="82">
        <f t="shared" si="94"/>
        <v>1.6</v>
      </c>
      <c r="AA127" s="19"/>
      <c r="AB127" s="84">
        <f t="shared" si="90"/>
        <v>0</v>
      </c>
      <c r="AC127" s="19"/>
      <c r="AD127" s="19"/>
      <c r="AE127" s="79">
        <f t="shared" si="74"/>
        <v>0</v>
      </c>
      <c r="AF127" s="19"/>
      <c r="AG127" s="19">
        <v>2</v>
      </c>
      <c r="AH127" s="19"/>
      <c r="AI127" s="19">
        <f t="shared" si="75"/>
        <v>2</v>
      </c>
      <c r="AJ127" s="79">
        <f t="shared" si="97"/>
        <v>3</v>
      </c>
      <c r="AK127" s="19"/>
      <c r="AL127" s="19">
        <v>18</v>
      </c>
      <c r="AM127" s="19"/>
      <c r="AN127" s="19">
        <f t="shared" si="56"/>
        <v>18</v>
      </c>
      <c r="AO127" s="79">
        <f>2.5*AN127</f>
        <v>45</v>
      </c>
      <c r="AP127" s="19"/>
      <c r="AQ127" s="19">
        <v>1</v>
      </c>
      <c r="AR127" s="82">
        <f t="shared" si="86"/>
        <v>1</v>
      </c>
      <c r="AS127" s="81"/>
      <c r="AT127" s="81">
        <v>9</v>
      </c>
      <c r="AU127" s="81">
        <v>1</v>
      </c>
      <c r="AV127" s="81">
        <f t="shared" si="58"/>
        <v>11</v>
      </c>
      <c r="AW127" s="79">
        <f>1*AV127</f>
        <v>11</v>
      </c>
      <c r="AX127" s="19"/>
      <c r="AY127" s="81">
        <v>2</v>
      </c>
      <c r="AZ127" s="79">
        <f t="shared" si="87"/>
        <v>2</v>
      </c>
      <c r="BA127" s="19"/>
      <c r="BB127" s="19">
        <v>2</v>
      </c>
      <c r="BC127" s="79">
        <f t="shared" si="59"/>
        <v>3</v>
      </c>
      <c r="BD127" s="19"/>
    </row>
    <row r="128" ht="12.75" customHeight="1" spans="1:56">
      <c r="A128" s="74">
        <v>587</v>
      </c>
      <c r="B128" s="74" t="s">
        <v>380</v>
      </c>
      <c r="C128" s="74">
        <v>6497</v>
      </c>
      <c r="D128" s="74" t="s">
        <v>381</v>
      </c>
      <c r="E128" s="75">
        <f t="shared" si="52"/>
        <v>48</v>
      </c>
      <c r="F128" s="74">
        <v>8</v>
      </c>
      <c r="G128" s="76">
        <f>2*F128</f>
        <v>16</v>
      </c>
      <c r="H128" s="19">
        <v>30</v>
      </c>
      <c r="I128" s="19">
        <v>5</v>
      </c>
      <c r="J128" s="79">
        <f t="shared" si="81"/>
        <v>10</v>
      </c>
      <c r="K128" s="19">
        <v>15</v>
      </c>
      <c r="L128" s="19">
        <v>1</v>
      </c>
      <c r="M128" s="79">
        <f t="shared" si="82"/>
        <v>1.5</v>
      </c>
      <c r="N128" s="19">
        <v>8</v>
      </c>
      <c r="O128" s="19">
        <v>5</v>
      </c>
      <c r="P128" s="79">
        <f t="shared" si="69"/>
        <v>5</v>
      </c>
      <c r="Q128" s="19">
        <v>25</v>
      </c>
      <c r="R128" s="81"/>
      <c r="S128" s="82">
        <f t="shared" si="83"/>
        <v>0</v>
      </c>
      <c r="T128" s="19">
        <v>6</v>
      </c>
      <c r="U128" s="19"/>
      <c r="V128" s="79">
        <f t="shared" si="96"/>
        <v>0</v>
      </c>
      <c r="W128" s="19">
        <v>4</v>
      </c>
      <c r="X128" s="19"/>
      <c r="Y128" s="82">
        <f t="shared" si="94"/>
        <v>0</v>
      </c>
      <c r="Z128" s="19">
        <v>10</v>
      </c>
      <c r="AA128" s="19"/>
      <c r="AB128" s="84">
        <f t="shared" si="90"/>
        <v>0</v>
      </c>
      <c r="AC128" s="19">
        <v>3</v>
      </c>
      <c r="AD128" s="19"/>
      <c r="AE128" s="79">
        <f t="shared" si="74"/>
        <v>0</v>
      </c>
      <c r="AF128" s="19">
        <v>8</v>
      </c>
      <c r="AG128" s="19"/>
      <c r="AH128" s="19"/>
      <c r="AI128" s="19">
        <f t="shared" si="75"/>
        <v>0</v>
      </c>
      <c r="AJ128" s="79">
        <f t="shared" si="97"/>
        <v>0</v>
      </c>
      <c r="AK128" s="19">
        <v>5</v>
      </c>
      <c r="AL128" s="19"/>
      <c r="AM128" s="19">
        <v>1</v>
      </c>
      <c r="AN128" s="19">
        <f t="shared" si="56"/>
        <v>1</v>
      </c>
      <c r="AO128" s="79">
        <f t="shared" ref="AO128:AO145" si="98">1*AN128</f>
        <v>1</v>
      </c>
      <c r="AP128" s="19">
        <v>20</v>
      </c>
      <c r="AQ128" s="19">
        <v>4</v>
      </c>
      <c r="AR128" s="82">
        <f>2*AQ128</f>
        <v>8</v>
      </c>
      <c r="AS128" s="81">
        <v>12</v>
      </c>
      <c r="AT128" s="81">
        <v>5</v>
      </c>
      <c r="AU128" s="81"/>
      <c r="AV128" s="81">
        <f t="shared" si="58"/>
        <v>5</v>
      </c>
      <c r="AW128" s="79">
        <f>1*AV128</f>
        <v>5</v>
      </c>
      <c r="AX128" s="19">
        <v>20</v>
      </c>
      <c r="AY128" s="81"/>
      <c r="AZ128" s="79">
        <f t="shared" si="87"/>
        <v>0</v>
      </c>
      <c r="BA128" s="19">
        <v>10</v>
      </c>
      <c r="BB128" s="19">
        <v>1</v>
      </c>
      <c r="BC128" s="79">
        <f t="shared" si="59"/>
        <v>1.5</v>
      </c>
      <c r="BD128" s="19">
        <v>18</v>
      </c>
    </row>
    <row r="129" customHeight="1" spans="1:56">
      <c r="A129" s="74"/>
      <c r="B129" s="74"/>
      <c r="C129" s="74">
        <v>8073</v>
      </c>
      <c r="D129" s="74" t="s">
        <v>382</v>
      </c>
      <c r="E129" s="75">
        <f t="shared" si="52"/>
        <v>113.5</v>
      </c>
      <c r="F129" s="74">
        <v>18</v>
      </c>
      <c r="G129" s="76">
        <f>2*F129</f>
        <v>36</v>
      </c>
      <c r="H129" s="19"/>
      <c r="I129" s="19">
        <v>5</v>
      </c>
      <c r="J129" s="79">
        <f t="shared" si="81"/>
        <v>10</v>
      </c>
      <c r="L129" s="19">
        <v>2</v>
      </c>
      <c r="M129" s="79">
        <f t="shared" si="82"/>
        <v>3</v>
      </c>
      <c r="N129" s="19"/>
      <c r="O129" s="19">
        <v>9</v>
      </c>
      <c r="P129" s="79">
        <f t="shared" si="69"/>
        <v>9</v>
      </c>
      <c r="Q129" s="19"/>
      <c r="R129" s="81"/>
      <c r="S129" s="82">
        <f t="shared" si="83"/>
        <v>0</v>
      </c>
      <c r="T129" s="19"/>
      <c r="U129" s="19"/>
      <c r="V129" s="79">
        <f t="shared" si="96"/>
        <v>0</v>
      </c>
      <c r="W129" s="19"/>
      <c r="X129" s="19"/>
      <c r="Y129" s="82">
        <f t="shared" si="94"/>
        <v>0</v>
      </c>
      <c r="AA129" s="19"/>
      <c r="AB129" s="84">
        <f t="shared" si="90"/>
        <v>0</v>
      </c>
      <c r="AC129" s="19"/>
      <c r="AD129" s="19"/>
      <c r="AE129" s="79">
        <f t="shared" si="74"/>
        <v>0</v>
      </c>
      <c r="AF129" s="19"/>
      <c r="AG129" s="19">
        <v>2</v>
      </c>
      <c r="AH129" s="19"/>
      <c r="AI129" s="19">
        <f t="shared" si="75"/>
        <v>2</v>
      </c>
      <c r="AJ129" s="79">
        <f t="shared" si="97"/>
        <v>3</v>
      </c>
      <c r="AK129" s="19"/>
      <c r="AL129" s="19">
        <v>2</v>
      </c>
      <c r="AM129" s="19">
        <v>1</v>
      </c>
      <c r="AN129" s="19">
        <f t="shared" si="56"/>
        <v>3</v>
      </c>
      <c r="AO129" s="79">
        <f t="shared" si="98"/>
        <v>3</v>
      </c>
      <c r="AP129" s="19"/>
      <c r="AQ129" s="19">
        <v>10</v>
      </c>
      <c r="AR129" s="82">
        <f>2*AQ129</f>
        <v>20</v>
      </c>
      <c r="AS129" s="81"/>
      <c r="AT129" s="81">
        <v>22</v>
      </c>
      <c r="AU129" s="81"/>
      <c r="AV129" s="81">
        <f t="shared" si="58"/>
        <v>22</v>
      </c>
      <c r="AW129" s="79">
        <f>1*AV129</f>
        <v>22</v>
      </c>
      <c r="AX129" s="19"/>
      <c r="AY129" s="81">
        <v>3</v>
      </c>
      <c r="AZ129" s="79">
        <f t="shared" si="87"/>
        <v>3</v>
      </c>
      <c r="BA129" s="19"/>
      <c r="BB129" s="19">
        <v>3</v>
      </c>
      <c r="BC129" s="79">
        <f t="shared" si="59"/>
        <v>4.5</v>
      </c>
      <c r="BD129" s="19"/>
    </row>
    <row r="130" customHeight="1" spans="1:56">
      <c r="A130" s="74">
        <v>591</v>
      </c>
      <c r="B130" s="74" t="s">
        <v>383</v>
      </c>
      <c r="C130" s="74">
        <v>5764</v>
      </c>
      <c r="D130" s="74" t="s">
        <v>384</v>
      </c>
      <c r="E130" s="75">
        <f t="shared" si="52"/>
        <v>41.8</v>
      </c>
      <c r="F130" s="74">
        <v>17</v>
      </c>
      <c r="G130" s="76">
        <f>2*F130</f>
        <v>34</v>
      </c>
      <c r="H130" s="19">
        <v>30</v>
      </c>
      <c r="I130" s="19"/>
      <c r="J130" s="79">
        <f t="shared" si="81"/>
        <v>0</v>
      </c>
      <c r="K130" s="19">
        <v>15</v>
      </c>
      <c r="L130" s="19">
        <v>1</v>
      </c>
      <c r="M130" s="79">
        <f t="shared" si="82"/>
        <v>1.5</v>
      </c>
      <c r="N130" s="19">
        <v>8</v>
      </c>
      <c r="O130" s="19">
        <v>1</v>
      </c>
      <c r="P130" s="79">
        <f t="shared" si="69"/>
        <v>1</v>
      </c>
      <c r="Q130" s="19">
        <v>20</v>
      </c>
      <c r="R130" s="81"/>
      <c r="S130" s="82">
        <f t="shared" si="83"/>
        <v>0</v>
      </c>
      <c r="T130" s="19">
        <v>6</v>
      </c>
      <c r="U130" s="19"/>
      <c r="V130" s="79">
        <f t="shared" si="96"/>
        <v>0</v>
      </c>
      <c r="W130" s="19">
        <v>4</v>
      </c>
      <c r="X130" s="19">
        <v>1</v>
      </c>
      <c r="Y130" s="82">
        <f t="shared" si="94"/>
        <v>0.8</v>
      </c>
      <c r="Z130" s="19">
        <v>8</v>
      </c>
      <c r="AA130" s="19">
        <v>1</v>
      </c>
      <c r="AB130" s="84">
        <f t="shared" si="90"/>
        <v>0.5</v>
      </c>
      <c r="AC130" s="19">
        <v>3</v>
      </c>
      <c r="AD130" s="19"/>
      <c r="AE130" s="79">
        <f t="shared" si="74"/>
        <v>0</v>
      </c>
      <c r="AF130" s="19">
        <v>8</v>
      </c>
      <c r="AG130" s="19"/>
      <c r="AH130" s="19"/>
      <c r="AI130" s="19">
        <f t="shared" si="75"/>
        <v>0</v>
      </c>
      <c r="AJ130" s="79">
        <f t="shared" si="97"/>
        <v>0</v>
      </c>
      <c r="AK130" s="19">
        <v>5</v>
      </c>
      <c r="AL130" s="19">
        <v>3</v>
      </c>
      <c r="AM130" s="19"/>
      <c r="AN130" s="19">
        <f t="shared" si="56"/>
        <v>3</v>
      </c>
      <c r="AO130" s="79">
        <f t="shared" si="98"/>
        <v>3</v>
      </c>
      <c r="AP130" s="19">
        <v>20</v>
      </c>
      <c r="AQ130" s="19">
        <v>1</v>
      </c>
      <c r="AR130" s="82">
        <f>1*AQ130</f>
        <v>1</v>
      </c>
      <c r="AS130" s="81">
        <v>10</v>
      </c>
      <c r="AT130" s="81"/>
      <c r="AU130" s="81"/>
      <c r="AV130" s="81">
        <f t="shared" si="58"/>
        <v>0</v>
      </c>
      <c r="AW130" s="79">
        <f>0.5*AV130</f>
        <v>0</v>
      </c>
      <c r="AX130" s="19">
        <v>15</v>
      </c>
      <c r="AY130" s="81"/>
      <c r="AZ130" s="79">
        <f t="shared" si="87"/>
        <v>0</v>
      </c>
      <c r="BA130" s="19">
        <v>10</v>
      </c>
      <c r="BB130" s="19"/>
      <c r="BC130" s="79">
        <f t="shared" si="59"/>
        <v>0</v>
      </c>
      <c r="BD130" s="19">
        <v>15</v>
      </c>
    </row>
    <row r="131" customHeight="1" spans="1:56">
      <c r="A131" s="74"/>
      <c r="B131" s="74"/>
      <c r="C131" s="74">
        <v>15422</v>
      </c>
      <c r="D131" s="74" t="s">
        <v>385</v>
      </c>
      <c r="E131" s="75">
        <f t="shared" ref="E131:E194" si="99">G131+J131+M131+P131+S131+V131+Y131+AB131+AE131+AJ131+AO131+AR131+AW131+AZ131+BC131</f>
        <v>34.1</v>
      </c>
      <c r="F131" s="74">
        <v>10</v>
      </c>
      <c r="G131" s="76">
        <f>2*F131</f>
        <v>20</v>
      </c>
      <c r="H131" s="19"/>
      <c r="I131" s="19">
        <v>2</v>
      </c>
      <c r="J131" s="79">
        <f t="shared" si="81"/>
        <v>4</v>
      </c>
      <c r="L131" s="19"/>
      <c r="M131" s="79">
        <f t="shared" si="82"/>
        <v>0</v>
      </c>
      <c r="N131" s="19"/>
      <c r="O131" s="19">
        <v>6</v>
      </c>
      <c r="P131" s="79">
        <f t="shared" si="69"/>
        <v>6</v>
      </c>
      <c r="Q131" s="19"/>
      <c r="R131" s="81">
        <v>2</v>
      </c>
      <c r="S131" s="82">
        <f t="shared" si="83"/>
        <v>1.6</v>
      </c>
      <c r="T131" s="19"/>
      <c r="U131" s="19"/>
      <c r="V131" s="79">
        <f t="shared" si="96"/>
        <v>0</v>
      </c>
      <c r="W131" s="19"/>
      <c r="X131" s="19"/>
      <c r="Y131" s="82">
        <f t="shared" si="94"/>
        <v>0</v>
      </c>
      <c r="AA131" s="19"/>
      <c r="AB131" s="84">
        <f t="shared" si="90"/>
        <v>0</v>
      </c>
      <c r="AC131" s="19"/>
      <c r="AD131" s="19"/>
      <c r="AE131" s="79">
        <f t="shared" si="74"/>
        <v>0</v>
      </c>
      <c r="AF131" s="19"/>
      <c r="AG131" s="19"/>
      <c r="AH131" s="19"/>
      <c r="AI131" s="19">
        <f t="shared" si="75"/>
        <v>0</v>
      </c>
      <c r="AJ131" s="79">
        <f t="shared" si="97"/>
        <v>0</v>
      </c>
      <c r="AK131" s="19"/>
      <c r="AL131" s="19">
        <v>1</v>
      </c>
      <c r="AM131" s="19">
        <v>1</v>
      </c>
      <c r="AN131" s="19">
        <f t="shared" ref="AN131:AN194" si="100">AL131+AM131</f>
        <v>2</v>
      </c>
      <c r="AO131" s="79">
        <f t="shared" si="98"/>
        <v>2</v>
      </c>
      <c r="AP131" s="19"/>
      <c r="AQ131" s="19"/>
      <c r="AR131" s="82">
        <f t="shared" ref="AR131:AR145" si="101">1*AQ131</f>
        <v>0</v>
      </c>
      <c r="AS131" s="81"/>
      <c r="AT131" s="81">
        <v>1</v>
      </c>
      <c r="AU131" s="81"/>
      <c r="AV131" s="81">
        <f t="shared" ref="AV131:AV194" si="102">AT131+AU131*2</f>
        <v>1</v>
      </c>
      <c r="AW131" s="79">
        <f>0.5*AV131</f>
        <v>0.5</v>
      </c>
      <c r="AX131" s="19"/>
      <c r="AY131" s="81"/>
      <c r="AZ131" s="79">
        <f t="shared" si="87"/>
        <v>0</v>
      </c>
      <c r="BA131" s="19"/>
      <c r="BB131" s="19"/>
      <c r="BC131" s="79">
        <f t="shared" ref="BC131:BC194" si="103">1.5*BB131</f>
        <v>0</v>
      </c>
      <c r="BD131" s="19"/>
    </row>
    <row r="132" customHeight="1" spans="1:56">
      <c r="A132" s="74">
        <v>594</v>
      </c>
      <c r="B132" s="74" t="s">
        <v>386</v>
      </c>
      <c r="C132" s="74">
        <v>6148</v>
      </c>
      <c r="D132" s="74" t="s">
        <v>387</v>
      </c>
      <c r="E132" s="75">
        <f t="shared" si="99"/>
        <v>167.5</v>
      </c>
      <c r="F132" s="74">
        <v>18</v>
      </c>
      <c r="G132" s="76">
        <f t="shared" ref="G132:G147" si="104">4*F132</f>
        <v>72</v>
      </c>
      <c r="H132" s="19">
        <v>30</v>
      </c>
      <c r="I132" s="19">
        <v>8</v>
      </c>
      <c r="J132" s="79">
        <f>3*I132</f>
        <v>24</v>
      </c>
      <c r="K132" s="19">
        <v>15</v>
      </c>
      <c r="L132" s="19">
        <v>5</v>
      </c>
      <c r="M132" s="79">
        <f t="shared" si="82"/>
        <v>7.5</v>
      </c>
      <c r="N132" s="19">
        <v>8</v>
      </c>
      <c r="O132" s="19">
        <v>10</v>
      </c>
      <c r="P132" s="79">
        <f>2*O132</f>
        <v>20</v>
      </c>
      <c r="Q132" s="19">
        <v>25</v>
      </c>
      <c r="R132" s="81"/>
      <c r="S132" s="82">
        <f t="shared" ref="S132:S160" si="105">0.8*R132</f>
        <v>0</v>
      </c>
      <c r="T132" s="19">
        <v>6</v>
      </c>
      <c r="U132" s="19"/>
      <c r="V132" s="79">
        <f>3.5*U132</f>
        <v>0</v>
      </c>
      <c r="W132" s="19">
        <v>4</v>
      </c>
      <c r="X132" s="19">
        <v>5</v>
      </c>
      <c r="Y132" s="82">
        <f t="shared" si="94"/>
        <v>4</v>
      </c>
      <c r="Z132" s="19">
        <v>10</v>
      </c>
      <c r="AA132" s="19">
        <v>1</v>
      </c>
      <c r="AB132" s="84">
        <f t="shared" si="90"/>
        <v>0.5</v>
      </c>
      <c r="AC132" s="19">
        <v>3</v>
      </c>
      <c r="AD132" s="19"/>
      <c r="AE132" s="79">
        <f t="shared" si="74"/>
        <v>0</v>
      </c>
      <c r="AF132" s="19">
        <v>8</v>
      </c>
      <c r="AG132" s="19">
        <v>1</v>
      </c>
      <c r="AH132" s="19"/>
      <c r="AI132" s="19">
        <f t="shared" ref="AI132:AI195" si="106">AG132+AH132/2</f>
        <v>1</v>
      </c>
      <c r="AJ132" s="79">
        <f t="shared" si="97"/>
        <v>1.5</v>
      </c>
      <c r="AK132" s="19">
        <v>5</v>
      </c>
      <c r="AL132" s="19">
        <v>3</v>
      </c>
      <c r="AM132" s="19">
        <v>3</v>
      </c>
      <c r="AN132" s="19">
        <f t="shared" si="100"/>
        <v>6</v>
      </c>
      <c r="AO132" s="79">
        <f t="shared" si="98"/>
        <v>6</v>
      </c>
      <c r="AP132" s="19">
        <v>20</v>
      </c>
      <c r="AQ132" s="19">
        <v>4</v>
      </c>
      <c r="AR132" s="82">
        <f t="shared" si="101"/>
        <v>4</v>
      </c>
      <c r="AS132" s="81">
        <v>12</v>
      </c>
      <c r="AT132" s="81">
        <v>28</v>
      </c>
      <c r="AU132" s="81"/>
      <c r="AV132" s="81">
        <f t="shared" si="102"/>
        <v>28</v>
      </c>
      <c r="AW132" s="79">
        <f>1*AV132</f>
        <v>28</v>
      </c>
      <c r="AX132" s="19">
        <v>20</v>
      </c>
      <c r="AY132" s="81"/>
      <c r="AZ132" s="79">
        <f t="shared" si="87"/>
        <v>0</v>
      </c>
      <c r="BA132" s="19">
        <v>10</v>
      </c>
      <c r="BB132" s="19"/>
      <c r="BC132" s="79">
        <f t="shared" si="103"/>
        <v>0</v>
      </c>
      <c r="BD132" s="19">
        <v>18</v>
      </c>
    </row>
    <row r="133" customHeight="1" spans="1:56">
      <c r="A133" s="74"/>
      <c r="B133" s="74"/>
      <c r="C133" s="74">
        <v>6232</v>
      </c>
      <c r="D133" s="74" t="s">
        <v>388</v>
      </c>
      <c r="E133" s="75">
        <f t="shared" si="99"/>
        <v>232.9</v>
      </c>
      <c r="F133" s="74">
        <v>33</v>
      </c>
      <c r="G133" s="76">
        <f t="shared" si="104"/>
        <v>132</v>
      </c>
      <c r="H133" s="19"/>
      <c r="I133" s="19">
        <v>8</v>
      </c>
      <c r="J133" s="79">
        <f>3*I133</f>
        <v>24</v>
      </c>
      <c r="L133" s="19">
        <v>2</v>
      </c>
      <c r="M133" s="79">
        <f t="shared" si="82"/>
        <v>3</v>
      </c>
      <c r="N133" s="19"/>
      <c r="O133" s="19">
        <v>15</v>
      </c>
      <c r="P133" s="79">
        <f>2*O133</f>
        <v>30</v>
      </c>
      <c r="Q133" s="19"/>
      <c r="R133" s="81"/>
      <c r="S133" s="82">
        <f t="shared" si="105"/>
        <v>0</v>
      </c>
      <c r="T133" s="19"/>
      <c r="U133" s="19">
        <v>6</v>
      </c>
      <c r="V133" s="79">
        <f>3.5*U133</f>
        <v>21</v>
      </c>
      <c r="W133" s="19"/>
      <c r="X133" s="19">
        <v>3</v>
      </c>
      <c r="Y133" s="82">
        <f t="shared" si="94"/>
        <v>2.4</v>
      </c>
      <c r="AA133" s="19"/>
      <c r="AB133" s="84">
        <f t="shared" si="90"/>
        <v>0</v>
      </c>
      <c r="AC133" s="19"/>
      <c r="AD133" s="19"/>
      <c r="AE133" s="79">
        <f t="shared" si="74"/>
        <v>0</v>
      </c>
      <c r="AF133" s="19"/>
      <c r="AG133" s="19">
        <v>1</v>
      </c>
      <c r="AH133" s="19"/>
      <c r="AI133" s="19">
        <f t="shared" si="106"/>
        <v>1</v>
      </c>
      <c r="AJ133" s="79">
        <f t="shared" si="97"/>
        <v>1.5</v>
      </c>
      <c r="AK133" s="19"/>
      <c r="AL133" s="19">
        <v>9</v>
      </c>
      <c r="AM133" s="19"/>
      <c r="AN133" s="19">
        <f t="shared" si="100"/>
        <v>9</v>
      </c>
      <c r="AO133" s="79">
        <f t="shared" si="98"/>
        <v>9</v>
      </c>
      <c r="AP133" s="19"/>
      <c r="AQ133" s="19">
        <v>1</v>
      </c>
      <c r="AR133" s="82">
        <f t="shared" si="101"/>
        <v>1</v>
      </c>
      <c r="AS133" s="81"/>
      <c r="AT133" s="81">
        <v>9</v>
      </c>
      <c r="AU133" s="81"/>
      <c r="AV133" s="81">
        <f t="shared" si="102"/>
        <v>9</v>
      </c>
      <c r="AW133" s="79">
        <f>1*AV133</f>
        <v>9</v>
      </c>
      <c r="AX133" s="19"/>
      <c r="AY133" s="81"/>
      <c r="AZ133" s="79">
        <f t="shared" ref="AZ133:AZ164" si="107">1*AY133</f>
        <v>0</v>
      </c>
      <c r="BA133" s="19"/>
      <c r="BB133" s="19"/>
      <c r="BC133" s="79">
        <f t="shared" si="103"/>
        <v>0</v>
      </c>
      <c r="BD133" s="19"/>
    </row>
    <row r="134" customHeight="1" spans="1:56">
      <c r="A134" s="74">
        <v>598</v>
      </c>
      <c r="B134" s="74" t="s">
        <v>389</v>
      </c>
      <c r="C134" s="74">
        <v>6662</v>
      </c>
      <c r="D134" s="74" t="s">
        <v>390</v>
      </c>
      <c r="E134" s="75">
        <f t="shared" si="99"/>
        <v>97.6</v>
      </c>
      <c r="F134" s="74">
        <v>19</v>
      </c>
      <c r="G134" s="76">
        <f t="shared" si="104"/>
        <v>76</v>
      </c>
      <c r="H134" s="19">
        <v>35</v>
      </c>
      <c r="I134" s="19">
        <v>4</v>
      </c>
      <c r="J134" s="79">
        <f t="shared" ref="J134:J141" si="108">2*I134</f>
        <v>8</v>
      </c>
      <c r="K134" s="19">
        <v>25</v>
      </c>
      <c r="L134" s="19"/>
      <c r="M134" s="79">
        <f t="shared" si="82"/>
        <v>0</v>
      </c>
      <c r="N134" s="19">
        <v>12</v>
      </c>
      <c r="O134" s="19">
        <v>1</v>
      </c>
      <c r="P134" s="79">
        <f t="shared" ref="P134:P155" si="109">1*O134</f>
        <v>1</v>
      </c>
      <c r="Q134" s="19">
        <v>30</v>
      </c>
      <c r="R134" s="81">
        <v>2</v>
      </c>
      <c r="S134" s="82">
        <f t="shared" si="105"/>
        <v>1.6</v>
      </c>
      <c r="T134" s="19">
        <v>10</v>
      </c>
      <c r="U134" s="19"/>
      <c r="V134" s="79">
        <f>2.5*U134</f>
        <v>0</v>
      </c>
      <c r="W134" s="19">
        <v>6</v>
      </c>
      <c r="X134" s="19">
        <v>1</v>
      </c>
      <c r="Y134" s="82">
        <f>1*X134</f>
        <v>1</v>
      </c>
      <c r="Z134" s="19">
        <v>12</v>
      </c>
      <c r="AA134" s="19"/>
      <c r="AB134" s="84">
        <f t="shared" si="90"/>
        <v>0</v>
      </c>
      <c r="AC134" s="19">
        <v>8</v>
      </c>
      <c r="AD134" s="19"/>
      <c r="AE134" s="79">
        <f t="shared" si="74"/>
        <v>0</v>
      </c>
      <c r="AF134" s="19">
        <v>12</v>
      </c>
      <c r="AG134" s="19">
        <v>1</v>
      </c>
      <c r="AH134" s="19"/>
      <c r="AI134" s="19">
        <f t="shared" si="106"/>
        <v>1</v>
      </c>
      <c r="AJ134" s="79">
        <f t="shared" si="97"/>
        <v>1.5</v>
      </c>
      <c r="AK134" s="19">
        <v>10</v>
      </c>
      <c r="AL134" s="19">
        <v>4</v>
      </c>
      <c r="AM134" s="19">
        <v>3</v>
      </c>
      <c r="AN134" s="19">
        <f t="shared" si="100"/>
        <v>7</v>
      </c>
      <c r="AO134" s="79">
        <f t="shared" si="98"/>
        <v>7</v>
      </c>
      <c r="AP134" s="19">
        <v>25</v>
      </c>
      <c r="AQ134" s="19"/>
      <c r="AR134" s="82">
        <f t="shared" si="101"/>
        <v>0</v>
      </c>
      <c r="AS134" s="81">
        <v>15</v>
      </c>
      <c r="AT134" s="81">
        <v>1</v>
      </c>
      <c r="AU134" s="81">
        <v>1</v>
      </c>
      <c r="AV134" s="81">
        <f t="shared" si="102"/>
        <v>3</v>
      </c>
      <c r="AW134" s="79">
        <f>0.5*AV134</f>
        <v>1.5</v>
      </c>
      <c r="AX134" s="19">
        <v>25</v>
      </c>
      <c r="AY134" s="81"/>
      <c r="AZ134" s="79">
        <f t="shared" si="107"/>
        <v>0</v>
      </c>
      <c r="BA134" s="19">
        <v>15</v>
      </c>
      <c r="BB134" s="19"/>
      <c r="BC134" s="79">
        <f t="shared" si="103"/>
        <v>0</v>
      </c>
      <c r="BD134" s="19">
        <v>20</v>
      </c>
    </row>
    <row r="135" customHeight="1" spans="1:56">
      <c r="A135" s="74"/>
      <c r="B135" s="74"/>
      <c r="C135" s="74">
        <v>11178</v>
      </c>
      <c r="D135" s="74" t="s">
        <v>391</v>
      </c>
      <c r="E135" s="75">
        <f t="shared" si="99"/>
        <v>104.5</v>
      </c>
      <c r="F135" s="74">
        <v>17</v>
      </c>
      <c r="G135" s="76">
        <f t="shared" si="104"/>
        <v>68</v>
      </c>
      <c r="H135" s="19"/>
      <c r="I135" s="19"/>
      <c r="J135" s="79">
        <f t="shared" si="108"/>
        <v>0</v>
      </c>
      <c r="L135" s="19"/>
      <c r="M135" s="79">
        <f t="shared" si="82"/>
        <v>0</v>
      </c>
      <c r="N135" s="19"/>
      <c r="O135" s="19">
        <v>4</v>
      </c>
      <c r="P135" s="79">
        <f t="shared" si="109"/>
        <v>4</v>
      </c>
      <c r="Q135" s="19"/>
      <c r="R135" s="81"/>
      <c r="S135" s="82">
        <f t="shared" si="105"/>
        <v>0</v>
      </c>
      <c r="T135" s="19"/>
      <c r="U135" s="19">
        <v>2</v>
      </c>
      <c r="V135" s="79">
        <f>2.5*U135</f>
        <v>5</v>
      </c>
      <c r="W135" s="19"/>
      <c r="X135" s="19">
        <v>5</v>
      </c>
      <c r="Y135" s="82">
        <f>1*X135</f>
        <v>5</v>
      </c>
      <c r="AA135" s="19">
        <v>2</v>
      </c>
      <c r="AB135" s="84">
        <f t="shared" si="90"/>
        <v>1</v>
      </c>
      <c r="AC135" s="19"/>
      <c r="AD135" s="19"/>
      <c r="AE135" s="79">
        <f t="shared" si="74"/>
        <v>0</v>
      </c>
      <c r="AF135" s="19"/>
      <c r="AG135" s="19">
        <v>5</v>
      </c>
      <c r="AH135" s="19"/>
      <c r="AI135" s="19">
        <f t="shared" si="106"/>
        <v>5</v>
      </c>
      <c r="AJ135" s="79">
        <f t="shared" si="97"/>
        <v>7.5</v>
      </c>
      <c r="AK135" s="19"/>
      <c r="AL135" s="19">
        <v>8</v>
      </c>
      <c r="AM135" s="19"/>
      <c r="AN135" s="19">
        <f t="shared" si="100"/>
        <v>8</v>
      </c>
      <c r="AO135" s="79">
        <f t="shared" si="98"/>
        <v>8</v>
      </c>
      <c r="AP135" s="19"/>
      <c r="AQ135" s="19">
        <v>1</v>
      </c>
      <c r="AR135" s="82">
        <f t="shared" si="101"/>
        <v>1</v>
      </c>
      <c r="AS135" s="81"/>
      <c r="AT135" s="81">
        <v>4</v>
      </c>
      <c r="AU135" s="81"/>
      <c r="AV135" s="81">
        <f t="shared" si="102"/>
        <v>4</v>
      </c>
      <c r="AW135" s="79">
        <f>0.5*AV135</f>
        <v>2</v>
      </c>
      <c r="AX135" s="19"/>
      <c r="AY135" s="81"/>
      <c r="AZ135" s="79">
        <f t="shared" si="107"/>
        <v>0</v>
      </c>
      <c r="BA135" s="19"/>
      <c r="BB135" s="19">
        <v>2</v>
      </c>
      <c r="BC135" s="79">
        <f t="shared" si="103"/>
        <v>3</v>
      </c>
      <c r="BD135" s="19"/>
    </row>
    <row r="136" customHeight="1" spans="1:56">
      <c r="A136" s="74"/>
      <c r="B136" s="74"/>
      <c r="C136" s="74">
        <v>12845</v>
      </c>
      <c r="D136" s="74" t="s">
        <v>392</v>
      </c>
      <c r="E136" s="75">
        <f t="shared" si="99"/>
        <v>90.5</v>
      </c>
      <c r="F136" s="74">
        <v>13</v>
      </c>
      <c r="G136" s="76">
        <f t="shared" si="104"/>
        <v>52</v>
      </c>
      <c r="H136" s="19"/>
      <c r="I136" s="19">
        <v>5</v>
      </c>
      <c r="J136" s="79">
        <f t="shared" si="108"/>
        <v>10</v>
      </c>
      <c r="L136" s="19"/>
      <c r="M136" s="79">
        <f t="shared" si="82"/>
        <v>0</v>
      </c>
      <c r="N136" s="19"/>
      <c r="O136" s="19">
        <v>7</v>
      </c>
      <c r="P136" s="79">
        <f t="shared" si="109"/>
        <v>7</v>
      </c>
      <c r="Q136" s="19"/>
      <c r="R136" s="81"/>
      <c r="S136" s="82">
        <f t="shared" si="105"/>
        <v>0</v>
      </c>
      <c r="T136" s="19"/>
      <c r="U136" s="19">
        <v>2</v>
      </c>
      <c r="V136" s="79">
        <f>2.5*U136</f>
        <v>5</v>
      </c>
      <c r="W136" s="19"/>
      <c r="X136" s="19">
        <v>6</v>
      </c>
      <c r="Y136" s="82">
        <f>1*X136</f>
        <v>6</v>
      </c>
      <c r="AA136" s="19">
        <v>1</v>
      </c>
      <c r="AB136" s="84">
        <f t="shared" si="90"/>
        <v>0.5</v>
      </c>
      <c r="AC136" s="19"/>
      <c r="AD136" s="19"/>
      <c r="AE136" s="79">
        <f t="shared" si="74"/>
        <v>0</v>
      </c>
      <c r="AF136" s="19"/>
      <c r="AG136" s="19">
        <v>2</v>
      </c>
      <c r="AH136" s="19"/>
      <c r="AI136" s="19">
        <f t="shared" si="106"/>
        <v>2</v>
      </c>
      <c r="AJ136" s="79">
        <f t="shared" si="97"/>
        <v>3</v>
      </c>
      <c r="AK136" s="19"/>
      <c r="AL136" s="19">
        <v>2</v>
      </c>
      <c r="AM136" s="19">
        <v>1</v>
      </c>
      <c r="AN136" s="19">
        <f t="shared" si="100"/>
        <v>3</v>
      </c>
      <c r="AO136" s="79">
        <f t="shared" si="98"/>
        <v>3</v>
      </c>
      <c r="AP136" s="19"/>
      <c r="AQ136" s="19"/>
      <c r="AR136" s="82">
        <f t="shared" si="101"/>
        <v>0</v>
      </c>
      <c r="AS136" s="81"/>
      <c r="AT136" s="81">
        <v>1</v>
      </c>
      <c r="AU136" s="81">
        <v>1</v>
      </c>
      <c r="AV136" s="81">
        <f t="shared" si="102"/>
        <v>3</v>
      </c>
      <c r="AW136" s="79">
        <f>0.5*AV136</f>
        <v>1.5</v>
      </c>
      <c r="AX136" s="19"/>
      <c r="AY136" s="81">
        <v>1</v>
      </c>
      <c r="AZ136" s="79">
        <f t="shared" si="107"/>
        <v>1</v>
      </c>
      <c r="BA136" s="19"/>
      <c r="BB136" s="19">
        <v>1</v>
      </c>
      <c r="BC136" s="79">
        <f t="shared" si="103"/>
        <v>1.5</v>
      </c>
      <c r="BD136" s="19"/>
    </row>
    <row r="137" customHeight="1" spans="1:56">
      <c r="A137" s="74">
        <v>704</v>
      </c>
      <c r="B137" s="74" t="s">
        <v>393</v>
      </c>
      <c r="C137" s="74">
        <v>6385</v>
      </c>
      <c r="D137" s="74" t="s">
        <v>394</v>
      </c>
      <c r="E137" s="75">
        <f t="shared" si="99"/>
        <v>99.1</v>
      </c>
      <c r="F137" s="74">
        <v>14</v>
      </c>
      <c r="G137" s="76">
        <f t="shared" si="104"/>
        <v>56</v>
      </c>
      <c r="H137" s="19">
        <v>30</v>
      </c>
      <c r="I137" s="19">
        <v>2</v>
      </c>
      <c r="J137" s="79">
        <f t="shared" si="108"/>
        <v>4</v>
      </c>
      <c r="K137" s="19">
        <v>15</v>
      </c>
      <c r="L137" s="19">
        <v>1</v>
      </c>
      <c r="M137" s="79">
        <f t="shared" si="82"/>
        <v>1.5</v>
      </c>
      <c r="N137" s="19">
        <v>8</v>
      </c>
      <c r="O137" s="19">
        <v>9</v>
      </c>
      <c r="P137" s="79">
        <f t="shared" si="109"/>
        <v>9</v>
      </c>
      <c r="Q137" s="19">
        <v>25</v>
      </c>
      <c r="R137" s="81">
        <v>1</v>
      </c>
      <c r="S137" s="82">
        <f t="shared" si="105"/>
        <v>0.8</v>
      </c>
      <c r="T137" s="19">
        <v>6</v>
      </c>
      <c r="U137" s="19">
        <v>6</v>
      </c>
      <c r="V137" s="79">
        <f>3.5*U137</f>
        <v>21</v>
      </c>
      <c r="W137" s="19">
        <v>4</v>
      </c>
      <c r="X137" s="19">
        <v>1</v>
      </c>
      <c r="Y137" s="82">
        <f t="shared" ref="Y137:Y149" si="110">0.8*X137</f>
        <v>0.8</v>
      </c>
      <c r="Z137" s="19">
        <v>10</v>
      </c>
      <c r="AA137" s="19"/>
      <c r="AB137" s="84">
        <f t="shared" si="90"/>
        <v>0</v>
      </c>
      <c r="AC137" s="19">
        <v>3</v>
      </c>
      <c r="AD137" s="19"/>
      <c r="AE137" s="79">
        <f t="shared" si="74"/>
        <v>0</v>
      </c>
      <c r="AF137" s="19">
        <v>8</v>
      </c>
      <c r="AG137" s="19">
        <v>1</v>
      </c>
      <c r="AH137" s="19"/>
      <c r="AI137" s="19">
        <f t="shared" si="106"/>
        <v>1</v>
      </c>
      <c r="AJ137" s="79">
        <f t="shared" si="97"/>
        <v>1.5</v>
      </c>
      <c r="AK137" s="19">
        <v>5</v>
      </c>
      <c r="AL137" s="19">
        <v>1</v>
      </c>
      <c r="AM137" s="19">
        <v>1</v>
      </c>
      <c r="AN137" s="19">
        <f t="shared" si="100"/>
        <v>2</v>
      </c>
      <c r="AO137" s="79">
        <f t="shared" si="98"/>
        <v>2</v>
      </c>
      <c r="AP137" s="19">
        <v>20</v>
      </c>
      <c r="AQ137" s="19"/>
      <c r="AR137" s="82">
        <f t="shared" si="101"/>
        <v>0</v>
      </c>
      <c r="AS137" s="81">
        <v>12</v>
      </c>
      <c r="AT137" s="81"/>
      <c r="AU137" s="81"/>
      <c r="AV137" s="81">
        <f t="shared" si="102"/>
        <v>0</v>
      </c>
      <c r="AW137" s="79">
        <f>0.5*AV137</f>
        <v>0</v>
      </c>
      <c r="AX137" s="19">
        <v>20</v>
      </c>
      <c r="AY137" s="81">
        <v>1</v>
      </c>
      <c r="AZ137" s="79">
        <f t="shared" si="107"/>
        <v>1</v>
      </c>
      <c r="BA137" s="19">
        <v>10</v>
      </c>
      <c r="BB137" s="19">
        <v>1</v>
      </c>
      <c r="BC137" s="79">
        <f t="shared" si="103"/>
        <v>1.5</v>
      </c>
      <c r="BD137" s="19">
        <v>18</v>
      </c>
    </row>
    <row r="138" customHeight="1" spans="1:56">
      <c r="A138" s="74"/>
      <c r="B138" s="74"/>
      <c r="C138" s="74">
        <v>6505</v>
      </c>
      <c r="D138" s="74" t="s">
        <v>395</v>
      </c>
      <c r="E138" s="75">
        <f t="shared" si="99"/>
        <v>127.5</v>
      </c>
      <c r="F138" s="74">
        <v>24</v>
      </c>
      <c r="G138" s="76">
        <f t="shared" si="104"/>
        <v>96</v>
      </c>
      <c r="H138" s="19"/>
      <c r="I138" s="19">
        <v>4</v>
      </c>
      <c r="J138" s="79">
        <f t="shared" si="108"/>
        <v>8</v>
      </c>
      <c r="L138" s="19"/>
      <c r="M138" s="79">
        <f t="shared" si="82"/>
        <v>0</v>
      </c>
      <c r="N138" s="19"/>
      <c r="O138" s="19">
        <v>7</v>
      </c>
      <c r="P138" s="79">
        <f t="shared" si="109"/>
        <v>7</v>
      </c>
      <c r="Q138" s="19"/>
      <c r="R138" s="81"/>
      <c r="S138" s="82">
        <f t="shared" si="105"/>
        <v>0</v>
      </c>
      <c r="T138" s="19"/>
      <c r="U138" s="19">
        <v>2</v>
      </c>
      <c r="V138" s="79">
        <f>3.5*U138</f>
        <v>7</v>
      </c>
      <c r="W138" s="19"/>
      <c r="X138" s="19"/>
      <c r="Y138" s="82">
        <f t="shared" si="110"/>
        <v>0</v>
      </c>
      <c r="AA138" s="19">
        <v>1</v>
      </c>
      <c r="AB138" s="84">
        <f t="shared" si="90"/>
        <v>0.5</v>
      </c>
      <c r="AC138" s="19"/>
      <c r="AD138" s="19"/>
      <c r="AE138" s="79">
        <f t="shared" si="74"/>
        <v>0</v>
      </c>
      <c r="AF138" s="19"/>
      <c r="AG138" s="19"/>
      <c r="AH138" s="19"/>
      <c r="AI138" s="19">
        <f t="shared" si="106"/>
        <v>0</v>
      </c>
      <c r="AJ138" s="79">
        <f t="shared" si="97"/>
        <v>0</v>
      </c>
      <c r="AK138" s="19"/>
      <c r="AL138" s="19">
        <v>1</v>
      </c>
      <c r="AM138" s="19"/>
      <c r="AN138" s="19">
        <f t="shared" si="100"/>
        <v>1</v>
      </c>
      <c r="AO138" s="79">
        <f t="shared" si="98"/>
        <v>1</v>
      </c>
      <c r="AP138" s="19"/>
      <c r="AQ138" s="19">
        <v>2</v>
      </c>
      <c r="AR138" s="82">
        <f t="shared" si="101"/>
        <v>2</v>
      </c>
      <c r="AS138" s="81"/>
      <c r="AT138" s="81">
        <v>1</v>
      </c>
      <c r="AU138" s="81"/>
      <c r="AV138" s="81">
        <f t="shared" si="102"/>
        <v>1</v>
      </c>
      <c r="AW138" s="79">
        <f>0.5*AV138</f>
        <v>0.5</v>
      </c>
      <c r="AX138" s="19"/>
      <c r="AY138" s="81">
        <v>1</v>
      </c>
      <c r="AZ138" s="79">
        <f t="shared" si="107"/>
        <v>1</v>
      </c>
      <c r="BA138" s="19"/>
      <c r="BB138" s="19">
        <v>3</v>
      </c>
      <c r="BC138" s="79">
        <f t="shared" si="103"/>
        <v>4.5</v>
      </c>
      <c r="BD138" s="19"/>
    </row>
    <row r="139" customHeight="1" spans="1:56">
      <c r="A139" s="74">
        <v>706</v>
      </c>
      <c r="B139" s="74" t="s">
        <v>396</v>
      </c>
      <c r="C139" s="74">
        <v>6506</v>
      </c>
      <c r="D139" s="74" t="s">
        <v>397</v>
      </c>
      <c r="E139" s="75">
        <f t="shared" si="99"/>
        <v>110.2</v>
      </c>
      <c r="F139" s="74">
        <v>16</v>
      </c>
      <c r="G139" s="76">
        <f t="shared" si="104"/>
        <v>64</v>
      </c>
      <c r="H139" s="19">
        <v>30</v>
      </c>
      <c r="I139" s="19">
        <v>4</v>
      </c>
      <c r="J139" s="79">
        <f t="shared" si="108"/>
        <v>8</v>
      </c>
      <c r="K139" s="19">
        <v>15</v>
      </c>
      <c r="L139" s="19">
        <v>2</v>
      </c>
      <c r="M139" s="79">
        <f t="shared" si="82"/>
        <v>3</v>
      </c>
      <c r="N139" s="19">
        <v>8</v>
      </c>
      <c r="O139" s="19">
        <v>1</v>
      </c>
      <c r="P139" s="79">
        <f t="shared" si="109"/>
        <v>1</v>
      </c>
      <c r="Q139" s="19">
        <v>25</v>
      </c>
      <c r="R139" s="81"/>
      <c r="S139" s="82">
        <f t="shared" si="105"/>
        <v>0</v>
      </c>
      <c r="T139" s="19">
        <v>6</v>
      </c>
      <c r="U139" s="19">
        <v>1</v>
      </c>
      <c r="V139" s="79">
        <f>3.5*U139</f>
        <v>3.5</v>
      </c>
      <c r="W139" s="19">
        <v>4</v>
      </c>
      <c r="X139" s="19">
        <v>4</v>
      </c>
      <c r="Y139" s="82">
        <f t="shared" si="110"/>
        <v>3.2</v>
      </c>
      <c r="Z139" s="19">
        <v>10</v>
      </c>
      <c r="AA139" s="19"/>
      <c r="AB139" s="84">
        <f t="shared" si="90"/>
        <v>0</v>
      </c>
      <c r="AC139" s="19">
        <v>3</v>
      </c>
      <c r="AD139" s="19"/>
      <c r="AE139" s="79">
        <f t="shared" si="74"/>
        <v>0</v>
      </c>
      <c r="AF139" s="19">
        <v>8</v>
      </c>
      <c r="AG139" s="19">
        <v>2</v>
      </c>
      <c r="AH139" s="19"/>
      <c r="AI139" s="19">
        <f t="shared" si="106"/>
        <v>2</v>
      </c>
      <c r="AJ139" s="79">
        <f t="shared" si="97"/>
        <v>3</v>
      </c>
      <c r="AK139" s="19">
        <v>5</v>
      </c>
      <c r="AL139" s="19">
        <v>1</v>
      </c>
      <c r="AM139" s="19">
        <v>1</v>
      </c>
      <c r="AN139" s="19">
        <f t="shared" si="100"/>
        <v>2</v>
      </c>
      <c r="AO139" s="79">
        <f t="shared" si="98"/>
        <v>2</v>
      </c>
      <c r="AP139" s="19">
        <v>20</v>
      </c>
      <c r="AQ139" s="19">
        <v>4</v>
      </c>
      <c r="AR139" s="82">
        <f t="shared" si="101"/>
        <v>4</v>
      </c>
      <c r="AS139" s="81">
        <v>12</v>
      </c>
      <c r="AT139" s="81">
        <v>3</v>
      </c>
      <c r="AU139" s="81">
        <v>7</v>
      </c>
      <c r="AV139" s="81">
        <f t="shared" si="102"/>
        <v>17</v>
      </c>
      <c r="AW139" s="79">
        <f>1*AV139</f>
        <v>17</v>
      </c>
      <c r="AX139" s="19">
        <v>20</v>
      </c>
      <c r="AY139" s="81"/>
      <c r="AZ139" s="79">
        <f t="shared" si="107"/>
        <v>0</v>
      </c>
      <c r="BA139" s="19">
        <v>10</v>
      </c>
      <c r="BB139" s="19">
        <v>1</v>
      </c>
      <c r="BC139" s="79">
        <f t="shared" si="103"/>
        <v>1.5</v>
      </c>
      <c r="BD139" s="19">
        <v>18</v>
      </c>
    </row>
    <row r="140" customHeight="1" spans="1:56">
      <c r="A140" s="74"/>
      <c r="B140" s="74"/>
      <c r="C140" s="74">
        <v>10772</v>
      </c>
      <c r="D140" s="74" t="s">
        <v>398</v>
      </c>
      <c r="E140" s="75">
        <f t="shared" si="99"/>
        <v>93</v>
      </c>
      <c r="F140" s="74">
        <v>16</v>
      </c>
      <c r="G140" s="76">
        <f t="shared" si="104"/>
        <v>64</v>
      </c>
      <c r="H140" s="19"/>
      <c r="I140" s="19">
        <v>1</v>
      </c>
      <c r="J140" s="79">
        <f t="shared" si="108"/>
        <v>2</v>
      </c>
      <c r="L140" s="19"/>
      <c r="M140" s="79">
        <f t="shared" si="82"/>
        <v>0</v>
      </c>
      <c r="N140" s="19"/>
      <c r="O140" s="19">
        <v>4</v>
      </c>
      <c r="P140" s="79">
        <f t="shared" si="109"/>
        <v>4</v>
      </c>
      <c r="Q140" s="19"/>
      <c r="R140" s="81"/>
      <c r="S140" s="82">
        <f t="shared" si="105"/>
        <v>0</v>
      </c>
      <c r="T140" s="19"/>
      <c r="U140" s="19">
        <v>2</v>
      </c>
      <c r="V140" s="79">
        <f>3.5*U140</f>
        <v>7</v>
      </c>
      <c r="W140" s="19"/>
      <c r="X140" s="19"/>
      <c r="Y140" s="82">
        <f t="shared" si="110"/>
        <v>0</v>
      </c>
      <c r="AA140" s="19"/>
      <c r="AB140" s="84">
        <f t="shared" si="90"/>
        <v>0</v>
      </c>
      <c r="AC140" s="19"/>
      <c r="AD140" s="19"/>
      <c r="AE140" s="79">
        <f t="shared" si="74"/>
        <v>0</v>
      </c>
      <c r="AF140" s="19"/>
      <c r="AG140" s="19"/>
      <c r="AH140" s="19"/>
      <c r="AI140" s="19">
        <f t="shared" si="106"/>
        <v>0</v>
      </c>
      <c r="AJ140" s="79">
        <f t="shared" si="97"/>
        <v>0</v>
      </c>
      <c r="AK140" s="19"/>
      <c r="AL140" s="19">
        <v>2</v>
      </c>
      <c r="AM140" s="19">
        <v>1</v>
      </c>
      <c r="AN140" s="19">
        <f t="shared" si="100"/>
        <v>3</v>
      </c>
      <c r="AO140" s="79">
        <f t="shared" si="98"/>
        <v>3</v>
      </c>
      <c r="AP140" s="19"/>
      <c r="AQ140" s="19">
        <v>1</v>
      </c>
      <c r="AR140" s="82">
        <f t="shared" si="101"/>
        <v>1</v>
      </c>
      <c r="AS140" s="81"/>
      <c r="AT140" s="81">
        <v>2</v>
      </c>
      <c r="AU140" s="81">
        <v>5</v>
      </c>
      <c r="AV140" s="81">
        <f t="shared" si="102"/>
        <v>12</v>
      </c>
      <c r="AW140" s="79">
        <f>1*AV140</f>
        <v>12</v>
      </c>
      <c r="AX140" s="19"/>
      <c r="AY140" s="81"/>
      <c r="AZ140" s="79">
        <f t="shared" si="107"/>
        <v>0</v>
      </c>
      <c r="BA140" s="19"/>
      <c r="BB140" s="19"/>
      <c r="BC140" s="79">
        <f t="shared" si="103"/>
        <v>0</v>
      </c>
      <c r="BD140" s="19"/>
    </row>
    <row r="141" customHeight="1" spans="1:56">
      <c r="A141" s="74"/>
      <c r="B141" s="74"/>
      <c r="C141" s="74">
        <v>15391</v>
      </c>
      <c r="D141" s="74" t="s">
        <v>399</v>
      </c>
      <c r="E141" s="75">
        <f t="shared" si="99"/>
        <v>76.05</v>
      </c>
      <c r="F141" s="74">
        <v>11</v>
      </c>
      <c r="G141" s="76">
        <f t="shared" si="104"/>
        <v>44</v>
      </c>
      <c r="H141" s="19"/>
      <c r="I141" s="19">
        <v>4</v>
      </c>
      <c r="J141" s="79">
        <f t="shared" si="108"/>
        <v>8</v>
      </c>
      <c r="L141" s="19">
        <v>1</v>
      </c>
      <c r="M141" s="79">
        <f t="shared" si="82"/>
        <v>1.5</v>
      </c>
      <c r="N141" s="19"/>
      <c r="O141" s="19"/>
      <c r="P141" s="79">
        <f t="shared" si="109"/>
        <v>0</v>
      </c>
      <c r="Q141" s="19"/>
      <c r="R141" s="81">
        <v>3</v>
      </c>
      <c r="S141" s="82">
        <f t="shared" si="105"/>
        <v>2.4</v>
      </c>
      <c r="T141" s="19"/>
      <c r="U141" s="19">
        <v>1</v>
      </c>
      <c r="V141" s="79">
        <f>3.5*U141</f>
        <v>3.5</v>
      </c>
      <c r="W141" s="19"/>
      <c r="X141" s="19">
        <v>3</v>
      </c>
      <c r="Y141" s="82">
        <f t="shared" si="110"/>
        <v>2.4</v>
      </c>
      <c r="AA141" s="19"/>
      <c r="AB141" s="84">
        <f t="shared" si="90"/>
        <v>0</v>
      </c>
      <c r="AC141" s="19"/>
      <c r="AD141" s="19"/>
      <c r="AE141" s="79">
        <f t="shared" si="74"/>
        <v>0</v>
      </c>
      <c r="AF141" s="19"/>
      <c r="AG141" s="19">
        <v>1</v>
      </c>
      <c r="AH141" s="19">
        <v>1</v>
      </c>
      <c r="AI141" s="19">
        <f t="shared" si="106"/>
        <v>1.5</v>
      </c>
      <c r="AJ141" s="79">
        <f t="shared" si="97"/>
        <v>2.25</v>
      </c>
      <c r="AK141" s="19"/>
      <c r="AL141" s="19">
        <v>4</v>
      </c>
      <c r="AM141" s="19"/>
      <c r="AN141" s="19">
        <f t="shared" si="100"/>
        <v>4</v>
      </c>
      <c r="AO141" s="79">
        <f t="shared" si="98"/>
        <v>4</v>
      </c>
      <c r="AP141" s="19"/>
      <c r="AQ141" s="19"/>
      <c r="AR141" s="82">
        <f t="shared" si="101"/>
        <v>0</v>
      </c>
      <c r="AS141" s="81"/>
      <c r="AT141" s="81">
        <v>6</v>
      </c>
      <c r="AU141" s="81">
        <v>1</v>
      </c>
      <c r="AV141" s="81">
        <f t="shared" si="102"/>
        <v>8</v>
      </c>
      <c r="AW141" s="79">
        <f>1*AV141</f>
        <v>8</v>
      </c>
      <c r="AX141" s="19"/>
      <c r="AY141" s="81"/>
      <c r="AZ141" s="79">
        <f t="shared" si="107"/>
        <v>0</v>
      </c>
      <c r="BA141" s="19"/>
      <c r="BB141" s="19"/>
      <c r="BC141" s="79">
        <f t="shared" si="103"/>
        <v>0</v>
      </c>
      <c r="BD141" s="19"/>
    </row>
    <row r="142" customHeight="1" spans="1:56">
      <c r="A142" s="74">
        <v>707</v>
      </c>
      <c r="B142" s="74" t="s">
        <v>400</v>
      </c>
      <c r="C142" s="74">
        <v>4311</v>
      </c>
      <c r="D142" s="74" t="s">
        <v>401</v>
      </c>
      <c r="E142" s="75">
        <f t="shared" si="99"/>
        <v>270.5</v>
      </c>
      <c r="F142" s="74">
        <v>45</v>
      </c>
      <c r="G142" s="76">
        <f t="shared" si="104"/>
        <v>180</v>
      </c>
      <c r="H142" s="19">
        <v>45</v>
      </c>
      <c r="I142" s="19">
        <v>19</v>
      </c>
      <c r="J142" s="79">
        <f>3*I142</f>
        <v>57</v>
      </c>
      <c r="K142" s="19">
        <v>30</v>
      </c>
      <c r="L142" s="19">
        <v>1</v>
      </c>
      <c r="M142" s="79">
        <f t="shared" si="82"/>
        <v>1.5</v>
      </c>
      <c r="N142" s="19">
        <v>15</v>
      </c>
      <c r="O142" s="19">
        <v>1</v>
      </c>
      <c r="P142" s="79">
        <f t="shared" si="109"/>
        <v>1</v>
      </c>
      <c r="Q142" s="19">
        <v>40</v>
      </c>
      <c r="R142" s="81">
        <v>2</v>
      </c>
      <c r="S142" s="82">
        <f t="shared" si="105"/>
        <v>1.6</v>
      </c>
      <c r="T142" s="19">
        <v>10</v>
      </c>
      <c r="U142" s="19">
        <v>1</v>
      </c>
      <c r="V142" s="79">
        <f>2.5*U142</f>
        <v>2.5</v>
      </c>
      <c r="W142" s="19">
        <v>6</v>
      </c>
      <c r="X142" s="19">
        <v>8</v>
      </c>
      <c r="Y142" s="82">
        <f t="shared" si="110"/>
        <v>6.4</v>
      </c>
      <c r="Z142" s="19">
        <v>12</v>
      </c>
      <c r="AA142" s="19">
        <v>1</v>
      </c>
      <c r="AB142" s="84">
        <f t="shared" si="90"/>
        <v>0.5</v>
      </c>
      <c r="AC142" s="19">
        <v>8</v>
      </c>
      <c r="AD142" s="19"/>
      <c r="AE142" s="79">
        <f t="shared" si="74"/>
        <v>0</v>
      </c>
      <c r="AF142" s="19">
        <v>12</v>
      </c>
      <c r="AG142" s="19">
        <v>3</v>
      </c>
      <c r="AH142" s="19"/>
      <c r="AI142" s="19">
        <f t="shared" si="106"/>
        <v>3</v>
      </c>
      <c r="AJ142" s="79">
        <f t="shared" si="97"/>
        <v>4.5</v>
      </c>
      <c r="AK142" s="19">
        <v>10</v>
      </c>
      <c r="AL142" s="19">
        <v>8</v>
      </c>
      <c r="AM142" s="19"/>
      <c r="AN142" s="19">
        <f t="shared" si="100"/>
        <v>8</v>
      </c>
      <c r="AO142" s="79">
        <f t="shared" si="98"/>
        <v>8</v>
      </c>
      <c r="AP142" s="19">
        <v>30</v>
      </c>
      <c r="AQ142" s="19"/>
      <c r="AR142" s="82">
        <f t="shared" si="101"/>
        <v>0</v>
      </c>
      <c r="AS142" s="81">
        <v>20</v>
      </c>
      <c r="AT142" s="81">
        <v>7</v>
      </c>
      <c r="AU142" s="81">
        <v>3</v>
      </c>
      <c r="AV142" s="81">
        <f t="shared" si="102"/>
        <v>13</v>
      </c>
      <c r="AW142" s="79">
        <f t="shared" ref="AW142:AW156" si="111">0.5*AV142</f>
        <v>6.5</v>
      </c>
      <c r="AX142" s="19">
        <v>30</v>
      </c>
      <c r="AY142" s="81">
        <v>1</v>
      </c>
      <c r="AZ142" s="79">
        <f t="shared" si="107"/>
        <v>1</v>
      </c>
      <c r="BA142" s="19">
        <v>15</v>
      </c>
      <c r="BB142" s="19"/>
      <c r="BC142" s="79">
        <f t="shared" si="103"/>
        <v>0</v>
      </c>
      <c r="BD142" s="19">
        <v>25</v>
      </c>
    </row>
    <row r="143" customHeight="1" spans="1:56">
      <c r="A143" s="74"/>
      <c r="B143" s="74"/>
      <c r="C143" s="74">
        <v>12468</v>
      </c>
      <c r="D143" s="74" t="s">
        <v>402</v>
      </c>
      <c r="E143" s="75">
        <f t="shared" si="99"/>
        <v>148.5</v>
      </c>
      <c r="F143" s="74">
        <v>30</v>
      </c>
      <c r="G143" s="76">
        <f t="shared" si="104"/>
        <v>120</v>
      </c>
      <c r="H143" s="19"/>
      <c r="I143" s="19">
        <v>4</v>
      </c>
      <c r="J143" s="79">
        <f>3*I143</f>
        <v>12</v>
      </c>
      <c r="L143" s="19"/>
      <c r="M143" s="79">
        <f t="shared" si="82"/>
        <v>0</v>
      </c>
      <c r="N143" s="19"/>
      <c r="O143" s="19">
        <v>1</v>
      </c>
      <c r="P143" s="79">
        <f t="shared" si="109"/>
        <v>1</v>
      </c>
      <c r="Q143" s="19"/>
      <c r="R143" s="81"/>
      <c r="S143" s="82">
        <f t="shared" si="105"/>
        <v>0</v>
      </c>
      <c r="T143" s="19"/>
      <c r="U143" s="19"/>
      <c r="V143" s="79">
        <f t="shared" ref="V143:V149" si="112">2.5*U143</f>
        <v>0</v>
      </c>
      <c r="W143" s="19"/>
      <c r="X143" s="19"/>
      <c r="Y143" s="82">
        <f t="shared" si="110"/>
        <v>0</v>
      </c>
      <c r="AA143" s="19"/>
      <c r="AB143" s="84">
        <f t="shared" si="90"/>
        <v>0</v>
      </c>
      <c r="AC143" s="19"/>
      <c r="AD143" s="19"/>
      <c r="AE143" s="79">
        <f t="shared" si="74"/>
        <v>0</v>
      </c>
      <c r="AF143" s="19"/>
      <c r="AG143" s="19"/>
      <c r="AH143" s="19"/>
      <c r="AI143" s="19">
        <f t="shared" si="106"/>
        <v>0</v>
      </c>
      <c r="AJ143" s="79">
        <f t="shared" si="97"/>
        <v>0</v>
      </c>
      <c r="AK143" s="19"/>
      <c r="AL143" s="19">
        <v>6</v>
      </c>
      <c r="AM143" s="19">
        <v>3</v>
      </c>
      <c r="AN143" s="19">
        <f t="shared" si="100"/>
        <v>9</v>
      </c>
      <c r="AO143" s="79">
        <f t="shared" si="98"/>
        <v>9</v>
      </c>
      <c r="AP143" s="19"/>
      <c r="AQ143" s="19">
        <v>2</v>
      </c>
      <c r="AR143" s="82">
        <f t="shared" si="101"/>
        <v>2</v>
      </c>
      <c r="AS143" s="81"/>
      <c r="AT143" s="81">
        <v>3</v>
      </c>
      <c r="AU143" s="81"/>
      <c r="AV143" s="81">
        <f t="shared" si="102"/>
        <v>3</v>
      </c>
      <c r="AW143" s="79">
        <f t="shared" si="111"/>
        <v>1.5</v>
      </c>
      <c r="AX143" s="19"/>
      <c r="AY143" s="81">
        <v>3</v>
      </c>
      <c r="AZ143" s="79">
        <f t="shared" si="107"/>
        <v>3</v>
      </c>
      <c r="BA143" s="19"/>
      <c r="BB143" s="19"/>
      <c r="BC143" s="79">
        <f t="shared" si="103"/>
        <v>0</v>
      </c>
      <c r="BD143" s="19"/>
    </row>
    <row r="144" customHeight="1" spans="1:56">
      <c r="A144" s="74"/>
      <c r="B144" s="74"/>
      <c r="C144" s="74">
        <v>14454</v>
      </c>
      <c r="D144" s="74" t="s">
        <v>403</v>
      </c>
      <c r="E144" s="75">
        <f t="shared" si="99"/>
        <v>107.9</v>
      </c>
      <c r="F144" s="74">
        <v>18</v>
      </c>
      <c r="G144" s="76">
        <f t="shared" si="104"/>
        <v>72</v>
      </c>
      <c r="H144" s="19"/>
      <c r="I144" s="19">
        <v>5</v>
      </c>
      <c r="J144" s="79">
        <f>3*I144</f>
        <v>15</v>
      </c>
      <c r="L144" s="19">
        <v>2</v>
      </c>
      <c r="M144" s="79">
        <f t="shared" si="82"/>
        <v>3</v>
      </c>
      <c r="N144" s="19"/>
      <c r="O144" s="19">
        <v>2</v>
      </c>
      <c r="P144" s="79">
        <f t="shared" si="109"/>
        <v>2</v>
      </c>
      <c r="Q144" s="19"/>
      <c r="R144" s="81">
        <v>2</v>
      </c>
      <c r="S144" s="82">
        <f t="shared" si="105"/>
        <v>1.6</v>
      </c>
      <c r="T144" s="19"/>
      <c r="U144" s="19"/>
      <c r="V144" s="79">
        <f t="shared" si="112"/>
        <v>0</v>
      </c>
      <c r="W144" s="19"/>
      <c r="X144" s="19">
        <v>1</v>
      </c>
      <c r="Y144" s="82">
        <f t="shared" si="110"/>
        <v>0.8</v>
      </c>
      <c r="AA144" s="19">
        <v>1</v>
      </c>
      <c r="AB144" s="84">
        <f t="shared" si="90"/>
        <v>0.5</v>
      </c>
      <c r="AC144" s="19"/>
      <c r="AD144" s="19"/>
      <c r="AE144" s="79">
        <f t="shared" si="74"/>
        <v>0</v>
      </c>
      <c r="AF144" s="19"/>
      <c r="AG144" s="19"/>
      <c r="AH144" s="19"/>
      <c r="AI144" s="19">
        <f t="shared" si="106"/>
        <v>0</v>
      </c>
      <c r="AJ144" s="79">
        <f t="shared" si="97"/>
        <v>0</v>
      </c>
      <c r="AK144" s="19"/>
      <c r="AL144" s="19">
        <v>8</v>
      </c>
      <c r="AM144" s="19"/>
      <c r="AN144" s="19">
        <f t="shared" si="100"/>
        <v>8</v>
      </c>
      <c r="AO144" s="79">
        <f t="shared" si="98"/>
        <v>8</v>
      </c>
      <c r="AP144" s="19"/>
      <c r="AQ144" s="19"/>
      <c r="AR144" s="82">
        <f t="shared" si="101"/>
        <v>0</v>
      </c>
      <c r="AS144" s="81"/>
      <c r="AT144" s="81">
        <v>4</v>
      </c>
      <c r="AU144" s="81">
        <v>3</v>
      </c>
      <c r="AV144" s="81">
        <f t="shared" si="102"/>
        <v>10</v>
      </c>
      <c r="AW144" s="79">
        <f t="shared" si="111"/>
        <v>5</v>
      </c>
      <c r="AX144" s="19"/>
      <c r="AY144" s="81"/>
      <c r="AZ144" s="79">
        <f t="shared" si="107"/>
        <v>0</v>
      </c>
      <c r="BA144" s="19"/>
      <c r="BB144" s="19"/>
      <c r="BC144" s="79">
        <f t="shared" si="103"/>
        <v>0</v>
      </c>
      <c r="BD144" s="19"/>
    </row>
    <row r="145" customHeight="1" spans="1:56">
      <c r="A145" s="74"/>
      <c r="B145" s="74"/>
      <c r="C145" s="74">
        <v>1001696</v>
      </c>
      <c r="D145" s="74" t="s">
        <v>404</v>
      </c>
      <c r="E145" s="75">
        <f t="shared" si="99"/>
        <v>32</v>
      </c>
      <c r="F145" s="74">
        <v>4</v>
      </c>
      <c r="G145" s="76">
        <f t="shared" si="104"/>
        <v>16</v>
      </c>
      <c r="H145" s="19"/>
      <c r="I145" s="19">
        <v>2</v>
      </c>
      <c r="J145" s="79">
        <f>3*I145</f>
        <v>6</v>
      </c>
      <c r="L145" s="19"/>
      <c r="M145" s="79">
        <f t="shared" si="82"/>
        <v>0</v>
      </c>
      <c r="N145" s="19"/>
      <c r="O145" s="19">
        <v>6</v>
      </c>
      <c r="P145" s="79">
        <f t="shared" si="109"/>
        <v>6</v>
      </c>
      <c r="Q145" s="19"/>
      <c r="R145" s="81"/>
      <c r="S145" s="82">
        <f t="shared" si="105"/>
        <v>0</v>
      </c>
      <c r="T145" s="19"/>
      <c r="U145" s="19"/>
      <c r="V145" s="79">
        <f t="shared" si="112"/>
        <v>0</v>
      </c>
      <c r="W145" s="19"/>
      <c r="X145" s="19"/>
      <c r="Y145" s="82">
        <f t="shared" si="110"/>
        <v>0</v>
      </c>
      <c r="AA145" s="19"/>
      <c r="AB145" s="84">
        <f t="shared" si="90"/>
        <v>0</v>
      </c>
      <c r="AC145" s="19"/>
      <c r="AD145" s="19"/>
      <c r="AE145" s="79">
        <f t="shared" si="74"/>
        <v>0</v>
      </c>
      <c r="AF145" s="19"/>
      <c r="AG145" s="19"/>
      <c r="AH145" s="19"/>
      <c r="AI145" s="19">
        <f t="shared" si="106"/>
        <v>0</v>
      </c>
      <c r="AJ145" s="79">
        <f t="shared" si="97"/>
        <v>0</v>
      </c>
      <c r="AK145" s="19"/>
      <c r="AL145" s="19">
        <v>2</v>
      </c>
      <c r="AM145" s="19">
        <v>1</v>
      </c>
      <c r="AN145" s="19">
        <f t="shared" si="100"/>
        <v>3</v>
      </c>
      <c r="AO145" s="79">
        <f t="shared" si="98"/>
        <v>3</v>
      </c>
      <c r="AP145" s="19"/>
      <c r="AQ145" s="19"/>
      <c r="AR145" s="82">
        <f t="shared" si="101"/>
        <v>0</v>
      </c>
      <c r="AS145" s="81"/>
      <c r="AT145" s="81"/>
      <c r="AU145" s="81"/>
      <c r="AV145" s="81">
        <f t="shared" si="102"/>
        <v>0</v>
      </c>
      <c r="AW145" s="79">
        <f t="shared" si="111"/>
        <v>0</v>
      </c>
      <c r="AX145" s="19"/>
      <c r="AY145" s="81">
        <v>1</v>
      </c>
      <c r="AZ145" s="79">
        <f t="shared" si="107"/>
        <v>1</v>
      </c>
      <c r="BA145" s="19"/>
      <c r="BB145" s="19"/>
      <c r="BC145" s="79">
        <f t="shared" si="103"/>
        <v>0</v>
      </c>
      <c r="BD145" s="19"/>
    </row>
    <row r="146" customHeight="1" spans="1:56">
      <c r="A146" s="74">
        <v>709</v>
      </c>
      <c r="B146" s="74" t="s">
        <v>405</v>
      </c>
      <c r="C146" s="74">
        <v>10191</v>
      </c>
      <c r="D146" s="74" t="s">
        <v>406</v>
      </c>
      <c r="E146" s="75">
        <f t="shared" si="99"/>
        <v>167.5</v>
      </c>
      <c r="F146" s="74">
        <v>27</v>
      </c>
      <c r="G146" s="76">
        <f t="shared" si="104"/>
        <v>108</v>
      </c>
      <c r="H146" s="19">
        <v>35</v>
      </c>
      <c r="I146" s="19">
        <v>4</v>
      </c>
      <c r="J146" s="79">
        <f>2*I146</f>
        <v>8</v>
      </c>
      <c r="K146" s="19">
        <v>25</v>
      </c>
      <c r="L146" s="19"/>
      <c r="M146" s="79">
        <f t="shared" si="82"/>
        <v>0</v>
      </c>
      <c r="N146" s="19">
        <v>12</v>
      </c>
      <c r="O146" s="19">
        <v>9</v>
      </c>
      <c r="P146" s="79">
        <f t="shared" si="109"/>
        <v>9</v>
      </c>
      <c r="Q146" s="19">
        <v>30</v>
      </c>
      <c r="R146" s="81"/>
      <c r="S146" s="82">
        <f t="shared" si="105"/>
        <v>0</v>
      </c>
      <c r="T146" s="19">
        <v>10</v>
      </c>
      <c r="U146" s="19">
        <v>1</v>
      </c>
      <c r="V146" s="79">
        <f t="shared" si="112"/>
        <v>2.5</v>
      </c>
      <c r="W146" s="19">
        <v>6</v>
      </c>
      <c r="X146" s="19"/>
      <c r="Y146" s="82">
        <f t="shared" si="110"/>
        <v>0</v>
      </c>
      <c r="Z146" s="19">
        <v>12</v>
      </c>
      <c r="AA146" s="19"/>
      <c r="AB146" s="84">
        <f t="shared" si="90"/>
        <v>0</v>
      </c>
      <c r="AC146" s="19">
        <v>8</v>
      </c>
      <c r="AD146" s="19"/>
      <c r="AE146" s="79">
        <f t="shared" si="74"/>
        <v>0</v>
      </c>
      <c r="AF146" s="19">
        <v>12</v>
      </c>
      <c r="AG146" s="19"/>
      <c r="AH146" s="19"/>
      <c r="AI146" s="19">
        <f t="shared" si="106"/>
        <v>0</v>
      </c>
      <c r="AJ146" s="79">
        <f t="shared" si="97"/>
        <v>0</v>
      </c>
      <c r="AK146" s="19">
        <v>10</v>
      </c>
      <c r="AL146" s="19">
        <v>12</v>
      </c>
      <c r="AM146" s="19">
        <v>2</v>
      </c>
      <c r="AN146" s="19">
        <f t="shared" si="100"/>
        <v>14</v>
      </c>
      <c r="AO146" s="79">
        <f>2.5*AN146</f>
        <v>35</v>
      </c>
      <c r="AP146" s="19">
        <v>25</v>
      </c>
      <c r="AQ146" s="19">
        <v>3</v>
      </c>
      <c r="AR146" s="82">
        <f t="shared" ref="AR146:AR156" si="113">1*AQ146</f>
        <v>3</v>
      </c>
      <c r="AS146" s="81">
        <v>15</v>
      </c>
      <c r="AT146" s="81"/>
      <c r="AU146" s="81">
        <v>1</v>
      </c>
      <c r="AV146" s="81">
        <f t="shared" si="102"/>
        <v>2</v>
      </c>
      <c r="AW146" s="79">
        <f t="shared" si="111"/>
        <v>1</v>
      </c>
      <c r="AX146" s="19">
        <v>25</v>
      </c>
      <c r="AY146" s="81">
        <v>1</v>
      </c>
      <c r="AZ146" s="79">
        <f t="shared" si="107"/>
        <v>1</v>
      </c>
      <c r="BA146" s="19">
        <v>15</v>
      </c>
      <c r="BB146" s="19"/>
      <c r="BC146" s="79">
        <f t="shared" si="103"/>
        <v>0</v>
      </c>
      <c r="BD146" s="19">
        <v>20</v>
      </c>
    </row>
    <row r="147" customHeight="1" spans="1:56">
      <c r="A147" s="74"/>
      <c r="B147" s="74"/>
      <c r="C147" s="74">
        <v>12921</v>
      </c>
      <c r="D147" s="74" t="s">
        <v>407</v>
      </c>
      <c r="E147" s="75">
        <f t="shared" si="99"/>
        <v>196.6</v>
      </c>
      <c r="F147" s="74">
        <v>26</v>
      </c>
      <c r="G147" s="76">
        <f t="shared" si="104"/>
        <v>104</v>
      </c>
      <c r="H147" s="19"/>
      <c r="I147" s="19">
        <v>9</v>
      </c>
      <c r="J147" s="79">
        <f>2*I147</f>
        <v>18</v>
      </c>
      <c r="L147" s="19"/>
      <c r="M147" s="79">
        <f t="shared" si="82"/>
        <v>0</v>
      </c>
      <c r="N147" s="19"/>
      <c r="O147" s="19">
        <v>4</v>
      </c>
      <c r="P147" s="79">
        <f t="shared" si="109"/>
        <v>4</v>
      </c>
      <c r="Q147" s="19"/>
      <c r="R147" s="81"/>
      <c r="S147" s="82">
        <f t="shared" si="105"/>
        <v>0</v>
      </c>
      <c r="T147" s="19"/>
      <c r="U147" s="19">
        <v>3</v>
      </c>
      <c r="V147" s="79">
        <f t="shared" si="112"/>
        <v>7.5</v>
      </c>
      <c r="W147" s="19"/>
      <c r="X147" s="19">
        <v>2</v>
      </c>
      <c r="Y147" s="82">
        <f t="shared" si="110"/>
        <v>1.6</v>
      </c>
      <c r="AA147" s="19"/>
      <c r="AB147" s="84">
        <f t="shared" si="90"/>
        <v>0</v>
      </c>
      <c r="AC147" s="19"/>
      <c r="AD147" s="19"/>
      <c r="AE147" s="79">
        <f t="shared" si="74"/>
        <v>0</v>
      </c>
      <c r="AF147" s="19"/>
      <c r="AG147" s="19"/>
      <c r="AH147" s="19"/>
      <c r="AI147" s="19">
        <f t="shared" si="106"/>
        <v>0</v>
      </c>
      <c r="AJ147" s="79">
        <f t="shared" si="97"/>
        <v>0</v>
      </c>
      <c r="AK147" s="19"/>
      <c r="AL147" s="19">
        <v>19</v>
      </c>
      <c r="AM147" s="19">
        <v>1</v>
      </c>
      <c r="AN147" s="19">
        <f t="shared" si="100"/>
        <v>20</v>
      </c>
      <c r="AO147" s="79">
        <f>2.5*AN147</f>
        <v>50</v>
      </c>
      <c r="AP147" s="19"/>
      <c r="AQ147" s="19">
        <v>3</v>
      </c>
      <c r="AR147" s="82">
        <f t="shared" si="113"/>
        <v>3</v>
      </c>
      <c r="AS147" s="81"/>
      <c r="AT147" s="81">
        <v>1</v>
      </c>
      <c r="AU147" s="81">
        <v>1</v>
      </c>
      <c r="AV147" s="81">
        <f t="shared" si="102"/>
        <v>3</v>
      </c>
      <c r="AW147" s="79">
        <f t="shared" si="111"/>
        <v>1.5</v>
      </c>
      <c r="AX147" s="19"/>
      <c r="AY147" s="81">
        <v>7</v>
      </c>
      <c r="AZ147" s="79">
        <f t="shared" si="107"/>
        <v>7</v>
      </c>
      <c r="BA147" s="19"/>
      <c r="BB147" s="19"/>
      <c r="BC147" s="79">
        <f t="shared" si="103"/>
        <v>0</v>
      </c>
      <c r="BD147" s="19"/>
    </row>
    <row r="148" customHeight="1" spans="1:56">
      <c r="A148" s="74"/>
      <c r="B148" s="74"/>
      <c r="C148" s="74">
        <v>1002090</v>
      </c>
      <c r="D148" s="74" t="s">
        <v>408</v>
      </c>
      <c r="E148" s="75">
        <f t="shared" si="99"/>
        <v>34.8</v>
      </c>
      <c r="F148" s="74"/>
      <c r="G148" s="76"/>
      <c r="H148" s="19"/>
      <c r="I148" s="19">
        <v>3</v>
      </c>
      <c r="J148" s="79">
        <f>2*I148</f>
        <v>6</v>
      </c>
      <c r="L148" s="19"/>
      <c r="M148" s="79">
        <f t="shared" si="82"/>
        <v>0</v>
      </c>
      <c r="N148" s="19"/>
      <c r="O148" s="19">
        <v>4</v>
      </c>
      <c r="P148" s="79">
        <f t="shared" si="109"/>
        <v>4</v>
      </c>
      <c r="Q148" s="19"/>
      <c r="R148" s="81">
        <v>1</v>
      </c>
      <c r="S148" s="82">
        <f t="shared" si="105"/>
        <v>0.8</v>
      </c>
      <c r="T148" s="19"/>
      <c r="U148" s="19">
        <v>1</v>
      </c>
      <c r="V148" s="79">
        <f t="shared" si="112"/>
        <v>2.5</v>
      </c>
      <c r="W148" s="19"/>
      <c r="X148" s="19"/>
      <c r="Y148" s="82">
        <f t="shared" si="110"/>
        <v>0</v>
      </c>
      <c r="AA148" s="19"/>
      <c r="AB148" s="84">
        <f t="shared" si="90"/>
        <v>0</v>
      </c>
      <c r="AC148" s="19"/>
      <c r="AD148" s="19"/>
      <c r="AE148" s="79">
        <f t="shared" si="74"/>
        <v>0</v>
      </c>
      <c r="AF148" s="19"/>
      <c r="AG148" s="19">
        <v>6</v>
      </c>
      <c r="AH148" s="19"/>
      <c r="AI148" s="19">
        <f t="shared" si="106"/>
        <v>6</v>
      </c>
      <c r="AJ148" s="79">
        <f t="shared" si="97"/>
        <v>9</v>
      </c>
      <c r="AK148" s="19"/>
      <c r="AL148" s="19">
        <v>4</v>
      </c>
      <c r="AM148" s="19"/>
      <c r="AN148" s="19">
        <f t="shared" si="100"/>
        <v>4</v>
      </c>
      <c r="AO148" s="79">
        <f>2.5*AN148</f>
        <v>10</v>
      </c>
      <c r="AP148" s="19"/>
      <c r="AQ148" s="19">
        <v>1</v>
      </c>
      <c r="AR148" s="82">
        <f t="shared" si="113"/>
        <v>1</v>
      </c>
      <c r="AS148" s="81"/>
      <c r="AT148" s="81">
        <v>1</v>
      </c>
      <c r="AU148" s="81">
        <v>1</v>
      </c>
      <c r="AV148" s="81">
        <f t="shared" si="102"/>
        <v>3</v>
      </c>
      <c r="AW148" s="79">
        <f t="shared" si="111"/>
        <v>1.5</v>
      </c>
      <c r="AX148" s="19"/>
      <c r="AY148" s="81"/>
      <c r="AZ148" s="79">
        <f t="shared" si="107"/>
        <v>0</v>
      </c>
      <c r="BA148" s="19"/>
      <c r="BB148" s="19"/>
      <c r="BC148" s="79">
        <f t="shared" si="103"/>
        <v>0</v>
      </c>
      <c r="BD148" s="19"/>
    </row>
    <row r="149" customHeight="1" spans="1:56">
      <c r="A149" s="74"/>
      <c r="B149" s="74"/>
      <c r="C149" s="74">
        <v>1003490</v>
      </c>
      <c r="D149" s="74" t="s">
        <v>409</v>
      </c>
      <c r="E149" s="75">
        <f t="shared" si="99"/>
        <v>8.5</v>
      </c>
      <c r="F149" s="74"/>
      <c r="G149" s="76"/>
      <c r="H149" s="19"/>
      <c r="I149" s="19">
        <v>1</v>
      </c>
      <c r="J149" s="79">
        <f>2*I149</f>
        <v>2</v>
      </c>
      <c r="L149" s="19"/>
      <c r="M149" s="79">
        <f t="shared" si="82"/>
        <v>0</v>
      </c>
      <c r="N149" s="19"/>
      <c r="O149" s="19"/>
      <c r="P149" s="79">
        <f t="shared" si="109"/>
        <v>0</v>
      </c>
      <c r="Q149" s="19"/>
      <c r="R149" s="81"/>
      <c r="S149" s="82">
        <f t="shared" si="105"/>
        <v>0</v>
      </c>
      <c r="T149" s="19"/>
      <c r="U149" s="19"/>
      <c r="V149" s="79">
        <f t="shared" si="112"/>
        <v>0</v>
      </c>
      <c r="W149" s="19"/>
      <c r="X149" s="19"/>
      <c r="Y149" s="82">
        <f t="shared" si="110"/>
        <v>0</v>
      </c>
      <c r="AA149" s="19"/>
      <c r="AB149" s="84">
        <f t="shared" si="90"/>
        <v>0</v>
      </c>
      <c r="AC149" s="19"/>
      <c r="AD149" s="19"/>
      <c r="AE149" s="79">
        <f t="shared" si="74"/>
        <v>0</v>
      </c>
      <c r="AF149" s="19"/>
      <c r="AG149" s="19"/>
      <c r="AH149" s="19"/>
      <c r="AI149" s="19">
        <f t="shared" si="106"/>
        <v>0</v>
      </c>
      <c r="AJ149" s="79">
        <f t="shared" si="97"/>
        <v>0</v>
      </c>
      <c r="AK149" s="19"/>
      <c r="AL149" s="19">
        <v>2</v>
      </c>
      <c r="AM149" s="19"/>
      <c r="AN149" s="19">
        <f t="shared" si="100"/>
        <v>2</v>
      </c>
      <c r="AO149" s="79">
        <f>2.5*AN149</f>
        <v>5</v>
      </c>
      <c r="AP149" s="19"/>
      <c r="AQ149" s="19">
        <v>1</v>
      </c>
      <c r="AR149" s="82">
        <f t="shared" si="113"/>
        <v>1</v>
      </c>
      <c r="AS149" s="81"/>
      <c r="AT149" s="81">
        <v>1</v>
      </c>
      <c r="AU149" s="81"/>
      <c r="AV149" s="81">
        <f t="shared" si="102"/>
        <v>1</v>
      </c>
      <c r="AW149" s="79">
        <f t="shared" si="111"/>
        <v>0.5</v>
      </c>
      <c r="AX149" s="19"/>
      <c r="AY149" s="81"/>
      <c r="AZ149" s="79">
        <f t="shared" si="107"/>
        <v>0</v>
      </c>
      <c r="BA149" s="19"/>
      <c r="BB149" s="19"/>
      <c r="BC149" s="79">
        <f t="shared" si="103"/>
        <v>0</v>
      </c>
      <c r="BD149" s="19"/>
    </row>
    <row r="150" customHeight="1" spans="1:56">
      <c r="A150" s="74"/>
      <c r="B150" s="74"/>
      <c r="C150" s="86">
        <v>1003491</v>
      </c>
      <c r="D150" s="86" t="s">
        <v>410</v>
      </c>
      <c r="E150" s="75">
        <f t="shared" si="99"/>
        <v>2.5</v>
      </c>
      <c r="F150" s="74"/>
      <c r="G150" s="76"/>
      <c r="H150" s="19"/>
      <c r="I150" s="19"/>
      <c r="J150" s="79"/>
      <c r="L150" s="19"/>
      <c r="M150" s="79"/>
      <c r="N150" s="19"/>
      <c r="O150" s="19"/>
      <c r="P150" s="79"/>
      <c r="Q150" s="19"/>
      <c r="R150" s="81"/>
      <c r="S150" s="82"/>
      <c r="T150" s="19"/>
      <c r="U150" s="19"/>
      <c r="V150" s="79"/>
      <c r="W150" s="19"/>
      <c r="X150" s="19"/>
      <c r="Y150" s="82"/>
      <c r="AA150" s="19"/>
      <c r="AB150" s="84"/>
      <c r="AC150" s="19"/>
      <c r="AD150" s="19"/>
      <c r="AE150" s="79"/>
      <c r="AF150" s="19"/>
      <c r="AG150" s="19">
        <v>1</v>
      </c>
      <c r="AH150" s="19"/>
      <c r="AI150" s="19">
        <f t="shared" si="106"/>
        <v>1</v>
      </c>
      <c r="AJ150" s="79">
        <f t="shared" si="97"/>
        <v>1.5</v>
      </c>
      <c r="AK150" s="19"/>
      <c r="AL150" s="19"/>
      <c r="AM150" s="19"/>
      <c r="AN150" s="19">
        <f t="shared" si="100"/>
        <v>0</v>
      </c>
      <c r="AO150" s="79">
        <f>2.5*AN150</f>
        <v>0</v>
      </c>
      <c r="AP150" s="19"/>
      <c r="AQ150" s="19">
        <v>1</v>
      </c>
      <c r="AR150" s="82">
        <f t="shared" si="113"/>
        <v>1</v>
      </c>
      <c r="AS150" s="81"/>
      <c r="AT150" s="81"/>
      <c r="AU150" s="81"/>
      <c r="AV150" s="81">
        <f t="shared" si="102"/>
        <v>0</v>
      </c>
      <c r="AW150" s="79">
        <f t="shared" si="111"/>
        <v>0</v>
      </c>
      <c r="AX150" s="19"/>
      <c r="AY150" s="81"/>
      <c r="AZ150" s="79">
        <f t="shared" si="107"/>
        <v>0</v>
      </c>
      <c r="BA150" s="19"/>
      <c r="BB150" s="19"/>
      <c r="BC150" s="79">
        <f t="shared" si="103"/>
        <v>0</v>
      </c>
      <c r="BD150" s="19"/>
    </row>
    <row r="151" customHeight="1" spans="1:56">
      <c r="A151" s="74">
        <v>710</v>
      </c>
      <c r="B151" s="74" t="s">
        <v>411</v>
      </c>
      <c r="C151" s="74">
        <v>12981</v>
      </c>
      <c r="D151" s="74" t="s">
        <v>412</v>
      </c>
      <c r="E151" s="75">
        <f t="shared" si="99"/>
        <v>105.5</v>
      </c>
      <c r="F151" s="74">
        <v>20</v>
      </c>
      <c r="G151" s="76">
        <f t="shared" ref="G151:G163" si="114">4*F151</f>
        <v>80</v>
      </c>
      <c r="H151" s="19">
        <v>30</v>
      </c>
      <c r="I151" s="19">
        <v>4</v>
      </c>
      <c r="J151" s="79">
        <f>2*I151</f>
        <v>8</v>
      </c>
      <c r="K151" s="19">
        <v>15</v>
      </c>
      <c r="L151" s="19"/>
      <c r="M151" s="79">
        <f t="shared" ref="M151:M197" si="115">1.5*L151</f>
        <v>0</v>
      </c>
      <c r="N151" s="19">
        <v>8</v>
      </c>
      <c r="O151" s="19">
        <v>6</v>
      </c>
      <c r="P151" s="79">
        <f t="shared" ref="P151:P156" si="116">1*O151</f>
        <v>6</v>
      </c>
      <c r="Q151" s="19">
        <v>25</v>
      </c>
      <c r="R151" s="81"/>
      <c r="S151" s="82">
        <f t="shared" ref="S151:S161" si="117">0.8*R151</f>
        <v>0</v>
      </c>
      <c r="T151" s="19">
        <v>6</v>
      </c>
      <c r="U151" s="19"/>
      <c r="V151" s="79">
        <f t="shared" ref="V151:V170" si="118">2.5*U151</f>
        <v>0</v>
      </c>
      <c r="W151" s="19">
        <v>4</v>
      </c>
      <c r="X151" s="19">
        <v>5</v>
      </c>
      <c r="Y151" s="82">
        <f>1*X151</f>
        <v>5</v>
      </c>
      <c r="Z151" s="19">
        <v>10</v>
      </c>
      <c r="AA151" s="19"/>
      <c r="AB151" s="84">
        <f t="shared" ref="AB151:AB172" si="119">0.5*AA151</f>
        <v>0</v>
      </c>
      <c r="AC151" s="19">
        <v>3</v>
      </c>
      <c r="AD151" s="19"/>
      <c r="AE151" s="79">
        <f t="shared" ref="AE151:AE209" si="120">0.3*AD151</f>
        <v>0</v>
      </c>
      <c r="AF151" s="19">
        <v>8</v>
      </c>
      <c r="AG151" s="19"/>
      <c r="AH151" s="19"/>
      <c r="AI151" s="19">
        <f t="shared" si="106"/>
        <v>0</v>
      </c>
      <c r="AJ151" s="79">
        <f t="shared" si="97"/>
        <v>0</v>
      </c>
      <c r="AK151" s="19">
        <v>5</v>
      </c>
      <c r="AL151" s="19">
        <v>3</v>
      </c>
      <c r="AM151" s="19">
        <v>1</v>
      </c>
      <c r="AN151" s="19">
        <f t="shared" si="100"/>
        <v>4</v>
      </c>
      <c r="AO151" s="79">
        <f>1*AN151</f>
        <v>4</v>
      </c>
      <c r="AP151" s="19">
        <v>20</v>
      </c>
      <c r="AQ151" s="19">
        <v>1</v>
      </c>
      <c r="AR151" s="82">
        <f t="shared" si="113"/>
        <v>1</v>
      </c>
      <c r="AS151" s="81">
        <v>12</v>
      </c>
      <c r="AT151" s="81"/>
      <c r="AU151" s="81"/>
      <c r="AV151" s="81">
        <f t="shared" si="102"/>
        <v>0</v>
      </c>
      <c r="AW151" s="79">
        <f t="shared" si="111"/>
        <v>0</v>
      </c>
      <c r="AX151" s="19">
        <v>20</v>
      </c>
      <c r="AY151" s="81"/>
      <c r="AZ151" s="79">
        <f t="shared" si="107"/>
        <v>0</v>
      </c>
      <c r="BA151" s="19">
        <v>10</v>
      </c>
      <c r="BB151" s="19">
        <v>1</v>
      </c>
      <c r="BC151" s="79">
        <f t="shared" si="103"/>
        <v>1.5</v>
      </c>
      <c r="BD151" s="19">
        <v>18</v>
      </c>
    </row>
    <row r="152" customHeight="1" spans="1:56">
      <c r="A152" s="74"/>
      <c r="B152" s="74"/>
      <c r="C152" s="74">
        <v>15385</v>
      </c>
      <c r="D152" s="74" t="s">
        <v>413</v>
      </c>
      <c r="E152" s="75">
        <f t="shared" si="99"/>
        <v>70</v>
      </c>
      <c r="F152" s="74">
        <v>10</v>
      </c>
      <c r="G152" s="76">
        <f t="shared" si="114"/>
        <v>40</v>
      </c>
      <c r="H152" s="19"/>
      <c r="I152" s="19">
        <v>3</v>
      </c>
      <c r="J152" s="79">
        <f>2*I152</f>
        <v>6</v>
      </c>
      <c r="L152" s="19">
        <v>3</v>
      </c>
      <c r="M152" s="79">
        <f t="shared" si="115"/>
        <v>4.5</v>
      </c>
      <c r="N152" s="19"/>
      <c r="O152" s="19">
        <v>1</v>
      </c>
      <c r="P152" s="79">
        <f t="shared" si="116"/>
        <v>1</v>
      </c>
      <c r="Q152" s="19"/>
      <c r="R152" s="81"/>
      <c r="S152" s="82">
        <f t="shared" si="117"/>
        <v>0</v>
      </c>
      <c r="T152" s="19"/>
      <c r="U152" s="19"/>
      <c r="V152" s="79">
        <f t="shared" si="118"/>
        <v>0</v>
      </c>
      <c r="W152" s="19"/>
      <c r="X152" s="19">
        <v>5</v>
      </c>
      <c r="Y152" s="82">
        <f>1*X152</f>
        <v>5</v>
      </c>
      <c r="AA152" s="19"/>
      <c r="AB152" s="84">
        <f t="shared" si="119"/>
        <v>0</v>
      </c>
      <c r="AC152" s="19"/>
      <c r="AD152" s="19"/>
      <c r="AE152" s="79">
        <f t="shared" si="120"/>
        <v>0</v>
      </c>
      <c r="AF152" s="19"/>
      <c r="AG152" s="19">
        <v>1</v>
      </c>
      <c r="AH152" s="19"/>
      <c r="AI152" s="19">
        <f t="shared" si="106"/>
        <v>1</v>
      </c>
      <c r="AJ152" s="79">
        <f t="shared" si="97"/>
        <v>1.5</v>
      </c>
      <c r="AK152" s="19"/>
      <c r="AL152" s="19"/>
      <c r="AM152" s="19"/>
      <c r="AN152" s="19">
        <f t="shared" si="100"/>
        <v>0</v>
      </c>
      <c r="AO152" s="79">
        <f t="shared" ref="AO152:AO165" si="121">1*AN152</f>
        <v>0</v>
      </c>
      <c r="AP152" s="19"/>
      <c r="AQ152" s="19">
        <v>7</v>
      </c>
      <c r="AR152" s="82">
        <f t="shared" si="113"/>
        <v>7</v>
      </c>
      <c r="AS152" s="81"/>
      <c r="AT152" s="81">
        <v>3</v>
      </c>
      <c r="AU152" s="81"/>
      <c r="AV152" s="81">
        <f t="shared" si="102"/>
        <v>3</v>
      </c>
      <c r="AW152" s="79">
        <f t="shared" si="111"/>
        <v>1.5</v>
      </c>
      <c r="AX152" s="19"/>
      <c r="AY152" s="81">
        <v>2</v>
      </c>
      <c r="AZ152" s="79">
        <f t="shared" si="107"/>
        <v>2</v>
      </c>
      <c r="BA152" s="19"/>
      <c r="BB152" s="19">
        <v>1</v>
      </c>
      <c r="BC152" s="79">
        <f t="shared" si="103"/>
        <v>1.5</v>
      </c>
      <c r="BD152" s="19"/>
    </row>
    <row r="153" customHeight="1" spans="1:56">
      <c r="A153" s="74">
        <v>712</v>
      </c>
      <c r="B153" s="74" t="s">
        <v>414</v>
      </c>
      <c r="C153" s="74">
        <v>4089</v>
      </c>
      <c r="D153" s="74" t="s">
        <v>415</v>
      </c>
      <c r="E153" s="75">
        <f t="shared" si="99"/>
        <v>257.9</v>
      </c>
      <c r="F153" s="74">
        <v>50</v>
      </c>
      <c r="G153" s="76">
        <f t="shared" si="114"/>
        <v>200</v>
      </c>
      <c r="H153" s="19">
        <v>45</v>
      </c>
      <c r="I153" s="19">
        <v>14</v>
      </c>
      <c r="J153" s="79">
        <f>3*I153</f>
        <v>42</v>
      </c>
      <c r="K153" s="19">
        <v>30</v>
      </c>
      <c r="L153" s="19"/>
      <c r="M153" s="79">
        <f t="shared" si="115"/>
        <v>0</v>
      </c>
      <c r="N153" s="19">
        <v>15</v>
      </c>
      <c r="O153" s="19">
        <v>4</v>
      </c>
      <c r="P153" s="79">
        <f t="shared" si="116"/>
        <v>4</v>
      </c>
      <c r="Q153" s="19">
        <v>40</v>
      </c>
      <c r="R153" s="81">
        <v>1</v>
      </c>
      <c r="S153" s="82">
        <f t="shared" si="117"/>
        <v>0.8</v>
      </c>
      <c r="T153" s="19">
        <v>10</v>
      </c>
      <c r="U153" s="19">
        <v>1</v>
      </c>
      <c r="V153" s="79">
        <f t="shared" si="118"/>
        <v>2.5</v>
      </c>
      <c r="W153" s="19">
        <v>6</v>
      </c>
      <c r="X153" s="19">
        <v>2</v>
      </c>
      <c r="Y153" s="82">
        <f>0.8*X153</f>
        <v>1.6</v>
      </c>
      <c r="Z153" s="19">
        <v>12</v>
      </c>
      <c r="AA153" s="19"/>
      <c r="AB153" s="84">
        <f t="shared" si="119"/>
        <v>0</v>
      </c>
      <c r="AC153" s="19">
        <v>8</v>
      </c>
      <c r="AD153" s="19"/>
      <c r="AE153" s="79">
        <f t="shared" si="120"/>
        <v>0</v>
      </c>
      <c r="AF153" s="19">
        <v>12</v>
      </c>
      <c r="AG153" s="19"/>
      <c r="AH153" s="19"/>
      <c r="AI153" s="19">
        <f t="shared" si="106"/>
        <v>0</v>
      </c>
      <c r="AJ153" s="79">
        <f t="shared" si="97"/>
        <v>0</v>
      </c>
      <c r="AK153" s="19">
        <v>10</v>
      </c>
      <c r="AL153" s="19">
        <v>2</v>
      </c>
      <c r="AM153" s="19"/>
      <c r="AN153" s="19">
        <f t="shared" si="100"/>
        <v>2</v>
      </c>
      <c r="AO153" s="79">
        <f t="shared" si="121"/>
        <v>2</v>
      </c>
      <c r="AP153" s="19">
        <v>30</v>
      </c>
      <c r="AQ153" s="19">
        <v>1</v>
      </c>
      <c r="AR153" s="82">
        <f t="shared" si="113"/>
        <v>1</v>
      </c>
      <c r="AS153" s="81">
        <v>20</v>
      </c>
      <c r="AT153" s="81"/>
      <c r="AU153" s="81">
        <v>4</v>
      </c>
      <c r="AV153" s="81">
        <f t="shared" si="102"/>
        <v>8</v>
      </c>
      <c r="AW153" s="79">
        <f t="shared" si="111"/>
        <v>4</v>
      </c>
      <c r="AX153" s="19">
        <v>30</v>
      </c>
      <c r="AY153" s="81"/>
      <c r="AZ153" s="79">
        <f t="shared" si="107"/>
        <v>0</v>
      </c>
      <c r="BA153" s="19">
        <v>15</v>
      </c>
      <c r="BB153" s="19"/>
      <c r="BC153" s="79">
        <f t="shared" si="103"/>
        <v>0</v>
      </c>
      <c r="BD153" s="19">
        <v>25</v>
      </c>
    </row>
    <row r="154" customHeight="1" spans="1:56">
      <c r="A154" s="74"/>
      <c r="B154" s="74"/>
      <c r="C154" s="74">
        <v>8972</v>
      </c>
      <c r="D154" s="74" t="s">
        <v>416</v>
      </c>
      <c r="E154" s="75">
        <f t="shared" si="99"/>
        <v>416.15</v>
      </c>
      <c r="F154" s="74">
        <v>90</v>
      </c>
      <c r="G154" s="76">
        <f t="shared" si="114"/>
        <v>360</v>
      </c>
      <c r="H154" s="19"/>
      <c r="I154" s="19">
        <v>9</v>
      </c>
      <c r="J154" s="79">
        <f>3*I154</f>
        <v>27</v>
      </c>
      <c r="L154" s="19"/>
      <c r="M154" s="79">
        <f t="shared" si="115"/>
        <v>0</v>
      </c>
      <c r="N154" s="19"/>
      <c r="O154" s="19">
        <v>15</v>
      </c>
      <c r="P154" s="79">
        <f t="shared" si="116"/>
        <v>15</v>
      </c>
      <c r="Q154" s="19"/>
      <c r="R154" s="81"/>
      <c r="S154" s="82">
        <f t="shared" si="117"/>
        <v>0</v>
      </c>
      <c r="T154" s="19"/>
      <c r="U154" s="19"/>
      <c r="V154" s="79">
        <f t="shared" si="118"/>
        <v>0</v>
      </c>
      <c r="W154" s="19"/>
      <c r="X154" s="19">
        <v>3</v>
      </c>
      <c r="Y154" s="82">
        <f>0.8*X154</f>
        <v>2.4</v>
      </c>
      <c r="AA154" s="19"/>
      <c r="AB154" s="84">
        <f t="shared" si="119"/>
        <v>0</v>
      </c>
      <c r="AC154" s="19"/>
      <c r="AD154" s="19"/>
      <c r="AE154" s="79">
        <f t="shared" si="120"/>
        <v>0</v>
      </c>
      <c r="AF154" s="19"/>
      <c r="AG154" s="19"/>
      <c r="AH154" s="19">
        <v>1</v>
      </c>
      <c r="AI154" s="19">
        <f t="shared" si="106"/>
        <v>0.5</v>
      </c>
      <c r="AJ154" s="79">
        <f t="shared" si="97"/>
        <v>0.75</v>
      </c>
      <c r="AK154" s="19"/>
      <c r="AL154" s="19">
        <v>6</v>
      </c>
      <c r="AM154" s="19"/>
      <c r="AN154" s="19">
        <f t="shared" si="100"/>
        <v>6</v>
      </c>
      <c r="AO154" s="79">
        <f t="shared" si="121"/>
        <v>6</v>
      </c>
      <c r="AP154" s="19"/>
      <c r="AQ154" s="19"/>
      <c r="AR154" s="82">
        <f t="shared" si="113"/>
        <v>0</v>
      </c>
      <c r="AS154" s="81"/>
      <c r="AT154" s="81">
        <v>6</v>
      </c>
      <c r="AU154" s="81">
        <v>1</v>
      </c>
      <c r="AV154" s="81">
        <f t="shared" si="102"/>
        <v>8</v>
      </c>
      <c r="AW154" s="79">
        <f t="shared" si="111"/>
        <v>4</v>
      </c>
      <c r="AX154" s="19"/>
      <c r="AY154" s="81">
        <v>1</v>
      </c>
      <c r="AZ154" s="79">
        <f t="shared" si="107"/>
        <v>1</v>
      </c>
      <c r="BA154" s="19"/>
      <c r="BB154" s="19"/>
      <c r="BC154" s="79">
        <f t="shared" si="103"/>
        <v>0</v>
      </c>
      <c r="BD154" s="19"/>
    </row>
    <row r="155" customHeight="1" spans="1:56">
      <c r="A155" s="74"/>
      <c r="B155" s="74"/>
      <c r="C155" s="74">
        <v>11382</v>
      </c>
      <c r="D155" s="74" t="s">
        <v>417</v>
      </c>
      <c r="E155" s="75">
        <f t="shared" si="99"/>
        <v>371</v>
      </c>
      <c r="F155" s="74">
        <v>83</v>
      </c>
      <c r="G155" s="76">
        <f t="shared" si="114"/>
        <v>332</v>
      </c>
      <c r="H155" s="19"/>
      <c r="I155" s="19">
        <v>11</v>
      </c>
      <c r="J155" s="79">
        <f>3*I155</f>
        <v>33</v>
      </c>
      <c r="L155" s="19"/>
      <c r="M155" s="79">
        <f t="shared" si="115"/>
        <v>0</v>
      </c>
      <c r="N155" s="19"/>
      <c r="O155" s="19">
        <v>1</v>
      </c>
      <c r="P155" s="79">
        <f t="shared" si="116"/>
        <v>1</v>
      </c>
      <c r="Q155" s="19"/>
      <c r="R155" s="81"/>
      <c r="S155" s="82">
        <f t="shared" si="117"/>
        <v>0</v>
      </c>
      <c r="T155" s="19"/>
      <c r="U155" s="19"/>
      <c r="V155" s="79">
        <f t="shared" si="118"/>
        <v>0</v>
      </c>
      <c r="W155" s="19"/>
      <c r="X155" s="19"/>
      <c r="Y155" s="82">
        <f>0.8*X155</f>
        <v>0</v>
      </c>
      <c r="AA155" s="19">
        <v>1</v>
      </c>
      <c r="AB155" s="84">
        <f t="shared" si="119"/>
        <v>0.5</v>
      </c>
      <c r="AC155" s="19"/>
      <c r="AD155" s="19"/>
      <c r="AE155" s="79">
        <f t="shared" si="120"/>
        <v>0</v>
      </c>
      <c r="AF155" s="19"/>
      <c r="AG155" s="19">
        <v>1</v>
      </c>
      <c r="AH155" s="19"/>
      <c r="AI155" s="19">
        <f t="shared" si="106"/>
        <v>1</v>
      </c>
      <c r="AJ155" s="79">
        <f t="shared" si="97"/>
        <v>1.5</v>
      </c>
      <c r="AK155" s="19"/>
      <c r="AL155" s="19"/>
      <c r="AM155" s="19"/>
      <c r="AN155" s="19">
        <f t="shared" si="100"/>
        <v>0</v>
      </c>
      <c r="AO155" s="79">
        <f t="shared" si="121"/>
        <v>0</v>
      </c>
      <c r="AP155" s="19"/>
      <c r="AQ155" s="19"/>
      <c r="AR155" s="82">
        <f t="shared" si="113"/>
        <v>0</v>
      </c>
      <c r="AS155" s="81"/>
      <c r="AT155" s="81">
        <v>1</v>
      </c>
      <c r="AU155" s="81">
        <v>1</v>
      </c>
      <c r="AV155" s="81">
        <f t="shared" si="102"/>
        <v>3</v>
      </c>
      <c r="AW155" s="79">
        <f t="shared" si="111"/>
        <v>1.5</v>
      </c>
      <c r="AX155" s="19"/>
      <c r="AY155" s="81"/>
      <c r="AZ155" s="79">
        <f t="shared" si="107"/>
        <v>0</v>
      </c>
      <c r="BA155" s="19"/>
      <c r="BB155" s="19">
        <v>1</v>
      </c>
      <c r="BC155" s="79">
        <f t="shared" si="103"/>
        <v>1.5</v>
      </c>
      <c r="BD155" s="19"/>
    </row>
    <row r="156" customHeight="1" spans="1:56">
      <c r="A156" s="74"/>
      <c r="B156" s="74"/>
      <c r="C156" s="74">
        <v>15067</v>
      </c>
      <c r="D156" s="74" t="s">
        <v>418</v>
      </c>
      <c r="E156" s="75">
        <f t="shared" si="99"/>
        <v>141</v>
      </c>
      <c r="F156" s="74">
        <v>30</v>
      </c>
      <c r="G156" s="76">
        <f t="shared" si="114"/>
        <v>120</v>
      </c>
      <c r="H156" s="19"/>
      <c r="I156" s="19">
        <v>5</v>
      </c>
      <c r="J156" s="79">
        <f>3*I156</f>
        <v>15</v>
      </c>
      <c r="L156" s="19"/>
      <c r="M156" s="79">
        <f t="shared" si="115"/>
        <v>0</v>
      </c>
      <c r="N156" s="19"/>
      <c r="O156" s="19"/>
      <c r="P156" s="79">
        <f t="shared" si="116"/>
        <v>0</v>
      </c>
      <c r="Q156" s="19"/>
      <c r="R156" s="81"/>
      <c r="S156" s="82">
        <f t="shared" si="117"/>
        <v>0</v>
      </c>
      <c r="T156" s="19"/>
      <c r="U156" s="19"/>
      <c r="V156" s="79">
        <f t="shared" si="118"/>
        <v>0</v>
      </c>
      <c r="W156" s="19"/>
      <c r="X156" s="19"/>
      <c r="Y156" s="82">
        <f>0.8*X156</f>
        <v>0</v>
      </c>
      <c r="AA156" s="19"/>
      <c r="AB156" s="84">
        <f t="shared" si="119"/>
        <v>0</v>
      </c>
      <c r="AC156" s="19"/>
      <c r="AD156" s="19"/>
      <c r="AE156" s="79">
        <f t="shared" si="120"/>
        <v>0</v>
      </c>
      <c r="AF156" s="19"/>
      <c r="AG156" s="19"/>
      <c r="AH156" s="19"/>
      <c r="AI156" s="19">
        <f t="shared" si="106"/>
        <v>0</v>
      </c>
      <c r="AJ156" s="79">
        <f t="shared" si="97"/>
        <v>0</v>
      </c>
      <c r="AK156" s="19"/>
      <c r="AL156" s="19">
        <v>3</v>
      </c>
      <c r="AM156" s="19">
        <v>2</v>
      </c>
      <c r="AN156" s="19">
        <f t="shared" si="100"/>
        <v>5</v>
      </c>
      <c r="AO156" s="79">
        <f t="shared" si="121"/>
        <v>5</v>
      </c>
      <c r="AP156" s="19"/>
      <c r="AQ156" s="19"/>
      <c r="AR156" s="82">
        <f t="shared" si="113"/>
        <v>0</v>
      </c>
      <c r="AS156" s="81"/>
      <c r="AT156" s="81">
        <v>2</v>
      </c>
      <c r="AU156" s="81"/>
      <c r="AV156" s="81">
        <f t="shared" si="102"/>
        <v>2</v>
      </c>
      <c r="AW156" s="79">
        <f t="shared" si="111"/>
        <v>1</v>
      </c>
      <c r="AX156" s="19"/>
      <c r="AY156" s="81"/>
      <c r="AZ156" s="79">
        <f t="shared" si="107"/>
        <v>0</v>
      </c>
      <c r="BA156" s="19"/>
      <c r="BB156" s="19"/>
      <c r="BC156" s="79">
        <f t="shared" si="103"/>
        <v>0</v>
      </c>
      <c r="BD156" s="19"/>
    </row>
    <row r="157" customHeight="1" spans="1:56">
      <c r="A157" s="74">
        <v>713</v>
      </c>
      <c r="B157" s="74" t="s">
        <v>419</v>
      </c>
      <c r="C157" s="74">
        <v>6492</v>
      </c>
      <c r="D157" s="74" t="s">
        <v>420</v>
      </c>
      <c r="E157" s="75">
        <f t="shared" si="99"/>
        <v>138.9</v>
      </c>
      <c r="F157" s="74">
        <v>15</v>
      </c>
      <c r="G157" s="76">
        <f t="shared" si="114"/>
        <v>60</v>
      </c>
      <c r="H157" s="19">
        <v>30</v>
      </c>
      <c r="I157" s="19">
        <v>1</v>
      </c>
      <c r="J157" s="79">
        <f t="shared" ref="J157:J165" si="122">2*I157</f>
        <v>2</v>
      </c>
      <c r="K157" s="19">
        <v>15</v>
      </c>
      <c r="L157" s="19"/>
      <c r="M157" s="79">
        <f t="shared" si="115"/>
        <v>0</v>
      </c>
      <c r="N157" s="19">
        <v>8</v>
      </c>
      <c r="O157" s="19">
        <v>8</v>
      </c>
      <c r="P157" s="79">
        <f>2*O157</f>
        <v>16</v>
      </c>
      <c r="Q157" s="19">
        <v>25</v>
      </c>
      <c r="R157" s="81">
        <v>3</v>
      </c>
      <c r="S157" s="82">
        <f t="shared" si="117"/>
        <v>2.4</v>
      </c>
      <c r="T157" s="19">
        <v>6</v>
      </c>
      <c r="U157" s="19"/>
      <c r="V157" s="79">
        <f t="shared" si="118"/>
        <v>0</v>
      </c>
      <c r="W157" s="19">
        <v>4</v>
      </c>
      <c r="X157" s="19">
        <v>10</v>
      </c>
      <c r="Y157" s="82">
        <f>1*X157</f>
        <v>10</v>
      </c>
      <c r="Z157" s="19">
        <v>10</v>
      </c>
      <c r="AA157" s="19"/>
      <c r="AB157" s="84">
        <f t="shared" si="119"/>
        <v>0</v>
      </c>
      <c r="AC157" s="19">
        <v>3</v>
      </c>
      <c r="AD157" s="19"/>
      <c r="AE157" s="79">
        <f t="shared" si="120"/>
        <v>0</v>
      </c>
      <c r="AF157" s="19">
        <v>8</v>
      </c>
      <c r="AG157" s="19"/>
      <c r="AH157" s="19"/>
      <c r="AI157" s="19">
        <f t="shared" si="106"/>
        <v>0</v>
      </c>
      <c r="AJ157" s="79">
        <f t="shared" si="97"/>
        <v>0</v>
      </c>
      <c r="AK157" s="19">
        <v>5</v>
      </c>
      <c r="AL157" s="19">
        <v>6</v>
      </c>
      <c r="AM157" s="19"/>
      <c r="AN157" s="19">
        <f t="shared" si="100"/>
        <v>6</v>
      </c>
      <c r="AO157" s="79">
        <f t="shared" si="121"/>
        <v>6</v>
      </c>
      <c r="AP157" s="19">
        <v>20</v>
      </c>
      <c r="AQ157" s="19">
        <v>9</v>
      </c>
      <c r="AR157" s="82">
        <f>2*AQ157</f>
        <v>18</v>
      </c>
      <c r="AS157" s="81">
        <v>12</v>
      </c>
      <c r="AT157" s="81">
        <v>14</v>
      </c>
      <c r="AU157" s="81"/>
      <c r="AV157" s="81">
        <f t="shared" si="102"/>
        <v>14</v>
      </c>
      <c r="AW157" s="79">
        <f>1*AV157</f>
        <v>14</v>
      </c>
      <c r="AX157" s="19">
        <v>20</v>
      </c>
      <c r="AY157" s="81">
        <v>6</v>
      </c>
      <c r="AZ157" s="79">
        <f t="shared" si="107"/>
        <v>6</v>
      </c>
      <c r="BA157" s="19">
        <v>10</v>
      </c>
      <c r="BB157" s="19">
        <v>3</v>
      </c>
      <c r="BC157" s="79">
        <f t="shared" si="103"/>
        <v>4.5</v>
      </c>
      <c r="BD157" s="19">
        <v>18</v>
      </c>
    </row>
    <row r="158" customHeight="1" spans="1:56">
      <c r="A158" s="74"/>
      <c r="B158" s="74"/>
      <c r="C158" s="74">
        <v>11961</v>
      </c>
      <c r="D158" s="74" t="s">
        <v>421</v>
      </c>
      <c r="E158" s="75">
        <f t="shared" si="99"/>
        <v>190.3</v>
      </c>
      <c r="F158" s="74">
        <v>25</v>
      </c>
      <c r="G158" s="76">
        <f t="shared" si="114"/>
        <v>100</v>
      </c>
      <c r="H158" s="19"/>
      <c r="I158" s="19">
        <v>6</v>
      </c>
      <c r="J158" s="79">
        <f t="shared" si="122"/>
        <v>12</v>
      </c>
      <c r="L158" s="19"/>
      <c r="M158" s="79">
        <f t="shared" si="115"/>
        <v>0</v>
      </c>
      <c r="N158" s="19"/>
      <c r="O158" s="19">
        <v>21</v>
      </c>
      <c r="P158" s="79">
        <f>2*O158</f>
        <v>42</v>
      </c>
      <c r="Q158" s="19"/>
      <c r="R158" s="81">
        <v>2</v>
      </c>
      <c r="S158" s="82">
        <f t="shared" si="117"/>
        <v>1.6</v>
      </c>
      <c r="T158" s="19"/>
      <c r="U158" s="19"/>
      <c r="V158" s="79">
        <f t="shared" si="118"/>
        <v>0</v>
      </c>
      <c r="W158" s="19"/>
      <c r="X158" s="19">
        <v>1</v>
      </c>
      <c r="Y158" s="82">
        <f>1*X158</f>
        <v>1</v>
      </c>
      <c r="AA158" s="19">
        <v>1</v>
      </c>
      <c r="AB158" s="84">
        <f t="shared" si="119"/>
        <v>0.5</v>
      </c>
      <c r="AC158" s="19"/>
      <c r="AD158" s="19">
        <v>4</v>
      </c>
      <c r="AE158" s="79">
        <f t="shared" si="120"/>
        <v>1.2</v>
      </c>
      <c r="AF158" s="19"/>
      <c r="AG158" s="19"/>
      <c r="AH158" s="19"/>
      <c r="AI158" s="19">
        <f t="shared" si="106"/>
        <v>0</v>
      </c>
      <c r="AJ158" s="79">
        <f t="shared" si="97"/>
        <v>0</v>
      </c>
      <c r="AK158" s="19"/>
      <c r="AL158" s="19">
        <v>6</v>
      </c>
      <c r="AM158" s="19"/>
      <c r="AN158" s="19">
        <f t="shared" si="100"/>
        <v>6</v>
      </c>
      <c r="AO158" s="79">
        <f t="shared" si="121"/>
        <v>6</v>
      </c>
      <c r="AP158" s="19"/>
      <c r="AQ158" s="19">
        <v>8</v>
      </c>
      <c r="AR158" s="82">
        <f>2*AQ158</f>
        <v>16</v>
      </c>
      <c r="AS158" s="81"/>
      <c r="AT158" s="81">
        <v>9</v>
      </c>
      <c r="AU158" s="81"/>
      <c r="AV158" s="81">
        <f t="shared" si="102"/>
        <v>9</v>
      </c>
      <c r="AW158" s="79">
        <f>1*AV158</f>
        <v>9</v>
      </c>
      <c r="AX158" s="19"/>
      <c r="AY158" s="81">
        <v>1</v>
      </c>
      <c r="AZ158" s="79">
        <f t="shared" si="107"/>
        <v>1</v>
      </c>
      <c r="BA158" s="19"/>
      <c r="BB158" s="19"/>
      <c r="BC158" s="79">
        <f t="shared" si="103"/>
        <v>0</v>
      </c>
      <c r="BD158" s="19"/>
    </row>
    <row r="159" ht="12.75" customHeight="1" spans="1:56">
      <c r="A159" s="74">
        <v>716</v>
      </c>
      <c r="B159" s="74" t="s">
        <v>422</v>
      </c>
      <c r="C159" s="74">
        <v>6473</v>
      </c>
      <c r="D159" s="74" t="s">
        <v>423</v>
      </c>
      <c r="E159" s="75">
        <f t="shared" si="99"/>
        <v>172.5</v>
      </c>
      <c r="F159" s="74">
        <v>27</v>
      </c>
      <c r="G159" s="76">
        <f t="shared" si="114"/>
        <v>108</v>
      </c>
      <c r="H159" s="19">
        <v>35</v>
      </c>
      <c r="I159" s="19">
        <v>12</v>
      </c>
      <c r="J159" s="79">
        <f t="shared" si="122"/>
        <v>24</v>
      </c>
      <c r="K159" s="19">
        <v>25</v>
      </c>
      <c r="L159" s="19">
        <v>1</v>
      </c>
      <c r="M159" s="79">
        <f t="shared" si="115"/>
        <v>1.5</v>
      </c>
      <c r="N159" s="19">
        <v>12</v>
      </c>
      <c r="O159" s="19">
        <v>9</v>
      </c>
      <c r="P159" s="79">
        <f t="shared" ref="P159:P174" si="123">1*O159</f>
        <v>9</v>
      </c>
      <c r="Q159" s="19">
        <v>30</v>
      </c>
      <c r="R159" s="81"/>
      <c r="S159" s="82">
        <f t="shared" si="117"/>
        <v>0</v>
      </c>
      <c r="T159" s="19">
        <v>10</v>
      </c>
      <c r="U159" s="19">
        <v>5</v>
      </c>
      <c r="V159" s="79">
        <f t="shared" si="118"/>
        <v>12.5</v>
      </c>
      <c r="W159" s="19">
        <v>6</v>
      </c>
      <c r="X159" s="19"/>
      <c r="Y159" s="82">
        <f>0.8*X159</f>
        <v>0</v>
      </c>
      <c r="Z159" s="19">
        <v>12</v>
      </c>
      <c r="AA159" s="19"/>
      <c r="AB159" s="84">
        <f t="shared" si="119"/>
        <v>0</v>
      </c>
      <c r="AC159" s="19">
        <v>8</v>
      </c>
      <c r="AD159" s="19"/>
      <c r="AE159" s="79">
        <f t="shared" si="120"/>
        <v>0</v>
      </c>
      <c r="AF159" s="19">
        <v>12</v>
      </c>
      <c r="AG159" s="19">
        <v>1</v>
      </c>
      <c r="AH159" s="19"/>
      <c r="AI159" s="19">
        <f t="shared" si="106"/>
        <v>1</v>
      </c>
      <c r="AJ159" s="79">
        <f t="shared" si="97"/>
        <v>1.5</v>
      </c>
      <c r="AK159" s="19">
        <v>10</v>
      </c>
      <c r="AL159" s="19">
        <v>1</v>
      </c>
      <c r="AM159" s="19">
        <v>1</v>
      </c>
      <c r="AN159" s="19">
        <f t="shared" si="100"/>
        <v>2</v>
      </c>
      <c r="AO159" s="79">
        <f t="shared" si="121"/>
        <v>2</v>
      </c>
      <c r="AP159" s="19">
        <v>25</v>
      </c>
      <c r="AQ159" s="19">
        <v>2</v>
      </c>
      <c r="AR159" s="82">
        <f>1*AQ159</f>
        <v>2</v>
      </c>
      <c r="AS159" s="81">
        <v>15</v>
      </c>
      <c r="AT159" s="81">
        <v>8</v>
      </c>
      <c r="AU159" s="81"/>
      <c r="AV159" s="81">
        <f t="shared" si="102"/>
        <v>8</v>
      </c>
      <c r="AW159" s="79">
        <f>1*AV159</f>
        <v>8</v>
      </c>
      <c r="AX159" s="19">
        <v>25</v>
      </c>
      <c r="AY159" s="81">
        <v>1</v>
      </c>
      <c r="AZ159" s="79">
        <f t="shared" si="107"/>
        <v>1</v>
      </c>
      <c r="BA159" s="19">
        <v>15</v>
      </c>
      <c r="BB159" s="19">
        <v>2</v>
      </c>
      <c r="BC159" s="79">
        <f t="shared" si="103"/>
        <v>3</v>
      </c>
      <c r="BD159" s="19">
        <v>20</v>
      </c>
    </row>
    <row r="160" customHeight="1" spans="1:56">
      <c r="A160" s="74"/>
      <c r="B160" s="74"/>
      <c r="C160" s="74">
        <v>14338</v>
      </c>
      <c r="D160" s="74" t="s">
        <v>424</v>
      </c>
      <c r="E160" s="75">
        <f t="shared" si="99"/>
        <v>175.5</v>
      </c>
      <c r="F160" s="74">
        <v>31</v>
      </c>
      <c r="G160" s="76">
        <f t="shared" si="114"/>
        <v>124</v>
      </c>
      <c r="H160" s="19"/>
      <c r="I160" s="19">
        <v>4</v>
      </c>
      <c r="J160" s="79">
        <f t="shared" si="122"/>
        <v>8</v>
      </c>
      <c r="L160" s="19">
        <v>4</v>
      </c>
      <c r="M160" s="79">
        <f t="shared" si="115"/>
        <v>6</v>
      </c>
      <c r="N160" s="19"/>
      <c r="O160" s="19">
        <v>8</v>
      </c>
      <c r="P160" s="79">
        <f t="shared" si="123"/>
        <v>8</v>
      </c>
      <c r="Q160" s="19"/>
      <c r="R160" s="81"/>
      <c r="S160" s="82">
        <f t="shared" si="117"/>
        <v>0</v>
      </c>
      <c r="T160" s="19"/>
      <c r="U160" s="19"/>
      <c r="V160" s="79">
        <f t="shared" si="118"/>
        <v>0</v>
      </c>
      <c r="W160" s="19"/>
      <c r="X160" s="19">
        <v>5</v>
      </c>
      <c r="Y160" s="82">
        <f>0.8*X160</f>
        <v>4</v>
      </c>
      <c r="AA160" s="19"/>
      <c r="AB160" s="84">
        <f t="shared" si="119"/>
        <v>0</v>
      </c>
      <c r="AC160" s="19"/>
      <c r="AD160" s="19"/>
      <c r="AE160" s="79">
        <f t="shared" si="120"/>
        <v>0</v>
      </c>
      <c r="AF160" s="19"/>
      <c r="AG160" s="19">
        <v>2</v>
      </c>
      <c r="AH160" s="19"/>
      <c r="AI160" s="19">
        <f t="shared" si="106"/>
        <v>2</v>
      </c>
      <c r="AJ160" s="79">
        <f t="shared" si="97"/>
        <v>3</v>
      </c>
      <c r="AK160" s="19"/>
      <c r="AL160" s="19">
        <v>1</v>
      </c>
      <c r="AM160" s="19">
        <v>1</v>
      </c>
      <c r="AN160" s="19">
        <f t="shared" si="100"/>
        <v>2</v>
      </c>
      <c r="AO160" s="79">
        <f t="shared" si="121"/>
        <v>2</v>
      </c>
      <c r="AP160" s="19"/>
      <c r="AQ160" s="19">
        <v>7</v>
      </c>
      <c r="AR160" s="82">
        <f t="shared" ref="AR160:AR174" si="124">1*AQ160</f>
        <v>7</v>
      </c>
      <c r="AS160" s="81"/>
      <c r="AT160" s="81">
        <v>8</v>
      </c>
      <c r="AU160" s="81"/>
      <c r="AV160" s="81">
        <f t="shared" si="102"/>
        <v>8</v>
      </c>
      <c r="AW160" s="79">
        <f>1*AV160</f>
        <v>8</v>
      </c>
      <c r="AX160" s="19"/>
      <c r="AY160" s="81">
        <v>4</v>
      </c>
      <c r="AZ160" s="79">
        <f t="shared" si="107"/>
        <v>4</v>
      </c>
      <c r="BA160" s="19"/>
      <c r="BB160" s="19">
        <v>1</v>
      </c>
      <c r="BC160" s="79">
        <f t="shared" si="103"/>
        <v>1.5</v>
      </c>
      <c r="BD160" s="19"/>
    </row>
    <row r="161" customHeight="1" spans="1:56">
      <c r="A161" s="74"/>
      <c r="B161" s="74"/>
      <c r="C161" s="74">
        <v>15224</v>
      </c>
      <c r="D161" s="74" t="s">
        <v>425</v>
      </c>
      <c r="E161" s="75">
        <f t="shared" si="99"/>
        <v>80.2</v>
      </c>
      <c r="F161" s="74">
        <v>11</v>
      </c>
      <c r="G161" s="76">
        <f t="shared" si="114"/>
        <v>44</v>
      </c>
      <c r="H161" s="19"/>
      <c r="I161" s="19">
        <v>4</v>
      </c>
      <c r="J161" s="79">
        <f t="shared" si="122"/>
        <v>8</v>
      </c>
      <c r="L161" s="19"/>
      <c r="M161" s="79">
        <f t="shared" si="115"/>
        <v>0</v>
      </c>
      <c r="N161" s="19"/>
      <c r="O161" s="19">
        <v>10</v>
      </c>
      <c r="P161" s="79">
        <f t="shared" si="123"/>
        <v>10</v>
      </c>
      <c r="Q161" s="19"/>
      <c r="R161" s="81"/>
      <c r="S161" s="82">
        <f t="shared" si="117"/>
        <v>0</v>
      </c>
      <c r="T161" s="19"/>
      <c r="U161" s="19"/>
      <c r="V161" s="79">
        <f t="shared" si="118"/>
        <v>0</v>
      </c>
      <c r="W161" s="19"/>
      <c r="X161" s="19">
        <v>4</v>
      </c>
      <c r="Y161" s="82">
        <f>0.8*X161</f>
        <v>3.2</v>
      </c>
      <c r="AA161" s="19"/>
      <c r="AB161" s="84">
        <f t="shared" si="119"/>
        <v>0</v>
      </c>
      <c r="AC161" s="19"/>
      <c r="AD161" s="19"/>
      <c r="AE161" s="79">
        <f t="shared" si="120"/>
        <v>0</v>
      </c>
      <c r="AF161" s="19"/>
      <c r="AG161" s="19"/>
      <c r="AH161" s="19"/>
      <c r="AI161" s="19">
        <f t="shared" si="106"/>
        <v>0</v>
      </c>
      <c r="AJ161" s="79">
        <f t="shared" si="97"/>
        <v>0</v>
      </c>
      <c r="AK161" s="19"/>
      <c r="AL161" s="19">
        <v>5</v>
      </c>
      <c r="AM161" s="19">
        <v>1</v>
      </c>
      <c r="AN161" s="19">
        <f t="shared" si="100"/>
        <v>6</v>
      </c>
      <c r="AO161" s="79">
        <f t="shared" si="121"/>
        <v>6</v>
      </c>
      <c r="AP161" s="19"/>
      <c r="AQ161" s="19"/>
      <c r="AR161" s="82">
        <f t="shared" si="124"/>
        <v>0</v>
      </c>
      <c r="AS161" s="81"/>
      <c r="AT161" s="81">
        <v>9</v>
      </c>
      <c r="AU161" s="81"/>
      <c r="AV161" s="81">
        <f t="shared" si="102"/>
        <v>9</v>
      </c>
      <c r="AW161" s="79">
        <f>1*AV161</f>
        <v>9</v>
      </c>
      <c r="AX161" s="19"/>
      <c r="AY161" s="81"/>
      <c r="AZ161" s="79">
        <f t="shared" si="107"/>
        <v>0</v>
      </c>
      <c r="BA161" s="19"/>
      <c r="BB161" s="19"/>
      <c r="BC161" s="79">
        <f t="shared" si="103"/>
        <v>0</v>
      </c>
      <c r="BD161" s="19"/>
    </row>
    <row r="162" customHeight="1" spans="1:56">
      <c r="A162" s="74">
        <v>717</v>
      </c>
      <c r="B162" s="74" t="s">
        <v>426</v>
      </c>
      <c r="C162" s="74">
        <v>6752</v>
      </c>
      <c r="D162" s="74" t="s">
        <v>427</v>
      </c>
      <c r="E162" s="75">
        <f t="shared" si="99"/>
        <v>122.35</v>
      </c>
      <c r="F162" s="74">
        <v>21</v>
      </c>
      <c r="G162" s="76">
        <f t="shared" si="114"/>
        <v>84</v>
      </c>
      <c r="H162" s="19">
        <v>35</v>
      </c>
      <c r="I162" s="19">
        <v>4</v>
      </c>
      <c r="J162" s="79">
        <f t="shared" si="122"/>
        <v>8</v>
      </c>
      <c r="K162" s="19">
        <v>25</v>
      </c>
      <c r="L162" s="19"/>
      <c r="M162" s="79">
        <f t="shared" si="115"/>
        <v>0</v>
      </c>
      <c r="N162" s="19">
        <v>12</v>
      </c>
      <c r="O162" s="19">
        <v>13</v>
      </c>
      <c r="P162" s="79">
        <f t="shared" si="123"/>
        <v>13</v>
      </c>
      <c r="Q162" s="19">
        <v>25</v>
      </c>
      <c r="R162" s="81"/>
      <c r="S162" s="82">
        <f t="shared" ref="S162:S225" si="125">0.8*R162</f>
        <v>0</v>
      </c>
      <c r="T162" s="19">
        <v>10</v>
      </c>
      <c r="U162" s="19">
        <v>1</v>
      </c>
      <c r="V162" s="79">
        <f t="shared" si="118"/>
        <v>2.5</v>
      </c>
      <c r="W162" s="19">
        <v>6</v>
      </c>
      <c r="X162" s="19">
        <v>2</v>
      </c>
      <c r="Y162" s="82">
        <f>0.8*X162</f>
        <v>1.6</v>
      </c>
      <c r="Z162" s="19">
        <v>12</v>
      </c>
      <c r="AA162" s="19">
        <v>1</v>
      </c>
      <c r="AB162" s="84">
        <f t="shared" si="119"/>
        <v>0.5</v>
      </c>
      <c r="AC162" s="19">
        <v>8</v>
      </c>
      <c r="AD162" s="19"/>
      <c r="AE162" s="79">
        <f t="shared" si="120"/>
        <v>0</v>
      </c>
      <c r="AF162" s="19">
        <v>12</v>
      </c>
      <c r="AG162" s="19"/>
      <c r="AH162" s="19">
        <v>1</v>
      </c>
      <c r="AI162" s="19">
        <f t="shared" si="106"/>
        <v>0.5</v>
      </c>
      <c r="AJ162" s="79">
        <f t="shared" si="97"/>
        <v>0.75</v>
      </c>
      <c r="AK162" s="19">
        <v>10</v>
      </c>
      <c r="AL162" s="19">
        <v>4</v>
      </c>
      <c r="AM162" s="19">
        <v>4</v>
      </c>
      <c r="AN162" s="19">
        <f t="shared" si="100"/>
        <v>8</v>
      </c>
      <c r="AO162" s="79">
        <f t="shared" si="121"/>
        <v>8</v>
      </c>
      <c r="AP162" s="19">
        <v>25</v>
      </c>
      <c r="AQ162" s="19">
        <v>1</v>
      </c>
      <c r="AR162" s="82">
        <f t="shared" si="124"/>
        <v>1</v>
      </c>
      <c r="AS162" s="81">
        <v>15</v>
      </c>
      <c r="AT162" s="81">
        <v>2</v>
      </c>
      <c r="AU162" s="81"/>
      <c r="AV162" s="81">
        <f t="shared" si="102"/>
        <v>2</v>
      </c>
      <c r="AW162" s="79">
        <f>0.5*AV162</f>
        <v>1</v>
      </c>
      <c r="AX162" s="19">
        <v>25</v>
      </c>
      <c r="AY162" s="81">
        <v>2</v>
      </c>
      <c r="AZ162" s="79">
        <f t="shared" si="107"/>
        <v>2</v>
      </c>
      <c r="BA162" s="19">
        <v>15</v>
      </c>
      <c r="BB162" s="19"/>
      <c r="BC162" s="79">
        <f t="shared" si="103"/>
        <v>0</v>
      </c>
      <c r="BD162" s="19">
        <v>20</v>
      </c>
    </row>
    <row r="163" customHeight="1" spans="1:56">
      <c r="A163" s="74"/>
      <c r="B163" s="74"/>
      <c r="C163" s="74">
        <v>11627</v>
      </c>
      <c r="D163" s="74" t="s">
        <v>428</v>
      </c>
      <c r="E163" s="75">
        <f t="shared" si="99"/>
        <v>170.6</v>
      </c>
      <c r="F163" s="74">
        <v>38</v>
      </c>
      <c r="G163" s="76">
        <f t="shared" si="114"/>
        <v>152</v>
      </c>
      <c r="H163" s="19"/>
      <c r="I163" s="19">
        <v>4</v>
      </c>
      <c r="J163" s="79">
        <f t="shared" si="122"/>
        <v>8</v>
      </c>
      <c r="L163" s="19"/>
      <c r="M163" s="79">
        <f t="shared" si="115"/>
        <v>0</v>
      </c>
      <c r="N163" s="19"/>
      <c r="O163" s="19">
        <v>1</v>
      </c>
      <c r="P163" s="79">
        <f t="shared" si="123"/>
        <v>1</v>
      </c>
      <c r="Q163" s="19"/>
      <c r="R163" s="81">
        <v>1</v>
      </c>
      <c r="S163" s="82">
        <f t="shared" si="125"/>
        <v>0.8</v>
      </c>
      <c r="T163" s="19"/>
      <c r="U163" s="19"/>
      <c r="V163" s="79">
        <f t="shared" si="118"/>
        <v>0</v>
      </c>
      <c r="W163" s="19"/>
      <c r="X163" s="19">
        <v>1</v>
      </c>
      <c r="Y163" s="82">
        <f>0.8*X163</f>
        <v>0.8</v>
      </c>
      <c r="AA163" s="19">
        <v>3</v>
      </c>
      <c r="AB163" s="84">
        <f t="shared" si="119"/>
        <v>1.5</v>
      </c>
      <c r="AC163" s="19"/>
      <c r="AD163" s="19"/>
      <c r="AE163" s="79">
        <f t="shared" si="120"/>
        <v>0</v>
      </c>
      <c r="AF163" s="19"/>
      <c r="AG163" s="19"/>
      <c r="AH163" s="19"/>
      <c r="AI163" s="19">
        <f t="shared" si="106"/>
        <v>0</v>
      </c>
      <c r="AJ163" s="79">
        <f t="shared" si="97"/>
        <v>0</v>
      </c>
      <c r="AK163" s="19"/>
      <c r="AL163" s="19">
        <v>5</v>
      </c>
      <c r="AM163" s="19">
        <v>1</v>
      </c>
      <c r="AN163" s="19">
        <f t="shared" si="100"/>
        <v>6</v>
      </c>
      <c r="AO163" s="79">
        <f t="shared" si="121"/>
        <v>6</v>
      </c>
      <c r="AP163" s="19"/>
      <c r="AQ163" s="19"/>
      <c r="AR163" s="82">
        <f t="shared" si="124"/>
        <v>0</v>
      </c>
      <c r="AS163" s="81"/>
      <c r="AT163" s="81">
        <v>1</v>
      </c>
      <c r="AU163" s="81"/>
      <c r="AV163" s="81">
        <f t="shared" si="102"/>
        <v>1</v>
      </c>
      <c r="AW163" s="79">
        <f>0.5*AV163</f>
        <v>0.5</v>
      </c>
      <c r="AX163" s="19"/>
      <c r="AY163" s="81"/>
      <c r="AZ163" s="79">
        <f t="shared" si="107"/>
        <v>0</v>
      </c>
      <c r="BA163" s="19"/>
      <c r="BB163" s="19"/>
      <c r="BC163" s="79">
        <f t="shared" si="103"/>
        <v>0</v>
      </c>
      <c r="BD163" s="19"/>
    </row>
    <row r="164" customHeight="1" spans="1:56">
      <c r="A164" s="74">
        <v>720</v>
      </c>
      <c r="B164" s="74" t="s">
        <v>429</v>
      </c>
      <c r="C164" s="74">
        <v>11142</v>
      </c>
      <c r="D164" s="74" t="s">
        <v>430</v>
      </c>
      <c r="E164" s="75">
        <f t="shared" si="99"/>
        <v>30</v>
      </c>
      <c r="F164" s="74">
        <v>2</v>
      </c>
      <c r="G164" s="76">
        <f>2*F164</f>
        <v>4</v>
      </c>
      <c r="H164" s="19">
        <v>30</v>
      </c>
      <c r="I164" s="19">
        <v>3</v>
      </c>
      <c r="J164" s="79">
        <f t="shared" si="122"/>
        <v>6</v>
      </c>
      <c r="K164" s="19">
        <v>15</v>
      </c>
      <c r="L164" s="19"/>
      <c r="M164" s="79">
        <f t="shared" si="115"/>
        <v>0</v>
      </c>
      <c r="N164" s="19">
        <v>8</v>
      </c>
      <c r="O164" s="19">
        <v>4</v>
      </c>
      <c r="P164" s="79">
        <f t="shared" si="123"/>
        <v>4</v>
      </c>
      <c r="Q164" s="19">
        <v>25</v>
      </c>
      <c r="R164" s="81"/>
      <c r="S164" s="82">
        <f t="shared" si="125"/>
        <v>0</v>
      </c>
      <c r="T164" s="19">
        <v>6</v>
      </c>
      <c r="U164" s="19"/>
      <c r="V164" s="79">
        <f t="shared" si="118"/>
        <v>0</v>
      </c>
      <c r="W164" s="19">
        <v>4</v>
      </c>
      <c r="X164" s="19">
        <v>8</v>
      </c>
      <c r="Y164" s="82">
        <f>1*X164</f>
        <v>8</v>
      </c>
      <c r="Z164" s="19">
        <v>10</v>
      </c>
      <c r="AA164" s="19">
        <v>1</v>
      </c>
      <c r="AB164" s="84">
        <f t="shared" si="119"/>
        <v>0.5</v>
      </c>
      <c r="AC164" s="19">
        <v>3</v>
      </c>
      <c r="AD164" s="19"/>
      <c r="AE164" s="79">
        <f t="shared" si="120"/>
        <v>0</v>
      </c>
      <c r="AF164" s="19">
        <v>8</v>
      </c>
      <c r="AG164" s="19"/>
      <c r="AH164" s="19"/>
      <c r="AI164" s="19">
        <f t="shared" si="106"/>
        <v>0</v>
      </c>
      <c r="AJ164" s="79">
        <f>3*AI164</f>
        <v>0</v>
      </c>
      <c r="AK164" s="19">
        <v>5</v>
      </c>
      <c r="AL164" s="19"/>
      <c r="AM164" s="19">
        <v>1</v>
      </c>
      <c r="AN164" s="19">
        <f t="shared" si="100"/>
        <v>1</v>
      </c>
      <c r="AO164" s="79">
        <f t="shared" si="121"/>
        <v>1</v>
      </c>
      <c r="AP164" s="19">
        <v>20</v>
      </c>
      <c r="AQ164" s="19">
        <v>3</v>
      </c>
      <c r="AR164" s="82">
        <f t="shared" si="124"/>
        <v>3</v>
      </c>
      <c r="AS164" s="81">
        <v>12</v>
      </c>
      <c r="AT164" s="81">
        <v>4</v>
      </c>
      <c r="AU164" s="81"/>
      <c r="AV164" s="81">
        <f t="shared" si="102"/>
        <v>4</v>
      </c>
      <c r="AW164" s="79">
        <f>0.5*AV164</f>
        <v>2</v>
      </c>
      <c r="AX164" s="19">
        <v>20</v>
      </c>
      <c r="AY164" s="81"/>
      <c r="AZ164" s="79">
        <f t="shared" si="107"/>
        <v>0</v>
      </c>
      <c r="BA164" s="19">
        <v>10</v>
      </c>
      <c r="BB164" s="19">
        <v>1</v>
      </c>
      <c r="BC164" s="79">
        <f t="shared" si="103"/>
        <v>1.5</v>
      </c>
      <c r="BD164" s="19">
        <v>18</v>
      </c>
    </row>
    <row r="165" customHeight="1" spans="1:56">
      <c r="A165" s="74"/>
      <c r="B165" s="74"/>
      <c r="C165" s="74">
        <v>15035</v>
      </c>
      <c r="D165" s="74" t="s">
        <v>431</v>
      </c>
      <c r="E165" s="75">
        <f t="shared" si="99"/>
        <v>65</v>
      </c>
      <c r="F165" s="74">
        <v>6</v>
      </c>
      <c r="G165" s="76">
        <f>2*F165</f>
        <v>12</v>
      </c>
      <c r="H165" s="19"/>
      <c r="I165" s="19">
        <v>7</v>
      </c>
      <c r="J165" s="79">
        <f t="shared" si="122"/>
        <v>14</v>
      </c>
      <c r="L165" s="19"/>
      <c r="M165" s="79">
        <f t="shared" si="115"/>
        <v>0</v>
      </c>
      <c r="N165" s="19"/>
      <c r="O165" s="19">
        <v>11</v>
      </c>
      <c r="P165" s="79">
        <f t="shared" si="123"/>
        <v>11</v>
      </c>
      <c r="Q165" s="19"/>
      <c r="R165" s="81"/>
      <c r="S165" s="82">
        <f t="shared" si="125"/>
        <v>0</v>
      </c>
      <c r="T165" s="19"/>
      <c r="U165" s="19"/>
      <c r="V165" s="79">
        <f t="shared" si="118"/>
        <v>0</v>
      </c>
      <c r="W165" s="19"/>
      <c r="X165" s="19">
        <v>3</v>
      </c>
      <c r="Y165" s="82">
        <f>1*X165</f>
        <v>3</v>
      </c>
      <c r="AA165" s="19"/>
      <c r="AB165" s="84">
        <f t="shared" si="119"/>
        <v>0</v>
      </c>
      <c r="AC165" s="19"/>
      <c r="AD165" s="19"/>
      <c r="AE165" s="79">
        <f t="shared" si="120"/>
        <v>0</v>
      </c>
      <c r="AF165" s="19"/>
      <c r="AG165" s="19">
        <v>5</v>
      </c>
      <c r="AH165" s="19"/>
      <c r="AI165" s="19">
        <f t="shared" si="106"/>
        <v>5</v>
      </c>
      <c r="AJ165" s="79">
        <f>3*AI165</f>
        <v>15</v>
      </c>
      <c r="AK165" s="19"/>
      <c r="AL165" s="19">
        <v>2</v>
      </c>
      <c r="AM165" s="19">
        <v>3</v>
      </c>
      <c r="AN165" s="19">
        <f t="shared" si="100"/>
        <v>5</v>
      </c>
      <c r="AO165" s="79">
        <f t="shared" si="121"/>
        <v>5</v>
      </c>
      <c r="AP165" s="19"/>
      <c r="AQ165" s="19">
        <v>3</v>
      </c>
      <c r="AR165" s="82">
        <f t="shared" si="124"/>
        <v>3</v>
      </c>
      <c r="AS165" s="81"/>
      <c r="AT165" s="81">
        <v>4</v>
      </c>
      <c r="AU165" s="81"/>
      <c r="AV165" s="81">
        <f t="shared" si="102"/>
        <v>4</v>
      </c>
      <c r="AW165" s="79">
        <f>0.5*AV165</f>
        <v>2</v>
      </c>
      <c r="AX165" s="19"/>
      <c r="AY165" s="81"/>
      <c r="AZ165" s="79">
        <f t="shared" ref="AZ165:AZ196" si="126">1*AY165</f>
        <v>0</v>
      </c>
      <c r="BA165" s="19"/>
      <c r="BB165" s="19"/>
      <c r="BC165" s="79">
        <f t="shared" si="103"/>
        <v>0</v>
      </c>
      <c r="BD165" s="19"/>
    </row>
    <row r="166" customHeight="1" spans="1:56">
      <c r="A166" s="74">
        <v>721</v>
      </c>
      <c r="B166" s="74" t="s">
        <v>432</v>
      </c>
      <c r="C166" s="74">
        <v>7011</v>
      </c>
      <c r="D166" s="74" t="s">
        <v>433</v>
      </c>
      <c r="E166" s="75">
        <f t="shared" si="99"/>
        <v>219.1</v>
      </c>
      <c r="F166" s="74">
        <v>28</v>
      </c>
      <c r="G166" s="76">
        <f t="shared" ref="G166:G173" si="127">4*F166</f>
        <v>112</v>
      </c>
      <c r="H166" s="19">
        <v>35</v>
      </c>
      <c r="I166" s="19">
        <v>12</v>
      </c>
      <c r="J166" s="79">
        <f>3*I166</f>
        <v>36</v>
      </c>
      <c r="K166" s="19">
        <v>25</v>
      </c>
      <c r="L166" s="19"/>
      <c r="M166" s="79">
        <f t="shared" si="115"/>
        <v>0</v>
      </c>
      <c r="N166" s="19">
        <v>12</v>
      </c>
      <c r="O166" s="19">
        <v>1</v>
      </c>
      <c r="P166" s="79">
        <f t="shared" si="123"/>
        <v>1</v>
      </c>
      <c r="Q166" s="19">
        <v>30</v>
      </c>
      <c r="R166" s="81"/>
      <c r="S166" s="82">
        <f t="shared" si="125"/>
        <v>0</v>
      </c>
      <c r="T166" s="19">
        <v>10</v>
      </c>
      <c r="U166" s="19">
        <v>1</v>
      </c>
      <c r="V166" s="79">
        <f t="shared" si="118"/>
        <v>2.5</v>
      </c>
      <c r="W166" s="19">
        <v>6</v>
      </c>
      <c r="X166" s="19">
        <v>2</v>
      </c>
      <c r="Y166" s="82">
        <f>0.8*X166</f>
        <v>1.6</v>
      </c>
      <c r="Z166" s="19">
        <v>12</v>
      </c>
      <c r="AA166" s="19"/>
      <c r="AB166" s="84">
        <f t="shared" si="119"/>
        <v>0</v>
      </c>
      <c r="AC166" s="19">
        <v>8</v>
      </c>
      <c r="AD166" s="19"/>
      <c r="AE166" s="79">
        <f t="shared" si="120"/>
        <v>0</v>
      </c>
      <c r="AF166" s="19">
        <v>12</v>
      </c>
      <c r="AG166" s="19">
        <v>3</v>
      </c>
      <c r="AH166" s="19"/>
      <c r="AI166" s="19">
        <f t="shared" si="106"/>
        <v>3</v>
      </c>
      <c r="AJ166" s="79">
        <f t="shared" ref="AJ166:AJ174" si="128">1.5*AI166</f>
        <v>4.5</v>
      </c>
      <c r="AK166" s="19">
        <v>10</v>
      </c>
      <c r="AL166" s="19">
        <v>19</v>
      </c>
      <c r="AM166" s="19"/>
      <c r="AN166" s="19">
        <f t="shared" si="100"/>
        <v>19</v>
      </c>
      <c r="AO166" s="79">
        <f>2.5*AN166</f>
        <v>47.5</v>
      </c>
      <c r="AP166" s="19">
        <v>25</v>
      </c>
      <c r="AQ166" s="19">
        <v>1</v>
      </c>
      <c r="AR166" s="82">
        <f t="shared" si="124"/>
        <v>1</v>
      </c>
      <c r="AS166" s="81">
        <v>15</v>
      </c>
      <c r="AT166" s="81">
        <v>13</v>
      </c>
      <c r="AU166" s="81"/>
      <c r="AV166" s="81">
        <f t="shared" si="102"/>
        <v>13</v>
      </c>
      <c r="AW166" s="79">
        <f>1*AV166</f>
        <v>13</v>
      </c>
      <c r="AX166" s="19">
        <v>25</v>
      </c>
      <c r="AY166" s="81"/>
      <c r="AZ166" s="79">
        <f t="shared" si="126"/>
        <v>0</v>
      </c>
      <c r="BA166" s="19">
        <v>15</v>
      </c>
      <c r="BB166" s="19"/>
      <c r="BC166" s="79">
        <f t="shared" si="103"/>
        <v>0</v>
      </c>
      <c r="BD166" s="19">
        <v>20</v>
      </c>
    </row>
    <row r="167" customHeight="1" spans="1:56">
      <c r="A167" s="74"/>
      <c r="B167" s="74"/>
      <c r="C167" s="74">
        <v>11619</v>
      </c>
      <c r="D167" s="74" t="s">
        <v>434</v>
      </c>
      <c r="E167" s="75">
        <f t="shared" si="99"/>
        <v>118.5</v>
      </c>
      <c r="F167" s="74">
        <v>14</v>
      </c>
      <c r="G167" s="76">
        <f t="shared" si="127"/>
        <v>56</v>
      </c>
      <c r="H167" s="19"/>
      <c r="I167" s="19">
        <v>10</v>
      </c>
      <c r="J167" s="79">
        <f>3*I167</f>
        <v>30</v>
      </c>
      <c r="L167" s="19"/>
      <c r="M167" s="79">
        <f t="shared" si="115"/>
        <v>0</v>
      </c>
      <c r="N167" s="19"/>
      <c r="O167" s="19">
        <v>9</v>
      </c>
      <c r="P167" s="79">
        <f t="shared" si="123"/>
        <v>9</v>
      </c>
      <c r="Q167" s="19"/>
      <c r="R167" s="81"/>
      <c r="S167" s="82">
        <f t="shared" si="125"/>
        <v>0</v>
      </c>
      <c r="T167" s="19"/>
      <c r="U167" s="19"/>
      <c r="V167" s="79">
        <f t="shared" si="118"/>
        <v>0</v>
      </c>
      <c r="W167" s="19"/>
      <c r="X167" s="19"/>
      <c r="Y167" s="82">
        <f>0.8*X167</f>
        <v>0</v>
      </c>
      <c r="AA167" s="19"/>
      <c r="AB167" s="84">
        <f t="shared" si="119"/>
        <v>0</v>
      </c>
      <c r="AC167" s="19"/>
      <c r="AD167" s="19"/>
      <c r="AE167" s="79">
        <f t="shared" si="120"/>
        <v>0</v>
      </c>
      <c r="AF167" s="19"/>
      <c r="AG167" s="19">
        <v>1</v>
      </c>
      <c r="AH167" s="19"/>
      <c r="AI167" s="19">
        <f t="shared" si="106"/>
        <v>1</v>
      </c>
      <c r="AJ167" s="79">
        <f t="shared" si="128"/>
        <v>1.5</v>
      </c>
      <c r="AK167" s="19"/>
      <c r="AL167" s="19">
        <v>5</v>
      </c>
      <c r="AM167" s="19">
        <v>1</v>
      </c>
      <c r="AN167" s="19">
        <f t="shared" si="100"/>
        <v>6</v>
      </c>
      <c r="AO167" s="79">
        <f>2.5*AN167</f>
        <v>15</v>
      </c>
      <c r="AP167" s="19"/>
      <c r="AQ167" s="19"/>
      <c r="AR167" s="82">
        <f t="shared" si="124"/>
        <v>0</v>
      </c>
      <c r="AS167" s="81"/>
      <c r="AT167" s="81">
        <v>7</v>
      </c>
      <c r="AU167" s="81"/>
      <c r="AV167" s="81">
        <f t="shared" si="102"/>
        <v>7</v>
      </c>
      <c r="AW167" s="79">
        <f>1*AV167</f>
        <v>7</v>
      </c>
      <c r="AX167" s="19"/>
      <c r="AY167" s="81"/>
      <c r="AZ167" s="79">
        <f t="shared" si="126"/>
        <v>0</v>
      </c>
      <c r="BA167" s="19"/>
      <c r="BB167" s="19"/>
      <c r="BC167" s="79">
        <f t="shared" si="103"/>
        <v>0</v>
      </c>
      <c r="BD167" s="19"/>
    </row>
    <row r="168" customHeight="1" spans="1:56">
      <c r="A168" s="74"/>
      <c r="B168" s="74"/>
      <c r="C168" s="74">
        <v>12934</v>
      </c>
      <c r="D168" s="74" t="s">
        <v>435</v>
      </c>
      <c r="E168" s="75">
        <f t="shared" si="99"/>
        <v>110.5</v>
      </c>
      <c r="F168" s="74">
        <v>16</v>
      </c>
      <c r="G168" s="76">
        <f t="shared" si="127"/>
        <v>64</v>
      </c>
      <c r="H168" s="19"/>
      <c r="I168" s="19">
        <v>3</v>
      </c>
      <c r="J168" s="79">
        <f>3*I168</f>
        <v>9</v>
      </c>
      <c r="L168" s="19"/>
      <c r="M168" s="79">
        <f t="shared" si="115"/>
        <v>0</v>
      </c>
      <c r="N168" s="19"/>
      <c r="O168" s="19">
        <v>1</v>
      </c>
      <c r="P168" s="79">
        <f t="shared" si="123"/>
        <v>1</v>
      </c>
      <c r="Q168" s="19"/>
      <c r="R168" s="81"/>
      <c r="S168" s="82">
        <f t="shared" si="125"/>
        <v>0</v>
      </c>
      <c r="T168" s="19"/>
      <c r="U168" s="19"/>
      <c r="V168" s="79">
        <f t="shared" si="118"/>
        <v>0</v>
      </c>
      <c r="W168" s="19"/>
      <c r="X168" s="19">
        <v>5</v>
      </c>
      <c r="Y168" s="82">
        <f>0.8*X168</f>
        <v>4</v>
      </c>
      <c r="AA168" s="19"/>
      <c r="AB168" s="84">
        <f t="shared" si="119"/>
        <v>0</v>
      </c>
      <c r="AC168" s="19"/>
      <c r="AD168" s="19"/>
      <c r="AE168" s="79">
        <f t="shared" si="120"/>
        <v>0</v>
      </c>
      <c r="AF168" s="19"/>
      <c r="AG168" s="19"/>
      <c r="AH168" s="19"/>
      <c r="AI168" s="19">
        <f t="shared" si="106"/>
        <v>0</v>
      </c>
      <c r="AJ168" s="79">
        <f t="shared" si="128"/>
        <v>0</v>
      </c>
      <c r="AK168" s="19"/>
      <c r="AL168" s="19">
        <v>9</v>
      </c>
      <c r="AM168" s="19"/>
      <c r="AN168" s="19">
        <f t="shared" si="100"/>
        <v>9</v>
      </c>
      <c r="AO168" s="79">
        <f>2.5*AN168</f>
        <v>22.5</v>
      </c>
      <c r="AP168" s="19"/>
      <c r="AQ168" s="19">
        <v>5</v>
      </c>
      <c r="AR168" s="82">
        <f t="shared" si="124"/>
        <v>5</v>
      </c>
      <c r="AS168" s="81"/>
      <c r="AT168" s="81">
        <v>5</v>
      </c>
      <c r="AU168" s="81"/>
      <c r="AV168" s="81">
        <f t="shared" si="102"/>
        <v>5</v>
      </c>
      <c r="AW168" s="79">
        <f>1*AV168</f>
        <v>5</v>
      </c>
      <c r="AX168" s="19"/>
      <c r="AY168" s="81"/>
      <c r="AZ168" s="79">
        <f t="shared" si="126"/>
        <v>0</v>
      </c>
      <c r="BA168" s="19"/>
      <c r="BB168" s="19"/>
      <c r="BC168" s="79">
        <f t="shared" si="103"/>
        <v>0</v>
      </c>
      <c r="BD168" s="19"/>
    </row>
    <row r="169" customHeight="1" spans="1:56">
      <c r="A169" s="74">
        <v>723</v>
      </c>
      <c r="B169" s="74" t="s">
        <v>436</v>
      </c>
      <c r="C169" s="74">
        <v>13020</v>
      </c>
      <c r="D169" s="74" t="s">
        <v>437</v>
      </c>
      <c r="E169" s="75">
        <f t="shared" si="99"/>
        <v>150</v>
      </c>
      <c r="F169" s="74">
        <v>32</v>
      </c>
      <c r="G169" s="76">
        <f t="shared" si="127"/>
        <v>128</v>
      </c>
      <c r="H169" s="19">
        <v>30</v>
      </c>
      <c r="I169" s="19">
        <v>1</v>
      </c>
      <c r="J169" s="79">
        <f t="shared" ref="J169:J176" si="129">2*I169</f>
        <v>2</v>
      </c>
      <c r="K169" s="19">
        <v>15</v>
      </c>
      <c r="L169" s="19">
        <v>1</v>
      </c>
      <c r="M169" s="79">
        <f t="shared" si="115"/>
        <v>1.5</v>
      </c>
      <c r="N169" s="19">
        <v>8</v>
      </c>
      <c r="O169" s="19">
        <v>6</v>
      </c>
      <c r="P169" s="79">
        <f t="shared" si="123"/>
        <v>6</v>
      </c>
      <c r="Q169" s="19">
        <v>25</v>
      </c>
      <c r="R169" s="81"/>
      <c r="S169" s="82">
        <f t="shared" si="125"/>
        <v>0</v>
      </c>
      <c r="T169" s="19">
        <v>6</v>
      </c>
      <c r="U169" s="19"/>
      <c r="V169" s="79">
        <f t="shared" si="118"/>
        <v>0</v>
      </c>
      <c r="W169" s="19">
        <v>4</v>
      </c>
      <c r="X169" s="19">
        <v>1</v>
      </c>
      <c r="Y169" s="82">
        <f t="shared" ref="Y169:Y176" si="130">1*X169</f>
        <v>1</v>
      </c>
      <c r="Z169" s="19">
        <v>8</v>
      </c>
      <c r="AA169" s="19"/>
      <c r="AB169" s="84">
        <f t="shared" si="119"/>
        <v>0</v>
      </c>
      <c r="AC169" s="19">
        <v>3</v>
      </c>
      <c r="AD169" s="19"/>
      <c r="AE169" s="79">
        <f t="shared" si="120"/>
        <v>0</v>
      </c>
      <c r="AF169" s="19">
        <v>8</v>
      </c>
      <c r="AG169" s="19">
        <v>1</v>
      </c>
      <c r="AH169" s="19"/>
      <c r="AI169" s="19">
        <f t="shared" si="106"/>
        <v>1</v>
      </c>
      <c r="AJ169" s="79">
        <f t="shared" si="128"/>
        <v>1.5</v>
      </c>
      <c r="AK169" s="19">
        <v>5</v>
      </c>
      <c r="AL169" s="19">
        <v>6</v>
      </c>
      <c r="AM169" s="19">
        <v>1</v>
      </c>
      <c r="AN169" s="19">
        <f t="shared" si="100"/>
        <v>7</v>
      </c>
      <c r="AO169" s="79">
        <f t="shared" ref="AO169:AO185" si="131">1*AN169</f>
        <v>7</v>
      </c>
      <c r="AP169" s="19">
        <v>20</v>
      </c>
      <c r="AQ169" s="19"/>
      <c r="AR169" s="82">
        <f t="shared" si="124"/>
        <v>0</v>
      </c>
      <c r="AS169" s="81">
        <v>10</v>
      </c>
      <c r="AT169" s="81"/>
      <c r="AU169" s="81"/>
      <c r="AV169" s="81">
        <f t="shared" si="102"/>
        <v>0</v>
      </c>
      <c r="AW169" s="79">
        <f t="shared" ref="AW169:AW174" si="132">0.5*AV169</f>
        <v>0</v>
      </c>
      <c r="AX169" s="19">
        <v>15</v>
      </c>
      <c r="AY169" s="81"/>
      <c r="AZ169" s="79">
        <f t="shared" si="126"/>
        <v>0</v>
      </c>
      <c r="BA169" s="19">
        <v>10</v>
      </c>
      <c r="BB169" s="19">
        <v>2</v>
      </c>
      <c r="BC169" s="79">
        <f t="shared" si="103"/>
        <v>3</v>
      </c>
      <c r="BD169" s="19">
        <v>15</v>
      </c>
    </row>
    <row r="170" customHeight="1" spans="1:56">
      <c r="A170" s="74"/>
      <c r="B170" s="74"/>
      <c r="C170" s="74">
        <v>14992</v>
      </c>
      <c r="D170" s="74" t="s">
        <v>438</v>
      </c>
      <c r="E170" s="75">
        <f t="shared" si="99"/>
        <v>64.8</v>
      </c>
      <c r="F170" s="74">
        <v>10</v>
      </c>
      <c r="G170" s="76">
        <f t="shared" si="127"/>
        <v>40</v>
      </c>
      <c r="H170" s="19"/>
      <c r="I170" s="19"/>
      <c r="J170" s="79">
        <f t="shared" si="129"/>
        <v>0</v>
      </c>
      <c r="L170" s="19"/>
      <c r="M170" s="79">
        <f t="shared" si="115"/>
        <v>0</v>
      </c>
      <c r="N170" s="19"/>
      <c r="O170" s="19">
        <v>8</v>
      </c>
      <c r="P170" s="79">
        <f t="shared" si="123"/>
        <v>8</v>
      </c>
      <c r="Q170" s="19"/>
      <c r="R170" s="81">
        <v>1</v>
      </c>
      <c r="S170" s="82">
        <f t="shared" si="125"/>
        <v>0.8</v>
      </c>
      <c r="T170" s="19"/>
      <c r="U170" s="19"/>
      <c r="V170" s="79">
        <f t="shared" si="118"/>
        <v>0</v>
      </c>
      <c r="W170" s="19"/>
      <c r="X170" s="19">
        <v>7</v>
      </c>
      <c r="Y170" s="82">
        <f t="shared" si="130"/>
        <v>7</v>
      </c>
      <c r="AA170" s="19">
        <v>1</v>
      </c>
      <c r="AB170" s="84">
        <f t="shared" si="119"/>
        <v>0.5</v>
      </c>
      <c r="AC170" s="19"/>
      <c r="AD170" s="19"/>
      <c r="AE170" s="79">
        <f t="shared" si="120"/>
        <v>0</v>
      </c>
      <c r="AF170" s="19"/>
      <c r="AG170" s="19"/>
      <c r="AH170" s="19"/>
      <c r="AI170" s="19">
        <f t="shared" si="106"/>
        <v>0</v>
      </c>
      <c r="AJ170" s="79">
        <f t="shared" si="128"/>
        <v>0</v>
      </c>
      <c r="AK170" s="19"/>
      <c r="AL170" s="19">
        <v>3</v>
      </c>
      <c r="AM170" s="19">
        <v>3</v>
      </c>
      <c r="AN170" s="19">
        <f t="shared" si="100"/>
        <v>6</v>
      </c>
      <c r="AO170" s="79">
        <f t="shared" si="131"/>
        <v>6</v>
      </c>
      <c r="AP170" s="19"/>
      <c r="AQ170" s="19"/>
      <c r="AR170" s="82">
        <f t="shared" si="124"/>
        <v>0</v>
      </c>
      <c r="AS170" s="81"/>
      <c r="AT170" s="81">
        <v>1</v>
      </c>
      <c r="AU170" s="81">
        <v>2</v>
      </c>
      <c r="AV170" s="81">
        <f t="shared" si="102"/>
        <v>5</v>
      </c>
      <c r="AW170" s="79">
        <f t="shared" si="132"/>
        <v>2.5</v>
      </c>
      <c r="AX170" s="19"/>
      <c r="AY170" s="81"/>
      <c r="AZ170" s="79">
        <f t="shared" si="126"/>
        <v>0</v>
      </c>
      <c r="BA170" s="19"/>
      <c r="BB170" s="19"/>
      <c r="BC170" s="79">
        <f t="shared" si="103"/>
        <v>0</v>
      </c>
      <c r="BD170" s="19"/>
    </row>
    <row r="171" customHeight="1" spans="1:56">
      <c r="A171" s="74">
        <v>724</v>
      </c>
      <c r="B171" s="74" t="s">
        <v>439</v>
      </c>
      <c r="C171" s="74">
        <v>10930</v>
      </c>
      <c r="D171" s="74" t="s">
        <v>440</v>
      </c>
      <c r="E171" s="75">
        <f t="shared" si="99"/>
        <v>216.5</v>
      </c>
      <c r="F171" s="74">
        <v>40</v>
      </c>
      <c r="G171" s="76">
        <f t="shared" si="127"/>
        <v>160</v>
      </c>
      <c r="H171" s="19">
        <v>35</v>
      </c>
      <c r="I171" s="19">
        <v>7</v>
      </c>
      <c r="J171" s="79">
        <f t="shared" si="129"/>
        <v>14</v>
      </c>
      <c r="K171" s="19">
        <v>25</v>
      </c>
      <c r="L171" s="19"/>
      <c r="M171" s="79">
        <f t="shared" si="115"/>
        <v>0</v>
      </c>
      <c r="N171" s="19">
        <v>12</v>
      </c>
      <c r="O171" s="19">
        <v>5</v>
      </c>
      <c r="P171" s="79">
        <f t="shared" si="123"/>
        <v>5</v>
      </c>
      <c r="Q171" s="19">
        <v>30</v>
      </c>
      <c r="R171" s="81"/>
      <c r="S171" s="82">
        <f t="shared" si="125"/>
        <v>0</v>
      </c>
      <c r="T171" s="19">
        <v>10</v>
      </c>
      <c r="U171" s="19">
        <v>5</v>
      </c>
      <c r="V171" s="79">
        <f>3.5*U171</f>
        <v>17.5</v>
      </c>
      <c r="W171" s="19">
        <v>6</v>
      </c>
      <c r="X171" s="19">
        <v>13</v>
      </c>
      <c r="Y171" s="82">
        <f t="shared" si="130"/>
        <v>13</v>
      </c>
      <c r="Z171" s="19">
        <v>12</v>
      </c>
      <c r="AA171" s="19">
        <v>1</v>
      </c>
      <c r="AB171" s="84">
        <f t="shared" si="119"/>
        <v>0.5</v>
      </c>
      <c r="AC171" s="19">
        <v>8</v>
      </c>
      <c r="AD171" s="19"/>
      <c r="AE171" s="79">
        <f t="shared" si="120"/>
        <v>0</v>
      </c>
      <c r="AF171" s="19">
        <v>12</v>
      </c>
      <c r="AG171" s="19"/>
      <c r="AH171" s="19"/>
      <c r="AI171" s="19">
        <f t="shared" si="106"/>
        <v>0</v>
      </c>
      <c r="AJ171" s="79">
        <f t="shared" si="128"/>
        <v>0</v>
      </c>
      <c r="AK171" s="19">
        <v>10</v>
      </c>
      <c r="AL171" s="19">
        <v>4</v>
      </c>
      <c r="AM171" s="19">
        <v>1</v>
      </c>
      <c r="AN171" s="19">
        <f t="shared" si="100"/>
        <v>5</v>
      </c>
      <c r="AO171" s="79">
        <f t="shared" si="131"/>
        <v>5</v>
      </c>
      <c r="AP171" s="19">
        <v>25</v>
      </c>
      <c r="AQ171" s="19"/>
      <c r="AR171" s="82">
        <f t="shared" si="124"/>
        <v>0</v>
      </c>
      <c r="AS171" s="81">
        <v>18</v>
      </c>
      <c r="AT171" s="81">
        <v>1</v>
      </c>
      <c r="AU171" s="81">
        <v>1</v>
      </c>
      <c r="AV171" s="81">
        <f t="shared" si="102"/>
        <v>3</v>
      </c>
      <c r="AW171" s="79">
        <f t="shared" si="132"/>
        <v>1.5</v>
      </c>
      <c r="AX171" s="19">
        <v>25</v>
      </c>
      <c r="AY171" s="81"/>
      <c r="AZ171" s="79">
        <f t="shared" si="126"/>
        <v>0</v>
      </c>
      <c r="BA171" s="19">
        <v>15</v>
      </c>
      <c r="BB171" s="19"/>
      <c r="BC171" s="79">
        <f t="shared" si="103"/>
        <v>0</v>
      </c>
      <c r="BD171" s="19">
        <v>20</v>
      </c>
    </row>
    <row r="172" customHeight="1" spans="1:56">
      <c r="A172" s="74"/>
      <c r="B172" s="74"/>
      <c r="C172" s="74">
        <v>12936</v>
      </c>
      <c r="D172" s="74" t="s">
        <v>345</v>
      </c>
      <c r="E172" s="75">
        <f t="shared" si="99"/>
        <v>156</v>
      </c>
      <c r="F172" s="74">
        <v>33</v>
      </c>
      <c r="G172" s="76">
        <f t="shared" si="127"/>
        <v>132</v>
      </c>
      <c r="H172" s="19"/>
      <c r="I172" s="19">
        <v>7</v>
      </c>
      <c r="J172" s="79">
        <f t="shared" si="129"/>
        <v>14</v>
      </c>
      <c r="L172" s="19"/>
      <c r="M172" s="79">
        <f t="shared" si="115"/>
        <v>0</v>
      </c>
      <c r="N172" s="19"/>
      <c r="O172" s="19">
        <v>1</v>
      </c>
      <c r="P172" s="79">
        <f t="shared" si="123"/>
        <v>1</v>
      </c>
      <c r="Q172" s="19"/>
      <c r="R172" s="81"/>
      <c r="S172" s="82">
        <f t="shared" si="125"/>
        <v>0</v>
      </c>
      <c r="T172" s="19"/>
      <c r="U172" s="19"/>
      <c r="V172" s="79">
        <f>3.5*U172</f>
        <v>0</v>
      </c>
      <c r="W172" s="19"/>
      <c r="X172" s="19"/>
      <c r="Y172" s="82">
        <f t="shared" si="130"/>
        <v>0</v>
      </c>
      <c r="AA172" s="19"/>
      <c r="AB172" s="84">
        <f t="shared" si="119"/>
        <v>0</v>
      </c>
      <c r="AC172" s="19"/>
      <c r="AD172" s="19"/>
      <c r="AE172" s="79">
        <f t="shared" si="120"/>
        <v>0</v>
      </c>
      <c r="AF172" s="19"/>
      <c r="AG172" s="19"/>
      <c r="AH172" s="19"/>
      <c r="AI172" s="19">
        <f t="shared" si="106"/>
        <v>0</v>
      </c>
      <c r="AJ172" s="79">
        <f t="shared" si="128"/>
        <v>0</v>
      </c>
      <c r="AK172" s="19"/>
      <c r="AL172" s="19">
        <v>5</v>
      </c>
      <c r="AM172" s="19">
        <v>4</v>
      </c>
      <c r="AN172" s="19">
        <f t="shared" si="100"/>
        <v>9</v>
      </c>
      <c r="AO172" s="79">
        <f t="shared" si="131"/>
        <v>9</v>
      </c>
      <c r="AP172" s="19"/>
      <c r="AQ172" s="19"/>
      <c r="AR172" s="82">
        <f t="shared" si="124"/>
        <v>0</v>
      </c>
      <c r="AS172" s="81"/>
      <c r="AT172" s="81"/>
      <c r="AU172" s="81"/>
      <c r="AV172" s="81">
        <f t="shared" si="102"/>
        <v>0</v>
      </c>
      <c r="AW172" s="79">
        <f t="shared" si="132"/>
        <v>0</v>
      </c>
      <c r="AX172" s="19"/>
      <c r="AY172" s="81"/>
      <c r="AZ172" s="79">
        <f t="shared" si="126"/>
        <v>0</v>
      </c>
      <c r="BA172" s="19"/>
      <c r="BB172" s="19"/>
      <c r="BC172" s="79">
        <f t="shared" si="103"/>
        <v>0</v>
      </c>
      <c r="BD172" s="19"/>
    </row>
    <row r="173" customHeight="1" spans="1:56">
      <c r="A173" s="74"/>
      <c r="B173" s="74"/>
      <c r="C173" s="74">
        <v>14444</v>
      </c>
      <c r="D173" s="74" t="s">
        <v>441</v>
      </c>
      <c r="E173" s="75">
        <f t="shared" si="99"/>
        <v>130.5</v>
      </c>
      <c r="F173" s="74">
        <v>25</v>
      </c>
      <c r="G173" s="76">
        <f t="shared" si="127"/>
        <v>100</v>
      </c>
      <c r="H173" s="19"/>
      <c r="I173" s="19">
        <v>3</v>
      </c>
      <c r="J173" s="79">
        <f t="shared" si="129"/>
        <v>6</v>
      </c>
      <c r="L173" s="19"/>
      <c r="M173" s="79">
        <f t="shared" si="115"/>
        <v>0</v>
      </c>
      <c r="N173" s="19"/>
      <c r="O173" s="19">
        <v>8</v>
      </c>
      <c r="P173" s="79">
        <f t="shared" si="123"/>
        <v>8</v>
      </c>
      <c r="Q173" s="19"/>
      <c r="R173" s="81"/>
      <c r="S173" s="82">
        <f t="shared" si="125"/>
        <v>0</v>
      </c>
      <c r="T173" s="19"/>
      <c r="U173" s="19">
        <v>3</v>
      </c>
      <c r="V173" s="79">
        <f>3.5*U173</f>
        <v>10.5</v>
      </c>
      <c r="W173" s="19"/>
      <c r="X173" s="19"/>
      <c r="Y173" s="82">
        <f t="shared" si="130"/>
        <v>0</v>
      </c>
      <c r="AA173" s="19">
        <v>1</v>
      </c>
      <c r="AB173" s="84">
        <f t="shared" ref="AB173:AB204" si="133">0.5*AA173</f>
        <v>0.5</v>
      </c>
      <c r="AC173" s="19"/>
      <c r="AD173" s="19"/>
      <c r="AE173" s="79">
        <f t="shared" si="120"/>
        <v>0</v>
      </c>
      <c r="AF173" s="19"/>
      <c r="AG173" s="19"/>
      <c r="AH173" s="19"/>
      <c r="AI173" s="19">
        <f t="shared" si="106"/>
        <v>0</v>
      </c>
      <c r="AJ173" s="79">
        <f t="shared" si="128"/>
        <v>0</v>
      </c>
      <c r="AK173" s="19"/>
      <c r="AL173" s="19">
        <v>5</v>
      </c>
      <c r="AM173" s="19"/>
      <c r="AN173" s="19">
        <f t="shared" si="100"/>
        <v>5</v>
      </c>
      <c r="AO173" s="79">
        <f t="shared" si="131"/>
        <v>5</v>
      </c>
      <c r="AP173" s="19"/>
      <c r="AQ173" s="19"/>
      <c r="AR173" s="82">
        <f t="shared" si="124"/>
        <v>0</v>
      </c>
      <c r="AS173" s="81"/>
      <c r="AT173" s="81">
        <v>1</v>
      </c>
      <c r="AU173" s="81"/>
      <c r="AV173" s="81">
        <f t="shared" si="102"/>
        <v>1</v>
      </c>
      <c r="AW173" s="79">
        <f t="shared" si="132"/>
        <v>0.5</v>
      </c>
      <c r="AX173" s="19"/>
      <c r="AY173" s="81"/>
      <c r="AZ173" s="79">
        <f t="shared" si="126"/>
        <v>0</v>
      </c>
      <c r="BA173" s="19"/>
      <c r="BB173" s="19"/>
      <c r="BC173" s="79">
        <f t="shared" si="103"/>
        <v>0</v>
      </c>
      <c r="BD173" s="19"/>
    </row>
    <row r="174" customHeight="1" spans="1:56">
      <c r="A174" s="74"/>
      <c r="B174" s="74"/>
      <c r="C174" s="74">
        <v>15606</v>
      </c>
      <c r="D174" s="74" t="s">
        <v>442</v>
      </c>
      <c r="E174" s="75">
        <f t="shared" si="99"/>
        <v>5</v>
      </c>
      <c r="F174" s="74"/>
      <c r="G174" s="76"/>
      <c r="H174" s="19"/>
      <c r="I174" s="19">
        <v>1</v>
      </c>
      <c r="J174" s="79">
        <f t="shared" si="129"/>
        <v>2</v>
      </c>
      <c r="L174" s="19"/>
      <c r="M174" s="79">
        <f t="shared" si="115"/>
        <v>0</v>
      </c>
      <c r="N174" s="19"/>
      <c r="O174" s="19"/>
      <c r="P174" s="79">
        <f t="shared" si="123"/>
        <v>0</v>
      </c>
      <c r="Q174" s="19"/>
      <c r="R174" s="81"/>
      <c r="S174" s="82">
        <f t="shared" si="125"/>
        <v>0</v>
      </c>
      <c r="T174" s="19"/>
      <c r="U174" s="19"/>
      <c r="V174" s="79">
        <f>3.5*U174</f>
        <v>0</v>
      </c>
      <c r="W174" s="19"/>
      <c r="X174" s="19"/>
      <c r="Y174" s="82">
        <f t="shared" si="130"/>
        <v>0</v>
      </c>
      <c r="AA174" s="19"/>
      <c r="AB174" s="84">
        <f t="shared" si="133"/>
        <v>0</v>
      </c>
      <c r="AC174" s="19"/>
      <c r="AD174" s="19"/>
      <c r="AE174" s="79">
        <f t="shared" si="120"/>
        <v>0</v>
      </c>
      <c r="AF174" s="19"/>
      <c r="AG174" s="19"/>
      <c r="AH174" s="19"/>
      <c r="AI174" s="19">
        <f t="shared" si="106"/>
        <v>0</v>
      </c>
      <c r="AJ174" s="79">
        <f t="shared" si="128"/>
        <v>0</v>
      </c>
      <c r="AK174" s="19"/>
      <c r="AL174" s="19"/>
      <c r="AM174" s="19"/>
      <c r="AN174" s="19">
        <f t="shared" si="100"/>
        <v>0</v>
      </c>
      <c r="AO174" s="79">
        <f t="shared" si="131"/>
        <v>0</v>
      </c>
      <c r="AP174" s="19"/>
      <c r="AQ174" s="19"/>
      <c r="AR174" s="82">
        <f t="shared" si="124"/>
        <v>0</v>
      </c>
      <c r="AS174" s="81"/>
      <c r="AT174" s="81"/>
      <c r="AU174" s="81"/>
      <c r="AV174" s="81">
        <f t="shared" si="102"/>
        <v>0</v>
      </c>
      <c r="AW174" s="79">
        <f t="shared" si="132"/>
        <v>0</v>
      </c>
      <c r="AX174" s="19"/>
      <c r="AY174" s="81">
        <v>3</v>
      </c>
      <c r="AZ174" s="79">
        <f t="shared" si="126"/>
        <v>3</v>
      </c>
      <c r="BA174" s="19"/>
      <c r="BB174" s="19"/>
      <c r="BC174" s="79">
        <f t="shared" si="103"/>
        <v>0</v>
      </c>
      <c r="BD174" s="19"/>
    </row>
    <row r="175" customHeight="1" spans="1:56">
      <c r="A175" s="74">
        <v>726</v>
      </c>
      <c r="B175" s="74" t="s">
        <v>443</v>
      </c>
      <c r="C175" s="74">
        <v>6607</v>
      </c>
      <c r="D175" s="74" t="s">
        <v>444</v>
      </c>
      <c r="E175" s="75">
        <f t="shared" si="99"/>
        <v>295.8</v>
      </c>
      <c r="F175" s="74">
        <v>42</v>
      </c>
      <c r="G175" s="76">
        <f>4*F175</f>
        <v>168</v>
      </c>
      <c r="H175" s="19">
        <v>35</v>
      </c>
      <c r="I175" s="19">
        <v>4</v>
      </c>
      <c r="J175" s="79">
        <f t="shared" si="129"/>
        <v>8</v>
      </c>
      <c r="K175" s="19">
        <v>25</v>
      </c>
      <c r="L175" s="19"/>
      <c r="M175" s="79">
        <f t="shared" si="115"/>
        <v>0</v>
      </c>
      <c r="N175" s="19">
        <v>12</v>
      </c>
      <c r="O175" s="19">
        <v>19</v>
      </c>
      <c r="P175" s="79">
        <f>2*O175</f>
        <v>38</v>
      </c>
      <c r="Q175" s="19">
        <v>30</v>
      </c>
      <c r="R175" s="81">
        <v>1</v>
      </c>
      <c r="S175" s="82">
        <f t="shared" si="125"/>
        <v>0.8</v>
      </c>
      <c r="T175" s="19">
        <v>10</v>
      </c>
      <c r="U175" s="19">
        <v>3</v>
      </c>
      <c r="V175" s="79">
        <f>2.5*U175</f>
        <v>7.5</v>
      </c>
      <c r="W175" s="19">
        <v>6</v>
      </c>
      <c r="X175" s="19">
        <v>5</v>
      </c>
      <c r="Y175" s="82">
        <f t="shared" si="130"/>
        <v>5</v>
      </c>
      <c r="Z175" s="19">
        <v>12</v>
      </c>
      <c r="AA175" s="19">
        <v>3</v>
      </c>
      <c r="AB175" s="84">
        <f t="shared" si="133"/>
        <v>1.5</v>
      </c>
      <c r="AC175" s="19">
        <v>8</v>
      </c>
      <c r="AD175" s="19"/>
      <c r="AE175" s="79">
        <f t="shared" si="120"/>
        <v>0</v>
      </c>
      <c r="AF175" s="19">
        <v>12</v>
      </c>
      <c r="AG175" s="19">
        <v>4</v>
      </c>
      <c r="AH175" s="19"/>
      <c r="AI175" s="19">
        <f t="shared" si="106"/>
        <v>4</v>
      </c>
      <c r="AJ175" s="79">
        <f>3*AI175</f>
        <v>12</v>
      </c>
      <c r="AK175" s="19">
        <v>10</v>
      </c>
      <c r="AL175" s="19">
        <v>3</v>
      </c>
      <c r="AM175" s="19">
        <v>1</v>
      </c>
      <c r="AN175" s="19">
        <f t="shared" si="100"/>
        <v>4</v>
      </c>
      <c r="AO175" s="79">
        <f t="shared" si="131"/>
        <v>4</v>
      </c>
      <c r="AP175" s="19">
        <v>25</v>
      </c>
      <c r="AQ175" s="19">
        <v>12</v>
      </c>
      <c r="AR175" s="82">
        <f>2*AQ175</f>
        <v>24</v>
      </c>
      <c r="AS175" s="81">
        <v>15</v>
      </c>
      <c r="AT175" s="81">
        <v>14</v>
      </c>
      <c r="AU175" s="81">
        <v>1</v>
      </c>
      <c r="AV175" s="81">
        <f t="shared" si="102"/>
        <v>16</v>
      </c>
      <c r="AW175" s="79">
        <f>1*AV175</f>
        <v>16</v>
      </c>
      <c r="AX175" s="19">
        <v>25</v>
      </c>
      <c r="AY175" s="81">
        <v>2</v>
      </c>
      <c r="AZ175" s="79">
        <f t="shared" si="126"/>
        <v>2</v>
      </c>
      <c r="BA175" s="19">
        <v>15</v>
      </c>
      <c r="BB175" s="19">
        <v>6</v>
      </c>
      <c r="BC175" s="79">
        <f t="shared" si="103"/>
        <v>9</v>
      </c>
      <c r="BD175" s="19">
        <v>20</v>
      </c>
    </row>
    <row r="176" customHeight="1" spans="1:56">
      <c r="A176" s="74"/>
      <c r="B176" s="74"/>
      <c r="C176" s="74">
        <v>10177</v>
      </c>
      <c r="D176" s="74" t="s">
        <v>445</v>
      </c>
      <c r="E176" s="75">
        <f t="shared" si="99"/>
        <v>245</v>
      </c>
      <c r="F176" s="74">
        <v>29</v>
      </c>
      <c r="G176" s="76">
        <f>4*F176</f>
        <v>116</v>
      </c>
      <c r="H176" s="19"/>
      <c r="I176" s="19">
        <v>11</v>
      </c>
      <c r="J176" s="79">
        <f t="shared" si="129"/>
        <v>22</v>
      </c>
      <c r="L176" s="19"/>
      <c r="M176" s="79">
        <f t="shared" si="115"/>
        <v>0</v>
      </c>
      <c r="N176" s="19"/>
      <c r="O176" s="19">
        <v>12</v>
      </c>
      <c r="P176" s="79">
        <f>2*O176</f>
        <v>24</v>
      </c>
      <c r="Q176" s="19"/>
      <c r="R176" s="81"/>
      <c r="S176" s="82">
        <f t="shared" si="125"/>
        <v>0</v>
      </c>
      <c r="T176" s="19"/>
      <c r="U176" s="19"/>
      <c r="V176" s="79">
        <f>2.5*U176</f>
        <v>0</v>
      </c>
      <c r="W176" s="19"/>
      <c r="X176" s="19">
        <v>7</v>
      </c>
      <c r="Y176" s="82">
        <f t="shared" si="130"/>
        <v>7</v>
      </c>
      <c r="AA176" s="19">
        <v>1</v>
      </c>
      <c r="AB176" s="84">
        <f t="shared" si="133"/>
        <v>0.5</v>
      </c>
      <c r="AC176" s="19"/>
      <c r="AD176" s="19"/>
      <c r="AE176" s="79">
        <f t="shared" si="120"/>
        <v>0</v>
      </c>
      <c r="AF176" s="19"/>
      <c r="AG176" s="19">
        <v>8</v>
      </c>
      <c r="AH176" s="19">
        <v>1</v>
      </c>
      <c r="AI176" s="19">
        <f t="shared" si="106"/>
        <v>8.5</v>
      </c>
      <c r="AJ176" s="79">
        <f>3*AI176</f>
        <v>25.5</v>
      </c>
      <c r="AK176" s="19"/>
      <c r="AL176" s="19">
        <v>4</v>
      </c>
      <c r="AM176" s="19">
        <v>1</v>
      </c>
      <c r="AN176" s="19">
        <f t="shared" si="100"/>
        <v>5</v>
      </c>
      <c r="AO176" s="79">
        <f t="shared" si="131"/>
        <v>5</v>
      </c>
      <c r="AP176" s="19"/>
      <c r="AQ176" s="19">
        <v>8</v>
      </c>
      <c r="AR176" s="82">
        <f>2*AQ176</f>
        <v>16</v>
      </c>
      <c r="AS176" s="81"/>
      <c r="AT176" s="81">
        <v>11</v>
      </c>
      <c r="AU176" s="81">
        <v>1</v>
      </c>
      <c r="AV176" s="81">
        <f t="shared" si="102"/>
        <v>13</v>
      </c>
      <c r="AW176" s="79">
        <f>1*AV176</f>
        <v>13</v>
      </c>
      <c r="AX176" s="19"/>
      <c r="AY176" s="81">
        <v>10</v>
      </c>
      <c r="AZ176" s="79">
        <f t="shared" si="126"/>
        <v>10</v>
      </c>
      <c r="BA176" s="19"/>
      <c r="BB176" s="19">
        <v>4</v>
      </c>
      <c r="BC176" s="79">
        <f t="shared" si="103"/>
        <v>6</v>
      </c>
      <c r="BD176" s="19"/>
    </row>
    <row r="177" customHeight="1" spans="1:56">
      <c r="A177" s="74">
        <v>727</v>
      </c>
      <c r="B177" s="74" t="s">
        <v>446</v>
      </c>
      <c r="C177" s="74">
        <v>12332</v>
      </c>
      <c r="D177" s="74" t="s">
        <v>447</v>
      </c>
      <c r="E177" s="75">
        <f t="shared" si="99"/>
        <v>71.8</v>
      </c>
      <c r="F177" s="74">
        <v>15</v>
      </c>
      <c r="G177" s="76">
        <f>2*F177</f>
        <v>30</v>
      </c>
      <c r="H177" s="19">
        <v>30</v>
      </c>
      <c r="I177" s="19">
        <v>5</v>
      </c>
      <c r="J177" s="79">
        <f>3*I177</f>
        <v>15</v>
      </c>
      <c r="K177" s="19">
        <v>15</v>
      </c>
      <c r="L177" s="19">
        <v>1</v>
      </c>
      <c r="M177" s="79">
        <f t="shared" si="115"/>
        <v>1.5</v>
      </c>
      <c r="N177" s="19">
        <v>8</v>
      </c>
      <c r="O177" s="19">
        <v>9</v>
      </c>
      <c r="P177" s="79">
        <f>1*O177</f>
        <v>9</v>
      </c>
      <c r="Q177" s="19">
        <v>25</v>
      </c>
      <c r="R177" s="81"/>
      <c r="S177" s="82">
        <f t="shared" si="125"/>
        <v>0</v>
      </c>
      <c r="T177" s="19">
        <v>6</v>
      </c>
      <c r="U177" s="19"/>
      <c r="V177" s="79">
        <f>2.5*U177</f>
        <v>0</v>
      </c>
      <c r="W177" s="19">
        <v>4</v>
      </c>
      <c r="X177" s="19">
        <v>6</v>
      </c>
      <c r="Y177" s="82">
        <f t="shared" ref="Y177:Y194" si="134">0.8*X177</f>
        <v>4.8</v>
      </c>
      <c r="Z177" s="19">
        <v>10</v>
      </c>
      <c r="AA177" s="19"/>
      <c r="AB177" s="84">
        <f t="shared" si="133"/>
        <v>0</v>
      </c>
      <c r="AC177" s="19">
        <v>3</v>
      </c>
      <c r="AD177" s="19"/>
      <c r="AE177" s="79">
        <f t="shared" si="120"/>
        <v>0</v>
      </c>
      <c r="AF177" s="19">
        <v>8</v>
      </c>
      <c r="AG177" s="19"/>
      <c r="AH177" s="19"/>
      <c r="AI177" s="19">
        <f t="shared" si="106"/>
        <v>0</v>
      </c>
      <c r="AJ177" s="79">
        <f>1.5*AI177</f>
        <v>0</v>
      </c>
      <c r="AK177" s="19">
        <v>5</v>
      </c>
      <c r="AL177" s="19">
        <v>7</v>
      </c>
      <c r="AM177" s="19">
        <v>2</v>
      </c>
      <c r="AN177" s="19">
        <f t="shared" si="100"/>
        <v>9</v>
      </c>
      <c r="AO177" s="79">
        <f t="shared" si="131"/>
        <v>9</v>
      </c>
      <c r="AP177" s="19">
        <v>20</v>
      </c>
      <c r="AQ177" s="19"/>
      <c r="AR177" s="82">
        <f>1*AQ177</f>
        <v>0</v>
      </c>
      <c r="AS177" s="81">
        <v>12</v>
      </c>
      <c r="AT177" s="81">
        <v>1</v>
      </c>
      <c r="AU177" s="81">
        <v>2</v>
      </c>
      <c r="AV177" s="81">
        <f t="shared" si="102"/>
        <v>5</v>
      </c>
      <c r="AW177" s="79">
        <f>0.5*AV177</f>
        <v>2.5</v>
      </c>
      <c r="AX177" s="19">
        <v>20</v>
      </c>
      <c r="AY177" s="81"/>
      <c r="AZ177" s="79">
        <f t="shared" si="126"/>
        <v>0</v>
      </c>
      <c r="BA177" s="19">
        <v>10</v>
      </c>
      <c r="BB177" s="19"/>
      <c r="BC177" s="79">
        <f t="shared" si="103"/>
        <v>0</v>
      </c>
      <c r="BD177" s="19">
        <v>18</v>
      </c>
    </row>
    <row r="178" customHeight="1" spans="1:56">
      <c r="A178" s="74"/>
      <c r="B178" s="74"/>
      <c r="C178" s="74">
        <v>13161</v>
      </c>
      <c r="D178" s="74" t="s">
        <v>448</v>
      </c>
      <c r="E178" s="75">
        <f t="shared" si="99"/>
        <v>70.65</v>
      </c>
      <c r="F178" s="74">
        <v>8</v>
      </c>
      <c r="G178" s="76">
        <f>2*F178</f>
        <v>16</v>
      </c>
      <c r="H178" s="19"/>
      <c r="I178" s="19">
        <v>10</v>
      </c>
      <c r="J178" s="79">
        <f>3*I178</f>
        <v>30</v>
      </c>
      <c r="L178" s="19"/>
      <c r="M178" s="79">
        <f t="shared" si="115"/>
        <v>0</v>
      </c>
      <c r="N178" s="19"/>
      <c r="O178" s="19">
        <v>11</v>
      </c>
      <c r="P178" s="79">
        <f>1*O178</f>
        <v>11</v>
      </c>
      <c r="Q178" s="19"/>
      <c r="R178" s="81"/>
      <c r="S178" s="82">
        <f t="shared" si="125"/>
        <v>0</v>
      </c>
      <c r="T178" s="19"/>
      <c r="U178" s="19">
        <v>0</v>
      </c>
      <c r="V178" s="79">
        <f>2.5*U178</f>
        <v>0</v>
      </c>
      <c r="W178" s="19"/>
      <c r="X178" s="19">
        <v>3</v>
      </c>
      <c r="Y178" s="82">
        <f t="shared" si="134"/>
        <v>2.4</v>
      </c>
      <c r="AA178" s="19"/>
      <c r="AB178" s="84">
        <f t="shared" si="133"/>
        <v>0</v>
      </c>
      <c r="AC178" s="19"/>
      <c r="AD178" s="19"/>
      <c r="AE178" s="79">
        <f t="shared" si="120"/>
        <v>0</v>
      </c>
      <c r="AF178" s="19"/>
      <c r="AG178" s="19"/>
      <c r="AH178" s="19">
        <v>1</v>
      </c>
      <c r="AI178" s="19">
        <f t="shared" si="106"/>
        <v>0.5</v>
      </c>
      <c r="AJ178" s="79">
        <f>1.5*AI178</f>
        <v>0.75</v>
      </c>
      <c r="AK178" s="19"/>
      <c r="AL178" s="19">
        <v>2</v>
      </c>
      <c r="AM178" s="19">
        <v>1</v>
      </c>
      <c r="AN178" s="19">
        <f t="shared" si="100"/>
        <v>3</v>
      </c>
      <c r="AO178" s="79">
        <f t="shared" si="131"/>
        <v>3</v>
      </c>
      <c r="AP178" s="19"/>
      <c r="AQ178" s="19">
        <v>2</v>
      </c>
      <c r="AR178" s="82">
        <f t="shared" ref="AR178:AR209" si="135">1*AQ178</f>
        <v>2</v>
      </c>
      <c r="AS178" s="81"/>
      <c r="AT178" s="81"/>
      <c r="AU178" s="81">
        <v>2</v>
      </c>
      <c r="AV178" s="81">
        <f t="shared" si="102"/>
        <v>4</v>
      </c>
      <c r="AW178" s="79">
        <f>0.5*AV178</f>
        <v>2</v>
      </c>
      <c r="AX178" s="19"/>
      <c r="AY178" s="81">
        <v>2</v>
      </c>
      <c r="AZ178" s="79">
        <f t="shared" si="126"/>
        <v>2</v>
      </c>
      <c r="BA178" s="19"/>
      <c r="BB178" s="19">
        <v>1</v>
      </c>
      <c r="BC178" s="79">
        <f t="shared" si="103"/>
        <v>1.5</v>
      </c>
      <c r="BD178" s="19"/>
    </row>
    <row r="179" customHeight="1" spans="1:56">
      <c r="A179" s="74">
        <v>730</v>
      </c>
      <c r="B179" s="74" t="s">
        <v>449</v>
      </c>
      <c r="C179" s="74">
        <v>8338</v>
      </c>
      <c r="D179" s="74" t="s">
        <v>450</v>
      </c>
      <c r="E179" s="75">
        <f t="shared" si="99"/>
        <v>196.1</v>
      </c>
      <c r="F179" s="74">
        <v>32</v>
      </c>
      <c r="G179" s="76">
        <f>4*F179</f>
        <v>128</v>
      </c>
      <c r="H179" s="19">
        <v>45</v>
      </c>
      <c r="I179" s="19">
        <v>1</v>
      </c>
      <c r="J179" s="79">
        <f t="shared" ref="J179:J194" si="136">2*I179</f>
        <v>2</v>
      </c>
      <c r="K179" s="19">
        <v>30</v>
      </c>
      <c r="L179" s="19"/>
      <c r="M179" s="79">
        <f t="shared" si="115"/>
        <v>0</v>
      </c>
      <c r="N179" s="19">
        <v>15</v>
      </c>
      <c r="O179" s="19">
        <v>12</v>
      </c>
      <c r="P179" s="79">
        <f>2*O179</f>
        <v>24</v>
      </c>
      <c r="Q179" s="19">
        <v>40</v>
      </c>
      <c r="R179" s="81">
        <v>1</v>
      </c>
      <c r="S179" s="82">
        <f t="shared" si="125"/>
        <v>0.8</v>
      </c>
      <c r="T179" s="19">
        <v>10</v>
      </c>
      <c r="U179" s="19">
        <v>4</v>
      </c>
      <c r="V179" s="79">
        <f>3.5*U179</f>
        <v>14</v>
      </c>
      <c r="W179" s="19">
        <v>6</v>
      </c>
      <c r="X179" s="19">
        <v>1</v>
      </c>
      <c r="Y179" s="82">
        <f t="shared" si="134"/>
        <v>0.8</v>
      </c>
      <c r="Z179" s="19">
        <v>12</v>
      </c>
      <c r="AA179" s="19">
        <v>1</v>
      </c>
      <c r="AB179" s="84">
        <f t="shared" si="133"/>
        <v>0.5</v>
      </c>
      <c r="AC179" s="19">
        <v>8</v>
      </c>
      <c r="AD179" s="19"/>
      <c r="AE179" s="79">
        <f t="shared" si="120"/>
        <v>0</v>
      </c>
      <c r="AF179" s="19">
        <v>12</v>
      </c>
      <c r="AG179" s="19">
        <v>3</v>
      </c>
      <c r="AH179" s="19"/>
      <c r="AI179" s="19">
        <f t="shared" si="106"/>
        <v>3</v>
      </c>
      <c r="AJ179" s="79">
        <f>3*AI179</f>
        <v>9</v>
      </c>
      <c r="AK179" s="19">
        <v>10</v>
      </c>
      <c r="AL179" s="19">
        <v>4</v>
      </c>
      <c r="AM179" s="19"/>
      <c r="AN179" s="19">
        <f t="shared" si="100"/>
        <v>4</v>
      </c>
      <c r="AO179" s="79">
        <f t="shared" si="131"/>
        <v>4</v>
      </c>
      <c r="AP179" s="19">
        <v>30</v>
      </c>
      <c r="AQ179" s="19">
        <v>3</v>
      </c>
      <c r="AR179" s="82">
        <f t="shared" si="135"/>
        <v>3</v>
      </c>
      <c r="AS179" s="81">
        <v>20</v>
      </c>
      <c r="AT179" s="81">
        <v>9</v>
      </c>
      <c r="AU179" s="81"/>
      <c r="AV179" s="81">
        <f t="shared" si="102"/>
        <v>9</v>
      </c>
      <c r="AW179" s="79">
        <f>1*AV179</f>
        <v>9</v>
      </c>
      <c r="AX179" s="19">
        <v>30</v>
      </c>
      <c r="AY179" s="81">
        <v>1</v>
      </c>
      <c r="AZ179" s="79">
        <f t="shared" si="126"/>
        <v>1</v>
      </c>
      <c r="BA179" s="19">
        <v>15</v>
      </c>
      <c r="BB179" s="19"/>
      <c r="BC179" s="79">
        <f t="shared" si="103"/>
        <v>0</v>
      </c>
      <c r="BD179" s="19">
        <v>25</v>
      </c>
    </row>
    <row r="180" customHeight="1" spans="1:56">
      <c r="A180" s="74"/>
      <c r="B180" s="74"/>
      <c r="C180" s="74">
        <v>9328</v>
      </c>
      <c r="D180" s="74" t="s">
        <v>451</v>
      </c>
      <c r="E180" s="75">
        <f t="shared" si="99"/>
        <v>133.4</v>
      </c>
      <c r="F180" s="74">
        <v>17</v>
      </c>
      <c r="G180" s="76">
        <f>4*F180</f>
        <v>68</v>
      </c>
      <c r="H180" s="19"/>
      <c r="I180" s="19">
        <v>2</v>
      </c>
      <c r="J180" s="79">
        <f t="shared" si="136"/>
        <v>4</v>
      </c>
      <c r="L180" s="19"/>
      <c r="M180" s="79">
        <f t="shared" si="115"/>
        <v>0</v>
      </c>
      <c r="N180" s="19"/>
      <c r="O180" s="19">
        <v>15</v>
      </c>
      <c r="P180" s="79">
        <f>2*O180</f>
        <v>30</v>
      </c>
      <c r="Q180" s="19"/>
      <c r="R180" s="81">
        <v>1</v>
      </c>
      <c r="S180" s="82">
        <f t="shared" si="125"/>
        <v>0.8</v>
      </c>
      <c r="T180" s="19"/>
      <c r="U180" s="19">
        <v>1</v>
      </c>
      <c r="V180" s="79">
        <f>3.5*U180</f>
        <v>3.5</v>
      </c>
      <c r="W180" s="19"/>
      <c r="X180" s="19">
        <v>2</v>
      </c>
      <c r="Y180" s="82">
        <f t="shared" si="134"/>
        <v>1.6</v>
      </c>
      <c r="AA180" s="19"/>
      <c r="AB180" s="84">
        <f t="shared" si="133"/>
        <v>0</v>
      </c>
      <c r="AC180" s="19"/>
      <c r="AD180" s="19"/>
      <c r="AE180" s="79">
        <f t="shared" si="120"/>
        <v>0</v>
      </c>
      <c r="AF180" s="19"/>
      <c r="AG180" s="19">
        <v>2</v>
      </c>
      <c r="AH180" s="19"/>
      <c r="AI180" s="19">
        <f t="shared" si="106"/>
        <v>2</v>
      </c>
      <c r="AJ180" s="79">
        <f>3*AI180</f>
        <v>6</v>
      </c>
      <c r="AK180" s="19"/>
      <c r="AL180" s="19">
        <v>6</v>
      </c>
      <c r="AM180" s="19"/>
      <c r="AN180" s="19">
        <f t="shared" si="100"/>
        <v>6</v>
      </c>
      <c r="AO180" s="79">
        <f t="shared" si="131"/>
        <v>6</v>
      </c>
      <c r="AP180" s="19"/>
      <c r="AQ180" s="19">
        <v>3</v>
      </c>
      <c r="AR180" s="82">
        <f t="shared" si="135"/>
        <v>3</v>
      </c>
      <c r="AS180" s="81"/>
      <c r="AT180" s="81">
        <v>6</v>
      </c>
      <c r="AU180" s="81"/>
      <c r="AV180" s="81">
        <f t="shared" si="102"/>
        <v>6</v>
      </c>
      <c r="AW180" s="79">
        <f>1*AV180</f>
        <v>6</v>
      </c>
      <c r="AX180" s="19"/>
      <c r="AY180" s="81">
        <v>3</v>
      </c>
      <c r="AZ180" s="79">
        <f t="shared" si="126"/>
        <v>3</v>
      </c>
      <c r="BA180" s="19"/>
      <c r="BB180" s="19">
        <v>1</v>
      </c>
      <c r="BC180" s="79">
        <f t="shared" si="103"/>
        <v>1.5</v>
      </c>
      <c r="BD180" s="19"/>
    </row>
    <row r="181" customHeight="1" spans="1:56">
      <c r="A181" s="74"/>
      <c r="B181" s="74"/>
      <c r="C181" s="74">
        <v>14214</v>
      </c>
      <c r="D181" s="74" t="s">
        <v>452</v>
      </c>
      <c r="E181" s="75">
        <f t="shared" si="99"/>
        <v>108.3</v>
      </c>
      <c r="F181" s="74">
        <v>14</v>
      </c>
      <c r="G181" s="76">
        <f>4*F181</f>
        <v>56</v>
      </c>
      <c r="H181" s="19"/>
      <c r="I181" s="19">
        <v>2</v>
      </c>
      <c r="J181" s="79">
        <f t="shared" si="136"/>
        <v>4</v>
      </c>
      <c r="L181" s="19"/>
      <c r="M181" s="79">
        <f t="shared" si="115"/>
        <v>0</v>
      </c>
      <c r="N181" s="19"/>
      <c r="O181" s="19">
        <v>9</v>
      </c>
      <c r="P181" s="79">
        <f>2*O181</f>
        <v>18</v>
      </c>
      <c r="Q181" s="19"/>
      <c r="R181" s="81"/>
      <c r="S181" s="82">
        <f t="shared" si="125"/>
        <v>0</v>
      </c>
      <c r="T181" s="19"/>
      <c r="U181" s="19">
        <v>1</v>
      </c>
      <c r="V181" s="79">
        <f>3.5*U181</f>
        <v>3.5</v>
      </c>
      <c r="W181" s="19"/>
      <c r="X181" s="19">
        <v>1</v>
      </c>
      <c r="Y181" s="82">
        <f t="shared" si="134"/>
        <v>0.8</v>
      </c>
      <c r="AA181" s="19"/>
      <c r="AB181" s="84">
        <f t="shared" si="133"/>
        <v>0</v>
      </c>
      <c r="AC181" s="19"/>
      <c r="AD181" s="19"/>
      <c r="AE181" s="79">
        <f t="shared" si="120"/>
        <v>0</v>
      </c>
      <c r="AF181" s="19"/>
      <c r="AG181" s="19">
        <v>4</v>
      </c>
      <c r="AH181" s="19"/>
      <c r="AI181" s="19">
        <f t="shared" si="106"/>
        <v>4</v>
      </c>
      <c r="AJ181" s="79">
        <f>3*AI181</f>
        <v>12</v>
      </c>
      <c r="AK181" s="19"/>
      <c r="AL181" s="19">
        <v>2</v>
      </c>
      <c r="AM181" s="19"/>
      <c r="AN181" s="19">
        <f t="shared" si="100"/>
        <v>2</v>
      </c>
      <c r="AO181" s="79">
        <f t="shared" si="131"/>
        <v>2</v>
      </c>
      <c r="AP181" s="19"/>
      <c r="AQ181" s="19">
        <v>1</v>
      </c>
      <c r="AR181" s="82">
        <f t="shared" si="135"/>
        <v>1</v>
      </c>
      <c r="AS181" s="81"/>
      <c r="AT181" s="81">
        <v>7</v>
      </c>
      <c r="AU181" s="81"/>
      <c r="AV181" s="81">
        <f t="shared" si="102"/>
        <v>7</v>
      </c>
      <c r="AW181" s="79">
        <f>1*AV181</f>
        <v>7</v>
      </c>
      <c r="AX181" s="19"/>
      <c r="AY181" s="81">
        <v>4</v>
      </c>
      <c r="AZ181" s="79">
        <f t="shared" si="126"/>
        <v>4</v>
      </c>
      <c r="BA181" s="19"/>
      <c r="BB181" s="19"/>
      <c r="BC181" s="79">
        <f t="shared" si="103"/>
        <v>0</v>
      </c>
      <c r="BD181" s="19"/>
    </row>
    <row r="182" customHeight="1" spans="1:56">
      <c r="A182" s="74"/>
      <c r="B182" s="74"/>
      <c r="C182" s="74">
        <v>15065</v>
      </c>
      <c r="D182" s="74" t="s">
        <v>453</v>
      </c>
      <c r="E182" s="75">
        <f t="shared" si="99"/>
        <v>150.9</v>
      </c>
      <c r="F182" s="74">
        <v>19</v>
      </c>
      <c r="G182" s="76">
        <f>4*F182</f>
        <v>76</v>
      </c>
      <c r="H182" s="19"/>
      <c r="I182" s="19">
        <v>5</v>
      </c>
      <c r="J182" s="79">
        <f t="shared" si="136"/>
        <v>10</v>
      </c>
      <c r="L182" s="19"/>
      <c r="M182" s="79">
        <f t="shared" si="115"/>
        <v>0</v>
      </c>
      <c r="N182" s="19"/>
      <c r="O182" s="19">
        <v>9</v>
      </c>
      <c r="P182" s="79">
        <f>2*O182</f>
        <v>18</v>
      </c>
      <c r="Q182" s="19"/>
      <c r="R182" s="81">
        <v>2</v>
      </c>
      <c r="S182" s="82">
        <f t="shared" si="125"/>
        <v>1.6</v>
      </c>
      <c r="T182" s="19"/>
      <c r="U182" s="19">
        <v>1</v>
      </c>
      <c r="V182" s="79">
        <f>3.5*U182</f>
        <v>3.5</v>
      </c>
      <c r="W182" s="19"/>
      <c r="X182" s="19">
        <v>1</v>
      </c>
      <c r="Y182" s="82">
        <f t="shared" si="134"/>
        <v>0.8</v>
      </c>
      <c r="AA182" s="19"/>
      <c r="AB182" s="84">
        <f t="shared" si="133"/>
        <v>0</v>
      </c>
      <c r="AC182" s="19"/>
      <c r="AD182" s="19"/>
      <c r="AE182" s="79">
        <f t="shared" si="120"/>
        <v>0</v>
      </c>
      <c r="AF182" s="19"/>
      <c r="AG182" s="19">
        <v>3</v>
      </c>
      <c r="AH182" s="19"/>
      <c r="AI182" s="19">
        <f t="shared" si="106"/>
        <v>3</v>
      </c>
      <c r="AJ182" s="79">
        <f>3*AI182</f>
        <v>9</v>
      </c>
      <c r="AK182" s="19"/>
      <c r="AL182" s="19">
        <v>13</v>
      </c>
      <c r="AM182" s="19">
        <v>4</v>
      </c>
      <c r="AN182" s="19">
        <f t="shared" si="100"/>
        <v>17</v>
      </c>
      <c r="AO182" s="79">
        <f t="shared" si="131"/>
        <v>17</v>
      </c>
      <c r="AP182" s="19"/>
      <c r="AQ182" s="19">
        <v>1</v>
      </c>
      <c r="AR182" s="82">
        <f t="shared" si="135"/>
        <v>1</v>
      </c>
      <c r="AS182" s="81"/>
      <c r="AT182" s="81">
        <v>2</v>
      </c>
      <c r="AU182" s="81">
        <v>5</v>
      </c>
      <c r="AV182" s="81">
        <f t="shared" si="102"/>
        <v>12</v>
      </c>
      <c r="AW182" s="79">
        <f>1*AV182</f>
        <v>12</v>
      </c>
      <c r="AX182" s="19"/>
      <c r="AY182" s="81">
        <v>2</v>
      </c>
      <c r="AZ182" s="79">
        <f t="shared" si="126"/>
        <v>2</v>
      </c>
      <c r="BA182" s="19"/>
      <c r="BB182" s="19"/>
      <c r="BC182" s="79">
        <f t="shared" si="103"/>
        <v>0</v>
      </c>
      <c r="BD182" s="19"/>
    </row>
    <row r="183" customHeight="1" spans="1:56">
      <c r="A183" s="74">
        <v>732</v>
      </c>
      <c r="B183" s="74" t="s">
        <v>454</v>
      </c>
      <c r="C183" s="74">
        <v>9138</v>
      </c>
      <c r="D183" s="74" t="s">
        <v>455</v>
      </c>
      <c r="E183" s="75">
        <f t="shared" si="99"/>
        <v>58.8</v>
      </c>
      <c r="F183" s="74">
        <v>17</v>
      </c>
      <c r="G183" s="76">
        <f>2*F183</f>
        <v>34</v>
      </c>
      <c r="H183" s="19">
        <v>30</v>
      </c>
      <c r="I183" s="19">
        <v>6</v>
      </c>
      <c r="J183" s="79">
        <f t="shared" si="136"/>
        <v>12</v>
      </c>
      <c r="K183" s="19">
        <v>15</v>
      </c>
      <c r="L183" s="19"/>
      <c r="M183" s="79">
        <f t="shared" si="115"/>
        <v>0</v>
      </c>
      <c r="N183" s="19">
        <v>8</v>
      </c>
      <c r="O183" s="19"/>
      <c r="P183" s="79">
        <f>1*O183</f>
        <v>0</v>
      </c>
      <c r="Q183" s="19">
        <v>25</v>
      </c>
      <c r="R183" s="81"/>
      <c r="S183" s="82">
        <f t="shared" si="125"/>
        <v>0</v>
      </c>
      <c r="T183" s="19">
        <v>6</v>
      </c>
      <c r="U183" s="19"/>
      <c r="V183" s="79">
        <f>2.5*U183</f>
        <v>0</v>
      </c>
      <c r="W183" s="19">
        <v>4</v>
      </c>
      <c r="X183" s="19">
        <v>1</v>
      </c>
      <c r="Y183" s="82">
        <f t="shared" si="134"/>
        <v>0.8</v>
      </c>
      <c r="Z183" s="19">
        <v>10</v>
      </c>
      <c r="AA183" s="19"/>
      <c r="AB183" s="84">
        <f t="shared" si="133"/>
        <v>0</v>
      </c>
      <c r="AC183" s="19">
        <v>3</v>
      </c>
      <c r="AD183" s="19"/>
      <c r="AE183" s="79">
        <f t="shared" si="120"/>
        <v>0</v>
      </c>
      <c r="AF183" s="19">
        <v>8</v>
      </c>
      <c r="AG183" s="19"/>
      <c r="AH183" s="19"/>
      <c r="AI183" s="19">
        <f t="shared" si="106"/>
        <v>0</v>
      </c>
      <c r="AJ183" s="79">
        <f t="shared" ref="AJ183:AJ194" si="137">1.5*AI183</f>
        <v>0</v>
      </c>
      <c r="AK183" s="19">
        <v>5</v>
      </c>
      <c r="AL183" s="19">
        <v>2</v>
      </c>
      <c r="AM183" s="19"/>
      <c r="AN183" s="19">
        <f t="shared" si="100"/>
        <v>2</v>
      </c>
      <c r="AO183" s="79">
        <f t="shared" si="131"/>
        <v>2</v>
      </c>
      <c r="AP183" s="19">
        <v>20</v>
      </c>
      <c r="AQ183" s="19">
        <v>6</v>
      </c>
      <c r="AR183" s="82">
        <f t="shared" si="135"/>
        <v>6</v>
      </c>
      <c r="AS183" s="81">
        <v>12</v>
      </c>
      <c r="AT183" s="81">
        <v>8</v>
      </c>
      <c r="AU183" s="81"/>
      <c r="AV183" s="81">
        <f t="shared" si="102"/>
        <v>8</v>
      </c>
      <c r="AW183" s="79">
        <f>0.5*AV183</f>
        <v>4</v>
      </c>
      <c r="AX183" s="19">
        <v>20</v>
      </c>
      <c r="AY183" s="81"/>
      <c r="AZ183" s="79">
        <f t="shared" si="126"/>
        <v>0</v>
      </c>
      <c r="BA183" s="19">
        <v>10</v>
      </c>
      <c r="BB183" s="19"/>
      <c r="BC183" s="79">
        <f t="shared" si="103"/>
        <v>0</v>
      </c>
      <c r="BD183" s="19">
        <v>18</v>
      </c>
    </row>
    <row r="184" customHeight="1" spans="1:56">
      <c r="A184" s="74"/>
      <c r="B184" s="74"/>
      <c r="C184" s="74">
        <v>11481</v>
      </c>
      <c r="D184" s="74" t="s">
        <v>456</v>
      </c>
      <c r="E184" s="75">
        <f t="shared" si="99"/>
        <v>43.1</v>
      </c>
      <c r="F184" s="74">
        <v>10</v>
      </c>
      <c r="G184" s="76">
        <f>2*F184</f>
        <v>20</v>
      </c>
      <c r="H184" s="19"/>
      <c r="I184" s="19">
        <v>7</v>
      </c>
      <c r="J184" s="79">
        <f t="shared" si="136"/>
        <v>14</v>
      </c>
      <c r="L184" s="19"/>
      <c r="M184" s="79">
        <f t="shared" si="115"/>
        <v>0</v>
      </c>
      <c r="N184" s="19"/>
      <c r="O184" s="19">
        <v>4</v>
      </c>
      <c r="P184" s="79">
        <f>1*O184</f>
        <v>4</v>
      </c>
      <c r="Q184" s="19"/>
      <c r="R184" s="81"/>
      <c r="S184" s="82">
        <f t="shared" si="125"/>
        <v>0</v>
      </c>
      <c r="T184" s="19"/>
      <c r="U184" s="19"/>
      <c r="V184" s="79">
        <f>2.5*U184</f>
        <v>0</v>
      </c>
      <c r="W184" s="19"/>
      <c r="X184" s="19">
        <v>2</v>
      </c>
      <c r="Y184" s="82">
        <f t="shared" si="134"/>
        <v>1.6</v>
      </c>
      <c r="AA184" s="19"/>
      <c r="AB184" s="84">
        <f t="shared" si="133"/>
        <v>0</v>
      </c>
      <c r="AC184" s="19"/>
      <c r="AD184" s="19"/>
      <c r="AE184" s="79">
        <f t="shared" si="120"/>
        <v>0</v>
      </c>
      <c r="AF184" s="19"/>
      <c r="AG184" s="19"/>
      <c r="AH184" s="19"/>
      <c r="AI184" s="19">
        <f t="shared" si="106"/>
        <v>0</v>
      </c>
      <c r="AJ184" s="79">
        <f t="shared" si="137"/>
        <v>0</v>
      </c>
      <c r="AK184" s="19"/>
      <c r="AL184" s="19"/>
      <c r="AM184" s="19"/>
      <c r="AN184" s="19">
        <f t="shared" si="100"/>
        <v>0</v>
      </c>
      <c r="AO184" s="79">
        <f t="shared" si="131"/>
        <v>0</v>
      </c>
      <c r="AP184" s="19"/>
      <c r="AQ184" s="19">
        <v>2</v>
      </c>
      <c r="AR184" s="82">
        <f t="shared" si="135"/>
        <v>2</v>
      </c>
      <c r="AS184" s="81"/>
      <c r="AT184" s="81">
        <v>3</v>
      </c>
      <c r="AU184" s="81"/>
      <c r="AV184" s="81">
        <f t="shared" si="102"/>
        <v>3</v>
      </c>
      <c r="AW184" s="79">
        <f>0.5*AV184</f>
        <v>1.5</v>
      </c>
      <c r="AX184" s="19"/>
      <c r="AY184" s="81"/>
      <c r="AZ184" s="79">
        <f t="shared" si="126"/>
        <v>0</v>
      </c>
      <c r="BA184" s="19"/>
      <c r="BB184" s="19"/>
      <c r="BC184" s="79">
        <f t="shared" si="103"/>
        <v>0</v>
      </c>
      <c r="BD184" s="19"/>
    </row>
    <row r="185" customHeight="1" spans="1:56">
      <c r="A185" s="74"/>
      <c r="B185" s="74"/>
      <c r="C185" s="74">
        <v>15066</v>
      </c>
      <c r="D185" s="74" t="s">
        <v>457</v>
      </c>
      <c r="E185" s="75">
        <f t="shared" si="99"/>
        <v>8.5</v>
      </c>
      <c r="F185" s="74">
        <v>2</v>
      </c>
      <c r="G185" s="76">
        <f>2*F185</f>
        <v>4</v>
      </c>
      <c r="H185" s="19"/>
      <c r="I185" s="19">
        <v>1</v>
      </c>
      <c r="J185" s="79">
        <f t="shared" si="136"/>
        <v>2</v>
      </c>
      <c r="L185" s="19"/>
      <c r="M185" s="79">
        <f t="shared" si="115"/>
        <v>0</v>
      </c>
      <c r="N185" s="19"/>
      <c r="O185" s="19"/>
      <c r="P185" s="79">
        <f>1*O185</f>
        <v>0</v>
      </c>
      <c r="Q185" s="19"/>
      <c r="R185" s="81"/>
      <c r="S185" s="82">
        <f t="shared" si="125"/>
        <v>0</v>
      </c>
      <c r="T185" s="19"/>
      <c r="U185" s="19"/>
      <c r="V185" s="79">
        <f>2.5*U185</f>
        <v>0</v>
      </c>
      <c r="W185" s="19"/>
      <c r="X185" s="19"/>
      <c r="Y185" s="82">
        <f t="shared" si="134"/>
        <v>0</v>
      </c>
      <c r="AA185" s="19">
        <v>1</v>
      </c>
      <c r="AB185" s="84">
        <f t="shared" si="133"/>
        <v>0.5</v>
      </c>
      <c r="AC185" s="19"/>
      <c r="AD185" s="19"/>
      <c r="AE185" s="79">
        <f t="shared" si="120"/>
        <v>0</v>
      </c>
      <c r="AF185" s="19"/>
      <c r="AG185" s="19"/>
      <c r="AH185" s="19"/>
      <c r="AI185" s="19">
        <f t="shared" si="106"/>
        <v>0</v>
      </c>
      <c r="AJ185" s="79">
        <f t="shared" si="137"/>
        <v>0</v>
      </c>
      <c r="AK185" s="19"/>
      <c r="AL185" s="19">
        <v>1</v>
      </c>
      <c r="AM185" s="19">
        <v>1</v>
      </c>
      <c r="AN185" s="19">
        <f t="shared" si="100"/>
        <v>2</v>
      </c>
      <c r="AO185" s="79">
        <f t="shared" si="131"/>
        <v>2</v>
      </c>
      <c r="AP185" s="19"/>
      <c r="AQ185" s="19"/>
      <c r="AR185" s="82">
        <f t="shared" si="135"/>
        <v>0</v>
      </c>
      <c r="AS185" s="81"/>
      <c r="AT185" s="81"/>
      <c r="AU185" s="81"/>
      <c r="AV185" s="81">
        <f t="shared" si="102"/>
        <v>0</v>
      </c>
      <c r="AW185" s="79">
        <f>0.5*AV185</f>
        <v>0</v>
      </c>
      <c r="AX185" s="19"/>
      <c r="AY185" s="81"/>
      <c r="AZ185" s="79">
        <f t="shared" si="126"/>
        <v>0</v>
      </c>
      <c r="BA185" s="19"/>
      <c r="BB185" s="19"/>
      <c r="BC185" s="79">
        <f t="shared" si="103"/>
        <v>0</v>
      </c>
      <c r="BD185" s="19"/>
    </row>
    <row r="186" customHeight="1" spans="1:56">
      <c r="A186" s="74">
        <v>733</v>
      </c>
      <c r="B186" s="74" t="s">
        <v>458</v>
      </c>
      <c r="C186" s="74">
        <v>4435</v>
      </c>
      <c r="D186" s="74" t="s">
        <v>459</v>
      </c>
      <c r="E186" s="75">
        <f t="shared" si="99"/>
        <v>120.5</v>
      </c>
      <c r="F186" s="74">
        <v>11</v>
      </c>
      <c r="G186" s="76">
        <f>4*F186</f>
        <v>44</v>
      </c>
      <c r="H186" s="19">
        <v>30</v>
      </c>
      <c r="I186" s="19">
        <v>3</v>
      </c>
      <c r="J186" s="79">
        <f t="shared" si="136"/>
        <v>6</v>
      </c>
      <c r="K186" s="19">
        <v>15</v>
      </c>
      <c r="L186" s="19"/>
      <c r="M186" s="79">
        <f t="shared" si="115"/>
        <v>0</v>
      </c>
      <c r="N186" s="19">
        <v>8</v>
      </c>
      <c r="O186" s="19">
        <v>11</v>
      </c>
      <c r="P186" s="79">
        <f>2*O186</f>
        <v>22</v>
      </c>
      <c r="Q186" s="19">
        <v>25</v>
      </c>
      <c r="R186" s="81"/>
      <c r="S186" s="82">
        <f t="shared" si="125"/>
        <v>0</v>
      </c>
      <c r="T186" s="19">
        <v>6</v>
      </c>
      <c r="U186" s="19">
        <v>2</v>
      </c>
      <c r="V186" s="79">
        <f>3.5*U186</f>
        <v>7</v>
      </c>
      <c r="W186" s="19">
        <v>4</v>
      </c>
      <c r="X186" s="19"/>
      <c r="Y186" s="82">
        <f t="shared" si="134"/>
        <v>0</v>
      </c>
      <c r="Z186" s="19">
        <v>10</v>
      </c>
      <c r="AA186" s="19"/>
      <c r="AB186" s="84">
        <f t="shared" si="133"/>
        <v>0</v>
      </c>
      <c r="AC186" s="19">
        <v>3</v>
      </c>
      <c r="AD186" s="19"/>
      <c r="AE186" s="79">
        <f t="shared" si="120"/>
        <v>0</v>
      </c>
      <c r="AF186" s="19">
        <v>8</v>
      </c>
      <c r="AG186" s="19">
        <v>2</v>
      </c>
      <c r="AH186" s="19"/>
      <c r="AI186" s="19">
        <f t="shared" si="106"/>
        <v>2</v>
      </c>
      <c r="AJ186" s="79">
        <f t="shared" si="137"/>
        <v>3</v>
      </c>
      <c r="AK186" s="19">
        <v>5</v>
      </c>
      <c r="AL186" s="19">
        <v>12</v>
      </c>
      <c r="AM186" s="19">
        <v>1</v>
      </c>
      <c r="AN186" s="19">
        <f t="shared" si="100"/>
        <v>13</v>
      </c>
      <c r="AO186" s="79">
        <f>2.5*AN186</f>
        <v>32.5</v>
      </c>
      <c r="AP186" s="19">
        <v>20</v>
      </c>
      <c r="AQ186" s="19">
        <v>1</v>
      </c>
      <c r="AR186" s="82">
        <f t="shared" si="135"/>
        <v>1</v>
      </c>
      <c r="AS186" s="81">
        <v>12</v>
      </c>
      <c r="AT186" s="81">
        <v>3</v>
      </c>
      <c r="AU186" s="81">
        <v>1</v>
      </c>
      <c r="AV186" s="81">
        <f t="shared" si="102"/>
        <v>5</v>
      </c>
      <c r="AW186" s="79">
        <f>1*AV186</f>
        <v>5</v>
      </c>
      <c r="AX186" s="19">
        <v>20</v>
      </c>
      <c r="AY186" s="81"/>
      <c r="AZ186" s="79">
        <f t="shared" si="126"/>
        <v>0</v>
      </c>
      <c r="BA186" s="19">
        <v>10</v>
      </c>
      <c r="BB186" s="19"/>
      <c r="BC186" s="79">
        <f t="shared" si="103"/>
        <v>0</v>
      </c>
      <c r="BD186" s="19">
        <v>18</v>
      </c>
    </row>
    <row r="187" customHeight="1" spans="1:56">
      <c r="A187" s="74"/>
      <c r="B187" s="74"/>
      <c r="C187" s="74">
        <v>11004</v>
      </c>
      <c r="D187" s="74" t="s">
        <v>460</v>
      </c>
      <c r="E187" s="75">
        <f t="shared" si="99"/>
        <v>52.05</v>
      </c>
      <c r="F187" s="74">
        <v>6</v>
      </c>
      <c r="G187" s="76">
        <f>4*F187</f>
        <v>24</v>
      </c>
      <c r="H187" s="19"/>
      <c r="I187" s="19">
        <v>3</v>
      </c>
      <c r="J187" s="79">
        <f t="shared" si="136"/>
        <v>6</v>
      </c>
      <c r="L187" s="19"/>
      <c r="M187" s="79">
        <f t="shared" si="115"/>
        <v>0</v>
      </c>
      <c r="N187" s="19"/>
      <c r="O187" s="19">
        <v>3</v>
      </c>
      <c r="P187" s="79">
        <f>2*O187</f>
        <v>6</v>
      </c>
      <c r="Q187" s="19"/>
      <c r="R187" s="81"/>
      <c r="S187" s="82">
        <f t="shared" si="125"/>
        <v>0</v>
      </c>
      <c r="T187" s="19"/>
      <c r="U187" s="19"/>
      <c r="V187" s="79">
        <f>3.5*U187</f>
        <v>0</v>
      </c>
      <c r="W187" s="19"/>
      <c r="X187" s="19">
        <v>1</v>
      </c>
      <c r="Y187" s="82">
        <f t="shared" si="134"/>
        <v>0.8</v>
      </c>
      <c r="AA187" s="19"/>
      <c r="AB187" s="84">
        <f t="shared" si="133"/>
        <v>0</v>
      </c>
      <c r="AC187" s="19"/>
      <c r="AD187" s="19"/>
      <c r="AE187" s="79">
        <f t="shared" si="120"/>
        <v>0</v>
      </c>
      <c r="AF187" s="19"/>
      <c r="AG187" s="19"/>
      <c r="AH187" s="19">
        <v>1</v>
      </c>
      <c r="AI187" s="19">
        <f t="shared" si="106"/>
        <v>0.5</v>
      </c>
      <c r="AJ187" s="79">
        <f t="shared" si="137"/>
        <v>0.75</v>
      </c>
      <c r="AK187" s="19"/>
      <c r="AL187" s="19">
        <v>3</v>
      </c>
      <c r="AM187" s="19">
        <v>1</v>
      </c>
      <c r="AN187" s="19">
        <f t="shared" si="100"/>
        <v>4</v>
      </c>
      <c r="AO187" s="79">
        <f>2.5*AN187</f>
        <v>10</v>
      </c>
      <c r="AP187" s="19"/>
      <c r="AQ187" s="19"/>
      <c r="AR187" s="82">
        <f t="shared" si="135"/>
        <v>0</v>
      </c>
      <c r="AS187" s="81"/>
      <c r="AT187" s="81">
        <v>3</v>
      </c>
      <c r="AU187" s="81"/>
      <c r="AV187" s="81">
        <f t="shared" si="102"/>
        <v>3</v>
      </c>
      <c r="AW187" s="79">
        <f>1*AV187</f>
        <v>3</v>
      </c>
      <c r="AX187" s="19"/>
      <c r="AY187" s="81"/>
      <c r="AZ187" s="79">
        <f t="shared" si="126"/>
        <v>0</v>
      </c>
      <c r="BA187" s="19"/>
      <c r="BB187" s="19">
        <v>1</v>
      </c>
      <c r="BC187" s="79">
        <f t="shared" si="103"/>
        <v>1.5</v>
      </c>
      <c r="BD187" s="19"/>
    </row>
    <row r="188" customHeight="1" spans="1:56">
      <c r="A188" s="74"/>
      <c r="B188" s="74"/>
      <c r="C188" s="74">
        <v>13164</v>
      </c>
      <c r="D188" s="74" t="s">
        <v>461</v>
      </c>
      <c r="E188" s="75">
        <f t="shared" si="99"/>
        <v>202.2</v>
      </c>
      <c r="F188" s="74">
        <v>24</v>
      </c>
      <c r="G188" s="76">
        <f>4*F188</f>
        <v>96</v>
      </c>
      <c r="H188" s="19"/>
      <c r="I188" s="19">
        <v>5</v>
      </c>
      <c r="J188" s="79">
        <f t="shared" si="136"/>
        <v>10</v>
      </c>
      <c r="L188" s="19"/>
      <c r="M188" s="79">
        <f t="shared" si="115"/>
        <v>0</v>
      </c>
      <c r="N188" s="19"/>
      <c r="O188" s="19">
        <v>13</v>
      </c>
      <c r="P188" s="79">
        <f>2*O188</f>
        <v>26</v>
      </c>
      <c r="Q188" s="19"/>
      <c r="R188" s="81"/>
      <c r="S188" s="82">
        <f t="shared" si="125"/>
        <v>0</v>
      </c>
      <c r="T188" s="19"/>
      <c r="U188" s="19">
        <v>8</v>
      </c>
      <c r="V188" s="79">
        <f>3.5*U188</f>
        <v>28</v>
      </c>
      <c r="W188" s="19"/>
      <c r="X188" s="19">
        <v>4</v>
      </c>
      <c r="Y188" s="82">
        <f t="shared" si="134"/>
        <v>3.2</v>
      </c>
      <c r="AA188" s="19">
        <v>2</v>
      </c>
      <c r="AB188" s="84">
        <f t="shared" si="133"/>
        <v>1</v>
      </c>
      <c r="AC188" s="19"/>
      <c r="AD188" s="19"/>
      <c r="AE188" s="79">
        <f t="shared" si="120"/>
        <v>0</v>
      </c>
      <c r="AF188" s="19"/>
      <c r="AG188" s="19">
        <v>2</v>
      </c>
      <c r="AH188" s="19"/>
      <c r="AI188" s="19">
        <f t="shared" si="106"/>
        <v>2</v>
      </c>
      <c r="AJ188" s="79">
        <f t="shared" si="137"/>
        <v>3</v>
      </c>
      <c r="AK188" s="19"/>
      <c r="AL188" s="19">
        <v>7</v>
      </c>
      <c r="AM188" s="19">
        <v>1</v>
      </c>
      <c r="AN188" s="19">
        <f t="shared" si="100"/>
        <v>8</v>
      </c>
      <c r="AO188" s="79">
        <f>2.5*AN188</f>
        <v>20</v>
      </c>
      <c r="AP188" s="19"/>
      <c r="AQ188" s="19"/>
      <c r="AR188" s="82">
        <f t="shared" si="135"/>
        <v>0</v>
      </c>
      <c r="AS188" s="81"/>
      <c r="AT188" s="81">
        <v>3</v>
      </c>
      <c r="AU188" s="81">
        <v>6</v>
      </c>
      <c r="AV188" s="81">
        <f t="shared" si="102"/>
        <v>15</v>
      </c>
      <c r="AW188" s="79">
        <f>1*AV188</f>
        <v>15</v>
      </c>
      <c r="AX188" s="19"/>
      <c r="AY188" s="81"/>
      <c r="AZ188" s="79">
        <f t="shared" si="126"/>
        <v>0</v>
      </c>
      <c r="BA188" s="19"/>
      <c r="BB188" s="19"/>
      <c r="BC188" s="79">
        <f t="shared" si="103"/>
        <v>0</v>
      </c>
      <c r="BD188" s="19"/>
    </row>
    <row r="189" customHeight="1" spans="1:56">
      <c r="A189" s="74">
        <v>737</v>
      </c>
      <c r="B189" s="74" t="s">
        <v>462</v>
      </c>
      <c r="C189" s="74">
        <v>11642</v>
      </c>
      <c r="D189" s="74" t="s">
        <v>463</v>
      </c>
      <c r="E189" s="75">
        <f t="shared" si="99"/>
        <v>124.3</v>
      </c>
      <c r="F189" s="74">
        <v>24</v>
      </c>
      <c r="G189" s="76">
        <f>4*F189</f>
        <v>96</v>
      </c>
      <c r="H189" s="19">
        <v>35</v>
      </c>
      <c r="I189" s="19">
        <v>4</v>
      </c>
      <c r="J189" s="79">
        <f t="shared" si="136"/>
        <v>8</v>
      </c>
      <c r="K189" s="19">
        <v>25</v>
      </c>
      <c r="L189" s="19"/>
      <c r="M189" s="79">
        <f t="shared" si="115"/>
        <v>0</v>
      </c>
      <c r="N189" s="19">
        <v>12</v>
      </c>
      <c r="O189" s="19">
        <v>4</v>
      </c>
      <c r="P189" s="79">
        <f t="shared" ref="P189:P194" si="138">1*O189</f>
        <v>4</v>
      </c>
      <c r="Q189" s="19">
        <v>30</v>
      </c>
      <c r="R189" s="81"/>
      <c r="S189" s="82">
        <f t="shared" si="125"/>
        <v>0</v>
      </c>
      <c r="T189" s="19">
        <v>10</v>
      </c>
      <c r="U189" s="19"/>
      <c r="V189" s="79">
        <f>2.5*U189</f>
        <v>0</v>
      </c>
      <c r="W189" s="19">
        <v>6</v>
      </c>
      <c r="X189" s="19">
        <v>1</v>
      </c>
      <c r="Y189" s="82">
        <f t="shared" si="134"/>
        <v>0.8</v>
      </c>
      <c r="Z189" s="19">
        <v>12</v>
      </c>
      <c r="AA189" s="19">
        <v>1</v>
      </c>
      <c r="AB189" s="84">
        <f t="shared" si="133"/>
        <v>0.5</v>
      </c>
      <c r="AC189" s="19">
        <v>8</v>
      </c>
      <c r="AD189" s="19"/>
      <c r="AE189" s="79">
        <f t="shared" si="120"/>
        <v>0</v>
      </c>
      <c r="AF189" s="19">
        <v>12</v>
      </c>
      <c r="AG189" s="19">
        <v>4</v>
      </c>
      <c r="AH189" s="19">
        <v>2</v>
      </c>
      <c r="AI189" s="19">
        <f t="shared" si="106"/>
        <v>5</v>
      </c>
      <c r="AJ189" s="79">
        <f t="shared" si="137"/>
        <v>7.5</v>
      </c>
      <c r="AK189" s="19">
        <v>10</v>
      </c>
      <c r="AL189" s="19">
        <v>2</v>
      </c>
      <c r="AM189" s="19">
        <v>4</v>
      </c>
      <c r="AN189" s="19">
        <f t="shared" si="100"/>
        <v>6</v>
      </c>
      <c r="AO189" s="79">
        <f t="shared" ref="AO189:AO194" si="139">1*AN189</f>
        <v>6</v>
      </c>
      <c r="AP189" s="19">
        <v>25</v>
      </c>
      <c r="AQ189" s="19">
        <v>1</v>
      </c>
      <c r="AR189" s="82">
        <f t="shared" si="135"/>
        <v>1</v>
      </c>
      <c r="AS189" s="81">
        <v>18</v>
      </c>
      <c r="AT189" s="81">
        <v>1</v>
      </c>
      <c r="AU189" s="81"/>
      <c r="AV189" s="81">
        <f t="shared" si="102"/>
        <v>1</v>
      </c>
      <c r="AW189" s="79">
        <f>0.5*AV189</f>
        <v>0.5</v>
      </c>
      <c r="AX189" s="19">
        <v>25</v>
      </c>
      <c r="AY189" s="81"/>
      <c r="AZ189" s="79">
        <f t="shared" si="126"/>
        <v>0</v>
      </c>
      <c r="BA189" s="19">
        <v>15</v>
      </c>
      <c r="BB189" s="19"/>
      <c r="BC189" s="79">
        <f t="shared" si="103"/>
        <v>0</v>
      </c>
      <c r="BD189" s="19">
        <v>20</v>
      </c>
    </row>
    <row r="190" customHeight="1" spans="1:56">
      <c r="A190" s="74"/>
      <c r="B190" s="74"/>
      <c r="C190" s="74">
        <v>14390</v>
      </c>
      <c r="D190" s="74" t="s">
        <v>464</v>
      </c>
      <c r="E190" s="75">
        <f t="shared" si="99"/>
        <v>112.9</v>
      </c>
      <c r="F190" s="74">
        <v>23</v>
      </c>
      <c r="G190" s="76">
        <f>4*F190</f>
        <v>92</v>
      </c>
      <c r="H190" s="19"/>
      <c r="I190" s="19">
        <v>3</v>
      </c>
      <c r="J190" s="79">
        <f t="shared" si="136"/>
        <v>6</v>
      </c>
      <c r="L190" s="19"/>
      <c r="M190" s="79">
        <f t="shared" si="115"/>
        <v>0</v>
      </c>
      <c r="N190" s="19"/>
      <c r="O190" s="19"/>
      <c r="P190" s="79">
        <f t="shared" si="138"/>
        <v>0</v>
      </c>
      <c r="Q190" s="19"/>
      <c r="R190" s="81"/>
      <c r="S190" s="82">
        <f t="shared" si="125"/>
        <v>0</v>
      </c>
      <c r="T190" s="19"/>
      <c r="U190" s="19">
        <v>1</v>
      </c>
      <c r="V190" s="79">
        <f>2.5*U190</f>
        <v>2.5</v>
      </c>
      <c r="W190" s="19"/>
      <c r="X190" s="19">
        <v>3</v>
      </c>
      <c r="Y190" s="82">
        <f t="shared" si="134"/>
        <v>2.4</v>
      </c>
      <c r="AA190" s="19"/>
      <c r="AB190" s="84">
        <f t="shared" si="133"/>
        <v>0</v>
      </c>
      <c r="AC190" s="19"/>
      <c r="AD190" s="19"/>
      <c r="AE190" s="79">
        <f t="shared" si="120"/>
        <v>0</v>
      </c>
      <c r="AF190" s="19"/>
      <c r="AG190" s="19"/>
      <c r="AH190" s="19"/>
      <c r="AI190" s="19">
        <f t="shared" si="106"/>
        <v>0</v>
      </c>
      <c r="AJ190" s="79">
        <f t="shared" si="137"/>
        <v>0</v>
      </c>
      <c r="AK190" s="19"/>
      <c r="AL190" s="19">
        <v>6</v>
      </c>
      <c r="AM190" s="19">
        <v>2</v>
      </c>
      <c r="AN190" s="19">
        <f t="shared" si="100"/>
        <v>8</v>
      </c>
      <c r="AO190" s="79">
        <f t="shared" si="139"/>
        <v>8</v>
      </c>
      <c r="AP190" s="19"/>
      <c r="AQ190" s="19"/>
      <c r="AR190" s="82">
        <f t="shared" si="135"/>
        <v>0</v>
      </c>
      <c r="AS190" s="81"/>
      <c r="AT190" s="81">
        <v>4</v>
      </c>
      <c r="AU190" s="81"/>
      <c r="AV190" s="81">
        <f t="shared" si="102"/>
        <v>4</v>
      </c>
      <c r="AW190" s="79">
        <f>0.5*AV190</f>
        <v>2</v>
      </c>
      <c r="AX190" s="19"/>
      <c r="AY190" s="81"/>
      <c r="AZ190" s="79">
        <f t="shared" si="126"/>
        <v>0</v>
      </c>
      <c r="BA190" s="19"/>
      <c r="BB190" s="19"/>
      <c r="BC190" s="79">
        <f t="shared" si="103"/>
        <v>0</v>
      </c>
      <c r="BD190" s="19"/>
    </row>
    <row r="191" ht="14.25" customHeight="1" spans="1:56">
      <c r="A191" s="74">
        <v>738</v>
      </c>
      <c r="B191" s="74" t="s">
        <v>465</v>
      </c>
      <c r="C191" s="74">
        <v>5698</v>
      </c>
      <c r="D191" s="74" t="s">
        <v>466</v>
      </c>
      <c r="E191" s="75">
        <f t="shared" si="99"/>
        <v>88.75</v>
      </c>
      <c r="F191" s="74">
        <v>14</v>
      </c>
      <c r="G191" s="76">
        <f>2*F191</f>
        <v>28</v>
      </c>
      <c r="H191" s="19">
        <v>30</v>
      </c>
      <c r="I191" s="19">
        <v>3</v>
      </c>
      <c r="J191" s="79">
        <f t="shared" si="136"/>
        <v>6</v>
      </c>
      <c r="K191" s="19">
        <v>15</v>
      </c>
      <c r="L191" s="19"/>
      <c r="M191" s="79">
        <f t="shared" si="115"/>
        <v>0</v>
      </c>
      <c r="N191" s="19">
        <v>8</v>
      </c>
      <c r="O191" s="19">
        <v>15</v>
      </c>
      <c r="P191" s="79">
        <f t="shared" si="138"/>
        <v>15</v>
      </c>
      <c r="Q191" s="19">
        <v>25</v>
      </c>
      <c r="R191" s="81">
        <v>2</v>
      </c>
      <c r="S191" s="82">
        <f t="shared" si="125"/>
        <v>1.6</v>
      </c>
      <c r="T191" s="19">
        <v>6</v>
      </c>
      <c r="U191" s="19">
        <v>3</v>
      </c>
      <c r="V191" s="79">
        <f>3.5*U191</f>
        <v>10.5</v>
      </c>
      <c r="W191" s="19">
        <v>4</v>
      </c>
      <c r="X191" s="19">
        <v>3</v>
      </c>
      <c r="Y191" s="82">
        <f t="shared" si="134"/>
        <v>2.4</v>
      </c>
      <c r="Z191" s="19">
        <v>10</v>
      </c>
      <c r="AA191" s="19"/>
      <c r="AB191" s="84">
        <f t="shared" si="133"/>
        <v>0</v>
      </c>
      <c r="AC191" s="19">
        <v>3</v>
      </c>
      <c r="AD191" s="19"/>
      <c r="AE191" s="79">
        <f t="shared" si="120"/>
        <v>0</v>
      </c>
      <c r="AF191" s="19">
        <v>8</v>
      </c>
      <c r="AG191" s="19"/>
      <c r="AH191" s="19">
        <v>1</v>
      </c>
      <c r="AI191" s="19">
        <f t="shared" si="106"/>
        <v>0.5</v>
      </c>
      <c r="AJ191" s="79">
        <f t="shared" si="137"/>
        <v>0.75</v>
      </c>
      <c r="AK191" s="19">
        <v>5</v>
      </c>
      <c r="AL191" s="19">
        <v>6</v>
      </c>
      <c r="AM191" s="19">
        <v>3</v>
      </c>
      <c r="AN191" s="19">
        <f t="shared" si="100"/>
        <v>9</v>
      </c>
      <c r="AO191" s="79">
        <f t="shared" si="139"/>
        <v>9</v>
      </c>
      <c r="AP191" s="19">
        <v>20</v>
      </c>
      <c r="AQ191" s="19">
        <v>1</v>
      </c>
      <c r="AR191" s="82">
        <f t="shared" si="135"/>
        <v>1</v>
      </c>
      <c r="AS191" s="81">
        <v>12</v>
      </c>
      <c r="AT191" s="81">
        <v>7</v>
      </c>
      <c r="AU191" s="81">
        <v>3</v>
      </c>
      <c r="AV191" s="81">
        <f t="shared" si="102"/>
        <v>13</v>
      </c>
      <c r="AW191" s="79">
        <f>1*AV191</f>
        <v>13</v>
      </c>
      <c r="AX191" s="19">
        <v>20</v>
      </c>
      <c r="AY191" s="81"/>
      <c r="AZ191" s="79">
        <f t="shared" si="126"/>
        <v>0</v>
      </c>
      <c r="BA191" s="19">
        <v>10</v>
      </c>
      <c r="BB191" s="19">
        <v>1</v>
      </c>
      <c r="BC191" s="79">
        <f t="shared" si="103"/>
        <v>1.5</v>
      </c>
      <c r="BD191" s="19">
        <v>18</v>
      </c>
    </row>
    <row r="192" customHeight="1" spans="1:56">
      <c r="A192" s="74"/>
      <c r="B192" s="74"/>
      <c r="C192" s="74">
        <v>6121</v>
      </c>
      <c r="D192" s="74" t="s">
        <v>467</v>
      </c>
      <c r="E192" s="75">
        <f t="shared" si="99"/>
        <v>42.35</v>
      </c>
      <c r="F192" s="74">
        <v>8</v>
      </c>
      <c r="G192" s="76">
        <f>2*F192</f>
        <v>16</v>
      </c>
      <c r="H192" s="19"/>
      <c r="I192" s="19">
        <v>2</v>
      </c>
      <c r="J192" s="79">
        <f t="shared" si="136"/>
        <v>4</v>
      </c>
      <c r="L192" s="19"/>
      <c r="M192" s="79">
        <f t="shared" si="115"/>
        <v>0</v>
      </c>
      <c r="N192" s="19"/>
      <c r="O192" s="19">
        <v>6</v>
      </c>
      <c r="P192" s="79">
        <f t="shared" si="138"/>
        <v>6</v>
      </c>
      <c r="Q192" s="19"/>
      <c r="R192" s="81"/>
      <c r="S192" s="82">
        <f t="shared" si="125"/>
        <v>0</v>
      </c>
      <c r="T192" s="19"/>
      <c r="U192" s="19">
        <v>1</v>
      </c>
      <c r="V192" s="79">
        <f>3.5*U192</f>
        <v>3.5</v>
      </c>
      <c r="W192" s="19"/>
      <c r="X192" s="19">
        <v>2</v>
      </c>
      <c r="Y192" s="82">
        <f t="shared" si="134"/>
        <v>1.6</v>
      </c>
      <c r="AA192" s="19"/>
      <c r="AB192" s="84">
        <f t="shared" si="133"/>
        <v>0</v>
      </c>
      <c r="AC192" s="19"/>
      <c r="AD192" s="19"/>
      <c r="AE192" s="79">
        <f t="shared" si="120"/>
        <v>0</v>
      </c>
      <c r="AF192" s="19"/>
      <c r="AG192" s="19">
        <v>1</v>
      </c>
      <c r="AH192" s="19">
        <v>1</v>
      </c>
      <c r="AI192" s="19">
        <f t="shared" si="106"/>
        <v>1.5</v>
      </c>
      <c r="AJ192" s="79">
        <f t="shared" si="137"/>
        <v>2.25</v>
      </c>
      <c r="AK192" s="19"/>
      <c r="AL192" s="19"/>
      <c r="AM192" s="19"/>
      <c r="AN192" s="19">
        <f t="shared" si="100"/>
        <v>0</v>
      </c>
      <c r="AO192" s="79">
        <f t="shared" si="139"/>
        <v>0</v>
      </c>
      <c r="AP192" s="19"/>
      <c r="AQ192" s="19">
        <v>2</v>
      </c>
      <c r="AR192" s="82">
        <f t="shared" si="135"/>
        <v>2</v>
      </c>
      <c r="AS192" s="81"/>
      <c r="AT192" s="81">
        <v>7</v>
      </c>
      <c r="AU192" s="81"/>
      <c r="AV192" s="81">
        <f t="shared" si="102"/>
        <v>7</v>
      </c>
      <c r="AW192" s="79">
        <f>1*AV192</f>
        <v>7</v>
      </c>
      <c r="AX192" s="19"/>
      <c r="AY192" s="81"/>
      <c r="AZ192" s="79">
        <f t="shared" si="126"/>
        <v>0</v>
      </c>
      <c r="BA192" s="19"/>
      <c r="BB192" s="19"/>
      <c r="BC192" s="79">
        <f t="shared" si="103"/>
        <v>0</v>
      </c>
      <c r="BD192" s="19"/>
    </row>
    <row r="193" customHeight="1" spans="1:56">
      <c r="A193" s="74">
        <v>740</v>
      </c>
      <c r="B193" s="74" t="s">
        <v>468</v>
      </c>
      <c r="C193" s="74">
        <v>9749</v>
      </c>
      <c r="D193" s="74" t="s">
        <v>469</v>
      </c>
      <c r="E193" s="75">
        <f t="shared" si="99"/>
        <v>155.4</v>
      </c>
      <c r="F193" s="74">
        <v>32</v>
      </c>
      <c r="G193" s="76">
        <f>4*F193</f>
        <v>128</v>
      </c>
      <c r="H193" s="19">
        <v>30</v>
      </c>
      <c r="I193" s="19">
        <v>5</v>
      </c>
      <c r="J193" s="79">
        <f t="shared" si="136"/>
        <v>10</v>
      </c>
      <c r="K193" s="19">
        <v>15</v>
      </c>
      <c r="L193" s="19"/>
      <c r="M193" s="79">
        <f t="shared" si="115"/>
        <v>0</v>
      </c>
      <c r="N193" s="19">
        <v>8</v>
      </c>
      <c r="O193" s="19">
        <v>4</v>
      </c>
      <c r="P193" s="79">
        <f t="shared" si="138"/>
        <v>4</v>
      </c>
      <c r="Q193" s="19">
        <v>25</v>
      </c>
      <c r="R193" s="81">
        <v>1</v>
      </c>
      <c r="S193" s="82">
        <f t="shared" si="125"/>
        <v>0.8</v>
      </c>
      <c r="T193" s="19">
        <v>6</v>
      </c>
      <c r="U193" s="19"/>
      <c r="V193" s="79">
        <f>2.5*U193</f>
        <v>0</v>
      </c>
      <c r="W193" s="19">
        <v>4</v>
      </c>
      <c r="X193" s="19">
        <v>2</v>
      </c>
      <c r="Y193" s="82">
        <f t="shared" si="134"/>
        <v>1.6</v>
      </c>
      <c r="Z193" s="19">
        <v>10</v>
      </c>
      <c r="AA193" s="19">
        <v>1</v>
      </c>
      <c r="AB193" s="84">
        <f t="shared" si="133"/>
        <v>0.5</v>
      </c>
      <c r="AC193" s="19">
        <v>3</v>
      </c>
      <c r="AD193" s="19"/>
      <c r="AE193" s="79">
        <f t="shared" si="120"/>
        <v>0</v>
      </c>
      <c r="AF193" s="19">
        <v>8</v>
      </c>
      <c r="AG193" s="19">
        <v>2</v>
      </c>
      <c r="AH193" s="19"/>
      <c r="AI193" s="19">
        <f t="shared" si="106"/>
        <v>2</v>
      </c>
      <c r="AJ193" s="79">
        <f t="shared" si="137"/>
        <v>3</v>
      </c>
      <c r="AK193" s="19">
        <v>5</v>
      </c>
      <c r="AL193" s="19"/>
      <c r="AM193" s="19">
        <v>4</v>
      </c>
      <c r="AN193" s="19">
        <f t="shared" si="100"/>
        <v>4</v>
      </c>
      <c r="AO193" s="79">
        <f t="shared" si="139"/>
        <v>4</v>
      </c>
      <c r="AP193" s="19">
        <v>20</v>
      </c>
      <c r="AQ193" s="19"/>
      <c r="AR193" s="82">
        <f t="shared" si="135"/>
        <v>0</v>
      </c>
      <c r="AS193" s="81">
        <v>12</v>
      </c>
      <c r="AT193" s="81">
        <v>1</v>
      </c>
      <c r="AU193" s="81">
        <v>2</v>
      </c>
      <c r="AV193" s="81">
        <f t="shared" si="102"/>
        <v>5</v>
      </c>
      <c r="AW193" s="79">
        <f t="shared" ref="AW193:AW198" si="140">0.5*AV193</f>
        <v>2.5</v>
      </c>
      <c r="AX193" s="19">
        <v>20</v>
      </c>
      <c r="AY193" s="81">
        <v>1</v>
      </c>
      <c r="AZ193" s="79">
        <f t="shared" si="126"/>
        <v>1</v>
      </c>
      <c r="BA193" s="19">
        <v>10</v>
      </c>
      <c r="BB193" s="19"/>
      <c r="BC193" s="79">
        <f t="shared" si="103"/>
        <v>0</v>
      </c>
      <c r="BD193" s="19">
        <v>18</v>
      </c>
    </row>
    <row r="194" customHeight="1" spans="1:56">
      <c r="A194" s="74"/>
      <c r="B194" s="74"/>
      <c r="C194" s="74">
        <v>11487</v>
      </c>
      <c r="D194" s="74" t="s">
        <v>470</v>
      </c>
      <c r="E194" s="75">
        <f t="shared" si="99"/>
        <v>127</v>
      </c>
      <c r="F194" s="74">
        <v>26</v>
      </c>
      <c r="G194" s="76">
        <f>4*F194</f>
        <v>104</v>
      </c>
      <c r="H194" s="19"/>
      <c r="I194" s="19">
        <v>1</v>
      </c>
      <c r="J194" s="79">
        <f t="shared" si="136"/>
        <v>2</v>
      </c>
      <c r="L194" s="19"/>
      <c r="M194" s="79">
        <f t="shared" si="115"/>
        <v>0</v>
      </c>
      <c r="N194" s="19"/>
      <c r="O194" s="19">
        <v>10</v>
      </c>
      <c r="P194" s="79">
        <f t="shared" si="138"/>
        <v>10</v>
      </c>
      <c r="Q194" s="19"/>
      <c r="R194" s="81"/>
      <c r="S194" s="82">
        <f t="shared" si="125"/>
        <v>0</v>
      </c>
      <c r="T194" s="19"/>
      <c r="U194" s="19">
        <v>1</v>
      </c>
      <c r="V194" s="79">
        <f>2.5*U194</f>
        <v>2.5</v>
      </c>
      <c r="W194" s="19"/>
      <c r="X194" s="19">
        <v>3</v>
      </c>
      <c r="Y194" s="82">
        <f t="shared" si="134"/>
        <v>2.4</v>
      </c>
      <c r="AA194" s="19"/>
      <c r="AB194" s="84">
        <f t="shared" si="133"/>
        <v>0</v>
      </c>
      <c r="AC194" s="19"/>
      <c r="AD194" s="19">
        <v>2</v>
      </c>
      <c r="AE194" s="79">
        <f t="shared" si="120"/>
        <v>0.6</v>
      </c>
      <c r="AF194" s="19"/>
      <c r="AG194" s="19">
        <v>1</v>
      </c>
      <c r="AH194" s="19"/>
      <c r="AI194" s="19">
        <f t="shared" si="106"/>
        <v>1</v>
      </c>
      <c r="AJ194" s="79">
        <f t="shared" si="137"/>
        <v>1.5</v>
      </c>
      <c r="AK194" s="19"/>
      <c r="AL194" s="19"/>
      <c r="AM194" s="19">
        <v>2</v>
      </c>
      <c r="AN194" s="19">
        <f t="shared" si="100"/>
        <v>2</v>
      </c>
      <c r="AO194" s="79">
        <f t="shared" si="139"/>
        <v>2</v>
      </c>
      <c r="AP194" s="19"/>
      <c r="AQ194" s="19">
        <v>2</v>
      </c>
      <c r="AR194" s="82">
        <f t="shared" si="135"/>
        <v>2</v>
      </c>
      <c r="AS194" s="81"/>
      <c r="AT194" s="81"/>
      <c r="AU194" s="81"/>
      <c r="AV194" s="81">
        <f t="shared" si="102"/>
        <v>0</v>
      </c>
      <c r="AW194" s="79">
        <f t="shared" si="140"/>
        <v>0</v>
      </c>
      <c r="AX194" s="19"/>
      <c r="AY194" s="81"/>
      <c r="AZ194" s="79">
        <f t="shared" si="126"/>
        <v>0</v>
      </c>
      <c r="BA194" s="19"/>
      <c r="BB194" s="19"/>
      <c r="BC194" s="79">
        <f t="shared" si="103"/>
        <v>0</v>
      </c>
      <c r="BD194" s="19"/>
    </row>
    <row r="195" customHeight="1" spans="1:56">
      <c r="A195" s="74"/>
      <c r="B195" s="74"/>
      <c r="C195" s="87">
        <v>9328</v>
      </c>
      <c r="D195" s="87" t="s">
        <v>451</v>
      </c>
      <c r="E195" s="75">
        <f t="shared" ref="E195:E258" si="141">G195+J195+M195+P195+S195+V195+Y195+AB195+AE195+AJ195+AO195+AR195+AW195+AZ195+BC195</f>
        <v>1.5</v>
      </c>
      <c r="F195" s="74"/>
      <c r="G195" s="76"/>
      <c r="H195" s="19"/>
      <c r="I195" s="19"/>
      <c r="J195" s="79"/>
      <c r="L195" s="19"/>
      <c r="M195" s="79"/>
      <c r="N195" s="19"/>
      <c r="O195" s="19"/>
      <c r="P195" s="79"/>
      <c r="Q195" s="19"/>
      <c r="R195" s="81"/>
      <c r="S195" s="82"/>
      <c r="T195" s="19"/>
      <c r="U195" s="19"/>
      <c r="V195" s="79"/>
      <c r="W195" s="19"/>
      <c r="X195" s="19"/>
      <c r="Y195" s="82"/>
      <c r="AA195" s="19"/>
      <c r="AB195" s="84"/>
      <c r="AC195" s="19"/>
      <c r="AD195" s="19"/>
      <c r="AE195" s="79"/>
      <c r="AF195" s="19"/>
      <c r="AG195" s="19"/>
      <c r="AH195" s="19"/>
      <c r="AI195" s="19"/>
      <c r="AJ195" s="79"/>
      <c r="AK195" s="19"/>
      <c r="AL195" s="19"/>
      <c r="AM195" s="19"/>
      <c r="AN195" s="19"/>
      <c r="AO195" s="79"/>
      <c r="AP195" s="19"/>
      <c r="AQ195" s="19"/>
      <c r="AR195" s="82"/>
      <c r="AS195" s="81"/>
      <c r="AT195" s="81">
        <v>3</v>
      </c>
      <c r="AU195" s="81"/>
      <c r="AV195" s="81">
        <f t="shared" ref="AV195:AV258" si="142">AT195+AU195*2</f>
        <v>3</v>
      </c>
      <c r="AW195" s="79">
        <f t="shared" si="140"/>
        <v>1.5</v>
      </c>
      <c r="AX195" s="19"/>
      <c r="AY195" s="81"/>
      <c r="AZ195" s="79">
        <f t="shared" si="126"/>
        <v>0</v>
      </c>
      <c r="BA195" s="19"/>
      <c r="BB195" s="19"/>
      <c r="BC195" s="79">
        <f t="shared" ref="BC195:BC258" si="143">1.5*BB195</f>
        <v>0</v>
      </c>
      <c r="BD195" s="19"/>
    </row>
    <row r="196" customHeight="1" spans="1:56">
      <c r="A196" s="74">
        <v>742</v>
      </c>
      <c r="B196" s="74" t="s">
        <v>471</v>
      </c>
      <c r="C196" s="74">
        <v>9822</v>
      </c>
      <c r="D196" s="74" t="s">
        <v>472</v>
      </c>
      <c r="E196" s="75">
        <f t="shared" si="141"/>
        <v>99.3</v>
      </c>
      <c r="F196" s="74">
        <v>16</v>
      </c>
      <c r="G196" s="76">
        <f t="shared" ref="G196:G204" si="144">4*F196</f>
        <v>64</v>
      </c>
      <c r="H196" s="19">
        <v>35</v>
      </c>
      <c r="I196" s="19">
        <v>6</v>
      </c>
      <c r="J196" s="79">
        <f t="shared" ref="J196:J217" si="145">2*I196</f>
        <v>12</v>
      </c>
      <c r="K196" s="19">
        <v>30</v>
      </c>
      <c r="L196" s="19"/>
      <c r="M196" s="79">
        <f>1.5*L196</f>
        <v>0</v>
      </c>
      <c r="N196" s="19">
        <v>15</v>
      </c>
      <c r="O196" s="19">
        <v>13</v>
      </c>
      <c r="P196" s="79">
        <f t="shared" ref="P196:P246" si="146">1*O196</f>
        <v>13</v>
      </c>
      <c r="Q196" s="19">
        <v>25</v>
      </c>
      <c r="R196" s="81"/>
      <c r="S196" s="82">
        <f t="shared" ref="S196:S246" si="147">0.8*R196</f>
        <v>0</v>
      </c>
      <c r="T196" s="19">
        <v>10</v>
      </c>
      <c r="U196" s="19"/>
      <c r="V196" s="79">
        <f t="shared" ref="V196:V211" si="148">2.5*U196</f>
        <v>0</v>
      </c>
      <c r="W196" s="19">
        <v>6</v>
      </c>
      <c r="X196" s="19"/>
      <c r="Y196" s="82">
        <f t="shared" ref="Y196:Y206" si="149">0.8*X196</f>
        <v>0</v>
      </c>
      <c r="Z196" s="19">
        <v>12</v>
      </c>
      <c r="AA196" s="19"/>
      <c r="AB196" s="84">
        <f t="shared" ref="AB196:AB205" si="150">0.5*AA196</f>
        <v>0</v>
      </c>
      <c r="AC196" s="19">
        <v>8</v>
      </c>
      <c r="AD196" s="19">
        <v>1</v>
      </c>
      <c r="AE196" s="79">
        <f t="shared" ref="AE196:AE210" si="151">0.3*AD196</f>
        <v>0.3</v>
      </c>
      <c r="AF196" s="19">
        <v>12</v>
      </c>
      <c r="AG196" s="19"/>
      <c r="AH196" s="19"/>
      <c r="AI196" s="19">
        <f>AG196+AH196/2</f>
        <v>0</v>
      </c>
      <c r="AJ196" s="79">
        <f t="shared" ref="AJ196:AJ239" si="152">1.5*AI196</f>
        <v>0</v>
      </c>
      <c r="AK196" s="19">
        <v>10</v>
      </c>
      <c r="AL196" s="19">
        <v>4</v>
      </c>
      <c r="AM196" s="19">
        <v>3</v>
      </c>
      <c r="AN196" s="19">
        <f t="shared" ref="AN196:AN259" si="153">AL196+AM196</f>
        <v>7</v>
      </c>
      <c r="AO196" s="79">
        <f t="shared" ref="AO196:AO206" si="154">1*AN196</f>
        <v>7</v>
      </c>
      <c r="AP196" s="19">
        <v>30</v>
      </c>
      <c r="AQ196" s="19"/>
      <c r="AR196" s="82">
        <f t="shared" ref="AR196:AR210" si="155">1*AQ196</f>
        <v>0</v>
      </c>
      <c r="AS196" s="81">
        <v>20</v>
      </c>
      <c r="AT196" s="81">
        <v>1</v>
      </c>
      <c r="AU196" s="81">
        <v>1</v>
      </c>
      <c r="AV196" s="81">
        <f t="shared" si="142"/>
        <v>3</v>
      </c>
      <c r="AW196" s="79">
        <f t="shared" si="140"/>
        <v>1.5</v>
      </c>
      <c r="AX196" s="19">
        <v>30</v>
      </c>
      <c r="AY196" s="81"/>
      <c r="AZ196" s="79">
        <f t="shared" si="126"/>
        <v>0</v>
      </c>
      <c r="BA196" s="19">
        <v>15</v>
      </c>
      <c r="BB196" s="19">
        <v>1</v>
      </c>
      <c r="BC196" s="79">
        <f t="shared" si="143"/>
        <v>1.5</v>
      </c>
      <c r="BD196" s="19">
        <v>25</v>
      </c>
    </row>
    <row r="197" customHeight="1" spans="1:56">
      <c r="A197" s="74"/>
      <c r="B197" s="74"/>
      <c r="C197" s="74">
        <v>1000431</v>
      </c>
      <c r="D197" s="74" t="s">
        <v>473</v>
      </c>
      <c r="E197" s="75">
        <f t="shared" si="141"/>
        <v>9</v>
      </c>
      <c r="F197" s="74">
        <v>2</v>
      </c>
      <c r="G197" s="76">
        <f t="shared" si="144"/>
        <v>8</v>
      </c>
      <c r="H197" s="19"/>
      <c r="I197" s="19"/>
      <c r="J197" s="79">
        <f t="shared" si="145"/>
        <v>0</v>
      </c>
      <c r="L197" s="19"/>
      <c r="M197" s="79">
        <f>1.5*L197</f>
        <v>0</v>
      </c>
      <c r="N197" s="19"/>
      <c r="O197" s="19">
        <v>1</v>
      </c>
      <c r="P197" s="79">
        <f t="shared" si="146"/>
        <v>1</v>
      </c>
      <c r="Q197" s="19"/>
      <c r="R197" s="81"/>
      <c r="S197" s="82">
        <f t="shared" si="147"/>
        <v>0</v>
      </c>
      <c r="T197" s="19"/>
      <c r="U197" s="19"/>
      <c r="V197" s="79">
        <f t="shared" si="148"/>
        <v>0</v>
      </c>
      <c r="W197" s="19"/>
      <c r="X197" s="19"/>
      <c r="Y197" s="82">
        <f t="shared" si="149"/>
        <v>0</v>
      </c>
      <c r="AA197" s="19"/>
      <c r="AB197" s="84">
        <f t="shared" si="150"/>
        <v>0</v>
      </c>
      <c r="AC197" s="19"/>
      <c r="AD197" s="19"/>
      <c r="AE197" s="79">
        <f t="shared" si="151"/>
        <v>0</v>
      </c>
      <c r="AF197" s="19"/>
      <c r="AG197" s="19"/>
      <c r="AH197" s="19"/>
      <c r="AI197" s="19">
        <f t="shared" ref="AI197:AI260" si="156">AG197+AH197/2</f>
        <v>0</v>
      </c>
      <c r="AJ197" s="79">
        <f t="shared" si="152"/>
        <v>0</v>
      </c>
      <c r="AK197" s="19"/>
      <c r="AL197" s="19"/>
      <c r="AM197" s="19"/>
      <c r="AN197" s="19">
        <f t="shared" si="153"/>
        <v>0</v>
      </c>
      <c r="AO197" s="79">
        <f t="shared" si="154"/>
        <v>0</v>
      </c>
      <c r="AP197" s="19"/>
      <c r="AQ197" s="19"/>
      <c r="AR197" s="82">
        <f t="shared" si="155"/>
        <v>0</v>
      </c>
      <c r="AS197" s="81"/>
      <c r="AT197" s="81"/>
      <c r="AU197" s="81"/>
      <c r="AV197" s="81">
        <f t="shared" si="142"/>
        <v>0</v>
      </c>
      <c r="AW197" s="79">
        <f t="shared" si="140"/>
        <v>0</v>
      </c>
      <c r="AX197" s="19"/>
      <c r="AY197" s="81"/>
      <c r="AZ197" s="79">
        <f t="shared" ref="AZ197:AZ228" si="157">1*AY197</f>
        <v>0</v>
      </c>
      <c r="BA197" s="19"/>
      <c r="BB197" s="19"/>
      <c r="BC197" s="79">
        <f t="shared" si="143"/>
        <v>0</v>
      </c>
      <c r="BD197" s="19"/>
    </row>
    <row r="198" customHeight="1" spans="1:56">
      <c r="A198" s="74"/>
      <c r="B198" s="74"/>
      <c r="C198" s="74">
        <v>1000438</v>
      </c>
      <c r="D198" s="74" t="s">
        <v>474</v>
      </c>
      <c r="E198" s="75">
        <f t="shared" si="141"/>
        <v>94.05</v>
      </c>
      <c r="F198" s="74">
        <v>17</v>
      </c>
      <c r="G198" s="76">
        <f t="shared" si="144"/>
        <v>68</v>
      </c>
      <c r="H198" s="19"/>
      <c r="I198" s="19">
        <v>2</v>
      </c>
      <c r="J198" s="79">
        <f t="shared" si="145"/>
        <v>4</v>
      </c>
      <c r="L198" s="19"/>
      <c r="M198" s="79">
        <f>1.5*L198</f>
        <v>0</v>
      </c>
      <c r="N198" s="19"/>
      <c r="O198" s="19">
        <v>2</v>
      </c>
      <c r="P198" s="79">
        <f t="shared" si="146"/>
        <v>2</v>
      </c>
      <c r="Q198" s="19"/>
      <c r="R198" s="81">
        <v>1</v>
      </c>
      <c r="S198" s="82">
        <f t="shared" si="147"/>
        <v>0.8</v>
      </c>
      <c r="T198" s="19"/>
      <c r="U198" s="19">
        <v>1</v>
      </c>
      <c r="V198" s="79">
        <f t="shared" si="148"/>
        <v>2.5</v>
      </c>
      <c r="W198" s="19"/>
      <c r="X198" s="19"/>
      <c r="Y198" s="82">
        <f t="shared" si="149"/>
        <v>0</v>
      </c>
      <c r="AA198" s="19"/>
      <c r="AB198" s="84">
        <f t="shared" si="150"/>
        <v>0</v>
      </c>
      <c r="AC198" s="19"/>
      <c r="AD198" s="19"/>
      <c r="AE198" s="79">
        <f t="shared" si="151"/>
        <v>0</v>
      </c>
      <c r="AF198" s="19"/>
      <c r="AG198" s="19">
        <v>5</v>
      </c>
      <c r="AH198" s="19">
        <v>1</v>
      </c>
      <c r="AI198" s="19">
        <f t="shared" si="156"/>
        <v>5.5</v>
      </c>
      <c r="AJ198" s="79">
        <f t="shared" si="152"/>
        <v>8.25</v>
      </c>
      <c r="AK198" s="19"/>
      <c r="AL198" s="19">
        <v>3</v>
      </c>
      <c r="AM198" s="19">
        <v>1</v>
      </c>
      <c r="AN198" s="19">
        <f t="shared" si="153"/>
        <v>4</v>
      </c>
      <c r="AO198" s="79">
        <f t="shared" si="154"/>
        <v>4</v>
      </c>
      <c r="AP198" s="19"/>
      <c r="AQ198" s="19">
        <v>1</v>
      </c>
      <c r="AR198" s="82">
        <f t="shared" si="155"/>
        <v>1</v>
      </c>
      <c r="AS198" s="81"/>
      <c r="AT198" s="81">
        <v>1</v>
      </c>
      <c r="AU198" s="81">
        <v>2</v>
      </c>
      <c r="AV198" s="81">
        <f t="shared" si="142"/>
        <v>5</v>
      </c>
      <c r="AW198" s="79">
        <f t="shared" si="140"/>
        <v>2.5</v>
      </c>
      <c r="AX198" s="19"/>
      <c r="AY198" s="81">
        <v>1</v>
      </c>
      <c r="AZ198" s="79">
        <f t="shared" si="157"/>
        <v>1</v>
      </c>
      <c r="BA198" s="19"/>
      <c r="BB198" s="19"/>
      <c r="BC198" s="79">
        <f t="shared" si="143"/>
        <v>0</v>
      </c>
      <c r="BD198" s="19"/>
    </row>
    <row r="199" customHeight="1" spans="1:56">
      <c r="A199" s="74">
        <v>743</v>
      </c>
      <c r="B199" s="74" t="s">
        <v>475</v>
      </c>
      <c r="C199" s="74">
        <v>13209</v>
      </c>
      <c r="D199" s="74" t="s">
        <v>476</v>
      </c>
      <c r="E199" s="75">
        <f t="shared" si="141"/>
        <v>72.6</v>
      </c>
      <c r="F199" s="74">
        <v>12</v>
      </c>
      <c r="G199" s="76">
        <f t="shared" si="144"/>
        <v>48</v>
      </c>
      <c r="H199" s="19">
        <v>30</v>
      </c>
      <c r="I199" s="19">
        <v>2</v>
      </c>
      <c r="J199" s="79">
        <f t="shared" si="145"/>
        <v>4</v>
      </c>
      <c r="K199" s="19">
        <v>15</v>
      </c>
      <c r="L199" s="19"/>
      <c r="M199" s="79">
        <f t="shared" ref="M199:M262" si="158">1.5*L199</f>
        <v>0</v>
      </c>
      <c r="N199" s="19">
        <v>8</v>
      </c>
      <c r="O199" s="19">
        <v>10</v>
      </c>
      <c r="P199" s="79">
        <f t="shared" si="146"/>
        <v>10</v>
      </c>
      <c r="Q199" s="19">
        <v>30</v>
      </c>
      <c r="R199" s="81">
        <v>1</v>
      </c>
      <c r="S199" s="82">
        <f t="shared" si="147"/>
        <v>0.8</v>
      </c>
      <c r="T199" s="19">
        <v>6</v>
      </c>
      <c r="U199" s="19"/>
      <c r="V199" s="79">
        <f t="shared" si="148"/>
        <v>0</v>
      </c>
      <c r="W199" s="19">
        <v>4</v>
      </c>
      <c r="X199" s="19">
        <v>1</v>
      </c>
      <c r="Y199" s="82">
        <f t="shared" si="149"/>
        <v>0.8</v>
      </c>
      <c r="Z199" s="19">
        <v>10</v>
      </c>
      <c r="AA199" s="19"/>
      <c r="AB199" s="84">
        <f t="shared" si="150"/>
        <v>0</v>
      </c>
      <c r="AC199" s="19">
        <v>3</v>
      </c>
      <c r="AD199" s="19"/>
      <c r="AE199" s="79">
        <f t="shared" si="151"/>
        <v>0</v>
      </c>
      <c r="AF199" s="19">
        <v>8</v>
      </c>
      <c r="AG199" s="19"/>
      <c r="AH199" s="19"/>
      <c r="AI199" s="19">
        <f t="shared" si="156"/>
        <v>0</v>
      </c>
      <c r="AJ199" s="79">
        <f t="shared" si="152"/>
        <v>0</v>
      </c>
      <c r="AK199" s="19">
        <v>5</v>
      </c>
      <c r="AL199" s="19">
        <v>6</v>
      </c>
      <c r="AM199" s="19"/>
      <c r="AN199" s="19">
        <f t="shared" si="153"/>
        <v>6</v>
      </c>
      <c r="AO199" s="79">
        <f t="shared" si="154"/>
        <v>6</v>
      </c>
      <c r="AP199" s="19">
        <v>20</v>
      </c>
      <c r="AQ199" s="19">
        <v>1</v>
      </c>
      <c r="AR199" s="82">
        <f t="shared" si="155"/>
        <v>1</v>
      </c>
      <c r="AS199" s="81">
        <v>12</v>
      </c>
      <c r="AT199" s="81">
        <v>2</v>
      </c>
      <c r="AU199" s="81"/>
      <c r="AV199" s="81">
        <f t="shared" si="142"/>
        <v>2</v>
      </c>
      <c r="AW199" s="79">
        <f>1*AV199</f>
        <v>2</v>
      </c>
      <c r="AX199" s="19">
        <v>20</v>
      </c>
      <c r="AY199" s="81"/>
      <c r="AZ199" s="79">
        <f t="shared" si="157"/>
        <v>0</v>
      </c>
      <c r="BA199" s="19">
        <v>10</v>
      </c>
      <c r="BB199" s="19"/>
      <c r="BC199" s="79">
        <f t="shared" si="143"/>
        <v>0</v>
      </c>
      <c r="BD199" s="19">
        <v>18</v>
      </c>
    </row>
    <row r="200" customHeight="1" spans="1:56">
      <c r="A200" s="74"/>
      <c r="B200" s="74"/>
      <c r="C200" s="74">
        <v>998087</v>
      </c>
      <c r="D200" s="74" t="s">
        <v>477</v>
      </c>
      <c r="E200" s="75">
        <f t="shared" si="141"/>
        <v>25.15</v>
      </c>
      <c r="F200" s="74">
        <v>1</v>
      </c>
      <c r="G200" s="76">
        <f t="shared" si="144"/>
        <v>4</v>
      </c>
      <c r="H200" s="19"/>
      <c r="I200" s="19">
        <v>3</v>
      </c>
      <c r="J200" s="79">
        <f t="shared" si="145"/>
        <v>6</v>
      </c>
      <c r="L200" s="19">
        <v>2</v>
      </c>
      <c r="M200" s="79">
        <f t="shared" si="158"/>
        <v>3</v>
      </c>
      <c r="N200" s="19"/>
      <c r="O200" s="19">
        <v>5</v>
      </c>
      <c r="P200" s="79">
        <f t="shared" si="146"/>
        <v>5</v>
      </c>
      <c r="Q200" s="19"/>
      <c r="R200" s="81"/>
      <c r="S200" s="82">
        <f t="shared" si="147"/>
        <v>0</v>
      </c>
      <c r="T200" s="19"/>
      <c r="U200" s="19"/>
      <c r="V200" s="79">
        <f t="shared" si="148"/>
        <v>0</v>
      </c>
      <c r="W200" s="19"/>
      <c r="X200" s="19">
        <v>3</v>
      </c>
      <c r="Y200" s="82">
        <f t="shared" si="149"/>
        <v>2.4</v>
      </c>
      <c r="AA200" s="19"/>
      <c r="AB200" s="84">
        <f t="shared" si="150"/>
        <v>0</v>
      </c>
      <c r="AC200" s="19"/>
      <c r="AD200" s="19"/>
      <c r="AE200" s="79">
        <f t="shared" si="151"/>
        <v>0</v>
      </c>
      <c r="AF200" s="19"/>
      <c r="AG200" s="19"/>
      <c r="AH200" s="19">
        <v>1</v>
      </c>
      <c r="AI200" s="19">
        <f t="shared" si="156"/>
        <v>0.5</v>
      </c>
      <c r="AJ200" s="79">
        <f t="shared" si="152"/>
        <v>0.75</v>
      </c>
      <c r="AK200" s="19"/>
      <c r="AL200" s="19"/>
      <c r="AM200" s="19"/>
      <c r="AN200" s="19">
        <f t="shared" si="153"/>
        <v>0</v>
      </c>
      <c r="AO200" s="79">
        <f t="shared" si="154"/>
        <v>0</v>
      </c>
      <c r="AP200" s="19"/>
      <c r="AQ200" s="19"/>
      <c r="AR200" s="82">
        <f t="shared" si="155"/>
        <v>0</v>
      </c>
      <c r="AS200" s="81"/>
      <c r="AT200" s="81"/>
      <c r="AU200" s="81">
        <v>2</v>
      </c>
      <c r="AV200" s="81">
        <f t="shared" si="142"/>
        <v>4</v>
      </c>
      <c r="AW200" s="79">
        <f>1*AV200</f>
        <v>4</v>
      </c>
      <c r="AX200" s="19"/>
      <c r="AY200" s="81"/>
      <c r="AZ200" s="79">
        <f t="shared" si="157"/>
        <v>0</v>
      </c>
      <c r="BA200" s="19"/>
      <c r="BB200" s="19"/>
      <c r="BC200" s="79">
        <f t="shared" si="143"/>
        <v>0</v>
      </c>
      <c r="BD200" s="19"/>
    </row>
    <row r="201" customHeight="1" spans="1:56">
      <c r="A201" s="74"/>
      <c r="B201" s="74"/>
      <c r="C201" s="74">
        <v>1001695</v>
      </c>
      <c r="D201" s="74" t="s">
        <v>478</v>
      </c>
      <c r="E201" s="75">
        <f t="shared" si="141"/>
        <v>39</v>
      </c>
      <c r="F201" s="74">
        <v>6</v>
      </c>
      <c r="G201" s="76">
        <f t="shared" si="144"/>
        <v>24</v>
      </c>
      <c r="H201" s="19"/>
      <c r="I201" s="19">
        <v>2</v>
      </c>
      <c r="J201" s="79">
        <f t="shared" si="145"/>
        <v>4</v>
      </c>
      <c r="L201" s="19">
        <v>4</v>
      </c>
      <c r="M201" s="79">
        <f t="shared" si="158"/>
        <v>6</v>
      </c>
      <c r="N201" s="19"/>
      <c r="O201" s="19">
        <v>4</v>
      </c>
      <c r="P201" s="79">
        <f t="shared" si="146"/>
        <v>4</v>
      </c>
      <c r="Q201" s="19"/>
      <c r="R201" s="81"/>
      <c r="S201" s="82">
        <f t="shared" si="147"/>
        <v>0</v>
      </c>
      <c r="T201" s="19"/>
      <c r="U201" s="19"/>
      <c r="V201" s="79">
        <f t="shared" si="148"/>
        <v>0</v>
      </c>
      <c r="W201" s="19"/>
      <c r="X201" s="19"/>
      <c r="Y201" s="82">
        <f t="shared" si="149"/>
        <v>0</v>
      </c>
      <c r="AA201" s="19"/>
      <c r="AB201" s="84">
        <f t="shared" si="150"/>
        <v>0</v>
      </c>
      <c r="AC201" s="19"/>
      <c r="AD201" s="19"/>
      <c r="AE201" s="79">
        <f t="shared" si="151"/>
        <v>0</v>
      </c>
      <c r="AF201" s="19"/>
      <c r="AG201" s="19"/>
      <c r="AH201" s="19"/>
      <c r="AI201" s="19">
        <f t="shared" si="156"/>
        <v>0</v>
      </c>
      <c r="AJ201" s="79">
        <f t="shared" si="152"/>
        <v>0</v>
      </c>
      <c r="AK201" s="19"/>
      <c r="AL201" s="19">
        <v>1</v>
      </c>
      <c r="AM201" s="19"/>
      <c r="AN201" s="19">
        <f t="shared" si="153"/>
        <v>1</v>
      </c>
      <c r="AO201" s="79">
        <f t="shared" si="154"/>
        <v>1</v>
      </c>
      <c r="AP201" s="19"/>
      <c r="AQ201" s="19"/>
      <c r="AR201" s="82">
        <f t="shared" si="155"/>
        <v>0</v>
      </c>
      <c r="AS201" s="81"/>
      <c r="AT201" s="81"/>
      <c r="AU201" s="81"/>
      <c r="AV201" s="81">
        <f t="shared" si="142"/>
        <v>0</v>
      </c>
      <c r="AW201" s="79">
        <f>1*AV201</f>
        <v>0</v>
      </c>
      <c r="AX201" s="19"/>
      <c r="AY201" s="81"/>
      <c r="AZ201" s="79">
        <f t="shared" si="157"/>
        <v>0</v>
      </c>
      <c r="BA201" s="19"/>
      <c r="BB201" s="19"/>
      <c r="BC201" s="79">
        <f t="shared" si="143"/>
        <v>0</v>
      </c>
      <c r="BD201" s="19"/>
    </row>
    <row r="202" customHeight="1" spans="1:56">
      <c r="A202" s="74"/>
      <c r="B202" s="74"/>
      <c r="C202" s="74">
        <v>1002790</v>
      </c>
      <c r="D202" s="74" t="s">
        <v>479</v>
      </c>
      <c r="E202" s="75">
        <f t="shared" si="141"/>
        <v>79</v>
      </c>
      <c r="F202" s="74">
        <v>11</v>
      </c>
      <c r="G202" s="76">
        <f t="shared" si="144"/>
        <v>44</v>
      </c>
      <c r="H202" s="19"/>
      <c r="I202" s="19">
        <v>1</v>
      </c>
      <c r="J202" s="79">
        <f t="shared" si="145"/>
        <v>2</v>
      </c>
      <c r="L202" s="19"/>
      <c r="M202" s="79">
        <f t="shared" si="158"/>
        <v>0</v>
      </c>
      <c r="N202" s="19"/>
      <c r="O202" s="19">
        <v>10</v>
      </c>
      <c r="P202" s="79">
        <f t="shared" si="146"/>
        <v>10</v>
      </c>
      <c r="Q202" s="19"/>
      <c r="R202" s="81"/>
      <c r="S202" s="82">
        <f t="shared" si="147"/>
        <v>0</v>
      </c>
      <c r="T202" s="19"/>
      <c r="U202" s="19"/>
      <c r="V202" s="79">
        <f t="shared" si="148"/>
        <v>0</v>
      </c>
      <c r="W202" s="19"/>
      <c r="X202" s="19"/>
      <c r="Y202" s="82">
        <f t="shared" si="149"/>
        <v>0</v>
      </c>
      <c r="AA202" s="19">
        <v>1</v>
      </c>
      <c r="AB202" s="84">
        <f t="shared" si="150"/>
        <v>0.5</v>
      </c>
      <c r="AC202" s="19"/>
      <c r="AD202" s="19"/>
      <c r="AE202" s="79">
        <f t="shared" si="151"/>
        <v>0</v>
      </c>
      <c r="AF202" s="19"/>
      <c r="AG202" s="19"/>
      <c r="AH202" s="19"/>
      <c r="AI202" s="19">
        <f t="shared" si="156"/>
        <v>0</v>
      </c>
      <c r="AJ202" s="79">
        <f t="shared" si="152"/>
        <v>0</v>
      </c>
      <c r="AK202" s="19"/>
      <c r="AL202" s="19">
        <v>6</v>
      </c>
      <c r="AM202" s="19"/>
      <c r="AN202" s="19">
        <f t="shared" si="153"/>
        <v>6</v>
      </c>
      <c r="AO202" s="79">
        <f t="shared" si="154"/>
        <v>6</v>
      </c>
      <c r="AP202" s="19"/>
      <c r="AQ202" s="19"/>
      <c r="AR202" s="82">
        <f t="shared" si="155"/>
        <v>0</v>
      </c>
      <c r="AS202" s="81"/>
      <c r="AT202" s="81">
        <v>8</v>
      </c>
      <c r="AU202" s="81">
        <v>3</v>
      </c>
      <c r="AV202" s="81">
        <f t="shared" si="142"/>
        <v>14</v>
      </c>
      <c r="AW202" s="79">
        <f>1*AV202</f>
        <v>14</v>
      </c>
      <c r="AX202" s="19"/>
      <c r="AY202" s="81">
        <v>1</v>
      </c>
      <c r="AZ202" s="79">
        <f t="shared" si="157"/>
        <v>1</v>
      </c>
      <c r="BA202" s="19"/>
      <c r="BB202" s="19">
        <v>1</v>
      </c>
      <c r="BC202" s="79">
        <f t="shared" si="143"/>
        <v>1.5</v>
      </c>
      <c r="BD202" s="19"/>
    </row>
    <row r="203" customHeight="1" spans="1:56">
      <c r="A203" s="74">
        <v>744</v>
      </c>
      <c r="B203" s="74" t="s">
        <v>480</v>
      </c>
      <c r="C203" s="74">
        <v>5519</v>
      </c>
      <c r="D203" s="74" t="s">
        <v>481</v>
      </c>
      <c r="E203" s="75">
        <f t="shared" si="141"/>
        <v>115.35</v>
      </c>
      <c r="F203" s="74">
        <v>18</v>
      </c>
      <c r="G203" s="76">
        <f t="shared" si="144"/>
        <v>72</v>
      </c>
      <c r="H203" s="19">
        <v>35</v>
      </c>
      <c r="I203" s="19">
        <v>8</v>
      </c>
      <c r="J203" s="79">
        <f t="shared" si="145"/>
        <v>16</v>
      </c>
      <c r="K203" s="19">
        <v>25</v>
      </c>
      <c r="L203" s="19"/>
      <c r="M203" s="79">
        <f t="shared" si="158"/>
        <v>0</v>
      </c>
      <c r="N203" s="19">
        <v>12</v>
      </c>
      <c r="O203" s="19">
        <v>4</v>
      </c>
      <c r="P203" s="79">
        <f t="shared" si="146"/>
        <v>4</v>
      </c>
      <c r="Q203" s="19">
        <v>30</v>
      </c>
      <c r="R203" s="81"/>
      <c r="S203" s="82">
        <f t="shared" si="147"/>
        <v>0</v>
      </c>
      <c r="T203" s="19">
        <v>10</v>
      </c>
      <c r="U203" s="19">
        <v>1</v>
      </c>
      <c r="V203" s="79">
        <f t="shared" si="148"/>
        <v>2.5</v>
      </c>
      <c r="W203" s="19">
        <v>6</v>
      </c>
      <c r="X203" s="19">
        <v>2</v>
      </c>
      <c r="Y203" s="82">
        <f t="shared" si="149"/>
        <v>1.6</v>
      </c>
      <c r="Z203" s="19">
        <v>12</v>
      </c>
      <c r="AA203" s="19"/>
      <c r="AB203" s="84">
        <f t="shared" si="150"/>
        <v>0</v>
      </c>
      <c r="AC203" s="19">
        <v>8</v>
      </c>
      <c r="AD203" s="19"/>
      <c r="AE203" s="79">
        <f t="shared" si="151"/>
        <v>0</v>
      </c>
      <c r="AF203" s="19">
        <v>12</v>
      </c>
      <c r="AG203" s="19"/>
      <c r="AH203" s="19">
        <v>1</v>
      </c>
      <c r="AI203" s="19">
        <f t="shared" si="156"/>
        <v>0.5</v>
      </c>
      <c r="AJ203" s="79">
        <f t="shared" si="152"/>
        <v>0.75</v>
      </c>
      <c r="AK203" s="19">
        <v>10</v>
      </c>
      <c r="AL203" s="19">
        <v>5</v>
      </c>
      <c r="AM203" s="19">
        <v>3</v>
      </c>
      <c r="AN203" s="19">
        <f t="shared" si="153"/>
        <v>8</v>
      </c>
      <c r="AO203" s="79">
        <f t="shared" si="154"/>
        <v>8</v>
      </c>
      <c r="AP203" s="19">
        <v>25</v>
      </c>
      <c r="AQ203" s="19">
        <v>1</v>
      </c>
      <c r="AR203" s="82">
        <f t="shared" si="155"/>
        <v>1</v>
      </c>
      <c r="AS203" s="81">
        <v>18</v>
      </c>
      <c r="AT203" s="81">
        <v>8</v>
      </c>
      <c r="AU203" s="81">
        <v>1</v>
      </c>
      <c r="AV203" s="81">
        <f t="shared" si="142"/>
        <v>10</v>
      </c>
      <c r="AW203" s="79">
        <f t="shared" ref="AW203:AW217" si="159">0.5*AV203</f>
        <v>5</v>
      </c>
      <c r="AX203" s="19">
        <v>25</v>
      </c>
      <c r="AY203" s="81"/>
      <c r="AZ203" s="79">
        <f t="shared" si="157"/>
        <v>0</v>
      </c>
      <c r="BA203" s="19">
        <v>15</v>
      </c>
      <c r="BB203" s="19">
        <v>3</v>
      </c>
      <c r="BC203" s="79">
        <f t="shared" si="143"/>
        <v>4.5</v>
      </c>
      <c r="BD203" s="19">
        <v>20</v>
      </c>
    </row>
    <row r="204" customHeight="1" spans="1:56">
      <c r="A204" s="74"/>
      <c r="B204" s="74"/>
      <c r="C204" s="74">
        <v>12846</v>
      </c>
      <c r="D204" s="74" t="s">
        <v>482</v>
      </c>
      <c r="E204" s="75">
        <f t="shared" si="141"/>
        <v>128.4</v>
      </c>
      <c r="F204" s="74">
        <v>24</v>
      </c>
      <c r="G204" s="76">
        <f t="shared" si="144"/>
        <v>96</v>
      </c>
      <c r="H204" s="19"/>
      <c r="I204" s="19">
        <v>5</v>
      </c>
      <c r="J204" s="79">
        <f t="shared" si="145"/>
        <v>10</v>
      </c>
      <c r="L204" s="19">
        <v>1</v>
      </c>
      <c r="M204" s="79">
        <f t="shared" si="158"/>
        <v>1.5</v>
      </c>
      <c r="N204" s="19"/>
      <c r="O204" s="19">
        <v>2</v>
      </c>
      <c r="P204" s="79">
        <f t="shared" si="146"/>
        <v>2</v>
      </c>
      <c r="Q204" s="19"/>
      <c r="R204" s="81"/>
      <c r="S204" s="82">
        <f t="shared" si="147"/>
        <v>0</v>
      </c>
      <c r="T204" s="19"/>
      <c r="U204" s="19"/>
      <c r="V204" s="79">
        <f t="shared" si="148"/>
        <v>0</v>
      </c>
      <c r="W204" s="19"/>
      <c r="X204" s="19">
        <v>3</v>
      </c>
      <c r="Y204" s="82">
        <f t="shared" si="149"/>
        <v>2.4</v>
      </c>
      <c r="AA204" s="19">
        <v>1</v>
      </c>
      <c r="AB204" s="84">
        <f t="shared" si="150"/>
        <v>0.5</v>
      </c>
      <c r="AC204" s="19"/>
      <c r="AD204" s="19"/>
      <c r="AE204" s="79">
        <f t="shared" si="151"/>
        <v>0</v>
      </c>
      <c r="AF204" s="19"/>
      <c r="AG204" s="19">
        <v>2</v>
      </c>
      <c r="AH204" s="19"/>
      <c r="AI204" s="19">
        <f t="shared" si="156"/>
        <v>2</v>
      </c>
      <c r="AJ204" s="79">
        <f t="shared" si="152"/>
        <v>3</v>
      </c>
      <c r="AK204" s="19"/>
      <c r="AL204" s="19">
        <v>6</v>
      </c>
      <c r="AM204" s="19">
        <v>2</v>
      </c>
      <c r="AN204" s="19">
        <f t="shared" si="153"/>
        <v>8</v>
      </c>
      <c r="AO204" s="79">
        <f t="shared" si="154"/>
        <v>8</v>
      </c>
      <c r="AP204" s="19"/>
      <c r="AQ204" s="19"/>
      <c r="AR204" s="82">
        <f t="shared" si="155"/>
        <v>0</v>
      </c>
      <c r="AS204" s="81"/>
      <c r="AT204" s="81">
        <v>1</v>
      </c>
      <c r="AU204" s="81">
        <v>1</v>
      </c>
      <c r="AV204" s="81">
        <f t="shared" si="142"/>
        <v>3</v>
      </c>
      <c r="AW204" s="79">
        <f t="shared" si="159"/>
        <v>1.5</v>
      </c>
      <c r="AX204" s="19"/>
      <c r="AY204" s="81">
        <v>2</v>
      </c>
      <c r="AZ204" s="79">
        <f t="shared" si="157"/>
        <v>2</v>
      </c>
      <c r="BA204" s="19"/>
      <c r="BB204" s="19">
        <v>1</v>
      </c>
      <c r="BC204" s="79">
        <f t="shared" si="143"/>
        <v>1.5</v>
      </c>
      <c r="BD204" s="19"/>
    </row>
    <row r="205" customHeight="1" spans="1:56">
      <c r="A205" s="74"/>
      <c r="B205" s="74"/>
      <c r="C205" s="74">
        <v>14282</v>
      </c>
      <c r="D205" s="74" t="s">
        <v>483</v>
      </c>
      <c r="E205" s="75">
        <f t="shared" si="141"/>
        <v>9.1</v>
      </c>
      <c r="F205" s="74"/>
      <c r="G205" s="76"/>
      <c r="H205" s="19"/>
      <c r="I205" s="19">
        <v>2</v>
      </c>
      <c r="J205" s="79">
        <f t="shared" si="145"/>
        <v>4</v>
      </c>
      <c r="L205" s="19"/>
      <c r="M205" s="79">
        <f t="shared" si="158"/>
        <v>0</v>
      </c>
      <c r="N205" s="19"/>
      <c r="O205" s="19">
        <v>1</v>
      </c>
      <c r="P205" s="79">
        <f t="shared" si="146"/>
        <v>1</v>
      </c>
      <c r="Q205" s="19"/>
      <c r="R205" s="81"/>
      <c r="S205" s="82">
        <f t="shared" si="147"/>
        <v>0</v>
      </c>
      <c r="T205" s="19"/>
      <c r="U205" s="19"/>
      <c r="V205" s="79">
        <f t="shared" si="148"/>
        <v>0</v>
      </c>
      <c r="W205" s="19"/>
      <c r="X205" s="19">
        <v>2</v>
      </c>
      <c r="Y205" s="82">
        <f t="shared" si="149"/>
        <v>1.6</v>
      </c>
      <c r="AA205" s="19"/>
      <c r="AB205" s="84">
        <f t="shared" si="150"/>
        <v>0</v>
      </c>
      <c r="AC205" s="19"/>
      <c r="AD205" s="19"/>
      <c r="AE205" s="79">
        <f t="shared" si="151"/>
        <v>0</v>
      </c>
      <c r="AF205" s="19"/>
      <c r="AG205" s="19"/>
      <c r="AH205" s="19"/>
      <c r="AI205" s="19">
        <f t="shared" si="156"/>
        <v>0</v>
      </c>
      <c r="AJ205" s="79">
        <f t="shared" si="152"/>
        <v>0</v>
      </c>
      <c r="AK205" s="19"/>
      <c r="AL205" s="19"/>
      <c r="AM205" s="19"/>
      <c r="AN205" s="19">
        <f t="shared" si="153"/>
        <v>0</v>
      </c>
      <c r="AO205" s="79">
        <f t="shared" si="154"/>
        <v>0</v>
      </c>
      <c r="AP205" s="19"/>
      <c r="AQ205" s="19"/>
      <c r="AR205" s="82">
        <f t="shared" si="155"/>
        <v>0</v>
      </c>
      <c r="AS205" s="81"/>
      <c r="AT205" s="81">
        <v>1</v>
      </c>
      <c r="AU205" s="81">
        <v>2</v>
      </c>
      <c r="AV205" s="81">
        <f t="shared" si="142"/>
        <v>5</v>
      </c>
      <c r="AW205" s="79">
        <f t="shared" si="159"/>
        <v>2.5</v>
      </c>
      <c r="AX205" s="19"/>
      <c r="AY205" s="81"/>
      <c r="AZ205" s="79">
        <f t="shared" si="157"/>
        <v>0</v>
      </c>
      <c r="BA205" s="19"/>
      <c r="BB205" s="19"/>
      <c r="BC205" s="79">
        <f t="shared" si="143"/>
        <v>0</v>
      </c>
      <c r="BD205" s="19"/>
    </row>
    <row r="206" customHeight="1" spans="1:56">
      <c r="A206" s="74"/>
      <c r="B206" s="74"/>
      <c r="C206" s="74">
        <v>14379</v>
      </c>
      <c r="D206" s="74" t="s">
        <v>245</v>
      </c>
      <c r="E206" s="75">
        <f t="shared" si="141"/>
        <v>5.5</v>
      </c>
      <c r="F206" s="74"/>
      <c r="G206" s="76"/>
      <c r="H206" s="19"/>
      <c r="I206" s="19">
        <v>1</v>
      </c>
      <c r="J206" s="79">
        <f t="shared" si="145"/>
        <v>2</v>
      </c>
      <c r="L206" s="19"/>
      <c r="M206" s="79">
        <f t="shared" si="158"/>
        <v>0</v>
      </c>
      <c r="N206" s="19"/>
      <c r="O206" s="19"/>
      <c r="P206" s="79">
        <f t="shared" si="146"/>
        <v>0</v>
      </c>
      <c r="Q206" s="19"/>
      <c r="R206" s="81"/>
      <c r="S206" s="82">
        <f t="shared" si="147"/>
        <v>0</v>
      </c>
      <c r="T206" s="19"/>
      <c r="U206" s="19">
        <v>0</v>
      </c>
      <c r="V206" s="79">
        <f t="shared" si="148"/>
        <v>0</v>
      </c>
      <c r="W206" s="19"/>
      <c r="X206" s="19"/>
      <c r="Y206" s="82">
        <f t="shared" si="149"/>
        <v>0</v>
      </c>
      <c r="AA206" s="19"/>
      <c r="AB206" s="84">
        <f t="shared" ref="AB206:AB225" si="160">0.5*AA206</f>
        <v>0</v>
      </c>
      <c r="AC206" s="19"/>
      <c r="AD206" s="19"/>
      <c r="AE206" s="79">
        <f t="shared" si="151"/>
        <v>0</v>
      </c>
      <c r="AF206" s="19"/>
      <c r="AG206" s="19"/>
      <c r="AH206" s="19"/>
      <c r="AI206" s="19">
        <f t="shared" si="156"/>
        <v>0</v>
      </c>
      <c r="AJ206" s="79">
        <f t="shared" si="152"/>
        <v>0</v>
      </c>
      <c r="AK206" s="19"/>
      <c r="AL206" s="19"/>
      <c r="AM206" s="19"/>
      <c r="AN206" s="19">
        <f t="shared" si="153"/>
        <v>0</v>
      </c>
      <c r="AO206" s="79">
        <f t="shared" si="154"/>
        <v>0</v>
      </c>
      <c r="AP206" s="19"/>
      <c r="AQ206" s="19"/>
      <c r="AR206" s="82">
        <f t="shared" si="155"/>
        <v>0</v>
      </c>
      <c r="AS206" s="81"/>
      <c r="AT206" s="81"/>
      <c r="AU206" s="81">
        <v>2</v>
      </c>
      <c r="AV206" s="81">
        <f t="shared" si="142"/>
        <v>4</v>
      </c>
      <c r="AW206" s="79">
        <f t="shared" si="159"/>
        <v>2</v>
      </c>
      <c r="AX206" s="19"/>
      <c r="AY206" s="81"/>
      <c r="AZ206" s="79">
        <f t="shared" si="157"/>
        <v>0</v>
      </c>
      <c r="BA206" s="19"/>
      <c r="BB206" s="19">
        <v>1</v>
      </c>
      <c r="BC206" s="79">
        <f t="shared" si="143"/>
        <v>1.5</v>
      </c>
      <c r="BD206" s="19"/>
    </row>
    <row r="207" customHeight="1" spans="1:56">
      <c r="A207" s="74">
        <v>745</v>
      </c>
      <c r="B207" s="74" t="s">
        <v>484</v>
      </c>
      <c r="C207" s="74">
        <v>13282</v>
      </c>
      <c r="D207" s="74" t="s">
        <v>485</v>
      </c>
      <c r="E207" s="75">
        <f t="shared" si="141"/>
        <v>124.5</v>
      </c>
      <c r="F207" s="74">
        <v>15</v>
      </c>
      <c r="G207" s="76">
        <f>4*F207</f>
        <v>60</v>
      </c>
      <c r="H207" s="19">
        <v>30</v>
      </c>
      <c r="I207" s="19">
        <v>1</v>
      </c>
      <c r="J207" s="79">
        <f t="shared" si="145"/>
        <v>2</v>
      </c>
      <c r="K207" s="19">
        <v>15</v>
      </c>
      <c r="L207" s="19"/>
      <c r="M207" s="79">
        <f t="shared" si="158"/>
        <v>0</v>
      </c>
      <c r="N207" s="19">
        <v>8</v>
      </c>
      <c r="O207" s="19">
        <v>1</v>
      </c>
      <c r="P207" s="79">
        <f t="shared" si="146"/>
        <v>1</v>
      </c>
      <c r="Q207" s="19">
        <v>25</v>
      </c>
      <c r="R207" s="81"/>
      <c r="S207" s="82">
        <f t="shared" si="147"/>
        <v>0</v>
      </c>
      <c r="T207" s="19">
        <v>6</v>
      </c>
      <c r="U207" s="19"/>
      <c r="V207" s="79">
        <f t="shared" si="148"/>
        <v>0</v>
      </c>
      <c r="W207" s="19">
        <v>4</v>
      </c>
      <c r="X207" s="19"/>
      <c r="Y207" s="82">
        <f t="shared" ref="Y207:Y217" si="161">0.8*X207</f>
        <v>0</v>
      </c>
      <c r="Z207" s="19">
        <v>10</v>
      </c>
      <c r="AA207" s="19"/>
      <c r="AB207" s="84">
        <f t="shared" si="160"/>
        <v>0</v>
      </c>
      <c r="AC207" s="19">
        <v>3</v>
      </c>
      <c r="AD207" s="19"/>
      <c r="AE207" s="79">
        <f t="shared" si="151"/>
        <v>0</v>
      </c>
      <c r="AF207" s="19">
        <v>8</v>
      </c>
      <c r="AG207" s="19"/>
      <c r="AH207" s="19"/>
      <c r="AI207" s="19">
        <f t="shared" si="156"/>
        <v>0</v>
      </c>
      <c r="AJ207" s="79">
        <f t="shared" si="152"/>
        <v>0</v>
      </c>
      <c r="AK207" s="19">
        <v>5</v>
      </c>
      <c r="AL207" s="19">
        <v>17</v>
      </c>
      <c r="AM207" s="19">
        <v>2</v>
      </c>
      <c r="AN207" s="19">
        <f t="shared" si="153"/>
        <v>19</v>
      </c>
      <c r="AO207" s="79">
        <f>2.5*AN206:AN207</f>
        <v>47.5</v>
      </c>
      <c r="AP207" s="19">
        <v>20</v>
      </c>
      <c r="AQ207" s="19">
        <v>4</v>
      </c>
      <c r="AR207" s="82">
        <f t="shared" si="155"/>
        <v>4</v>
      </c>
      <c r="AS207" s="81">
        <v>12</v>
      </c>
      <c r="AT207" s="81">
        <v>8</v>
      </c>
      <c r="AU207" s="81"/>
      <c r="AV207" s="81">
        <f t="shared" si="142"/>
        <v>8</v>
      </c>
      <c r="AW207" s="79">
        <f t="shared" si="159"/>
        <v>4</v>
      </c>
      <c r="AX207" s="19">
        <v>20</v>
      </c>
      <c r="AY207" s="81">
        <v>6</v>
      </c>
      <c r="AZ207" s="79">
        <f t="shared" si="157"/>
        <v>6</v>
      </c>
      <c r="BA207" s="19">
        <v>10</v>
      </c>
      <c r="BB207" s="19"/>
      <c r="BC207" s="79">
        <f t="shared" si="143"/>
        <v>0</v>
      </c>
      <c r="BD207" s="19">
        <v>18</v>
      </c>
    </row>
    <row r="208" customHeight="1" spans="1:56">
      <c r="A208" s="74"/>
      <c r="B208" s="74"/>
      <c r="C208" s="74">
        <v>14404</v>
      </c>
      <c r="D208" s="74" t="s">
        <v>486</v>
      </c>
      <c r="E208" s="75">
        <f t="shared" si="141"/>
        <v>113.2</v>
      </c>
      <c r="F208" s="74">
        <v>18</v>
      </c>
      <c r="G208" s="76">
        <f>4*F208</f>
        <v>72</v>
      </c>
      <c r="H208" s="19"/>
      <c r="I208" s="19">
        <v>1</v>
      </c>
      <c r="J208" s="79">
        <f t="shared" si="145"/>
        <v>2</v>
      </c>
      <c r="L208" s="19"/>
      <c r="M208" s="79">
        <f t="shared" si="158"/>
        <v>0</v>
      </c>
      <c r="N208" s="19"/>
      <c r="O208" s="19">
        <v>11</v>
      </c>
      <c r="P208" s="79">
        <f t="shared" si="146"/>
        <v>11</v>
      </c>
      <c r="Q208" s="19"/>
      <c r="R208" s="81"/>
      <c r="S208" s="82">
        <f t="shared" si="147"/>
        <v>0</v>
      </c>
      <c r="T208" s="19"/>
      <c r="U208" s="19">
        <v>1</v>
      </c>
      <c r="V208" s="79">
        <f t="shared" si="148"/>
        <v>2.5</v>
      </c>
      <c r="W208" s="19"/>
      <c r="X208" s="19">
        <v>4</v>
      </c>
      <c r="Y208" s="82">
        <f t="shared" si="161"/>
        <v>3.2</v>
      </c>
      <c r="AA208" s="19"/>
      <c r="AB208" s="84">
        <f t="shared" si="160"/>
        <v>0</v>
      </c>
      <c r="AC208" s="19"/>
      <c r="AD208" s="19"/>
      <c r="AE208" s="79">
        <f t="shared" si="151"/>
        <v>0</v>
      </c>
      <c r="AF208" s="19"/>
      <c r="AG208" s="19">
        <v>1</v>
      </c>
      <c r="AH208" s="19"/>
      <c r="AI208" s="19">
        <f t="shared" si="156"/>
        <v>1</v>
      </c>
      <c r="AJ208" s="79">
        <f t="shared" si="152"/>
        <v>1.5</v>
      </c>
      <c r="AK208" s="19"/>
      <c r="AL208" s="19">
        <v>6</v>
      </c>
      <c r="AM208" s="19"/>
      <c r="AN208" s="19">
        <f t="shared" si="153"/>
        <v>6</v>
      </c>
      <c r="AO208" s="79">
        <f>2.5*AN207:AN208</f>
        <v>15</v>
      </c>
      <c r="AP208" s="19"/>
      <c r="AQ208" s="19">
        <v>3</v>
      </c>
      <c r="AR208" s="82">
        <f t="shared" si="155"/>
        <v>3</v>
      </c>
      <c r="AS208" s="81"/>
      <c r="AT208" s="81">
        <v>2</v>
      </c>
      <c r="AU208" s="81"/>
      <c r="AV208" s="81">
        <f t="shared" si="142"/>
        <v>2</v>
      </c>
      <c r="AW208" s="79">
        <f t="shared" si="159"/>
        <v>1</v>
      </c>
      <c r="AX208" s="19"/>
      <c r="AY208" s="81">
        <v>2</v>
      </c>
      <c r="AZ208" s="79">
        <f t="shared" si="157"/>
        <v>2</v>
      </c>
      <c r="BA208" s="19"/>
      <c r="BB208" s="19"/>
      <c r="BC208" s="79">
        <f t="shared" si="143"/>
        <v>0</v>
      </c>
      <c r="BD208" s="19"/>
    </row>
    <row r="209" customHeight="1" spans="1:56">
      <c r="A209" s="74">
        <v>746</v>
      </c>
      <c r="B209" s="74" t="s">
        <v>106</v>
      </c>
      <c r="C209" s="74">
        <v>4028</v>
      </c>
      <c r="D209" s="74" t="s">
        <v>487</v>
      </c>
      <c r="E209" s="75">
        <f t="shared" si="141"/>
        <v>130</v>
      </c>
      <c r="F209" s="74">
        <v>25</v>
      </c>
      <c r="G209" s="76">
        <f>4*F209</f>
        <v>100</v>
      </c>
      <c r="H209" s="19">
        <v>35</v>
      </c>
      <c r="I209" s="19">
        <v>9</v>
      </c>
      <c r="J209" s="79">
        <f t="shared" si="145"/>
        <v>18</v>
      </c>
      <c r="K209" s="19">
        <v>25</v>
      </c>
      <c r="L209" s="19"/>
      <c r="M209" s="79">
        <f t="shared" si="158"/>
        <v>0</v>
      </c>
      <c r="N209" s="19">
        <v>12</v>
      </c>
      <c r="O209" s="19">
        <v>7</v>
      </c>
      <c r="P209" s="79">
        <f t="shared" si="146"/>
        <v>7</v>
      </c>
      <c r="Q209" s="19">
        <v>30</v>
      </c>
      <c r="R209" s="81"/>
      <c r="S209" s="82">
        <f t="shared" si="147"/>
        <v>0</v>
      </c>
      <c r="T209" s="19">
        <v>10</v>
      </c>
      <c r="U209" s="19"/>
      <c r="V209" s="79">
        <f t="shared" si="148"/>
        <v>0</v>
      </c>
      <c r="W209" s="19">
        <v>6</v>
      </c>
      <c r="X209" s="19"/>
      <c r="Y209" s="82">
        <f t="shared" si="161"/>
        <v>0</v>
      </c>
      <c r="Z209" s="19">
        <v>12</v>
      </c>
      <c r="AA209" s="19">
        <v>1</v>
      </c>
      <c r="AB209" s="84">
        <f t="shared" si="160"/>
        <v>0.5</v>
      </c>
      <c r="AC209" s="19">
        <v>8</v>
      </c>
      <c r="AD209" s="19"/>
      <c r="AE209" s="79">
        <f t="shared" si="151"/>
        <v>0</v>
      </c>
      <c r="AF209" s="19">
        <v>12</v>
      </c>
      <c r="AG209" s="19"/>
      <c r="AH209" s="19"/>
      <c r="AI209" s="19">
        <f t="shared" si="156"/>
        <v>0</v>
      </c>
      <c r="AJ209" s="79">
        <f t="shared" si="152"/>
        <v>0</v>
      </c>
      <c r="AK209" s="19">
        <v>10</v>
      </c>
      <c r="AL209" s="19">
        <v>0</v>
      </c>
      <c r="AM209" s="19">
        <v>2</v>
      </c>
      <c r="AN209" s="19">
        <f t="shared" si="153"/>
        <v>2</v>
      </c>
      <c r="AO209" s="79">
        <f t="shared" ref="AO209:AO239" si="162">1*AN209</f>
        <v>2</v>
      </c>
      <c r="AP209" s="19">
        <v>25</v>
      </c>
      <c r="AQ209" s="19">
        <v>1</v>
      </c>
      <c r="AR209" s="82">
        <f t="shared" si="155"/>
        <v>1</v>
      </c>
      <c r="AS209" s="81">
        <v>18</v>
      </c>
      <c r="AT209" s="81">
        <v>1</v>
      </c>
      <c r="AU209" s="81"/>
      <c r="AV209" s="81">
        <f t="shared" si="142"/>
        <v>1</v>
      </c>
      <c r="AW209" s="79">
        <f t="shared" si="159"/>
        <v>0.5</v>
      </c>
      <c r="AX209" s="19">
        <v>25</v>
      </c>
      <c r="AY209" s="81">
        <v>1</v>
      </c>
      <c r="AZ209" s="79">
        <f t="shared" si="157"/>
        <v>1</v>
      </c>
      <c r="BA209" s="19">
        <v>15</v>
      </c>
      <c r="BB209" s="19"/>
      <c r="BC209" s="79">
        <f t="shared" si="143"/>
        <v>0</v>
      </c>
      <c r="BD209" s="19">
        <v>20</v>
      </c>
    </row>
    <row r="210" customHeight="1" spans="1:56">
      <c r="A210" s="74"/>
      <c r="B210" s="74"/>
      <c r="C210" s="74">
        <v>14106</v>
      </c>
      <c r="D210" s="74" t="s">
        <v>488</v>
      </c>
      <c r="E210" s="75">
        <f t="shared" si="141"/>
        <v>131.5</v>
      </c>
      <c r="F210" s="74">
        <v>27</v>
      </c>
      <c r="G210" s="76">
        <f>4*F210</f>
        <v>108</v>
      </c>
      <c r="H210" s="19"/>
      <c r="I210" s="19">
        <v>8</v>
      </c>
      <c r="J210" s="79">
        <f t="shared" si="145"/>
        <v>16</v>
      </c>
      <c r="L210" s="19"/>
      <c r="M210" s="79">
        <f t="shared" si="158"/>
        <v>0</v>
      </c>
      <c r="N210" s="19"/>
      <c r="O210" s="19">
        <v>1</v>
      </c>
      <c r="P210" s="79">
        <f t="shared" si="146"/>
        <v>1</v>
      </c>
      <c r="Q210" s="19"/>
      <c r="R210" s="81"/>
      <c r="S210" s="82">
        <f t="shared" si="147"/>
        <v>0</v>
      </c>
      <c r="T210" s="19"/>
      <c r="U210" s="19"/>
      <c r="V210" s="79">
        <f t="shared" si="148"/>
        <v>0</v>
      </c>
      <c r="W210" s="19"/>
      <c r="X210" s="19"/>
      <c r="Y210" s="82">
        <f t="shared" si="161"/>
        <v>0</v>
      </c>
      <c r="AA210" s="19"/>
      <c r="AB210" s="84">
        <f t="shared" si="160"/>
        <v>0</v>
      </c>
      <c r="AC210" s="19"/>
      <c r="AD210" s="19"/>
      <c r="AE210" s="79">
        <f t="shared" si="151"/>
        <v>0</v>
      </c>
      <c r="AF210" s="19"/>
      <c r="AG210" s="19">
        <v>2</v>
      </c>
      <c r="AH210" s="19"/>
      <c r="AI210" s="19">
        <f t="shared" si="156"/>
        <v>2</v>
      </c>
      <c r="AJ210" s="79">
        <f t="shared" si="152"/>
        <v>3</v>
      </c>
      <c r="AK210" s="19"/>
      <c r="AL210" s="19">
        <v>2</v>
      </c>
      <c r="AM210" s="19"/>
      <c r="AN210" s="19">
        <f t="shared" si="153"/>
        <v>2</v>
      </c>
      <c r="AO210" s="79">
        <f t="shared" si="162"/>
        <v>2</v>
      </c>
      <c r="AP210" s="19"/>
      <c r="AQ210" s="19"/>
      <c r="AR210" s="82">
        <f t="shared" si="155"/>
        <v>0</v>
      </c>
      <c r="AS210" s="81"/>
      <c r="AT210" s="81">
        <v>3</v>
      </c>
      <c r="AU210" s="81"/>
      <c r="AV210" s="81">
        <f t="shared" si="142"/>
        <v>3</v>
      </c>
      <c r="AW210" s="79">
        <f t="shared" si="159"/>
        <v>1.5</v>
      </c>
      <c r="AX210" s="19"/>
      <c r="AY210" s="81"/>
      <c r="AZ210" s="79">
        <f t="shared" si="157"/>
        <v>0</v>
      </c>
      <c r="BA210" s="19"/>
      <c r="BB210" s="19"/>
      <c r="BC210" s="79">
        <f t="shared" si="143"/>
        <v>0</v>
      </c>
      <c r="BD210" s="19"/>
    </row>
    <row r="211" customHeight="1" spans="1:56">
      <c r="A211" s="74"/>
      <c r="B211" s="74"/>
      <c r="C211" s="74">
        <v>14840</v>
      </c>
      <c r="D211" s="74" t="s">
        <v>489</v>
      </c>
      <c r="E211" s="75">
        <f t="shared" si="141"/>
        <v>8.5</v>
      </c>
      <c r="F211" s="74"/>
      <c r="G211" s="76"/>
      <c r="H211" s="19"/>
      <c r="I211" s="19">
        <v>2</v>
      </c>
      <c r="J211" s="79">
        <f t="shared" si="145"/>
        <v>4</v>
      </c>
      <c r="L211" s="19"/>
      <c r="M211" s="79">
        <f t="shared" si="158"/>
        <v>0</v>
      </c>
      <c r="N211" s="19"/>
      <c r="O211" s="19"/>
      <c r="P211" s="79">
        <f t="shared" si="146"/>
        <v>0</v>
      </c>
      <c r="Q211" s="19"/>
      <c r="R211" s="81"/>
      <c r="S211" s="82">
        <f t="shared" si="147"/>
        <v>0</v>
      </c>
      <c r="T211" s="19"/>
      <c r="U211" s="19"/>
      <c r="V211" s="79">
        <f t="shared" si="148"/>
        <v>0</v>
      </c>
      <c r="W211" s="19"/>
      <c r="X211" s="19"/>
      <c r="Y211" s="82">
        <f t="shared" si="161"/>
        <v>0</v>
      </c>
      <c r="AA211" s="19"/>
      <c r="AB211" s="84">
        <f t="shared" si="160"/>
        <v>0</v>
      </c>
      <c r="AC211" s="19"/>
      <c r="AD211" s="19"/>
      <c r="AE211" s="79">
        <f t="shared" ref="AE211:AE274" si="163">0.3*AD211</f>
        <v>0</v>
      </c>
      <c r="AF211" s="19"/>
      <c r="AG211" s="19"/>
      <c r="AH211" s="19"/>
      <c r="AI211" s="19">
        <f t="shared" si="156"/>
        <v>0</v>
      </c>
      <c r="AJ211" s="79">
        <f t="shared" si="152"/>
        <v>0</v>
      </c>
      <c r="AK211" s="19"/>
      <c r="AL211" s="19">
        <v>2</v>
      </c>
      <c r="AM211" s="19"/>
      <c r="AN211" s="19">
        <f t="shared" si="153"/>
        <v>2</v>
      </c>
      <c r="AO211" s="79">
        <f t="shared" si="162"/>
        <v>2</v>
      </c>
      <c r="AP211" s="19"/>
      <c r="AQ211" s="19">
        <v>2</v>
      </c>
      <c r="AR211" s="82">
        <f t="shared" ref="AR211:AR251" si="164">1*AQ211</f>
        <v>2</v>
      </c>
      <c r="AS211" s="81"/>
      <c r="AT211" s="81">
        <v>1</v>
      </c>
      <c r="AU211" s="81"/>
      <c r="AV211" s="81">
        <f t="shared" si="142"/>
        <v>1</v>
      </c>
      <c r="AW211" s="79">
        <f t="shared" si="159"/>
        <v>0.5</v>
      </c>
      <c r="AX211" s="19"/>
      <c r="AY211" s="81"/>
      <c r="AZ211" s="79">
        <f t="shared" si="157"/>
        <v>0</v>
      </c>
      <c r="BA211" s="19"/>
      <c r="BB211" s="19"/>
      <c r="BC211" s="79">
        <f t="shared" si="143"/>
        <v>0</v>
      </c>
      <c r="BD211" s="19"/>
    </row>
    <row r="212" customHeight="1" spans="1:56">
      <c r="A212" s="74">
        <v>747</v>
      </c>
      <c r="B212" s="74" t="s">
        <v>490</v>
      </c>
      <c r="C212" s="74">
        <v>10907</v>
      </c>
      <c r="D212" s="74" t="s">
        <v>491</v>
      </c>
      <c r="E212" s="75">
        <f t="shared" si="141"/>
        <v>102.8</v>
      </c>
      <c r="F212" s="74">
        <v>15</v>
      </c>
      <c r="G212" s="76">
        <f t="shared" ref="G212:G233" si="165">4*F212</f>
        <v>60</v>
      </c>
      <c r="H212" s="19">
        <v>35</v>
      </c>
      <c r="I212" s="19">
        <v>2</v>
      </c>
      <c r="J212" s="79">
        <f t="shared" si="145"/>
        <v>4</v>
      </c>
      <c r="K212" s="19">
        <v>25</v>
      </c>
      <c r="L212" s="19"/>
      <c r="M212" s="79">
        <f t="shared" si="158"/>
        <v>0</v>
      </c>
      <c r="N212" s="19">
        <v>12</v>
      </c>
      <c r="O212" s="19">
        <v>10</v>
      </c>
      <c r="P212" s="79">
        <f t="shared" si="146"/>
        <v>10</v>
      </c>
      <c r="Q212" s="19">
        <v>30</v>
      </c>
      <c r="R212" s="81">
        <v>1</v>
      </c>
      <c r="S212" s="82">
        <f t="shared" si="147"/>
        <v>0.8</v>
      </c>
      <c r="T212" s="19">
        <v>10</v>
      </c>
      <c r="U212" s="19">
        <v>4</v>
      </c>
      <c r="V212" s="79">
        <f>3.5*U212</f>
        <v>14</v>
      </c>
      <c r="W212" s="19">
        <v>6</v>
      </c>
      <c r="X212" s="19">
        <v>0</v>
      </c>
      <c r="Y212" s="82">
        <f t="shared" si="161"/>
        <v>0</v>
      </c>
      <c r="Z212" s="19">
        <v>12</v>
      </c>
      <c r="AA212" s="19">
        <v>2</v>
      </c>
      <c r="AB212" s="84">
        <f t="shared" si="160"/>
        <v>1</v>
      </c>
      <c r="AC212" s="19">
        <v>8</v>
      </c>
      <c r="AD212" s="19"/>
      <c r="AE212" s="79">
        <f t="shared" si="163"/>
        <v>0</v>
      </c>
      <c r="AF212" s="19">
        <v>12</v>
      </c>
      <c r="AG212" s="19">
        <v>1</v>
      </c>
      <c r="AH212" s="19"/>
      <c r="AI212" s="19">
        <f t="shared" si="156"/>
        <v>1</v>
      </c>
      <c r="AJ212" s="79">
        <f t="shared" si="152"/>
        <v>1.5</v>
      </c>
      <c r="AK212" s="19">
        <v>10</v>
      </c>
      <c r="AL212" s="19">
        <v>4</v>
      </c>
      <c r="AM212" s="19"/>
      <c r="AN212" s="19">
        <f t="shared" si="153"/>
        <v>4</v>
      </c>
      <c r="AO212" s="79">
        <f t="shared" si="162"/>
        <v>4</v>
      </c>
      <c r="AP212" s="19">
        <v>25</v>
      </c>
      <c r="AQ212" s="19">
        <v>1</v>
      </c>
      <c r="AR212" s="82">
        <f t="shared" si="164"/>
        <v>1</v>
      </c>
      <c r="AS212" s="81">
        <v>18</v>
      </c>
      <c r="AT212" s="81">
        <v>1</v>
      </c>
      <c r="AU212" s="81">
        <v>4</v>
      </c>
      <c r="AV212" s="81">
        <f t="shared" si="142"/>
        <v>9</v>
      </c>
      <c r="AW212" s="79">
        <f t="shared" si="159"/>
        <v>4.5</v>
      </c>
      <c r="AX212" s="19">
        <v>25</v>
      </c>
      <c r="AY212" s="81">
        <v>2</v>
      </c>
      <c r="AZ212" s="79">
        <f t="shared" si="157"/>
        <v>2</v>
      </c>
      <c r="BA212" s="19">
        <v>15</v>
      </c>
      <c r="BB212" s="19"/>
      <c r="BC212" s="79">
        <f t="shared" si="143"/>
        <v>0</v>
      </c>
      <c r="BD212" s="19">
        <v>20</v>
      </c>
    </row>
    <row r="213" customHeight="1" spans="1:56">
      <c r="A213" s="74"/>
      <c r="B213" s="74"/>
      <c r="C213" s="74">
        <v>11964</v>
      </c>
      <c r="D213" s="74" t="s">
        <v>492</v>
      </c>
      <c r="E213" s="75">
        <f t="shared" si="141"/>
        <v>144.8</v>
      </c>
      <c r="F213" s="74">
        <v>21</v>
      </c>
      <c r="G213" s="76">
        <f t="shared" si="165"/>
        <v>84</v>
      </c>
      <c r="H213" s="19"/>
      <c r="I213" s="19">
        <v>6</v>
      </c>
      <c r="J213" s="79">
        <f t="shared" si="145"/>
        <v>12</v>
      </c>
      <c r="L213" s="19"/>
      <c r="M213" s="79">
        <f t="shared" si="158"/>
        <v>0</v>
      </c>
      <c r="N213" s="19"/>
      <c r="O213" s="19">
        <v>10</v>
      </c>
      <c r="P213" s="79">
        <f t="shared" si="146"/>
        <v>10</v>
      </c>
      <c r="Q213" s="19"/>
      <c r="R213" s="81"/>
      <c r="S213" s="82">
        <f t="shared" si="147"/>
        <v>0</v>
      </c>
      <c r="T213" s="19"/>
      <c r="U213" s="19">
        <v>7</v>
      </c>
      <c r="V213" s="79">
        <f>3.5*U213</f>
        <v>24.5</v>
      </c>
      <c r="W213" s="19"/>
      <c r="X213" s="19">
        <v>1</v>
      </c>
      <c r="Y213" s="82">
        <f t="shared" si="161"/>
        <v>0.8</v>
      </c>
      <c r="AA213" s="19"/>
      <c r="AB213" s="84">
        <f t="shared" si="160"/>
        <v>0</v>
      </c>
      <c r="AC213" s="19"/>
      <c r="AD213" s="19"/>
      <c r="AE213" s="79">
        <f t="shared" si="163"/>
        <v>0</v>
      </c>
      <c r="AF213" s="19"/>
      <c r="AG213" s="19">
        <v>3</v>
      </c>
      <c r="AH213" s="19">
        <v>2</v>
      </c>
      <c r="AI213" s="19">
        <f t="shared" si="156"/>
        <v>4</v>
      </c>
      <c r="AJ213" s="79">
        <f t="shared" si="152"/>
        <v>6</v>
      </c>
      <c r="AK213" s="19"/>
      <c r="AL213" s="19">
        <v>2</v>
      </c>
      <c r="AM213" s="19"/>
      <c r="AN213" s="19">
        <f t="shared" si="153"/>
        <v>2</v>
      </c>
      <c r="AO213" s="79">
        <f t="shared" si="162"/>
        <v>2</v>
      </c>
      <c r="AP213" s="19"/>
      <c r="AQ213" s="19">
        <v>2</v>
      </c>
      <c r="AR213" s="82">
        <f t="shared" si="164"/>
        <v>2</v>
      </c>
      <c r="AS213" s="81"/>
      <c r="AT213" s="81">
        <v>7</v>
      </c>
      <c r="AU213" s="81"/>
      <c r="AV213" s="81">
        <f t="shared" si="142"/>
        <v>7</v>
      </c>
      <c r="AW213" s="79">
        <f t="shared" si="159"/>
        <v>3.5</v>
      </c>
      <c r="AX213" s="19"/>
      <c r="AY213" s="81"/>
      <c r="AZ213" s="79">
        <f t="shared" si="157"/>
        <v>0</v>
      </c>
      <c r="BA213" s="19"/>
      <c r="BB213" s="19"/>
      <c r="BC213" s="79">
        <f t="shared" si="143"/>
        <v>0</v>
      </c>
      <c r="BD213" s="19"/>
    </row>
    <row r="214" customHeight="1" spans="1:56">
      <c r="A214" s="74">
        <v>748</v>
      </c>
      <c r="B214" s="74" t="s">
        <v>493</v>
      </c>
      <c r="C214" s="74">
        <v>6537</v>
      </c>
      <c r="D214" s="74" t="s">
        <v>494</v>
      </c>
      <c r="E214" s="75">
        <f t="shared" si="141"/>
        <v>109.3</v>
      </c>
      <c r="F214" s="74">
        <v>18</v>
      </c>
      <c r="G214" s="76">
        <f t="shared" si="165"/>
        <v>72</v>
      </c>
      <c r="H214" s="19">
        <v>30</v>
      </c>
      <c r="I214" s="19">
        <v>4</v>
      </c>
      <c r="J214" s="79">
        <f t="shared" si="145"/>
        <v>8</v>
      </c>
      <c r="K214" s="19">
        <v>15</v>
      </c>
      <c r="L214" s="19">
        <v>1</v>
      </c>
      <c r="M214" s="79">
        <f t="shared" si="158"/>
        <v>1.5</v>
      </c>
      <c r="N214" s="19">
        <v>8</v>
      </c>
      <c r="O214" s="19">
        <v>13</v>
      </c>
      <c r="P214" s="79">
        <f t="shared" si="146"/>
        <v>13</v>
      </c>
      <c r="Q214" s="19">
        <v>25</v>
      </c>
      <c r="R214" s="81"/>
      <c r="S214" s="82">
        <f t="shared" si="147"/>
        <v>0</v>
      </c>
      <c r="T214" s="19">
        <v>6</v>
      </c>
      <c r="U214" s="19">
        <v>3</v>
      </c>
      <c r="V214" s="79">
        <f>2.5*U214</f>
        <v>7.5</v>
      </c>
      <c r="W214" s="19">
        <v>4</v>
      </c>
      <c r="X214" s="19">
        <v>1</v>
      </c>
      <c r="Y214" s="82">
        <f t="shared" si="161"/>
        <v>0.8</v>
      </c>
      <c r="Z214" s="19">
        <v>10</v>
      </c>
      <c r="AA214" s="19">
        <v>1</v>
      </c>
      <c r="AB214" s="84">
        <f t="shared" si="160"/>
        <v>0.5</v>
      </c>
      <c r="AC214" s="19">
        <v>3</v>
      </c>
      <c r="AD214" s="19"/>
      <c r="AE214" s="79">
        <f t="shared" si="163"/>
        <v>0</v>
      </c>
      <c r="AF214" s="19">
        <v>8</v>
      </c>
      <c r="AG214" s="19"/>
      <c r="AH214" s="19"/>
      <c r="AI214" s="19">
        <f t="shared" si="156"/>
        <v>0</v>
      </c>
      <c r="AJ214" s="79">
        <f t="shared" si="152"/>
        <v>0</v>
      </c>
      <c r="AK214" s="19">
        <v>5</v>
      </c>
      <c r="AL214" s="19">
        <v>3</v>
      </c>
      <c r="AM214" s="19"/>
      <c r="AN214" s="19">
        <f t="shared" si="153"/>
        <v>3</v>
      </c>
      <c r="AO214" s="79">
        <f t="shared" si="162"/>
        <v>3</v>
      </c>
      <c r="AP214" s="19">
        <v>20</v>
      </c>
      <c r="AQ214" s="19"/>
      <c r="AR214" s="82">
        <f t="shared" si="164"/>
        <v>0</v>
      </c>
      <c r="AS214" s="81">
        <v>12</v>
      </c>
      <c r="AT214" s="81">
        <v>6</v>
      </c>
      <c r="AU214" s="81"/>
      <c r="AV214" s="81">
        <f t="shared" si="142"/>
        <v>6</v>
      </c>
      <c r="AW214" s="79">
        <f t="shared" si="159"/>
        <v>3</v>
      </c>
      <c r="AX214" s="19">
        <v>20</v>
      </c>
      <c r="AY214" s="81"/>
      <c r="AZ214" s="79">
        <f t="shared" si="157"/>
        <v>0</v>
      </c>
      <c r="BA214" s="19">
        <v>10</v>
      </c>
      <c r="BB214" s="19"/>
      <c r="BC214" s="79">
        <f t="shared" si="143"/>
        <v>0</v>
      </c>
      <c r="BD214" s="19">
        <v>18</v>
      </c>
    </row>
    <row r="215" customHeight="1" spans="1:56">
      <c r="A215" s="74"/>
      <c r="B215" s="74"/>
      <c r="C215" s="74">
        <v>14740</v>
      </c>
      <c r="D215" s="74" t="s">
        <v>343</v>
      </c>
      <c r="E215" s="75">
        <f t="shared" si="141"/>
        <v>13</v>
      </c>
      <c r="F215" s="74">
        <v>2</v>
      </c>
      <c r="G215" s="76">
        <f t="shared" si="165"/>
        <v>8</v>
      </c>
      <c r="H215" s="19"/>
      <c r="I215" s="19"/>
      <c r="J215" s="79">
        <f t="shared" si="145"/>
        <v>0</v>
      </c>
      <c r="L215" s="19"/>
      <c r="M215" s="79">
        <f t="shared" si="158"/>
        <v>0</v>
      </c>
      <c r="N215" s="19"/>
      <c r="O215" s="19">
        <v>4</v>
      </c>
      <c r="P215" s="79">
        <f t="shared" si="146"/>
        <v>4</v>
      </c>
      <c r="Q215" s="19"/>
      <c r="R215" s="81"/>
      <c r="S215" s="82">
        <f t="shared" si="147"/>
        <v>0</v>
      </c>
      <c r="T215" s="19"/>
      <c r="U215" s="19"/>
      <c r="V215" s="79">
        <f t="shared" ref="V215:V227" si="166">2.5*U215</f>
        <v>0</v>
      </c>
      <c r="W215" s="19"/>
      <c r="X215" s="19"/>
      <c r="Y215" s="82">
        <f t="shared" si="161"/>
        <v>0</v>
      </c>
      <c r="AA215" s="19"/>
      <c r="AB215" s="84">
        <f t="shared" si="160"/>
        <v>0</v>
      </c>
      <c r="AC215" s="19"/>
      <c r="AD215" s="19"/>
      <c r="AE215" s="79">
        <f t="shared" si="163"/>
        <v>0</v>
      </c>
      <c r="AF215" s="19"/>
      <c r="AG215" s="19"/>
      <c r="AH215" s="19"/>
      <c r="AI215" s="19">
        <f t="shared" si="156"/>
        <v>0</v>
      </c>
      <c r="AJ215" s="79">
        <f t="shared" si="152"/>
        <v>0</v>
      </c>
      <c r="AK215" s="19"/>
      <c r="AL215" s="19"/>
      <c r="AM215" s="19"/>
      <c r="AN215" s="19">
        <f t="shared" si="153"/>
        <v>0</v>
      </c>
      <c r="AO215" s="79">
        <f t="shared" si="162"/>
        <v>0</v>
      </c>
      <c r="AP215" s="19"/>
      <c r="AQ215" s="19"/>
      <c r="AR215" s="82">
        <f t="shared" si="164"/>
        <v>0</v>
      </c>
      <c r="AS215" s="81"/>
      <c r="AT215" s="81">
        <v>2</v>
      </c>
      <c r="AU215" s="81"/>
      <c r="AV215" s="81">
        <f t="shared" si="142"/>
        <v>2</v>
      </c>
      <c r="AW215" s="79">
        <f t="shared" si="159"/>
        <v>1</v>
      </c>
      <c r="AX215" s="19"/>
      <c r="AY215" s="81"/>
      <c r="AZ215" s="79">
        <f t="shared" si="157"/>
        <v>0</v>
      </c>
      <c r="BA215" s="19"/>
      <c r="BB215" s="19"/>
      <c r="BC215" s="79">
        <f t="shared" si="143"/>
        <v>0</v>
      </c>
      <c r="BD215" s="19"/>
    </row>
    <row r="216" customHeight="1" spans="1:56">
      <c r="A216" s="74"/>
      <c r="B216" s="74"/>
      <c r="C216" s="74">
        <v>14840</v>
      </c>
      <c r="D216" s="74" t="s">
        <v>489</v>
      </c>
      <c r="E216" s="75">
        <f t="shared" si="141"/>
        <v>115.4</v>
      </c>
      <c r="F216" s="74">
        <v>25</v>
      </c>
      <c r="G216" s="76">
        <f t="shared" si="165"/>
        <v>100</v>
      </c>
      <c r="H216" s="19"/>
      <c r="I216" s="19">
        <v>2</v>
      </c>
      <c r="J216" s="79">
        <f t="shared" si="145"/>
        <v>4</v>
      </c>
      <c r="L216" s="19"/>
      <c r="M216" s="79">
        <f t="shared" si="158"/>
        <v>0</v>
      </c>
      <c r="N216" s="19"/>
      <c r="O216" s="19">
        <v>2</v>
      </c>
      <c r="P216" s="79">
        <f t="shared" si="146"/>
        <v>2</v>
      </c>
      <c r="Q216" s="19"/>
      <c r="R216" s="81">
        <v>1</v>
      </c>
      <c r="S216" s="82">
        <f t="shared" si="147"/>
        <v>0.8</v>
      </c>
      <c r="T216" s="19"/>
      <c r="U216" s="19"/>
      <c r="V216" s="79">
        <f t="shared" si="166"/>
        <v>0</v>
      </c>
      <c r="W216" s="19"/>
      <c r="X216" s="19">
        <v>2</v>
      </c>
      <c r="Y216" s="82">
        <f t="shared" si="161"/>
        <v>1.6</v>
      </c>
      <c r="AA216" s="19">
        <v>1</v>
      </c>
      <c r="AB216" s="84">
        <f t="shared" si="160"/>
        <v>0.5</v>
      </c>
      <c r="AC216" s="19"/>
      <c r="AD216" s="19"/>
      <c r="AE216" s="79">
        <f t="shared" si="163"/>
        <v>0</v>
      </c>
      <c r="AF216" s="19"/>
      <c r="AG216" s="19"/>
      <c r="AH216" s="19"/>
      <c r="AI216" s="19">
        <f t="shared" si="156"/>
        <v>0</v>
      </c>
      <c r="AJ216" s="79">
        <f t="shared" si="152"/>
        <v>0</v>
      </c>
      <c r="AK216" s="19"/>
      <c r="AL216" s="19">
        <v>5</v>
      </c>
      <c r="AM216" s="19">
        <v>1</v>
      </c>
      <c r="AN216" s="19">
        <f t="shared" si="153"/>
        <v>6</v>
      </c>
      <c r="AO216" s="79">
        <f t="shared" si="162"/>
        <v>6</v>
      </c>
      <c r="AP216" s="19"/>
      <c r="AQ216" s="19"/>
      <c r="AR216" s="82">
        <f t="shared" si="164"/>
        <v>0</v>
      </c>
      <c r="AS216" s="81"/>
      <c r="AT216" s="81">
        <v>1</v>
      </c>
      <c r="AU216" s="81"/>
      <c r="AV216" s="81">
        <f t="shared" si="142"/>
        <v>1</v>
      </c>
      <c r="AW216" s="79">
        <f t="shared" si="159"/>
        <v>0.5</v>
      </c>
      <c r="AX216" s="19"/>
      <c r="AY216" s="81"/>
      <c r="AZ216" s="79">
        <f t="shared" si="157"/>
        <v>0</v>
      </c>
      <c r="BA216" s="19"/>
      <c r="BB216" s="19"/>
      <c r="BC216" s="79">
        <f t="shared" si="143"/>
        <v>0</v>
      </c>
      <c r="BD216" s="19"/>
    </row>
    <row r="217" customHeight="1" spans="1:56">
      <c r="A217" s="74"/>
      <c r="B217" s="74"/>
      <c r="C217" s="74">
        <v>15368</v>
      </c>
      <c r="D217" s="74" t="s">
        <v>495</v>
      </c>
      <c r="E217" s="75">
        <f t="shared" si="141"/>
        <v>25.3</v>
      </c>
      <c r="F217" s="74">
        <v>4</v>
      </c>
      <c r="G217" s="76">
        <f t="shared" si="165"/>
        <v>16</v>
      </c>
      <c r="H217" s="19"/>
      <c r="I217" s="19">
        <v>2</v>
      </c>
      <c r="J217" s="79">
        <f t="shared" si="145"/>
        <v>4</v>
      </c>
      <c r="L217" s="19"/>
      <c r="M217" s="79">
        <f t="shared" si="158"/>
        <v>0</v>
      </c>
      <c r="N217" s="19"/>
      <c r="O217" s="19"/>
      <c r="P217" s="79">
        <f t="shared" si="146"/>
        <v>0</v>
      </c>
      <c r="Q217" s="19"/>
      <c r="R217" s="81"/>
      <c r="S217" s="82">
        <f t="shared" si="147"/>
        <v>0</v>
      </c>
      <c r="T217" s="19"/>
      <c r="U217" s="19"/>
      <c r="V217" s="79">
        <f t="shared" si="166"/>
        <v>0</v>
      </c>
      <c r="W217" s="19"/>
      <c r="X217" s="19">
        <v>1</v>
      </c>
      <c r="Y217" s="82">
        <f t="shared" si="161"/>
        <v>0.8</v>
      </c>
      <c r="AA217" s="19"/>
      <c r="AB217" s="84">
        <f t="shared" si="160"/>
        <v>0</v>
      </c>
      <c r="AC217" s="19"/>
      <c r="AD217" s="19"/>
      <c r="AE217" s="79">
        <f t="shared" si="163"/>
        <v>0</v>
      </c>
      <c r="AF217" s="19"/>
      <c r="AG217" s="19"/>
      <c r="AH217" s="19"/>
      <c r="AI217" s="19">
        <f t="shared" si="156"/>
        <v>0</v>
      </c>
      <c r="AJ217" s="79">
        <f t="shared" si="152"/>
        <v>0</v>
      </c>
      <c r="AK217" s="19"/>
      <c r="AL217" s="19">
        <v>2</v>
      </c>
      <c r="AM217" s="19">
        <v>2</v>
      </c>
      <c r="AN217" s="19">
        <f t="shared" si="153"/>
        <v>4</v>
      </c>
      <c r="AO217" s="79">
        <f t="shared" si="162"/>
        <v>4</v>
      </c>
      <c r="AP217" s="19"/>
      <c r="AQ217" s="19"/>
      <c r="AR217" s="82">
        <f t="shared" si="164"/>
        <v>0</v>
      </c>
      <c r="AS217" s="81"/>
      <c r="AT217" s="81">
        <v>1</v>
      </c>
      <c r="AU217" s="81"/>
      <c r="AV217" s="81">
        <f t="shared" si="142"/>
        <v>1</v>
      </c>
      <c r="AW217" s="79">
        <f t="shared" si="159"/>
        <v>0.5</v>
      </c>
      <c r="AX217" s="19"/>
      <c r="AY217" s="81"/>
      <c r="AZ217" s="79">
        <f t="shared" si="157"/>
        <v>0</v>
      </c>
      <c r="BA217" s="19"/>
      <c r="BB217" s="19"/>
      <c r="BC217" s="79">
        <f t="shared" si="143"/>
        <v>0</v>
      </c>
      <c r="BD217" s="19"/>
    </row>
    <row r="218" customHeight="1" spans="1:56">
      <c r="A218" s="74">
        <v>750</v>
      </c>
      <c r="B218" s="74" t="s">
        <v>496</v>
      </c>
      <c r="C218" s="74">
        <v>4033</v>
      </c>
      <c r="D218" s="74" t="s">
        <v>497</v>
      </c>
      <c r="E218" s="75">
        <f t="shared" si="141"/>
        <v>269.1</v>
      </c>
      <c r="F218" s="74">
        <v>51</v>
      </c>
      <c r="G218" s="76">
        <f t="shared" si="165"/>
        <v>204</v>
      </c>
      <c r="H218" s="19">
        <v>60</v>
      </c>
      <c r="I218" s="19">
        <v>6</v>
      </c>
      <c r="J218" s="79">
        <f>3*I218</f>
        <v>18</v>
      </c>
      <c r="K218" s="19">
        <v>30</v>
      </c>
      <c r="L218" s="19"/>
      <c r="M218" s="79">
        <f t="shared" si="158"/>
        <v>0</v>
      </c>
      <c r="N218" s="19">
        <v>20</v>
      </c>
      <c r="O218" s="19"/>
      <c r="P218" s="79">
        <f t="shared" si="146"/>
        <v>0</v>
      </c>
      <c r="Q218" s="19">
        <v>60</v>
      </c>
      <c r="R218" s="81">
        <v>2</v>
      </c>
      <c r="S218" s="82">
        <f t="shared" si="147"/>
        <v>1.6</v>
      </c>
      <c r="T218" s="19">
        <v>10</v>
      </c>
      <c r="U218" s="19"/>
      <c r="V218" s="79">
        <f t="shared" si="166"/>
        <v>0</v>
      </c>
      <c r="W218" s="19">
        <v>6</v>
      </c>
      <c r="X218" s="19">
        <v>4</v>
      </c>
      <c r="Y218" s="82">
        <f>1*X218</f>
        <v>4</v>
      </c>
      <c r="Z218" s="19">
        <v>12</v>
      </c>
      <c r="AA218" s="19">
        <v>1</v>
      </c>
      <c r="AB218" s="84">
        <f t="shared" si="160"/>
        <v>0.5</v>
      </c>
      <c r="AC218" s="19">
        <v>8</v>
      </c>
      <c r="AD218" s="19"/>
      <c r="AE218" s="79">
        <f t="shared" si="163"/>
        <v>0</v>
      </c>
      <c r="AF218" s="19">
        <v>12</v>
      </c>
      <c r="AG218" s="19"/>
      <c r="AH218" s="19"/>
      <c r="AI218" s="19">
        <f t="shared" si="156"/>
        <v>0</v>
      </c>
      <c r="AJ218" s="79">
        <f t="shared" si="152"/>
        <v>0</v>
      </c>
      <c r="AK218" s="19">
        <v>10</v>
      </c>
      <c r="AL218" s="19">
        <v>9</v>
      </c>
      <c r="AM218" s="19">
        <v>1</v>
      </c>
      <c r="AN218" s="19">
        <f t="shared" si="153"/>
        <v>10</v>
      </c>
      <c r="AO218" s="79">
        <f t="shared" si="162"/>
        <v>10</v>
      </c>
      <c r="AP218" s="19">
        <v>30</v>
      </c>
      <c r="AQ218" s="19">
        <v>3</v>
      </c>
      <c r="AR218" s="82">
        <f t="shared" si="164"/>
        <v>3</v>
      </c>
      <c r="AS218" s="81">
        <v>20</v>
      </c>
      <c r="AT218" s="81">
        <v>20</v>
      </c>
      <c r="AU218" s="81">
        <v>4</v>
      </c>
      <c r="AV218" s="81">
        <f t="shared" si="142"/>
        <v>28</v>
      </c>
      <c r="AW218" s="79">
        <f>1*AV218</f>
        <v>28</v>
      </c>
      <c r="AX218" s="19">
        <v>30</v>
      </c>
      <c r="AY218" s="81"/>
      <c r="AZ218" s="79">
        <f t="shared" si="157"/>
        <v>0</v>
      </c>
      <c r="BA218" s="19">
        <v>15</v>
      </c>
      <c r="BB218" s="19"/>
      <c r="BC218" s="79">
        <f t="shared" si="143"/>
        <v>0</v>
      </c>
      <c r="BD218" s="19">
        <v>25</v>
      </c>
    </row>
    <row r="219" customHeight="1" spans="1:56">
      <c r="A219" s="74"/>
      <c r="B219" s="74"/>
      <c r="C219" s="74">
        <v>12254</v>
      </c>
      <c r="D219" s="74" t="s">
        <v>498</v>
      </c>
      <c r="E219" s="75">
        <f t="shared" si="141"/>
        <v>193.6</v>
      </c>
      <c r="F219" s="74">
        <v>39</v>
      </c>
      <c r="G219" s="76">
        <f t="shared" si="165"/>
        <v>156</v>
      </c>
      <c r="H219" s="19"/>
      <c r="I219" s="19">
        <v>7</v>
      </c>
      <c r="J219" s="79">
        <f>3*I219</f>
        <v>21</v>
      </c>
      <c r="L219" s="19"/>
      <c r="M219" s="79">
        <f t="shared" si="158"/>
        <v>0</v>
      </c>
      <c r="N219" s="19"/>
      <c r="O219" s="19">
        <v>4</v>
      </c>
      <c r="P219" s="79">
        <f t="shared" si="146"/>
        <v>4</v>
      </c>
      <c r="Q219" s="19"/>
      <c r="R219" s="81">
        <v>2</v>
      </c>
      <c r="S219" s="82">
        <f t="shared" si="147"/>
        <v>1.6</v>
      </c>
      <c r="T219" s="19"/>
      <c r="U219" s="19"/>
      <c r="V219" s="79">
        <f t="shared" si="166"/>
        <v>0</v>
      </c>
      <c r="W219" s="19"/>
      <c r="X219" s="19">
        <v>3</v>
      </c>
      <c r="Y219" s="82">
        <f>1*X219</f>
        <v>3</v>
      </c>
      <c r="AA219" s="19">
        <v>1</v>
      </c>
      <c r="AB219" s="84">
        <f t="shared" si="160"/>
        <v>0.5</v>
      </c>
      <c r="AC219" s="19"/>
      <c r="AD219" s="19"/>
      <c r="AE219" s="79">
        <f t="shared" si="163"/>
        <v>0</v>
      </c>
      <c r="AF219" s="19"/>
      <c r="AG219" s="19">
        <v>1</v>
      </c>
      <c r="AH219" s="19"/>
      <c r="AI219" s="19">
        <f t="shared" si="156"/>
        <v>1</v>
      </c>
      <c r="AJ219" s="79">
        <f t="shared" si="152"/>
        <v>1.5</v>
      </c>
      <c r="AK219" s="19"/>
      <c r="AL219" s="19">
        <v>1</v>
      </c>
      <c r="AM219" s="19">
        <v>1</v>
      </c>
      <c r="AN219" s="19">
        <f t="shared" si="153"/>
        <v>2</v>
      </c>
      <c r="AO219" s="79">
        <f t="shared" si="162"/>
        <v>2</v>
      </c>
      <c r="AP219" s="19"/>
      <c r="AQ219" s="19"/>
      <c r="AR219" s="82">
        <f t="shared" si="164"/>
        <v>0</v>
      </c>
      <c r="AS219" s="81"/>
      <c r="AT219" s="81"/>
      <c r="AU219" s="81">
        <v>2</v>
      </c>
      <c r="AV219" s="81">
        <f t="shared" si="142"/>
        <v>4</v>
      </c>
      <c r="AW219" s="79">
        <f>1*AV219</f>
        <v>4</v>
      </c>
      <c r="AX219" s="19"/>
      <c r="AY219" s="81"/>
      <c r="AZ219" s="79">
        <f t="shared" si="157"/>
        <v>0</v>
      </c>
      <c r="BA219" s="19"/>
      <c r="BB219" s="19"/>
      <c r="BC219" s="79">
        <f t="shared" si="143"/>
        <v>0</v>
      </c>
      <c r="BD219" s="19"/>
    </row>
    <row r="220" customHeight="1" spans="1:56">
      <c r="A220" s="74"/>
      <c r="B220" s="74"/>
      <c r="C220" s="74">
        <v>12977</v>
      </c>
      <c r="D220" s="74" t="s">
        <v>499</v>
      </c>
      <c r="E220" s="75">
        <f t="shared" si="141"/>
        <v>244</v>
      </c>
      <c r="F220" s="74">
        <v>40</v>
      </c>
      <c r="G220" s="76">
        <f t="shared" si="165"/>
        <v>160</v>
      </c>
      <c r="H220" s="19"/>
      <c r="I220" s="19">
        <v>18</v>
      </c>
      <c r="J220" s="79">
        <f>3*I220</f>
        <v>54</v>
      </c>
      <c r="L220" s="19"/>
      <c r="M220" s="79">
        <f t="shared" si="158"/>
        <v>0</v>
      </c>
      <c r="N220" s="19"/>
      <c r="O220" s="19">
        <v>3</v>
      </c>
      <c r="P220" s="79">
        <f t="shared" si="146"/>
        <v>3</v>
      </c>
      <c r="Q220" s="19"/>
      <c r="R220" s="81"/>
      <c r="S220" s="82">
        <f t="shared" si="147"/>
        <v>0</v>
      </c>
      <c r="T220" s="19"/>
      <c r="U220" s="19"/>
      <c r="V220" s="79">
        <f t="shared" si="166"/>
        <v>0</v>
      </c>
      <c r="W220" s="19"/>
      <c r="X220" s="19">
        <v>9</v>
      </c>
      <c r="Y220" s="82">
        <f>1*X220</f>
        <v>9</v>
      </c>
      <c r="AA220" s="19"/>
      <c r="AB220" s="84">
        <f t="shared" si="160"/>
        <v>0</v>
      </c>
      <c r="AC220" s="19"/>
      <c r="AD220" s="19"/>
      <c r="AE220" s="79">
        <f t="shared" si="163"/>
        <v>0</v>
      </c>
      <c r="AF220" s="19"/>
      <c r="AG220" s="19"/>
      <c r="AH220" s="19"/>
      <c r="AI220" s="19">
        <f t="shared" si="156"/>
        <v>0</v>
      </c>
      <c r="AJ220" s="79">
        <f t="shared" si="152"/>
        <v>0</v>
      </c>
      <c r="AK220" s="19"/>
      <c r="AL220" s="19">
        <v>4</v>
      </c>
      <c r="AM220" s="19"/>
      <c r="AN220" s="19">
        <f t="shared" si="153"/>
        <v>4</v>
      </c>
      <c r="AO220" s="79">
        <f t="shared" si="162"/>
        <v>4</v>
      </c>
      <c r="AP220" s="19"/>
      <c r="AQ220" s="19"/>
      <c r="AR220" s="82">
        <f t="shared" si="164"/>
        <v>0</v>
      </c>
      <c r="AS220" s="81"/>
      <c r="AT220" s="81">
        <v>2</v>
      </c>
      <c r="AU220" s="81">
        <v>6</v>
      </c>
      <c r="AV220" s="81">
        <f t="shared" si="142"/>
        <v>14</v>
      </c>
      <c r="AW220" s="79">
        <f>1*AV220</f>
        <v>14</v>
      </c>
      <c r="AX220" s="19"/>
      <c r="AY220" s="81"/>
      <c r="AZ220" s="79">
        <f t="shared" si="157"/>
        <v>0</v>
      </c>
      <c r="BA220" s="19"/>
      <c r="BB220" s="19"/>
      <c r="BC220" s="79">
        <f t="shared" si="143"/>
        <v>0</v>
      </c>
      <c r="BD220" s="19"/>
    </row>
    <row r="221" customHeight="1" spans="1:56">
      <c r="A221" s="74"/>
      <c r="B221" s="74"/>
      <c r="C221" s="74">
        <v>13122</v>
      </c>
      <c r="D221" s="74" t="s">
        <v>500</v>
      </c>
      <c r="E221" s="75">
        <f t="shared" si="141"/>
        <v>209.5</v>
      </c>
      <c r="F221" s="74">
        <v>43</v>
      </c>
      <c r="G221" s="76">
        <f t="shared" si="165"/>
        <v>172</v>
      </c>
      <c r="H221" s="19"/>
      <c r="I221" s="19">
        <v>7</v>
      </c>
      <c r="J221" s="79">
        <f>3*I221</f>
        <v>21</v>
      </c>
      <c r="L221" s="19"/>
      <c r="M221" s="79">
        <f t="shared" si="158"/>
        <v>0</v>
      </c>
      <c r="N221" s="19"/>
      <c r="O221" s="19">
        <v>8</v>
      </c>
      <c r="P221" s="79">
        <f t="shared" si="146"/>
        <v>8</v>
      </c>
      <c r="Q221" s="19"/>
      <c r="R221" s="81"/>
      <c r="S221" s="82">
        <f t="shared" si="147"/>
        <v>0</v>
      </c>
      <c r="T221" s="19"/>
      <c r="U221" s="19"/>
      <c r="V221" s="79">
        <f t="shared" si="166"/>
        <v>0</v>
      </c>
      <c r="W221" s="19"/>
      <c r="X221" s="19">
        <v>1</v>
      </c>
      <c r="Y221" s="82">
        <f>1*X221</f>
        <v>1</v>
      </c>
      <c r="AA221" s="19">
        <v>1</v>
      </c>
      <c r="AB221" s="84">
        <f t="shared" si="160"/>
        <v>0.5</v>
      </c>
      <c r="AC221" s="19"/>
      <c r="AD221" s="19"/>
      <c r="AE221" s="79">
        <f t="shared" si="163"/>
        <v>0</v>
      </c>
      <c r="AF221" s="19"/>
      <c r="AG221" s="19"/>
      <c r="AH221" s="19"/>
      <c r="AI221" s="19">
        <f t="shared" si="156"/>
        <v>0</v>
      </c>
      <c r="AJ221" s="79">
        <f t="shared" si="152"/>
        <v>0</v>
      </c>
      <c r="AK221" s="19"/>
      <c r="AL221" s="19">
        <v>7</v>
      </c>
      <c r="AM221" s="19"/>
      <c r="AN221" s="19">
        <f t="shared" si="153"/>
        <v>7</v>
      </c>
      <c r="AO221" s="79">
        <f t="shared" si="162"/>
        <v>7</v>
      </c>
      <c r="AP221" s="19"/>
      <c r="AQ221" s="19"/>
      <c r="AR221" s="82">
        <f t="shared" si="164"/>
        <v>0</v>
      </c>
      <c r="AS221" s="81"/>
      <c r="AT221" s="81"/>
      <c r="AU221" s="81"/>
      <c r="AV221" s="81">
        <f t="shared" si="142"/>
        <v>0</v>
      </c>
      <c r="AW221" s="79">
        <f>1*AV221</f>
        <v>0</v>
      </c>
      <c r="AX221" s="19"/>
      <c r="AY221" s="81"/>
      <c r="AZ221" s="79">
        <f t="shared" si="157"/>
        <v>0</v>
      </c>
      <c r="BA221" s="19"/>
      <c r="BB221" s="19"/>
      <c r="BC221" s="79">
        <f t="shared" si="143"/>
        <v>0</v>
      </c>
      <c r="BD221" s="19"/>
    </row>
    <row r="222" customHeight="1" spans="1:56">
      <c r="A222" s="74"/>
      <c r="B222" s="74"/>
      <c r="C222" s="74">
        <v>15257</v>
      </c>
      <c r="D222" s="74" t="s">
        <v>501</v>
      </c>
      <c r="E222" s="75">
        <f t="shared" si="141"/>
        <v>19.5</v>
      </c>
      <c r="F222" s="74">
        <v>3</v>
      </c>
      <c r="G222" s="76">
        <f t="shared" si="165"/>
        <v>12</v>
      </c>
      <c r="H222" s="19"/>
      <c r="I222" s="19">
        <v>1</v>
      </c>
      <c r="J222" s="79">
        <f>3*I222</f>
        <v>3</v>
      </c>
      <c r="L222" s="19"/>
      <c r="M222" s="79">
        <f t="shared" si="158"/>
        <v>0</v>
      </c>
      <c r="N222" s="19"/>
      <c r="O222" s="19">
        <v>1</v>
      </c>
      <c r="P222" s="79">
        <f t="shared" si="146"/>
        <v>1</v>
      </c>
      <c r="Q222" s="19"/>
      <c r="R222" s="81"/>
      <c r="S222" s="82">
        <f t="shared" si="147"/>
        <v>0</v>
      </c>
      <c r="T222" s="19"/>
      <c r="U222" s="19"/>
      <c r="V222" s="79">
        <f t="shared" si="166"/>
        <v>0</v>
      </c>
      <c r="W222" s="19"/>
      <c r="X222" s="19">
        <v>3</v>
      </c>
      <c r="Y222" s="82">
        <f>1*X222</f>
        <v>3</v>
      </c>
      <c r="AA222" s="19">
        <v>1</v>
      </c>
      <c r="AB222" s="84">
        <f t="shared" si="160"/>
        <v>0.5</v>
      </c>
      <c r="AC222" s="19"/>
      <c r="AD222" s="19"/>
      <c r="AE222" s="79">
        <f t="shared" si="163"/>
        <v>0</v>
      </c>
      <c r="AF222" s="19"/>
      <c r="AG222" s="19"/>
      <c r="AH222" s="19"/>
      <c r="AI222" s="19">
        <f t="shared" si="156"/>
        <v>0</v>
      </c>
      <c r="AJ222" s="79">
        <f t="shared" si="152"/>
        <v>0</v>
      </c>
      <c r="AK222" s="19"/>
      <c r="AL222" s="19"/>
      <c r="AM222" s="19"/>
      <c r="AN222" s="19">
        <f t="shared" si="153"/>
        <v>0</v>
      </c>
      <c r="AO222" s="79">
        <f t="shared" si="162"/>
        <v>0</v>
      </c>
      <c r="AP222" s="19"/>
      <c r="AQ222" s="19"/>
      <c r="AR222" s="82">
        <f t="shared" si="164"/>
        <v>0</v>
      </c>
      <c r="AS222" s="81"/>
      <c r="AT222" s="81"/>
      <c r="AU222" s="81"/>
      <c r="AV222" s="81">
        <f t="shared" si="142"/>
        <v>0</v>
      </c>
      <c r="AW222" s="79">
        <f>1*AV222</f>
        <v>0</v>
      </c>
      <c r="AX222" s="19"/>
      <c r="AY222" s="81"/>
      <c r="AZ222" s="79">
        <f t="shared" si="157"/>
        <v>0</v>
      </c>
      <c r="BA222" s="19"/>
      <c r="BB222" s="19"/>
      <c r="BC222" s="79">
        <f t="shared" si="143"/>
        <v>0</v>
      </c>
      <c r="BD222" s="19"/>
    </row>
    <row r="223" customHeight="1" spans="1:56">
      <c r="A223" s="74">
        <v>752</v>
      </c>
      <c r="B223" s="74" t="s">
        <v>502</v>
      </c>
      <c r="C223" s="74">
        <v>11318</v>
      </c>
      <c r="D223" s="74" t="s">
        <v>503</v>
      </c>
      <c r="E223" s="75">
        <f t="shared" si="141"/>
        <v>80.2</v>
      </c>
      <c r="F223" s="74">
        <v>12</v>
      </c>
      <c r="G223" s="76">
        <f t="shared" si="165"/>
        <v>48</v>
      </c>
      <c r="H223" s="19">
        <v>30</v>
      </c>
      <c r="I223" s="19">
        <v>2</v>
      </c>
      <c r="J223" s="79">
        <f t="shared" ref="J223:J239" si="167">2*I223</f>
        <v>4</v>
      </c>
      <c r="K223" s="19">
        <v>15</v>
      </c>
      <c r="L223" s="19"/>
      <c r="M223" s="79">
        <f t="shared" si="158"/>
        <v>0</v>
      </c>
      <c r="N223" s="19">
        <v>8</v>
      </c>
      <c r="O223" s="19">
        <v>10</v>
      </c>
      <c r="P223" s="79">
        <f t="shared" si="146"/>
        <v>10</v>
      </c>
      <c r="Q223" s="19">
        <v>25</v>
      </c>
      <c r="R223" s="81"/>
      <c r="S223" s="82">
        <f t="shared" si="147"/>
        <v>0</v>
      </c>
      <c r="T223" s="19">
        <v>6</v>
      </c>
      <c r="U223" s="19">
        <v>1</v>
      </c>
      <c r="V223" s="79">
        <f t="shared" si="166"/>
        <v>2.5</v>
      </c>
      <c r="W223" s="19">
        <v>4</v>
      </c>
      <c r="X223" s="19">
        <v>4</v>
      </c>
      <c r="Y223" s="82">
        <f>0.8*X223</f>
        <v>3.2</v>
      </c>
      <c r="Z223" s="19">
        <v>10</v>
      </c>
      <c r="AA223" s="19"/>
      <c r="AB223" s="84">
        <f t="shared" si="160"/>
        <v>0</v>
      </c>
      <c r="AC223" s="19">
        <v>3</v>
      </c>
      <c r="AD223" s="19"/>
      <c r="AE223" s="79">
        <f t="shared" si="163"/>
        <v>0</v>
      </c>
      <c r="AF223" s="19">
        <v>8</v>
      </c>
      <c r="AG223" s="19"/>
      <c r="AH223" s="19"/>
      <c r="AI223" s="19">
        <f t="shared" si="156"/>
        <v>0</v>
      </c>
      <c r="AJ223" s="79">
        <f t="shared" si="152"/>
        <v>0</v>
      </c>
      <c r="AK223" s="19">
        <v>5</v>
      </c>
      <c r="AL223" s="19">
        <v>12</v>
      </c>
      <c r="AM223" s="19"/>
      <c r="AN223" s="19">
        <f t="shared" si="153"/>
        <v>12</v>
      </c>
      <c r="AO223" s="79">
        <f t="shared" si="162"/>
        <v>12</v>
      </c>
      <c r="AP223" s="19">
        <v>20</v>
      </c>
      <c r="AQ223" s="19"/>
      <c r="AR223" s="82">
        <f t="shared" si="164"/>
        <v>0</v>
      </c>
      <c r="AS223" s="81">
        <v>12</v>
      </c>
      <c r="AT223" s="81">
        <v>1</v>
      </c>
      <c r="AU223" s="81"/>
      <c r="AV223" s="81">
        <f t="shared" si="142"/>
        <v>1</v>
      </c>
      <c r="AW223" s="79">
        <f t="shared" ref="AW223:AW233" si="168">0.5*AV223</f>
        <v>0.5</v>
      </c>
      <c r="AX223" s="19">
        <v>20</v>
      </c>
      <c r="AY223" s="81"/>
      <c r="AZ223" s="79">
        <f t="shared" si="157"/>
        <v>0</v>
      </c>
      <c r="BA223" s="19">
        <v>10</v>
      </c>
      <c r="BB223" s="19"/>
      <c r="BC223" s="79">
        <f t="shared" si="143"/>
        <v>0</v>
      </c>
      <c r="BD223" s="19">
        <v>18</v>
      </c>
    </row>
    <row r="224" customHeight="1" spans="1:56">
      <c r="A224" s="74"/>
      <c r="B224" s="74"/>
      <c r="C224" s="74">
        <v>12915</v>
      </c>
      <c r="D224" s="74" t="s">
        <v>504</v>
      </c>
      <c r="E224" s="75">
        <f t="shared" si="141"/>
        <v>70.75</v>
      </c>
      <c r="F224" s="74">
        <v>16</v>
      </c>
      <c r="G224" s="76">
        <f t="shared" si="165"/>
        <v>64</v>
      </c>
      <c r="H224" s="19"/>
      <c r="I224" s="19"/>
      <c r="J224" s="79">
        <f t="shared" si="167"/>
        <v>0</v>
      </c>
      <c r="L224" s="19"/>
      <c r="M224" s="79">
        <f t="shared" si="158"/>
        <v>0</v>
      </c>
      <c r="N224" s="19"/>
      <c r="O224" s="19">
        <v>4</v>
      </c>
      <c r="P224" s="79">
        <f t="shared" si="146"/>
        <v>4</v>
      </c>
      <c r="Q224" s="19"/>
      <c r="R224" s="81"/>
      <c r="S224" s="82">
        <f t="shared" si="147"/>
        <v>0</v>
      </c>
      <c r="T224" s="19"/>
      <c r="U224" s="19"/>
      <c r="V224" s="79">
        <f t="shared" si="166"/>
        <v>0</v>
      </c>
      <c r="W224" s="19"/>
      <c r="X224" s="19"/>
      <c r="Y224" s="82">
        <f>0.8*X224</f>
        <v>0</v>
      </c>
      <c r="AA224" s="19"/>
      <c r="AB224" s="84">
        <f t="shared" si="160"/>
        <v>0</v>
      </c>
      <c r="AC224" s="19"/>
      <c r="AD224" s="19"/>
      <c r="AE224" s="79">
        <f t="shared" si="163"/>
        <v>0</v>
      </c>
      <c r="AF224" s="19"/>
      <c r="AG224" s="19"/>
      <c r="AH224" s="19">
        <v>1</v>
      </c>
      <c r="AI224" s="19">
        <f t="shared" si="156"/>
        <v>0.5</v>
      </c>
      <c r="AJ224" s="79">
        <f t="shared" si="152"/>
        <v>0.75</v>
      </c>
      <c r="AK224" s="19"/>
      <c r="AL224" s="19"/>
      <c r="AM224" s="19"/>
      <c r="AN224" s="19">
        <f t="shared" si="153"/>
        <v>0</v>
      </c>
      <c r="AO224" s="79">
        <f t="shared" si="162"/>
        <v>0</v>
      </c>
      <c r="AP224" s="19"/>
      <c r="AQ224" s="19"/>
      <c r="AR224" s="82">
        <f t="shared" si="164"/>
        <v>0</v>
      </c>
      <c r="AS224" s="81"/>
      <c r="AT224" s="81"/>
      <c r="AU224" s="81">
        <v>2</v>
      </c>
      <c r="AV224" s="81">
        <f t="shared" si="142"/>
        <v>4</v>
      </c>
      <c r="AW224" s="79">
        <f t="shared" si="168"/>
        <v>2</v>
      </c>
      <c r="AX224" s="19"/>
      <c r="AY224" s="81"/>
      <c r="AZ224" s="79">
        <f t="shared" si="157"/>
        <v>0</v>
      </c>
      <c r="BA224" s="19"/>
      <c r="BB224" s="19"/>
      <c r="BC224" s="79">
        <f t="shared" si="143"/>
        <v>0</v>
      </c>
      <c r="BD224" s="19"/>
    </row>
    <row r="225" customHeight="1" spans="1:56">
      <c r="A225" s="74"/>
      <c r="B225" s="74"/>
      <c r="C225" s="74">
        <v>15406</v>
      </c>
      <c r="D225" s="74" t="s">
        <v>505</v>
      </c>
      <c r="E225" s="75">
        <f t="shared" si="141"/>
        <v>63.15</v>
      </c>
      <c r="F225" s="74">
        <v>11</v>
      </c>
      <c r="G225" s="76">
        <f t="shared" si="165"/>
        <v>44</v>
      </c>
      <c r="H225" s="19"/>
      <c r="I225" s="19">
        <v>1</v>
      </c>
      <c r="J225" s="79">
        <f t="shared" si="167"/>
        <v>2</v>
      </c>
      <c r="L225" s="19"/>
      <c r="M225" s="79">
        <f t="shared" si="158"/>
        <v>0</v>
      </c>
      <c r="N225" s="19"/>
      <c r="O225" s="19">
        <v>8</v>
      </c>
      <c r="P225" s="79">
        <f t="shared" si="146"/>
        <v>8</v>
      </c>
      <c r="Q225" s="19"/>
      <c r="R225" s="81">
        <v>2</v>
      </c>
      <c r="S225" s="82">
        <f t="shared" si="147"/>
        <v>1.6</v>
      </c>
      <c r="T225" s="19"/>
      <c r="U225" s="19"/>
      <c r="V225" s="79">
        <f t="shared" si="166"/>
        <v>0</v>
      </c>
      <c r="W225" s="19"/>
      <c r="X225" s="19">
        <v>1</v>
      </c>
      <c r="Y225" s="82">
        <f>0.8*X225</f>
        <v>0.8</v>
      </c>
      <c r="AA225" s="19"/>
      <c r="AB225" s="84">
        <f t="shared" si="160"/>
        <v>0</v>
      </c>
      <c r="AC225" s="19"/>
      <c r="AD225" s="19"/>
      <c r="AE225" s="79">
        <f t="shared" si="163"/>
        <v>0</v>
      </c>
      <c r="AF225" s="19"/>
      <c r="AG225" s="19"/>
      <c r="AH225" s="19">
        <v>1</v>
      </c>
      <c r="AI225" s="19">
        <f t="shared" si="156"/>
        <v>0.5</v>
      </c>
      <c r="AJ225" s="79">
        <f t="shared" si="152"/>
        <v>0.75</v>
      </c>
      <c r="AK225" s="19"/>
      <c r="AL225" s="19">
        <v>2</v>
      </c>
      <c r="AM225" s="19"/>
      <c r="AN225" s="19">
        <f t="shared" si="153"/>
        <v>2</v>
      </c>
      <c r="AO225" s="79">
        <f t="shared" si="162"/>
        <v>2</v>
      </c>
      <c r="AP225" s="19"/>
      <c r="AQ225" s="19"/>
      <c r="AR225" s="82">
        <f t="shared" si="164"/>
        <v>0</v>
      </c>
      <c r="AS225" s="81"/>
      <c r="AT225" s="81"/>
      <c r="AU225" s="81">
        <v>4</v>
      </c>
      <c r="AV225" s="81">
        <f t="shared" si="142"/>
        <v>8</v>
      </c>
      <c r="AW225" s="79">
        <f t="shared" si="168"/>
        <v>4</v>
      </c>
      <c r="AX225" s="19"/>
      <c r="AY225" s="81"/>
      <c r="AZ225" s="79">
        <f t="shared" si="157"/>
        <v>0</v>
      </c>
      <c r="BA225" s="19"/>
      <c r="BB225" s="19"/>
      <c r="BC225" s="79">
        <f t="shared" si="143"/>
        <v>0</v>
      </c>
      <c r="BD225" s="19"/>
    </row>
    <row r="226" customHeight="1" spans="1:56">
      <c r="A226" s="74">
        <v>754</v>
      </c>
      <c r="B226" s="74" t="s">
        <v>506</v>
      </c>
      <c r="C226" s="74">
        <v>12377</v>
      </c>
      <c r="D226" s="74" t="s">
        <v>507</v>
      </c>
      <c r="E226" s="75">
        <f t="shared" si="141"/>
        <v>125.6</v>
      </c>
      <c r="F226" s="74">
        <v>29</v>
      </c>
      <c r="G226" s="76">
        <f t="shared" si="165"/>
        <v>116</v>
      </c>
      <c r="H226" s="19">
        <v>30</v>
      </c>
      <c r="I226" s="19"/>
      <c r="J226" s="79">
        <f t="shared" si="167"/>
        <v>0</v>
      </c>
      <c r="K226" s="19">
        <v>15</v>
      </c>
      <c r="L226" s="19"/>
      <c r="M226" s="79">
        <f t="shared" si="158"/>
        <v>0</v>
      </c>
      <c r="N226" s="19">
        <v>8</v>
      </c>
      <c r="O226" s="19">
        <v>2</v>
      </c>
      <c r="P226" s="79">
        <f t="shared" si="146"/>
        <v>2</v>
      </c>
      <c r="Q226" s="19">
        <v>20</v>
      </c>
      <c r="R226" s="81"/>
      <c r="S226" s="82">
        <f t="shared" si="147"/>
        <v>0</v>
      </c>
      <c r="T226" s="19">
        <v>6</v>
      </c>
      <c r="U226" s="19"/>
      <c r="V226" s="79">
        <f t="shared" si="166"/>
        <v>0</v>
      </c>
      <c r="W226" s="19">
        <v>4</v>
      </c>
      <c r="X226" s="19">
        <v>2</v>
      </c>
      <c r="Y226" s="82">
        <f>0.8*X226</f>
        <v>1.6</v>
      </c>
      <c r="Z226" s="19">
        <v>10</v>
      </c>
      <c r="AA226" s="19"/>
      <c r="AB226" s="84">
        <f>0.8*AA226</f>
        <v>0</v>
      </c>
      <c r="AC226" s="19">
        <v>3</v>
      </c>
      <c r="AD226" s="19"/>
      <c r="AE226" s="79">
        <f t="shared" si="163"/>
        <v>0</v>
      </c>
      <c r="AF226" s="19">
        <v>8</v>
      </c>
      <c r="AG226" s="19"/>
      <c r="AH226" s="19"/>
      <c r="AI226" s="19">
        <f t="shared" si="156"/>
        <v>0</v>
      </c>
      <c r="AJ226" s="79">
        <f t="shared" si="152"/>
        <v>0</v>
      </c>
      <c r="AK226" s="19">
        <v>5</v>
      </c>
      <c r="AL226" s="19">
        <v>2</v>
      </c>
      <c r="AM226" s="19">
        <v>2</v>
      </c>
      <c r="AN226" s="19">
        <f t="shared" si="153"/>
        <v>4</v>
      </c>
      <c r="AO226" s="79">
        <f t="shared" si="162"/>
        <v>4</v>
      </c>
      <c r="AP226" s="19">
        <v>20</v>
      </c>
      <c r="AQ226" s="19">
        <v>2</v>
      </c>
      <c r="AR226" s="82">
        <f t="shared" si="164"/>
        <v>2</v>
      </c>
      <c r="AS226" s="81">
        <v>12</v>
      </c>
      <c r="AT226" s="81"/>
      <c r="AU226" s="81"/>
      <c r="AV226" s="81">
        <f t="shared" si="142"/>
        <v>0</v>
      </c>
      <c r="AW226" s="79">
        <f t="shared" si="168"/>
        <v>0</v>
      </c>
      <c r="AX226" s="19">
        <v>20</v>
      </c>
      <c r="AY226" s="81"/>
      <c r="AZ226" s="79">
        <f t="shared" si="157"/>
        <v>0</v>
      </c>
      <c r="BA226" s="19">
        <v>10</v>
      </c>
      <c r="BB226" s="19"/>
      <c r="BC226" s="79">
        <f t="shared" si="143"/>
        <v>0</v>
      </c>
      <c r="BD226" s="19">
        <v>18</v>
      </c>
    </row>
    <row r="227" customHeight="1" spans="1:56">
      <c r="A227" s="74"/>
      <c r="B227" s="74"/>
      <c r="C227" s="74">
        <v>15079</v>
      </c>
      <c r="D227" s="74" t="s">
        <v>508</v>
      </c>
      <c r="E227" s="75">
        <f t="shared" si="141"/>
        <v>90.7</v>
      </c>
      <c r="F227" s="74">
        <v>18</v>
      </c>
      <c r="G227" s="76">
        <f t="shared" si="165"/>
        <v>72</v>
      </c>
      <c r="H227" s="19"/>
      <c r="I227" s="19">
        <v>1</v>
      </c>
      <c r="J227" s="79">
        <f t="shared" si="167"/>
        <v>2</v>
      </c>
      <c r="L227" s="19"/>
      <c r="M227" s="79">
        <f t="shared" si="158"/>
        <v>0</v>
      </c>
      <c r="N227" s="19"/>
      <c r="O227" s="19">
        <v>6</v>
      </c>
      <c r="P227" s="79">
        <f t="shared" si="146"/>
        <v>6</v>
      </c>
      <c r="Q227" s="19"/>
      <c r="R227" s="81"/>
      <c r="S227" s="82">
        <f t="shared" si="147"/>
        <v>0</v>
      </c>
      <c r="T227" s="19"/>
      <c r="U227" s="19"/>
      <c r="V227" s="79">
        <f t="shared" si="166"/>
        <v>0</v>
      </c>
      <c r="W227" s="19"/>
      <c r="X227" s="19">
        <v>1</v>
      </c>
      <c r="Y227" s="82">
        <f>0.8*X227</f>
        <v>0.8</v>
      </c>
      <c r="AA227" s="19">
        <v>3</v>
      </c>
      <c r="AB227" s="84">
        <f>0.8*AA227</f>
        <v>2.4</v>
      </c>
      <c r="AC227" s="19"/>
      <c r="AD227" s="19"/>
      <c r="AE227" s="79">
        <f t="shared" si="163"/>
        <v>0</v>
      </c>
      <c r="AF227" s="19"/>
      <c r="AG227" s="19"/>
      <c r="AH227" s="19"/>
      <c r="AI227" s="19">
        <f t="shared" si="156"/>
        <v>0</v>
      </c>
      <c r="AJ227" s="79">
        <f t="shared" si="152"/>
        <v>0</v>
      </c>
      <c r="AK227" s="19"/>
      <c r="AL227" s="19">
        <v>2</v>
      </c>
      <c r="AM227" s="19"/>
      <c r="AN227" s="19">
        <f t="shared" si="153"/>
        <v>2</v>
      </c>
      <c r="AO227" s="79">
        <f t="shared" si="162"/>
        <v>2</v>
      </c>
      <c r="AP227" s="19"/>
      <c r="AQ227" s="19"/>
      <c r="AR227" s="82">
        <f t="shared" si="164"/>
        <v>0</v>
      </c>
      <c r="AS227" s="81"/>
      <c r="AT227" s="81">
        <v>3</v>
      </c>
      <c r="AU227" s="81"/>
      <c r="AV227" s="81">
        <f t="shared" si="142"/>
        <v>3</v>
      </c>
      <c r="AW227" s="79">
        <f t="shared" si="168"/>
        <v>1.5</v>
      </c>
      <c r="AX227" s="19"/>
      <c r="AY227" s="81">
        <v>1</v>
      </c>
      <c r="AZ227" s="79">
        <f t="shared" si="157"/>
        <v>1</v>
      </c>
      <c r="BA227" s="19"/>
      <c r="BB227" s="19">
        <v>2</v>
      </c>
      <c r="BC227" s="79">
        <f t="shared" si="143"/>
        <v>3</v>
      </c>
      <c r="BD227" s="19"/>
    </row>
    <row r="228" ht="14" customHeight="1" spans="1:56">
      <c r="A228" s="74">
        <v>101453</v>
      </c>
      <c r="B228" s="74" t="s">
        <v>509</v>
      </c>
      <c r="C228" s="74">
        <v>4518</v>
      </c>
      <c r="D228" s="74" t="s">
        <v>510</v>
      </c>
      <c r="E228" s="75">
        <f t="shared" si="141"/>
        <v>168.8</v>
      </c>
      <c r="F228" s="74">
        <v>33</v>
      </c>
      <c r="G228" s="76">
        <f t="shared" si="165"/>
        <v>132</v>
      </c>
      <c r="H228" s="19">
        <v>35</v>
      </c>
      <c r="I228" s="19">
        <v>2</v>
      </c>
      <c r="J228" s="79">
        <f t="shared" si="167"/>
        <v>4</v>
      </c>
      <c r="K228" s="19">
        <v>25</v>
      </c>
      <c r="L228" s="19"/>
      <c r="M228" s="79">
        <f t="shared" si="158"/>
        <v>0</v>
      </c>
      <c r="N228" s="19">
        <v>12</v>
      </c>
      <c r="O228" s="19">
        <v>8</v>
      </c>
      <c r="P228" s="79">
        <f t="shared" si="146"/>
        <v>8</v>
      </c>
      <c r="Q228" s="19">
        <v>30</v>
      </c>
      <c r="R228" s="81">
        <v>1</v>
      </c>
      <c r="S228" s="82">
        <f t="shared" si="147"/>
        <v>0.8</v>
      </c>
      <c r="T228" s="19">
        <v>10</v>
      </c>
      <c r="U228" s="19">
        <v>2</v>
      </c>
      <c r="V228" s="79">
        <f>3.5*U228</f>
        <v>7</v>
      </c>
      <c r="W228" s="19">
        <v>6</v>
      </c>
      <c r="X228" s="19">
        <v>5</v>
      </c>
      <c r="Y228" s="82">
        <f>1*X228</f>
        <v>5</v>
      </c>
      <c r="Z228" s="19">
        <v>12</v>
      </c>
      <c r="AA228" s="19">
        <v>1</v>
      </c>
      <c r="AB228" s="84">
        <f>0.5*AA228</f>
        <v>0.5</v>
      </c>
      <c r="AC228" s="19">
        <v>8</v>
      </c>
      <c r="AD228" s="19"/>
      <c r="AE228" s="79">
        <f t="shared" si="163"/>
        <v>0</v>
      </c>
      <c r="AF228" s="19">
        <v>12</v>
      </c>
      <c r="AG228" s="19"/>
      <c r="AH228" s="19"/>
      <c r="AI228" s="19">
        <f t="shared" si="156"/>
        <v>0</v>
      </c>
      <c r="AJ228" s="79">
        <f t="shared" si="152"/>
        <v>0</v>
      </c>
      <c r="AK228" s="19">
        <v>10</v>
      </c>
      <c r="AL228" s="19">
        <v>3</v>
      </c>
      <c r="AM228" s="19">
        <v>1</v>
      </c>
      <c r="AN228" s="19">
        <f t="shared" si="153"/>
        <v>4</v>
      </c>
      <c r="AO228" s="79">
        <f t="shared" si="162"/>
        <v>4</v>
      </c>
      <c r="AP228" s="19">
        <v>25</v>
      </c>
      <c r="AQ228" s="19">
        <v>2</v>
      </c>
      <c r="AR228" s="82">
        <f t="shared" si="164"/>
        <v>2</v>
      </c>
      <c r="AS228" s="81">
        <v>15</v>
      </c>
      <c r="AT228" s="81">
        <v>5</v>
      </c>
      <c r="AU228" s="81">
        <v>3</v>
      </c>
      <c r="AV228" s="81">
        <f t="shared" si="142"/>
        <v>11</v>
      </c>
      <c r="AW228" s="79">
        <f t="shared" si="168"/>
        <v>5.5</v>
      </c>
      <c r="AX228" s="19">
        <v>25</v>
      </c>
      <c r="AY228" s="81"/>
      <c r="AZ228" s="79">
        <f t="shared" si="157"/>
        <v>0</v>
      </c>
      <c r="BA228" s="19">
        <v>15</v>
      </c>
      <c r="BB228" s="19"/>
      <c r="BC228" s="79">
        <f t="shared" si="143"/>
        <v>0</v>
      </c>
      <c r="BD228" s="19">
        <v>20</v>
      </c>
    </row>
    <row r="229" customHeight="1" spans="1:56">
      <c r="A229" s="74"/>
      <c r="B229" s="74"/>
      <c r="C229" s="74">
        <v>11866</v>
      </c>
      <c r="D229" s="74" t="s">
        <v>511</v>
      </c>
      <c r="E229" s="75">
        <f t="shared" si="141"/>
        <v>139.5</v>
      </c>
      <c r="F229" s="74">
        <v>19</v>
      </c>
      <c r="G229" s="76">
        <f t="shared" si="165"/>
        <v>76</v>
      </c>
      <c r="H229" s="19"/>
      <c r="I229" s="19">
        <v>5</v>
      </c>
      <c r="J229" s="79">
        <f t="shared" si="167"/>
        <v>10</v>
      </c>
      <c r="L229" s="19"/>
      <c r="M229" s="79">
        <f t="shared" si="158"/>
        <v>0</v>
      </c>
      <c r="N229" s="19"/>
      <c r="O229" s="19">
        <v>1</v>
      </c>
      <c r="P229" s="79">
        <f t="shared" si="146"/>
        <v>1</v>
      </c>
      <c r="Q229" s="19"/>
      <c r="R229" s="81"/>
      <c r="S229" s="82">
        <f t="shared" si="147"/>
        <v>0</v>
      </c>
      <c r="T229" s="19"/>
      <c r="U229" s="19">
        <v>8</v>
      </c>
      <c r="V229" s="79">
        <f>3.5*U229</f>
        <v>28</v>
      </c>
      <c r="W229" s="19"/>
      <c r="X229" s="19">
        <v>8</v>
      </c>
      <c r="Y229" s="82">
        <f>1*X229</f>
        <v>8</v>
      </c>
      <c r="AA229" s="19"/>
      <c r="AB229" s="84">
        <f t="shared" ref="AB229:AB252" si="169">0.5*AA229</f>
        <v>0</v>
      </c>
      <c r="AC229" s="19"/>
      <c r="AD229" s="19"/>
      <c r="AE229" s="79">
        <f t="shared" si="163"/>
        <v>0</v>
      </c>
      <c r="AF229" s="19"/>
      <c r="AG229" s="19"/>
      <c r="AH229" s="19"/>
      <c r="AI229" s="19">
        <f t="shared" si="156"/>
        <v>0</v>
      </c>
      <c r="AJ229" s="79">
        <f t="shared" si="152"/>
        <v>0</v>
      </c>
      <c r="AK229" s="19"/>
      <c r="AL229" s="19">
        <v>5</v>
      </c>
      <c r="AM229" s="19">
        <v>4</v>
      </c>
      <c r="AN229" s="19">
        <f t="shared" si="153"/>
        <v>9</v>
      </c>
      <c r="AO229" s="79">
        <f t="shared" si="162"/>
        <v>9</v>
      </c>
      <c r="AP229" s="19"/>
      <c r="AQ229" s="19">
        <v>4</v>
      </c>
      <c r="AR229" s="82">
        <f t="shared" si="164"/>
        <v>4</v>
      </c>
      <c r="AS229" s="81"/>
      <c r="AT229" s="81">
        <v>4</v>
      </c>
      <c r="AU229" s="81"/>
      <c r="AV229" s="81">
        <f t="shared" si="142"/>
        <v>4</v>
      </c>
      <c r="AW229" s="79">
        <f t="shared" si="168"/>
        <v>2</v>
      </c>
      <c r="AX229" s="19"/>
      <c r="AY229" s="81"/>
      <c r="AZ229" s="79">
        <f t="shared" ref="AZ229:AZ247" si="170">1*AY229</f>
        <v>0</v>
      </c>
      <c r="BA229" s="19"/>
      <c r="BB229" s="19">
        <v>1</v>
      </c>
      <c r="BC229" s="79">
        <f t="shared" si="143"/>
        <v>1.5</v>
      </c>
      <c r="BD229" s="19"/>
    </row>
    <row r="230" customHeight="1" spans="1:56">
      <c r="A230" s="74">
        <v>102479</v>
      </c>
      <c r="B230" s="74" t="s">
        <v>512</v>
      </c>
      <c r="C230" s="74">
        <v>5844</v>
      </c>
      <c r="D230" s="74" t="s">
        <v>513</v>
      </c>
      <c r="E230" s="75">
        <f t="shared" si="141"/>
        <v>166.7</v>
      </c>
      <c r="F230" s="74">
        <v>30</v>
      </c>
      <c r="G230" s="76">
        <f t="shared" si="165"/>
        <v>120</v>
      </c>
      <c r="H230" s="19">
        <v>30</v>
      </c>
      <c r="I230" s="19">
        <v>7</v>
      </c>
      <c r="J230" s="79">
        <f t="shared" si="167"/>
        <v>14</v>
      </c>
      <c r="K230" s="19">
        <v>15</v>
      </c>
      <c r="L230" s="19">
        <v>1</v>
      </c>
      <c r="M230" s="79">
        <f t="shared" si="158"/>
        <v>1.5</v>
      </c>
      <c r="N230" s="19">
        <v>8</v>
      </c>
      <c r="O230" s="19">
        <v>10</v>
      </c>
      <c r="P230" s="79">
        <f t="shared" si="146"/>
        <v>10</v>
      </c>
      <c r="Q230" s="19">
        <v>25</v>
      </c>
      <c r="R230" s="81"/>
      <c r="S230" s="82">
        <f t="shared" si="147"/>
        <v>0</v>
      </c>
      <c r="T230" s="19">
        <v>6</v>
      </c>
      <c r="U230" s="19">
        <v>4</v>
      </c>
      <c r="V230" s="79">
        <f>3.5*U230</f>
        <v>14</v>
      </c>
      <c r="W230" s="19">
        <v>4</v>
      </c>
      <c r="X230" s="19">
        <v>4</v>
      </c>
      <c r="Y230" s="82">
        <f>0.8*X230</f>
        <v>3.2</v>
      </c>
      <c r="Z230" s="19">
        <v>10</v>
      </c>
      <c r="AA230" s="19">
        <v>1</v>
      </c>
      <c r="AB230" s="84">
        <f t="shared" si="169"/>
        <v>0.5</v>
      </c>
      <c r="AC230" s="19">
        <v>3</v>
      </c>
      <c r="AD230" s="19"/>
      <c r="AE230" s="79">
        <f t="shared" si="163"/>
        <v>0</v>
      </c>
      <c r="AF230" s="19">
        <v>8</v>
      </c>
      <c r="AG230" s="19"/>
      <c r="AH230" s="19"/>
      <c r="AI230" s="19">
        <f t="shared" si="156"/>
        <v>0</v>
      </c>
      <c r="AJ230" s="79">
        <f t="shared" si="152"/>
        <v>0</v>
      </c>
      <c r="AK230" s="19">
        <v>5</v>
      </c>
      <c r="AL230" s="19">
        <v>2</v>
      </c>
      <c r="AM230" s="19"/>
      <c r="AN230" s="19">
        <f t="shared" si="153"/>
        <v>2</v>
      </c>
      <c r="AO230" s="79">
        <f t="shared" si="162"/>
        <v>2</v>
      </c>
      <c r="AP230" s="19">
        <v>20</v>
      </c>
      <c r="AQ230" s="19">
        <v>1</v>
      </c>
      <c r="AR230" s="82">
        <f t="shared" si="164"/>
        <v>1</v>
      </c>
      <c r="AS230" s="81">
        <v>12</v>
      </c>
      <c r="AT230" s="81">
        <v>1</v>
      </c>
      <c r="AU230" s="81"/>
      <c r="AV230" s="81">
        <f t="shared" si="142"/>
        <v>1</v>
      </c>
      <c r="AW230" s="79">
        <f t="shared" si="168"/>
        <v>0.5</v>
      </c>
      <c r="AX230" s="19">
        <v>20</v>
      </c>
      <c r="AY230" s="81"/>
      <c r="AZ230" s="79">
        <f t="shared" si="170"/>
        <v>0</v>
      </c>
      <c r="BA230" s="19">
        <v>10</v>
      </c>
      <c r="BB230" s="19"/>
      <c r="BC230" s="79">
        <f t="shared" si="143"/>
        <v>0</v>
      </c>
      <c r="BD230" s="19">
        <v>18</v>
      </c>
    </row>
    <row r="231" customHeight="1" spans="1:56">
      <c r="A231" s="74"/>
      <c r="B231" s="74"/>
      <c r="C231" s="74">
        <v>12454</v>
      </c>
      <c r="D231" s="74" t="s">
        <v>514</v>
      </c>
      <c r="E231" s="75">
        <f t="shared" si="141"/>
        <v>106.45</v>
      </c>
      <c r="F231" s="74">
        <v>20</v>
      </c>
      <c r="G231" s="76">
        <f t="shared" si="165"/>
        <v>80</v>
      </c>
      <c r="H231" s="19"/>
      <c r="I231" s="19">
        <v>3</v>
      </c>
      <c r="J231" s="79">
        <f t="shared" si="167"/>
        <v>6</v>
      </c>
      <c r="L231" s="19"/>
      <c r="M231" s="79">
        <f t="shared" si="158"/>
        <v>0</v>
      </c>
      <c r="N231" s="19"/>
      <c r="O231" s="19">
        <v>10</v>
      </c>
      <c r="P231" s="79">
        <f t="shared" si="146"/>
        <v>10</v>
      </c>
      <c r="Q231" s="19"/>
      <c r="R231" s="81"/>
      <c r="S231" s="82">
        <f t="shared" si="147"/>
        <v>0</v>
      </c>
      <c r="T231" s="19"/>
      <c r="U231" s="19"/>
      <c r="V231" s="79">
        <f>3.5*U231</f>
        <v>0</v>
      </c>
      <c r="W231" s="19"/>
      <c r="X231" s="19">
        <v>4</v>
      </c>
      <c r="Y231" s="82">
        <f>0.8*X231</f>
        <v>3.2</v>
      </c>
      <c r="AA231" s="19">
        <v>1</v>
      </c>
      <c r="AB231" s="84">
        <f t="shared" si="169"/>
        <v>0.5</v>
      </c>
      <c r="AC231" s="19"/>
      <c r="AD231" s="19"/>
      <c r="AE231" s="79">
        <f t="shared" si="163"/>
        <v>0</v>
      </c>
      <c r="AF231" s="19"/>
      <c r="AG231" s="19"/>
      <c r="AH231" s="19">
        <v>1</v>
      </c>
      <c r="AI231" s="19">
        <f t="shared" si="156"/>
        <v>0.5</v>
      </c>
      <c r="AJ231" s="79">
        <f t="shared" si="152"/>
        <v>0.75</v>
      </c>
      <c r="AK231" s="19"/>
      <c r="AL231" s="19"/>
      <c r="AM231" s="19">
        <v>1</v>
      </c>
      <c r="AN231" s="19">
        <f t="shared" si="153"/>
        <v>1</v>
      </c>
      <c r="AO231" s="79">
        <f t="shared" si="162"/>
        <v>1</v>
      </c>
      <c r="AP231" s="19"/>
      <c r="AQ231" s="19">
        <v>1</v>
      </c>
      <c r="AR231" s="82">
        <f t="shared" si="164"/>
        <v>1</v>
      </c>
      <c r="AS231" s="81"/>
      <c r="AT231" s="81">
        <v>2</v>
      </c>
      <c r="AU231" s="81">
        <v>2</v>
      </c>
      <c r="AV231" s="81">
        <f t="shared" si="142"/>
        <v>6</v>
      </c>
      <c r="AW231" s="79">
        <f t="shared" si="168"/>
        <v>3</v>
      </c>
      <c r="AX231" s="19"/>
      <c r="AY231" s="81">
        <v>1</v>
      </c>
      <c r="AZ231" s="79">
        <f t="shared" si="170"/>
        <v>1</v>
      </c>
      <c r="BA231" s="19"/>
      <c r="BB231" s="19"/>
      <c r="BC231" s="79">
        <f t="shared" si="143"/>
        <v>0</v>
      </c>
      <c r="BD231" s="19"/>
    </row>
    <row r="232" ht="12" customHeight="1" spans="1:56">
      <c r="A232" s="74">
        <v>102564</v>
      </c>
      <c r="B232" s="74" t="s">
        <v>515</v>
      </c>
      <c r="C232" s="74">
        <v>8113</v>
      </c>
      <c r="D232" s="74" t="s">
        <v>516</v>
      </c>
      <c r="E232" s="75">
        <f t="shared" si="141"/>
        <v>161.3</v>
      </c>
      <c r="F232" s="74">
        <v>33</v>
      </c>
      <c r="G232" s="76">
        <f t="shared" si="165"/>
        <v>132</v>
      </c>
      <c r="H232" s="19">
        <v>30</v>
      </c>
      <c r="I232" s="19">
        <v>4</v>
      </c>
      <c r="J232" s="79">
        <f t="shared" si="167"/>
        <v>8</v>
      </c>
      <c r="K232" s="19">
        <v>15</v>
      </c>
      <c r="L232" s="19"/>
      <c r="M232" s="79">
        <f t="shared" si="158"/>
        <v>0</v>
      </c>
      <c r="N232" s="19">
        <v>8</v>
      </c>
      <c r="O232" s="19">
        <v>9</v>
      </c>
      <c r="P232" s="79">
        <f t="shared" si="146"/>
        <v>9</v>
      </c>
      <c r="Q232" s="19">
        <v>20</v>
      </c>
      <c r="R232" s="81">
        <v>1</v>
      </c>
      <c r="S232" s="82">
        <f t="shared" si="147"/>
        <v>0.8</v>
      </c>
      <c r="T232" s="19">
        <v>6</v>
      </c>
      <c r="U232" s="19"/>
      <c r="V232" s="79">
        <f t="shared" ref="V232:V246" si="171">2.5*U232</f>
        <v>0</v>
      </c>
      <c r="W232" s="19">
        <v>4</v>
      </c>
      <c r="X232" s="19">
        <v>1</v>
      </c>
      <c r="Y232" s="82">
        <f>1*X232</f>
        <v>1</v>
      </c>
      <c r="Z232" s="19">
        <v>10</v>
      </c>
      <c r="AA232" s="19"/>
      <c r="AB232" s="84">
        <f t="shared" si="169"/>
        <v>0</v>
      </c>
      <c r="AC232" s="19">
        <v>3</v>
      </c>
      <c r="AD232" s="19"/>
      <c r="AE232" s="79">
        <f t="shared" si="163"/>
        <v>0</v>
      </c>
      <c r="AF232" s="19">
        <v>8</v>
      </c>
      <c r="AG232" s="19"/>
      <c r="AH232" s="19"/>
      <c r="AI232" s="19">
        <f t="shared" si="156"/>
        <v>0</v>
      </c>
      <c r="AJ232" s="79">
        <f t="shared" si="152"/>
        <v>0</v>
      </c>
      <c r="AK232" s="19">
        <v>5</v>
      </c>
      <c r="AL232" s="19">
        <v>2</v>
      </c>
      <c r="AM232" s="19">
        <v>2</v>
      </c>
      <c r="AN232" s="19">
        <f t="shared" si="153"/>
        <v>4</v>
      </c>
      <c r="AO232" s="79">
        <f t="shared" si="162"/>
        <v>4</v>
      </c>
      <c r="AP232" s="19">
        <v>20</v>
      </c>
      <c r="AQ232" s="19">
        <v>6</v>
      </c>
      <c r="AR232" s="82">
        <f t="shared" si="164"/>
        <v>6</v>
      </c>
      <c r="AS232" s="81">
        <v>12</v>
      </c>
      <c r="AT232" s="81">
        <v>1</v>
      </c>
      <c r="AU232" s="81"/>
      <c r="AV232" s="81">
        <f t="shared" si="142"/>
        <v>1</v>
      </c>
      <c r="AW232" s="79">
        <f t="shared" si="168"/>
        <v>0.5</v>
      </c>
      <c r="AX232" s="19">
        <v>20</v>
      </c>
      <c r="AY232" s="81"/>
      <c r="AZ232" s="79">
        <f t="shared" si="170"/>
        <v>0</v>
      </c>
      <c r="BA232" s="19">
        <v>10</v>
      </c>
      <c r="BB232" s="19"/>
      <c r="BC232" s="79">
        <f t="shared" si="143"/>
        <v>0</v>
      </c>
      <c r="BD232" s="19">
        <v>18</v>
      </c>
    </row>
    <row r="233" customHeight="1" spans="1:56">
      <c r="A233" s="74"/>
      <c r="B233" s="74"/>
      <c r="C233" s="74">
        <v>11363</v>
      </c>
      <c r="D233" s="74" t="s">
        <v>517</v>
      </c>
      <c r="E233" s="75">
        <f t="shared" si="141"/>
        <v>225.25</v>
      </c>
      <c r="F233" s="74">
        <v>47</v>
      </c>
      <c r="G233" s="76">
        <f t="shared" si="165"/>
        <v>188</v>
      </c>
      <c r="H233" s="19"/>
      <c r="I233" s="19">
        <v>6</v>
      </c>
      <c r="J233" s="79">
        <f t="shared" si="167"/>
        <v>12</v>
      </c>
      <c r="L233" s="19"/>
      <c r="M233" s="79">
        <f t="shared" si="158"/>
        <v>0</v>
      </c>
      <c r="N233" s="19"/>
      <c r="O233" s="19">
        <v>1</v>
      </c>
      <c r="P233" s="79">
        <f t="shared" si="146"/>
        <v>1</v>
      </c>
      <c r="Q233" s="19"/>
      <c r="R233" s="81"/>
      <c r="S233" s="82">
        <f t="shared" si="147"/>
        <v>0</v>
      </c>
      <c r="T233" s="19"/>
      <c r="U233" s="19">
        <v>3</v>
      </c>
      <c r="V233" s="79">
        <f t="shared" si="171"/>
        <v>7.5</v>
      </c>
      <c r="W233" s="19"/>
      <c r="X233" s="19">
        <v>9</v>
      </c>
      <c r="Y233" s="82">
        <f>1*X233</f>
        <v>9</v>
      </c>
      <c r="AA233" s="19"/>
      <c r="AB233" s="84">
        <f t="shared" si="169"/>
        <v>0</v>
      </c>
      <c r="AC233" s="19"/>
      <c r="AD233" s="19"/>
      <c r="AE233" s="79">
        <f t="shared" si="163"/>
        <v>0</v>
      </c>
      <c r="AF233" s="19"/>
      <c r="AG233" s="19"/>
      <c r="AH233" s="19">
        <v>1</v>
      </c>
      <c r="AI233" s="19">
        <f t="shared" si="156"/>
        <v>0.5</v>
      </c>
      <c r="AJ233" s="79">
        <f t="shared" si="152"/>
        <v>0.75</v>
      </c>
      <c r="AK233" s="19"/>
      <c r="AL233" s="19">
        <v>2</v>
      </c>
      <c r="AM233" s="19"/>
      <c r="AN233" s="19">
        <f t="shared" si="153"/>
        <v>2</v>
      </c>
      <c r="AO233" s="79">
        <f t="shared" si="162"/>
        <v>2</v>
      </c>
      <c r="AP233" s="19"/>
      <c r="AQ233" s="19">
        <v>3</v>
      </c>
      <c r="AR233" s="82">
        <f t="shared" si="164"/>
        <v>3</v>
      </c>
      <c r="AS233" s="81"/>
      <c r="AT233" s="81">
        <v>2</v>
      </c>
      <c r="AU233" s="81"/>
      <c r="AV233" s="81">
        <f t="shared" si="142"/>
        <v>2</v>
      </c>
      <c r="AW233" s="79">
        <f t="shared" si="168"/>
        <v>1</v>
      </c>
      <c r="AX233" s="19"/>
      <c r="AY233" s="81">
        <v>1</v>
      </c>
      <c r="AZ233" s="79">
        <f t="shared" si="170"/>
        <v>1</v>
      </c>
      <c r="BA233" s="19"/>
      <c r="BB233" s="19"/>
      <c r="BC233" s="79">
        <f t="shared" si="143"/>
        <v>0</v>
      </c>
      <c r="BD233" s="19"/>
    </row>
    <row r="234" customHeight="1" spans="1:56">
      <c r="A234" s="74">
        <v>102565</v>
      </c>
      <c r="B234" s="74" t="s">
        <v>518</v>
      </c>
      <c r="C234" s="74">
        <v>11537</v>
      </c>
      <c r="D234" s="74" t="s">
        <v>519</v>
      </c>
      <c r="E234" s="75">
        <f t="shared" si="141"/>
        <v>75.05</v>
      </c>
      <c r="F234" s="74">
        <v>24</v>
      </c>
      <c r="G234" s="76">
        <f>2*F234</f>
        <v>48</v>
      </c>
      <c r="H234" s="19">
        <v>35</v>
      </c>
      <c r="I234" s="19">
        <v>8</v>
      </c>
      <c r="J234" s="79">
        <f t="shared" si="167"/>
        <v>16</v>
      </c>
      <c r="K234" s="19">
        <v>25</v>
      </c>
      <c r="L234" s="19"/>
      <c r="M234" s="79">
        <f t="shared" si="158"/>
        <v>0</v>
      </c>
      <c r="N234" s="19">
        <v>12</v>
      </c>
      <c r="O234" s="19"/>
      <c r="P234" s="79">
        <f t="shared" si="146"/>
        <v>0</v>
      </c>
      <c r="Q234" s="19">
        <v>30</v>
      </c>
      <c r="R234" s="81"/>
      <c r="S234" s="82">
        <f t="shared" si="147"/>
        <v>0</v>
      </c>
      <c r="T234" s="19">
        <v>10</v>
      </c>
      <c r="U234" s="19">
        <v>2</v>
      </c>
      <c r="V234" s="79">
        <f t="shared" si="171"/>
        <v>5</v>
      </c>
      <c r="W234" s="19">
        <v>6</v>
      </c>
      <c r="X234" s="19">
        <v>1</v>
      </c>
      <c r="Y234" s="82">
        <f t="shared" ref="Y234:Y239" si="172">0.8*X234</f>
        <v>0.8</v>
      </c>
      <c r="Z234" s="19">
        <v>12</v>
      </c>
      <c r="AA234" s="19">
        <v>1</v>
      </c>
      <c r="AB234" s="84">
        <f t="shared" si="169"/>
        <v>0.5</v>
      </c>
      <c r="AC234" s="19">
        <v>8</v>
      </c>
      <c r="AD234" s="19"/>
      <c r="AE234" s="79">
        <f t="shared" si="163"/>
        <v>0</v>
      </c>
      <c r="AF234" s="19">
        <v>12</v>
      </c>
      <c r="AG234" s="19">
        <v>1</v>
      </c>
      <c r="AH234" s="19">
        <v>1</v>
      </c>
      <c r="AI234" s="19">
        <f t="shared" si="156"/>
        <v>1.5</v>
      </c>
      <c r="AJ234" s="79">
        <f t="shared" si="152"/>
        <v>2.25</v>
      </c>
      <c r="AK234" s="19">
        <v>10</v>
      </c>
      <c r="AL234" s="19">
        <v>1</v>
      </c>
      <c r="AM234" s="19"/>
      <c r="AN234" s="19">
        <f t="shared" si="153"/>
        <v>1</v>
      </c>
      <c r="AO234" s="79">
        <f t="shared" si="162"/>
        <v>1</v>
      </c>
      <c r="AP234" s="19">
        <v>25</v>
      </c>
      <c r="AQ234" s="19">
        <v>1</v>
      </c>
      <c r="AR234" s="82">
        <f t="shared" si="164"/>
        <v>1</v>
      </c>
      <c r="AS234" s="81">
        <v>15</v>
      </c>
      <c r="AT234" s="81">
        <v>1</v>
      </c>
      <c r="AU234" s="81"/>
      <c r="AV234" s="81">
        <f t="shared" si="142"/>
        <v>1</v>
      </c>
      <c r="AW234" s="79">
        <f t="shared" ref="AW234:AW239" si="173">0.5*AV234</f>
        <v>0.5</v>
      </c>
      <c r="AX234" s="19">
        <v>25</v>
      </c>
      <c r="AY234" s="81"/>
      <c r="AZ234" s="79">
        <f t="shared" si="170"/>
        <v>0</v>
      </c>
      <c r="BA234" s="19">
        <v>15</v>
      </c>
      <c r="BB234" s="19"/>
      <c r="BC234" s="79">
        <f t="shared" si="143"/>
        <v>0</v>
      </c>
      <c r="BD234" s="19">
        <v>20</v>
      </c>
    </row>
    <row r="235" customHeight="1" spans="1:56">
      <c r="A235" s="74"/>
      <c r="B235" s="74"/>
      <c r="C235" s="74">
        <v>14456</v>
      </c>
      <c r="D235" s="74" t="s">
        <v>520</v>
      </c>
      <c r="E235" s="75">
        <f t="shared" si="141"/>
        <v>53.25</v>
      </c>
      <c r="F235" s="74">
        <v>10</v>
      </c>
      <c r="G235" s="76">
        <f>2*F235</f>
        <v>20</v>
      </c>
      <c r="H235" s="19"/>
      <c r="I235" s="19">
        <v>6</v>
      </c>
      <c r="J235" s="79">
        <f t="shared" si="167"/>
        <v>12</v>
      </c>
      <c r="L235" s="19"/>
      <c r="M235" s="79">
        <f t="shared" si="158"/>
        <v>0</v>
      </c>
      <c r="N235" s="19"/>
      <c r="O235" s="19">
        <v>3</v>
      </c>
      <c r="P235" s="79">
        <f t="shared" si="146"/>
        <v>3</v>
      </c>
      <c r="Q235" s="19"/>
      <c r="R235" s="81"/>
      <c r="S235" s="82">
        <f t="shared" si="147"/>
        <v>0</v>
      </c>
      <c r="T235" s="19"/>
      <c r="U235" s="19">
        <v>1</v>
      </c>
      <c r="V235" s="79">
        <f t="shared" si="171"/>
        <v>2.5</v>
      </c>
      <c r="W235" s="19"/>
      <c r="X235" s="19"/>
      <c r="Y235" s="82">
        <f t="shared" si="172"/>
        <v>0</v>
      </c>
      <c r="AA235" s="19">
        <v>1</v>
      </c>
      <c r="AB235" s="84">
        <f t="shared" si="169"/>
        <v>0.5</v>
      </c>
      <c r="AC235" s="19"/>
      <c r="AD235" s="19"/>
      <c r="AE235" s="79">
        <f t="shared" si="163"/>
        <v>0</v>
      </c>
      <c r="AF235" s="19"/>
      <c r="AG235" s="19">
        <v>2</v>
      </c>
      <c r="AH235" s="19">
        <v>1</v>
      </c>
      <c r="AI235" s="19">
        <f t="shared" si="156"/>
        <v>2.5</v>
      </c>
      <c r="AJ235" s="79">
        <f t="shared" si="152"/>
        <v>3.75</v>
      </c>
      <c r="AK235" s="19"/>
      <c r="AL235" s="19">
        <v>2</v>
      </c>
      <c r="AM235" s="19">
        <v>2</v>
      </c>
      <c r="AN235" s="19">
        <f t="shared" si="153"/>
        <v>4</v>
      </c>
      <c r="AO235" s="79">
        <f t="shared" si="162"/>
        <v>4</v>
      </c>
      <c r="AP235" s="19"/>
      <c r="AQ235" s="19">
        <v>3</v>
      </c>
      <c r="AR235" s="82">
        <f t="shared" si="164"/>
        <v>3</v>
      </c>
      <c r="AS235" s="81"/>
      <c r="AT235" s="81">
        <v>6</v>
      </c>
      <c r="AU235" s="81"/>
      <c r="AV235" s="81">
        <f t="shared" si="142"/>
        <v>6</v>
      </c>
      <c r="AW235" s="79">
        <f t="shared" si="173"/>
        <v>3</v>
      </c>
      <c r="AX235" s="19"/>
      <c r="AY235" s="81"/>
      <c r="AZ235" s="79">
        <f t="shared" si="170"/>
        <v>0</v>
      </c>
      <c r="BA235" s="19"/>
      <c r="BB235" s="19">
        <v>1</v>
      </c>
      <c r="BC235" s="79">
        <f t="shared" si="143"/>
        <v>1.5</v>
      </c>
      <c r="BD235" s="19"/>
    </row>
    <row r="236" customHeight="1" spans="1:56">
      <c r="A236" s="74">
        <v>102567</v>
      </c>
      <c r="B236" s="74" t="s">
        <v>521</v>
      </c>
      <c r="C236" s="74">
        <v>5954</v>
      </c>
      <c r="D236" s="74" t="s">
        <v>522</v>
      </c>
      <c r="E236" s="75">
        <f t="shared" si="141"/>
        <v>94.1</v>
      </c>
      <c r="F236" s="74">
        <v>17</v>
      </c>
      <c r="G236" s="76">
        <f t="shared" ref="G236:G244" si="174">4*F236</f>
        <v>68</v>
      </c>
      <c r="H236" s="19">
        <v>30</v>
      </c>
      <c r="I236" s="19">
        <v>1</v>
      </c>
      <c r="J236" s="79">
        <f t="shared" si="167"/>
        <v>2</v>
      </c>
      <c r="K236" s="19">
        <v>15</v>
      </c>
      <c r="L236" s="19"/>
      <c r="M236" s="79">
        <f t="shared" si="158"/>
        <v>0</v>
      </c>
      <c r="N236" s="19">
        <v>8</v>
      </c>
      <c r="O236" s="19">
        <v>9</v>
      </c>
      <c r="P236" s="79">
        <f t="shared" si="146"/>
        <v>9</v>
      </c>
      <c r="Q236" s="19">
        <v>25</v>
      </c>
      <c r="R236" s="81"/>
      <c r="S236" s="82">
        <f t="shared" si="147"/>
        <v>0</v>
      </c>
      <c r="T236" s="19">
        <v>6</v>
      </c>
      <c r="U236" s="19"/>
      <c r="V236" s="79">
        <f t="shared" si="171"/>
        <v>0</v>
      </c>
      <c r="W236" s="19">
        <v>4</v>
      </c>
      <c r="X236" s="19">
        <v>2</v>
      </c>
      <c r="Y236" s="82">
        <f t="shared" si="172"/>
        <v>1.6</v>
      </c>
      <c r="Z236" s="19">
        <v>10</v>
      </c>
      <c r="AA236" s="19"/>
      <c r="AB236" s="84">
        <f t="shared" si="169"/>
        <v>0</v>
      </c>
      <c r="AC236" s="19">
        <v>3</v>
      </c>
      <c r="AD236" s="19">
        <v>5</v>
      </c>
      <c r="AE236" s="79">
        <f t="shared" si="163"/>
        <v>1.5</v>
      </c>
      <c r="AF236" s="19">
        <v>8</v>
      </c>
      <c r="AG236" s="19"/>
      <c r="AH236" s="19"/>
      <c r="AI236" s="19">
        <f t="shared" si="156"/>
        <v>0</v>
      </c>
      <c r="AJ236" s="79">
        <f t="shared" si="152"/>
        <v>0</v>
      </c>
      <c r="AK236" s="19">
        <v>5</v>
      </c>
      <c r="AL236" s="19">
        <v>5</v>
      </c>
      <c r="AM236" s="19">
        <v>3</v>
      </c>
      <c r="AN236" s="19">
        <f t="shared" si="153"/>
        <v>8</v>
      </c>
      <c r="AO236" s="79">
        <f t="shared" si="162"/>
        <v>8</v>
      </c>
      <c r="AP236" s="19">
        <v>20</v>
      </c>
      <c r="AQ236" s="19">
        <v>1</v>
      </c>
      <c r="AR236" s="82">
        <f t="shared" si="164"/>
        <v>1</v>
      </c>
      <c r="AS236" s="81">
        <v>12</v>
      </c>
      <c r="AT236" s="81">
        <v>3</v>
      </c>
      <c r="AU236" s="81"/>
      <c r="AV236" s="81">
        <f t="shared" si="142"/>
        <v>3</v>
      </c>
      <c r="AW236" s="79">
        <f t="shared" si="173"/>
        <v>1.5</v>
      </c>
      <c r="AX236" s="19">
        <v>20</v>
      </c>
      <c r="AY236" s="81"/>
      <c r="AZ236" s="79">
        <f t="shared" si="170"/>
        <v>0</v>
      </c>
      <c r="BA236" s="19">
        <v>10</v>
      </c>
      <c r="BB236" s="19">
        <v>1</v>
      </c>
      <c r="BC236" s="79">
        <f t="shared" si="143"/>
        <v>1.5</v>
      </c>
      <c r="BD236" s="19">
        <v>18</v>
      </c>
    </row>
    <row r="237" customHeight="1" spans="1:56">
      <c r="A237" s="74"/>
      <c r="B237" s="74"/>
      <c r="C237" s="74">
        <v>11458</v>
      </c>
      <c r="D237" s="74" t="s">
        <v>523</v>
      </c>
      <c r="E237" s="75">
        <f t="shared" si="141"/>
        <v>78.8</v>
      </c>
      <c r="F237" s="74">
        <v>13</v>
      </c>
      <c r="G237" s="76">
        <f t="shared" si="174"/>
        <v>52</v>
      </c>
      <c r="H237" s="19"/>
      <c r="I237" s="19">
        <v>9</v>
      </c>
      <c r="J237" s="79">
        <f t="shared" si="167"/>
        <v>18</v>
      </c>
      <c r="L237" s="19"/>
      <c r="M237" s="79">
        <f t="shared" si="158"/>
        <v>0</v>
      </c>
      <c r="N237" s="19"/>
      <c r="O237" s="19">
        <v>1</v>
      </c>
      <c r="P237" s="79">
        <f t="shared" si="146"/>
        <v>1</v>
      </c>
      <c r="Q237" s="19"/>
      <c r="R237" s="81"/>
      <c r="S237" s="82">
        <f t="shared" si="147"/>
        <v>0</v>
      </c>
      <c r="T237" s="19"/>
      <c r="U237" s="19">
        <v>1</v>
      </c>
      <c r="V237" s="79">
        <f t="shared" si="171"/>
        <v>2.5</v>
      </c>
      <c r="W237" s="19"/>
      <c r="X237" s="19">
        <v>1</v>
      </c>
      <c r="Y237" s="82">
        <f t="shared" si="172"/>
        <v>0.8</v>
      </c>
      <c r="AA237" s="19"/>
      <c r="AB237" s="84">
        <f t="shared" si="169"/>
        <v>0</v>
      </c>
      <c r="AC237" s="19"/>
      <c r="AD237" s="19"/>
      <c r="AE237" s="79">
        <f t="shared" si="163"/>
        <v>0</v>
      </c>
      <c r="AF237" s="19"/>
      <c r="AG237" s="19">
        <v>1</v>
      </c>
      <c r="AH237" s="19"/>
      <c r="AI237" s="19">
        <f t="shared" si="156"/>
        <v>1</v>
      </c>
      <c r="AJ237" s="79">
        <f t="shared" si="152"/>
        <v>1.5</v>
      </c>
      <c r="AK237" s="19"/>
      <c r="AL237" s="19">
        <v>3</v>
      </c>
      <c r="AM237" s="19"/>
      <c r="AN237" s="19">
        <f t="shared" si="153"/>
        <v>3</v>
      </c>
      <c r="AO237" s="79">
        <f t="shared" si="162"/>
        <v>3</v>
      </c>
      <c r="AP237" s="19"/>
      <c r="AQ237" s="19"/>
      <c r="AR237" s="82">
        <f t="shared" si="164"/>
        <v>0</v>
      </c>
      <c r="AS237" s="81"/>
      <c r="AT237" s="81"/>
      <c r="AU237" s="81"/>
      <c r="AV237" s="81">
        <f t="shared" si="142"/>
        <v>0</v>
      </c>
      <c r="AW237" s="79">
        <f t="shared" si="173"/>
        <v>0</v>
      </c>
      <c r="AX237" s="19"/>
      <c r="AY237" s="81"/>
      <c r="AZ237" s="79">
        <f t="shared" si="170"/>
        <v>0</v>
      </c>
      <c r="BA237" s="19"/>
      <c r="BB237" s="19"/>
      <c r="BC237" s="79">
        <f t="shared" si="143"/>
        <v>0</v>
      </c>
      <c r="BD237" s="19"/>
    </row>
    <row r="238" customHeight="1" spans="1:56">
      <c r="A238" s="74">
        <v>102934</v>
      </c>
      <c r="B238" s="74" t="s">
        <v>524</v>
      </c>
      <c r="C238" s="74">
        <v>4117</v>
      </c>
      <c r="D238" s="74" t="s">
        <v>525</v>
      </c>
      <c r="E238" s="75">
        <f t="shared" si="141"/>
        <v>237.2</v>
      </c>
      <c r="F238" s="74">
        <v>49</v>
      </c>
      <c r="G238" s="76">
        <f t="shared" si="174"/>
        <v>196</v>
      </c>
      <c r="H238" s="19">
        <v>35</v>
      </c>
      <c r="I238" s="19">
        <v>8</v>
      </c>
      <c r="J238" s="79">
        <f t="shared" si="167"/>
        <v>16</v>
      </c>
      <c r="K238" s="19">
        <v>25</v>
      </c>
      <c r="L238" s="19"/>
      <c r="M238" s="79">
        <f t="shared" si="158"/>
        <v>0</v>
      </c>
      <c r="N238" s="19">
        <v>12</v>
      </c>
      <c r="O238" s="19">
        <v>5</v>
      </c>
      <c r="P238" s="79">
        <f t="shared" si="146"/>
        <v>5</v>
      </c>
      <c r="Q238" s="19">
        <v>25</v>
      </c>
      <c r="R238" s="81">
        <v>2</v>
      </c>
      <c r="S238" s="82">
        <f t="shared" si="147"/>
        <v>1.6</v>
      </c>
      <c r="T238" s="19">
        <v>10</v>
      </c>
      <c r="U238" s="19"/>
      <c r="V238" s="79">
        <f t="shared" si="171"/>
        <v>0</v>
      </c>
      <c r="W238" s="19">
        <v>6</v>
      </c>
      <c r="X238" s="19">
        <v>2</v>
      </c>
      <c r="Y238" s="82">
        <f t="shared" si="172"/>
        <v>1.6</v>
      </c>
      <c r="Z238" s="19">
        <v>12</v>
      </c>
      <c r="AA238" s="19">
        <v>1</v>
      </c>
      <c r="AB238" s="84">
        <f t="shared" si="169"/>
        <v>0.5</v>
      </c>
      <c r="AC238" s="19">
        <v>8</v>
      </c>
      <c r="AD238" s="19"/>
      <c r="AE238" s="79">
        <f t="shared" si="163"/>
        <v>0</v>
      </c>
      <c r="AF238" s="19">
        <v>12</v>
      </c>
      <c r="AG238" s="19"/>
      <c r="AH238" s="19"/>
      <c r="AI238" s="19">
        <f t="shared" si="156"/>
        <v>0</v>
      </c>
      <c r="AJ238" s="79">
        <f t="shared" si="152"/>
        <v>0</v>
      </c>
      <c r="AK238" s="19">
        <v>10</v>
      </c>
      <c r="AL238" s="19">
        <v>8</v>
      </c>
      <c r="AM238" s="19"/>
      <c r="AN238" s="19">
        <f t="shared" si="153"/>
        <v>8</v>
      </c>
      <c r="AO238" s="79">
        <f t="shared" si="162"/>
        <v>8</v>
      </c>
      <c r="AP238" s="19">
        <v>25</v>
      </c>
      <c r="AQ238" s="19">
        <v>1</v>
      </c>
      <c r="AR238" s="82">
        <f t="shared" si="164"/>
        <v>1</v>
      </c>
      <c r="AS238" s="81">
        <v>18</v>
      </c>
      <c r="AT238" s="81">
        <v>3</v>
      </c>
      <c r="AU238" s="81">
        <v>1</v>
      </c>
      <c r="AV238" s="81">
        <f t="shared" si="142"/>
        <v>5</v>
      </c>
      <c r="AW238" s="79">
        <f t="shared" si="173"/>
        <v>2.5</v>
      </c>
      <c r="AX238" s="19">
        <v>25</v>
      </c>
      <c r="AY238" s="81">
        <v>5</v>
      </c>
      <c r="AZ238" s="79">
        <f t="shared" si="170"/>
        <v>5</v>
      </c>
      <c r="BA238" s="19">
        <v>15</v>
      </c>
      <c r="BB238" s="19"/>
      <c r="BC238" s="79">
        <f t="shared" si="143"/>
        <v>0</v>
      </c>
      <c r="BD238" s="19">
        <v>20</v>
      </c>
    </row>
    <row r="239" customHeight="1" spans="1:56">
      <c r="A239" s="74"/>
      <c r="B239" s="74"/>
      <c r="C239" s="74">
        <v>8400</v>
      </c>
      <c r="D239" s="74" t="s">
        <v>526</v>
      </c>
      <c r="E239" s="75">
        <f t="shared" si="141"/>
        <v>111.2</v>
      </c>
      <c r="F239" s="74">
        <v>19</v>
      </c>
      <c r="G239" s="76">
        <f t="shared" si="174"/>
        <v>76</v>
      </c>
      <c r="H239" s="19"/>
      <c r="I239" s="19">
        <v>5</v>
      </c>
      <c r="J239" s="79">
        <f t="shared" si="167"/>
        <v>10</v>
      </c>
      <c r="L239" s="19"/>
      <c r="M239" s="79">
        <f t="shared" si="158"/>
        <v>0</v>
      </c>
      <c r="N239" s="19"/>
      <c r="O239" s="19">
        <v>3</v>
      </c>
      <c r="P239" s="79">
        <f t="shared" si="146"/>
        <v>3</v>
      </c>
      <c r="Q239" s="19"/>
      <c r="R239" s="81">
        <v>2</v>
      </c>
      <c r="S239" s="82">
        <f t="shared" si="147"/>
        <v>1.6</v>
      </c>
      <c r="T239" s="19"/>
      <c r="U239" s="19">
        <v>3</v>
      </c>
      <c r="V239" s="79">
        <f t="shared" si="171"/>
        <v>7.5</v>
      </c>
      <c r="W239" s="19"/>
      <c r="X239" s="19">
        <v>2</v>
      </c>
      <c r="Y239" s="82">
        <f t="shared" si="172"/>
        <v>1.6</v>
      </c>
      <c r="AA239" s="19">
        <v>2</v>
      </c>
      <c r="AB239" s="84">
        <f t="shared" si="169"/>
        <v>1</v>
      </c>
      <c r="AC239" s="19"/>
      <c r="AD239" s="19"/>
      <c r="AE239" s="79">
        <f t="shared" si="163"/>
        <v>0</v>
      </c>
      <c r="AF239" s="19"/>
      <c r="AG239" s="19"/>
      <c r="AH239" s="19"/>
      <c r="AI239" s="19">
        <f t="shared" si="156"/>
        <v>0</v>
      </c>
      <c r="AJ239" s="79">
        <f t="shared" si="152"/>
        <v>0</v>
      </c>
      <c r="AK239" s="19"/>
      <c r="AL239" s="19">
        <v>1</v>
      </c>
      <c r="AM239" s="19"/>
      <c r="AN239" s="19">
        <f t="shared" si="153"/>
        <v>1</v>
      </c>
      <c r="AO239" s="79">
        <f t="shared" si="162"/>
        <v>1</v>
      </c>
      <c r="AP239" s="19"/>
      <c r="AQ239" s="19"/>
      <c r="AR239" s="82">
        <f t="shared" si="164"/>
        <v>0</v>
      </c>
      <c r="AS239" s="81"/>
      <c r="AT239" s="81">
        <v>3</v>
      </c>
      <c r="AU239" s="81">
        <v>6</v>
      </c>
      <c r="AV239" s="81">
        <f t="shared" si="142"/>
        <v>15</v>
      </c>
      <c r="AW239" s="79">
        <f t="shared" si="173"/>
        <v>7.5</v>
      </c>
      <c r="AX239" s="19"/>
      <c r="AY239" s="81">
        <v>2</v>
      </c>
      <c r="AZ239" s="79">
        <f t="shared" si="170"/>
        <v>2</v>
      </c>
      <c r="BA239" s="19"/>
      <c r="BB239" s="19"/>
      <c r="BC239" s="79">
        <f t="shared" si="143"/>
        <v>0</v>
      </c>
      <c r="BD239" s="19"/>
    </row>
    <row r="240" customHeight="1" spans="1:56">
      <c r="A240" s="74">
        <v>102935</v>
      </c>
      <c r="B240" s="74" t="s">
        <v>527</v>
      </c>
      <c r="C240" s="74">
        <v>14465</v>
      </c>
      <c r="D240" s="74" t="s">
        <v>528</v>
      </c>
      <c r="E240" s="75">
        <f t="shared" si="141"/>
        <v>105.8</v>
      </c>
      <c r="F240" s="74">
        <v>21</v>
      </c>
      <c r="G240" s="76">
        <f t="shared" si="174"/>
        <v>84</v>
      </c>
      <c r="H240" s="19">
        <v>30</v>
      </c>
      <c r="I240" s="19">
        <v>1</v>
      </c>
      <c r="J240" s="79">
        <f t="shared" ref="J240:J249" si="175">2*I240</f>
        <v>2</v>
      </c>
      <c r="K240" s="19">
        <v>15</v>
      </c>
      <c r="L240" s="19"/>
      <c r="M240" s="79">
        <f t="shared" si="158"/>
        <v>0</v>
      </c>
      <c r="N240" s="19">
        <v>8</v>
      </c>
      <c r="O240" s="19">
        <v>8</v>
      </c>
      <c r="P240" s="79">
        <f t="shared" si="146"/>
        <v>8</v>
      </c>
      <c r="Q240" s="19">
        <v>25</v>
      </c>
      <c r="R240" s="81"/>
      <c r="S240" s="82">
        <f t="shared" si="147"/>
        <v>0</v>
      </c>
      <c r="T240" s="19">
        <v>6</v>
      </c>
      <c r="U240" s="19">
        <v>1</v>
      </c>
      <c r="V240" s="79">
        <f t="shared" si="171"/>
        <v>2.5</v>
      </c>
      <c r="W240" s="19">
        <v>4</v>
      </c>
      <c r="X240" s="19">
        <v>1</v>
      </c>
      <c r="Y240" s="82">
        <f t="shared" ref="Y240:Y246" si="176">0.8*X240</f>
        <v>0.8</v>
      </c>
      <c r="Z240" s="19">
        <v>10</v>
      </c>
      <c r="AA240" s="19"/>
      <c r="AB240" s="84">
        <f t="shared" si="169"/>
        <v>0</v>
      </c>
      <c r="AC240" s="19">
        <v>3</v>
      </c>
      <c r="AD240" s="19"/>
      <c r="AE240" s="79">
        <f t="shared" si="163"/>
        <v>0</v>
      </c>
      <c r="AF240" s="19">
        <v>8</v>
      </c>
      <c r="AG240" s="19"/>
      <c r="AH240" s="19"/>
      <c r="AI240" s="19">
        <f t="shared" si="156"/>
        <v>0</v>
      </c>
      <c r="AJ240" s="79">
        <f>3*AI240</f>
        <v>0</v>
      </c>
      <c r="AK240" s="19">
        <v>5</v>
      </c>
      <c r="AL240" s="19">
        <v>8</v>
      </c>
      <c r="AM240" s="19"/>
      <c r="AN240" s="19">
        <f t="shared" si="153"/>
        <v>8</v>
      </c>
      <c r="AO240" s="79">
        <f t="shared" ref="AO240:AO270" si="177">1*AN240</f>
        <v>8</v>
      </c>
      <c r="AP240" s="19">
        <v>20</v>
      </c>
      <c r="AQ240" s="19"/>
      <c r="AR240" s="82">
        <f t="shared" si="164"/>
        <v>0</v>
      </c>
      <c r="AS240" s="81">
        <v>12</v>
      </c>
      <c r="AT240" s="81">
        <v>1</v>
      </c>
      <c r="AU240" s="81"/>
      <c r="AV240" s="81">
        <f t="shared" si="142"/>
        <v>1</v>
      </c>
      <c r="AW240" s="79">
        <f t="shared" ref="AW240:AW247" si="178">0.5*AV240</f>
        <v>0.5</v>
      </c>
      <c r="AX240" s="19">
        <v>20</v>
      </c>
      <c r="AY240" s="81"/>
      <c r="AZ240" s="79">
        <f t="shared" si="170"/>
        <v>0</v>
      </c>
      <c r="BA240" s="19">
        <v>10</v>
      </c>
      <c r="BB240" s="19"/>
      <c r="BC240" s="79">
        <f t="shared" si="143"/>
        <v>0</v>
      </c>
      <c r="BD240" s="19">
        <v>18</v>
      </c>
    </row>
    <row r="241" customHeight="1" spans="1:56">
      <c r="A241" s="74"/>
      <c r="B241" s="74"/>
      <c r="C241" s="74">
        <v>1002270</v>
      </c>
      <c r="D241" s="74" t="s">
        <v>529</v>
      </c>
      <c r="E241" s="75">
        <f t="shared" si="141"/>
        <v>10</v>
      </c>
      <c r="F241" s="74">
        <v>2</v>
      </c>
      <c r="G241" s="76">
        <f t="shared" si="174"/>
        <v>8</v>
      </c>
      <c r="H241" s="19"/>
      <c r="I241" s="19"/>
      <c r="J241" s="79">
        <f t="shared" si="175"/>
        <v>0</v>
      </c>
      <c r="L241" s="19"/>
      <c r="M241" s="79">
        <f t="shared" si="158"/>
        <v>0</v>
      </c>
      <c r="N241" s="19"/>
      <c r="O241" s="19"/>
      <c r="P241" s="79">
        <f t="shared" si="146"/>
        <v>0</v>
      </c>
      <c r="Q241" s="19"/>
      <c r="R241" s="81"/>
      <c r="S241" s="82">
        <f t="shared" si="147"/>
        <v>0</v>
      </c>
      <c r="T241" s="19"/>
      <c r="U241" s="19"/>
      <c r="V241" s="79">
        <f t="shared" si="171"/>
        <v>0</v>
      </c>
      <c r="W241" s="19"/>
      <c r="X241" s="19"/>
      <c r="Y241" s="82">
        <f t="shared" si="176"/>
        <v>0</v>
      </c>
      <c r="AA241" s="19"/>
      <c r="AB241" s="84">
        <f t="shared" si="169"/>
        <v>0</v>
      </c>
      <c r="AC241" s="19"/>
      <c r="AD241" s="19"/>
      <c r="AE241" s="79">
        <f t="shared" si="163"/>
        <v>0</v>
      </c>
      <c r="AF241" s="19"/>
      <c r="AG241" s="19"/>
      <c r="AH241" s="19"/>
      <c r="AI241" s="19">
        <f t="shared" si="156"/>
        <v>0</v>
      </c>
      <c r="AJ241" s="79">
        <f t="shared" ref="AJ241:AJ246" si="179">3*AI241</f>
        <v>0</v>
      </c>
      <c r="AK241" s="19"/>
      <c r="AL241" s="19">
        <v>1</v>
      </c>
      <c r="AM241" s="19">
        <v>1</v>
      </c>
      <c r="AN241" s="19">
        <f t="shared" si="153"/>
        <v>2</v>
      </c>
      <c r="AO241" s="79">
        <f t="shared" si="177"/>
        <v>2</v>
      </c>
      <c r="AP241" s="19"/>
      <c r="AQ241" s="19"/>
      <c r="AR241" s="82">
        <f t="shared" si="164"/>
        <v>0</v>
      </c>
      <c r="AS241" s="81"/>
      <c r="AT241" s="81"/>
      <c r="AU241" s="81"/>
      <c r="AV241" s="81">
        <f t="shared" si="142"/>
        <v>0</v>
      </c>
      <c r="AW241" s="79">
        <f t="shared" si="178"/>
        <v>0</v>
      </c>
      <c r="AX241" s="19"/>
      <c r="AY241" s="81"/>
      <c r="AZ241" s="79">
        <f t="shared" si="170"/>
        <v>0</v>
      </c>
      <c r="BA241" s="19"/>
      <c r="BB241" s="19"/>
      <c r="BC241" s="79">
        <f t="shared" si="143"/>
        <v>0</v>
      </c>
      <c r="BD241" s="19"/>
    </row>
    <row r="242" customHeight="1" spans="1:56">
      <c r="A242" s="74"/>
      <c r="B242" s="74"/>
      <c r="C242" s="74">
        <v>1002283</v>
      </c>
      <c r="D242" s="74" t="s">
        <v>530</v>
      </c>
      <c r="E242" s="75">
        <f t="shared" si="141"/>
        <v>35</v>
      </c>
      <c r="F242" s="74">
        <v>7</v>
      </c>
      <c r="G242" s="76">
        <f t="shared" si="174"/>
        <v>28</v>
      </c>
      <c r="H242" s="19"/>
      <c r="I242" s="19">
        <v>1</v>
      </c>
      <c r="J242" s="79">
        <f t="shared" si="175"/>
        <v>2</v>
      </c>
      <c r="L242" s="19"/>
      <c r="M242" s="79">
        <f t="shared" si="158"/>
        <v>0</v>
      </c>
      <c r="N242" s="19"/>
      <c r="O242" s="19">
        <v>2</v>
      </c>
      <c r="P242" s="79">
        <f t="shared" si="146"/>
        <v>2</v>
      </c>
      <c r="Q242" s="19"/>
      <c r="R242" s="81"/>
      <c r="S242" s="82">
        <f t="shared" si="147"/>
        <v>0</v>
      </c>
      <c r="T242" s="19"/>
      <c r="U242" s="19"/>
      <c r="V242" s="79">
        <f t="shared" si="171"/>
        <v>0</v>
      </c>
      <c r="W242" s="19"/>
      <c r="X242" s="19"/>
      <c r="Y242" s="82">
        <f t="shared" si="176"/>
        <v>0</v>
      </c>
      <c r="AA242" s="19"/>
      <c r="AB242" s="84">
        <f t="shared" si="169"/>
        <v>0</v>
      </c>
      <c r="AC242" s="19"/>
      <c r="AD242" s="19"/>
      <c r="AE242" s="79">
        <f t="shared" si="163"/>
        <v>0</v>
      </c>
      <c r="AF242" s="19"/>
      <c r="AG242" s="19"/>
      <c r="AH242" s="19"/>
      <c r="AI242" s="19">
        <f t="shared" si="156"/>
        <v>0</v>
      </c>
      <c r="AJ242" s="79">
        <f t="shared" si="179"/>
        <v>0</v>
      </c>
      <c r="AK242" s="19"/>
      <c r="AL242" s="19">
        <v>2</v>
      </c>
      <c r="AM242" s="19"/>
      <c r="AN242" s="19">
        <f t="shared" si="153"/>
        <v>2</v>
      </c>
      <c r="AO242" s="79">
        <f t="shared" si="177"/>
        <v>2</v>
      </c>
      <c r="AP242" s="19"/>
      <c r="AQ242" s="19"/>
      <c r="AR242" s="82">
        <f t="shared" si="164"/>
        <v>0</v>
      </c>
      <c r="AS242" s="81"/>
      <c r="AT242" s="81"/>
      <c r="AU242" s="81">
        <v>1</v>
      </c>
      <c r="AV242" s="81">
        <f t="shared" si="142"/>
        <v>2</v>
      </c>
      <c r="AW242" s="79">
        <f t="shared" si="178"/>
        <v>1</v>
      </c>
      <c r="AX242" s="19"/>
      <c r="AY242" s="81"/>
      <c r="AZ242" s="79">
        <f t="shared" si="170"/>
        <v>0</v>
      </c>
      <c r="BA242" s="19"/>
      <c r="BB242" s="19"/>
      <c r="BC242" s="79">
        <f t="shared" si="143"/>
        <v>0</v>
      </c>
      <c r="BD242" s="19"/>
    </row>
    <row r="243" customHeight="1" spans="1:56">
      <c r="A243" s="74"/>
      <c r="B243" s="74"/>
      <c r="C243" s="74">
        <v>1002289</v>
      </c>
      <c r="D243" s="74" t="s">
        <v>531</v>
      </c>
      <c r="E243" s="75">
        <f t="shared" si="141"/>
        <v>12.8</v>
      </c>
      <c r="F243" s="74">
        <v>3</v>
      </c>
      <c r="G243" s="76">
        <f t="shared" si="174"/>
        <v>12</v>
      </c>
      <c r="H243" s="19"/>
      <c r="I243" s="19"/>
      <c r="J243" s="79">
        <f t="shared" si="175"/>
        <v>0</v>
      </c>
      <c r="L243" s="19"/>
      <c r="M243" s="79">
        <f t="shared" si="158"/>
        <v>0</v>
      </c>
      <c r="N243" s="19"/>
      <c r="O243" s="19"/>
      <c r="P243" s="79">
        <f t="shared" si="146"/>
        <v>0</v>
      </c>
      <c r="Q243" s="19"/>
      <c r="R243" s="81"/>
      <c r="S243" s="82">
        <f t="shared" si="147"/>
        <v>0</v>
      </c>
      <c r="T243" s="19"/>
      <c r="U243" s="19"/>
      <c r="V243" s="79">
        <f t="shared" si="171"/>
        <v>0</v>
      </c>
      <c r="W243" s="19"/>
      <c r="X243" s="19">
        <v>1</v>
      </c>
      <c r="Y243" s="82">
        <f t="shared" si="176"/>
        <v>0.8</v>
      </c>
      <c r="AA243" s="19"/>
      <c r="AB243" s="84">
        <f t="shared" si="169"/>
        <v>0</v>
      </c>
      <c r="AC243" s="19"/>
      <c r="AD243" s="19"/>
      <c r="AE243" s="79">
        <f t="shared" si="163"/>
        <v>0</v>
      </c>
      <c r="AF243" s="19"/>
      <c r="AG243" s="19"/>
      <c r="AH243" s="19"/>
      <c r="AI243" s="19">
        <f t="shared" si="156"/>
        <v>0</v>
      </c>
      <c r="AJ243" s="79">
        <f t="shared" si="179"/>
        <v>0</v>
      </c>
      <c r="AK243" s="19"/>
      <c r="AL243" s="19"/>
      <c r="AM243" s="19"/>
      <c r="AN243" s="19">
        <f t="shared" si="153"/>
        <v>0</v>
      </c>
      <c r="AO243" s="79">
        <f t="shared" si="177"/>
        <v>0</v>
      </c>
      <c r="AP243" s="19"/>
      <c r="AQ243" s="19"/>
      <c r="AR243" s="82">
        <f t="shared" si="164"/>
        <v>0</v>
      </c>
      <c r="AS243" s="81"/>
      <c r="AT243" s="81"/>
      <c r="AU243" s="81"/>
      <c r="AV243" s="81">
        <f t="shared" si="142"/>
        <v>0</v>
      </c>
      <c r="AW243" s="79">
        <f t="shared" si="178"/>
        <v>0</v>
      </c>
      <c r="AX243" s="19"/>
      <c r="AY243" s="81"/>
      <c r="AZ243" s="79">
        <f t="shared" si="170"/>
        <v>0</v>
      </c>
      <c r="BA243" s="19"/>
      <c r="BB243" s="19"/>
      <c r="BC243" s="79">
        <f t="shared" si="143"/>
        <v>0</v>
      </c>
      <c r="BD243" s="19"/>
    </row>
    <row r="244" customHeight="1" spans="1:56">
      <c r="A244" s="74"/>
      <c r="B244" s="74"/>
      <c r="C244" s="74">
        <v>1002853</v>
      </c>
      <c r="D244" s="74" t="s">
        <v>532</v>
      </c>
      <c r="E244" s="75">
        <f t="shared" si="141"/>
        <v>48.3</v>
      </c>
      <c r="F244" s="74">
        <v>10</v>
      </c>
      <c r="G244" s="76">
        <f t="shared" si="174"/>
        <v>40</v>
      </c>
      <c r="H244" s="19"/>
      <c r="I244" s="19">
        <v>1</v>
      </c>
      <c r="J244" s="79">
        <f t="shared" si="175"/>
        <v>2</v>
      </c>
      <c r="L244" s="19"/>
      <c r="M244" s="79">
        <f t="shared" si="158"/>
        <v>0</v>
      </c>
      <c r="N244" s="19"/>
      <c r="O244" s="19"/>
      <c r="P244" s="79">
        <f t="shared" si="146"/>
        <v>0</v>
      </c>
      <c r="Q244" s="19"/>
      <c r="R244" s="81">
        <v>1</v>
      </c>
      <c r="S244" s="82">
        <f t="shared" si="147"/>
        <v>0.8</v>
      </c>
      <c r="T244" s="19"/>
      <c r="U244" s="19"/>
      <c r="V244" s="79">
        <f t="shared" si="171"/>
        <v>0</v>
      </c>
      <c r="W244" s="19"/>
      <c r="X244" s="19"/>
      <c r="Y244" s="82">
        <f t="shared" si="176"/>
        <v>0</v>
      </c>
      <c r="AA244" s="19"/>
      <c r="AB244" s="84">
        <f t="shared" si="169"/>
        <v>0</v>
      </c>
      <c r="AC244" s="19"/>
      <c r="AD244" s="19"/>
      <c r="AE244" s="79">
        <f t="shared" si="163"/>
        <v>0</v>
      </c>
      <c r="AF244" s="19"/>
      <c r="AG244" s="19"/>
      <c r="AH244" s="19">
        <v>1</v>
      </c>
      <c r="AI244" s="19">
        <f t="shared" si="156"/>
        <v>0.5</v>
      </c>
      <c r="AJ244" s="79">
        <f t="shared" si="179"/>
        <v>1.5</v>
      </c>
      <c r="AK244" s="19"/>
      <c r="AL244" s="19"/>
      <c r="AM244" s="19"/>
      <c r="AN244" s="19">
        <f t="shared" si="153"/>
        <v>0</v>
      </c>
      <c r="AO244" s="79">
        <f t="shared" si="177"/>
        <v>0</v>
      </c>
      <c r="AP244" s="19"/>
      <c r="AQ244" s="19"/>
      <c r="AR244" s="82">
        <f t="shared" si="164"/>
        <v>0</v>
      </c>
      <c r="AS244" s="81"/>
      <c r="AT244" s="81">
        <v>1</v>
      </c>
      <c r="AU244" s="81">
        <v>2</v>
      </c>
      <c r="AV244" s="81">
        <f t="shared" si="142"/>
        <v>5</v>
      </c>
      <c r="AW244" s="79">
        <f t="shared" si="178"/>
        <v>2.5</v>
      </c>
      <c r="AX244" s="19"/>
      <c r="AY244" s="81"/>
      <c r="AZ244" s="79">
        <f t="shared" si="170"/>
        <v>0</v>
      </c>
      <c r="BA244" s="19"/>
      <c r="BB244" s="19">
        <v>1</v>
      </c>
      <c r="BC244" s="79">
        <f t="shared" si="143"/>
        <v>1.5</v>
      </c>
      <c r="BD244" s="19"/>
    </row>
    <row r="245" customHeight="1" spans="1:56">
      <c r="A245" s="74"/>
      <c r="B245" s="74"/>
      <c r="C245" s="74">
        <v>1002278</v>
      </c>
      <c r="D245" s="74" t="s">
        <v>533</v>
      </c>
      <c r="E245" s="75">
        <f t="shared" si="141"/>
        <v>16</v>
      </c>
      <c r="F245" s="74"/>
      <c r="G245" s="76"/>
      <c r="H245" s="19"/>
      <c r="I245" s="19">
        <v>1</v>
      </c>
      <c r="J245" s="79">
        <f t="shared" si="175"/>
        <v>2</v>
      </c>
      <c r="L245" s="19"/>
      <c r="M245" s="79">
        <f t="shared" si="158"/>
        <v>0</v>
      </c>
      <c r="N245" s="19"/>
      <c r="O245" s="19">
        <v>1</v>
      </c>
      <c r="P245" s="79">
        <f t="shared" si="146"/>
        <v>1</v>
      </c>
      <c r="Q245" s="19"/>
      <c r="R245" s="81"/>
      <c r="S245" s="82">
        <f t="shared" si="147"/>
        <v>0</v>
      </c>
      <c r="T245" s="19"/>
      <c r="U245" s="19"/>
      <c r="V245" s="79">
        <f t="shared" si="171"/>
        <v>0</v>
      </c>
      <c r="W245" s="19"/>
      <c r="X245" s="19"/>
      <c r="Y245" s="82">
        <f t="shared" si="176"/>
        <v>0</v>
      </c>
      <c r="AA245" s="19"/>
      <c r="AB245" s="84">
        <f t="shared" si="169"/>
        <v>0</v>
      </c>
      <c r="AC245" s="19"/>
      <c r="AD245" s="19"/>
      <c r="AE245" s="79">
        <f t="shared" si="163"/>
        <v>0</v>
      </c>
      <c r="AF245" s="19"/>
      <c r="AG245" s="19">
        <v>4</v>
      </c>
      <c r="AH245" s="19"/>
      <c r="AI245" s="19">
        <f t="shared" si="156"/>
        <v>4</v>
      </c>
      <c r="AJ245" s="79">
        <f t="shared" si="179"/>
        <v>12</v>
      </c>
      <c r="AK245" s="19"/>
      <c r="AL245" s="19">
        <v>1</v>
      </c>
      <c r="AM245" s="19"/>
      <c r="AN245" s="19">
        <f t="shared" si="153"/>
        <v>1</v>
      </c>
      <c r="AO245" s="79">
        <f t="shared" si="177"/>
        <v>1</v>
      </c>
      <c r="AP245" s="19"/>
      <c r="AQ245" s="19"/>
      <c r="AR245" s="82">
        <f t="shared" si="164"/>
        <v>0</v>
      </c>
      <c r="AS245" s="81"/>
      <c r="AT245" s="81"/>
      <c r="AU245" s="81"/>
      <c r="AV245" s="81">
        <f t="shared" si="142"/>
        <v>0</v>
      </c>
      <c r="AW245" s="79">
        <f t="shared" si="178"/>
        <v>0</v>
      </c>
      <c r="AX245" s="19"/>
      <c r="AY245" s="81"/>
      <c r="AZ245" s="79">
        <f t="shared" si="170"/>
        <v>0</v>
      </c>
      <c r="BA245" s="19"/>
      <c r="BB245" s="19"/>
      <c r="BC245" s="79">
        <f t="shared" si="143"/>
        <v>0</v>
      </c>
      <c r="BD245" s="19"/>
    </row>
    <row r="246" customHeight="1" spans="1:56">
      <c r="A246" s="74"/>
      <c r="B246" s="74"/>
      <c r="C246" s="85">
        <v>1002287</v>
      </c>
      <c r="D246" s="85" t="s">
        <v>534</v>
      </c>
      <c r="E246" s="75">
        <f t="shared" si="141"/>
        <v>4</v>
      </c>
      <c r="F246" s="74"/>
      <c r="G246" s="76"/>
      <c r="H246" s="19"/>
      <c r="I246" s="19"/>
      <c r="J246" s="79"/>
      <c r="L246" s="19"/>
      <c r="M246" s="79"/>
      <c r="N246" s="19"/>
      <c r="O246" s="19">
        <v>1</v>
      </c>
      <c r="P246" s="79">
        <f t="shared" si="146"/>
        <v>1</v>
      </c>
      <c r="Q246" s="19"/>
      <c r="R246" s="81"/>
      <c r="S246" s="82">
        <f t="shared" si="147"/>
        <v>0</v>
      </c>
      <c r="T246" s="19"/>
      <c r="U246" s="19"/>
      <c r="V246" s="79">
        <f t="shared" si="171"/>
        <v>0</v>
      </c>
      <c r="W246" s="19"/>
      <c r="X246" s="19"/>
      <c r="Y246" s="82">
        <f t="shared" si="176"/>
        <v>0</v>
      </c>
      <c r="AA246" s="19"/>
      <c r="AB246" s="84">
        <f t="shared" si="169"/>
        <v>0</v>
      </c>
      <c r="AC246" s="19"/>
      <c r="AD246" s="19"/>
      <c r="AE246" s="79">
        <f t="shared" si="163"/>
        <v>0</v>
      </c>
      <c r="AF246" s="19"/>
      <c r="AG246" s="19">
        <v>1</v>
      </c>
      <c r="AH246" s="19"/>
      <c r="AI246" s="19">
        <f t="shared" si="156"/>
        <v>1</v>
      </c>
      <c r="AJ246" s="79">
        <f t="shared" si="179"/>
        <v>3</v>
      </c>
      <c r="AK246" s="19"/>
      <c r="AL246" s="19"/>
      <c r="AM246" s="19"/>
      <c r="AN246" s="19">
        <f t="shared" si="153"/>
        <v>0</v>
      </c>
      <c r="AO246" s="79">
        <f t="shared" si="177"/>
        <v>0</v>
      </c>
      <c r="AP246" s="19"/>
      <c r="AQ246" s="19"/>
      <c r="AR246" s="82">
        <f t="shared" si="164"/>
        <v>0</v>
      </c>
      <c r="AS246" s="81"/>
      <c r="AT246" s="81"/>
      <c r="AU246" s="81"/>
      <c r="AV246" s="81">
        <f t="shared" si="142"/>
        <v>0</v>
      </c>
      <c r="AW246" s="79">
        <f t="shared" si="178"/>
        <v>0</v>
      </c>
      <c r="AX246" s="19"/>
      <c r="AY246" s="81"/>
      <c r="AZ246" s="79">
        <f t="shared" si="170"/>
        <v>0</v>
      </c>
      <c r="BA246" s="19"/>
      <c r="BB246" s="19"/>
      <c r="BC246" s="79">
        <f t="shared" si="143"/>
        <v>0</v>
      </c>
      <c r="BD246" s="19"/>
    </row>
    <row r="247" customHeight="1" spans="1:56">
      <c r="A247" s="74"/>
      <c r="B247" s="74"/>
      <c r="C247" s="86">
        <v>14436</v>
      </c>
      <c r="D247" s="86" t="s">
        <v>535</v>
      </c>
      <c r="E247" s="75">
        <f t="shared" si="141"/>
        <v>3</v>
      </c>
      <c r="F247" s="74"/>
      <c r="G247" s="76"/>
      <c r="H247" s="19"/>
      <c r="I247" s="19"/>
      <c r="J247" s="79"/>
      <c r="L247" s="19"/>
      <c r="M247" s="79"/>
      <c r="N247" s="19"/>
      <c r="O247" s="19"/>
      <c r="P247" s="79"/>
      <c r="Q247" s="19"/>
      <c r="R247" s="81"/>
      <c r="S247" s="82"/>
      <c r="T247" s="19"/>
      <c r="U247" s="19"/>
      <c r="V247" s="79"/>
      <c r="W247" s="19"/>
      <c r="X247" s="19"/>
      <c r="Y247" s="82"/>
      <c r="AA247" s="19"/>
      <c r="AB247" s="84"/>
      <c r="AC247" s="19"/>
      <c r="AD247" s="19"/>
      <c r="AE247" s="79"/>
      <c r="AF247" s="19"/>
      <c r="AG247" s="19"/>
      <c r="AH247" s="19"/>
      <c r="AI247" s="19"/>
      <c r="AJ247" s="79"/>
      <c r="AK247" s="19"/>
      <c r="AL247" s="19"/>
      <c r="AM247" s="19">
        <v>3</v>
      </c>
      <c r="AN247" s="19">
        <f t="shared" si="153"/>
        <v>3</v>
      </c>
      <c r="AO247" s="79">
        <f t="shared" si="177"/>
        <v>3</v>
      </c>
      <c r="AP247" s="19"/>
      <c r="AQ247" s="19"/>
      <c r="AR247" s="82">
        <f t="shared" si="164"/>
        <v>0</v>
      </c>
      <c r="AS247" s="81"/>
      <c r="AT247" s="81"/>
      <c r="AU247" s="81"/>
      <c r="AV247" s="81">
        <f t="shared" si="142"/>
        <v>0</v>
      </c>
      <c r="AW247" s="79">
        <f t="shared" si="178"/>
        <v>0</v>
      </c>
      <c r="AX247" s="19"/>
      <c r="AY247" s="81"/>
      <c r="AZ247" s="79">
        <f t="shared" si="170"/>
        <v>0</v>
      </c>
      <c r="BA247" s="19"/>
      <c r="BB247" s="19"/>
      <c r="BC247" s="79">
        <f t="shared" si="143"/>
        <v>0</v>
      </c>
      <c r="BD247" s="19"/>
    </row>
    <row r="248" customHeight="1" spans="1:56">
      <c r="A248" s="74">
        <v>103198</v>
      </c>
      <c r="B248" s="74" t="s">
        <v>536</v>
      </c>
      <c r="C248" s="74">
        <v>11231</v>
      </c>
      <c r="D248" s="74" t="s">
        <v>537</v>
      </c>
      <c r="E248" s="75">
        <f t="shared" si="141"/>
        <v>223.4</v>
      </c>
      <c r="F248" s="74">
        <v>33</v>
      </c>
      <c r="G248" s="76">
        <f t="shared" ref="G248:G256" si="180">4*F248</f>
        <v>132</v>
      </c>
      <c r="H248" s="19">
        <v>35</v>
      </c>
      <c r="I248" s="19">
        <v>9</v>
      </c>
      <c r="J248" s="79">
        <f>2*I248</f>
        <v>18</v>
      </c>
      <c r="K248" s="19">
        <v>25</v>
      </c>
      <c r="L248" s="19"/>
      <c r="M248" s="79">
        <f t="shared" ref="M248:M279" si="181">1.5*L248</f>
        <v>0</v>
      </c>
      <c r="N248" s="19">
        <v>12</v>
      </c>
      <c r="O248" s="19">
        <v>22</v>
      </c>
      <c r="P248" s="79">
        <f t="shared" ref="P248:P256" si="182">1*O248</f>
        <v>22</v>
      </c>
      <c r="Q248" s="19">
        <v>30</v>
      </c>
      <c r="R248" s="81">
        <v>1</v>
      </c>
      <c r="S248" s="82">
        <f t="shared" ref="S248:S291" si="183">0.8*R248</f>
        <v>0.8</v>
      </c>
      <c r="T248" s="19">
        <v>10</v>
      </c>
      <c r="U248" s="19"/>
      <c r="V248" s="79">
        <f t="shared" ref="V248:V270" si="184">2.5*U248</f>
        <v>0</v>
      </c>
      <c r="W248" s="19">
        <v>6</v>
      </c>
      <c r="X248" s="19">
        <v>7</v>
      </c>
      <c r="Y248" s="82">
        <f t="shared" ref="Y248:Y256" si="185">0.8*X248</f>
        <v>5.6</v>
      </c>
      <c r="Z248" s="19">
        <v>12</v>
      </c>
      <c r="AA248" s="19"/>
      <c r="AB248" s="84">
        <f t="shared" ref="AB248:AB253" si="186">0.5*AA248</f>
        <v>0</v>
      </c>
      <c r="AC248" s="19">
        <v>8</v>
      </c>
      <c r="AD248" s="19"/>
      <c r="AE248" s="79">
        <f t="shared" ref="AE248:AE275" si="187">0.3*AD248</f>
        <v>0</v>
      </c>
      <c r="AF248" s="19">
        <v>12</v>
      </c>
      <c r="AG248" s="19">
        <v>1</v>
      </c>
      <c r="AH248" s="19"/>
      <c r="AI248" s="19">
        <f t="shared" ref="AI248:AI261" si="188">AG248+AH248/2</f>
        <v>1</v>
      </c>
      <c r="AJ248" s="79">
        <f>1.5*AI248</f>
        <v>1.5</v>
      </c>
      <c r="AK248" s="19">
        <v>10</v>
      </c>
      <c r="AL248" s="19">
        <v>3</v>
      </c>
      <c r="AM248" s="19"/>
      <c r="AN248" s="19">
        <f t="shared" si="153"/>
        <v>3</v>
      </c>
      <c r="AO248" s="79">
        <f t="shared" si="177"/>
        <v>3</v>
      </c>
      <c r="AP248" s="19">
        <v>25</v>
      </c>
      <c r="AQ248" s="19">
        <v>4</v>
      </c>
      <c r="AR248" s="82">
        <f t="shared" si="164"/>
        <v>4</v>
      </c>
      <c r="AS248" s="81">
        <v>15</v>
      </c>
      <c r="AT248" s="81">
        <v>1</v>
      </c>
      <c r="AU248" s="81">
        <v>5</v>
      </c>
      <c r="AV248" s="81">
        <f t="shared" si="142"/>
        <v>11</v>
      </c>
      <c r="AW248" s="79">
        <f t="shared" ref="AW248:AW253" si="189">1*AV248</f>
        <v>11</v>
      </c>
      <c r="AX248" s="19">
        <v>25</v>
      </c>
      <c r="AY248" s="81">
        <v>12</v>
      </c>
      <c r="AZ248" s="79">
        <f>2*AY248</f>
        <v>24</v>
      </c>
      <c r="BA248" s="19">
        <v>15</v>
      </c>
      <c r="BB248" s="19">
        <v>1</v>
      </c>
      <c r="BC248" s="79">
        <f t="shared" si="143"/>
        <v>1.5</v>
      </c>
      <c r="BD248" s="19">
        <v>20</v>
      </c>
    </row>
    <row r="249" customHeight="1" spans="1:56">
      <c r="A249" s="74"/>
      <c r="B249" s="74"/>
      <c r="C249" s="74">
        <v>14385</v>
      </c>
      <c r="D249" s="74" t="s">
        <v>538</v>
      </c>
      <c r="E249" s="75">
        <f t="shared" si="141"/>
        <v>172.15</v>
      </c>
      <c r="F249" s="74">
        <v>25</v>
      </c>
      <c r="G249" s="76">
        <f t="shared" si="180"/>
        <v>100</v>
      </c>
      <c r="H249" s="19"/>
      <c r="I249" s="19">
        <v>8</v>
      </c>
      <c r="J249" s="79">
        <f>2*I249</f>
        <v>16</v>
      </c>
      <c r="L249" s="19"/>
      <c r="M249" s="79">
        <f t="shared" si="181"/>
        <v>0</v>
      </c>
      <c r="N249" s="19"/>
      <c r="O249" s="19">
        <v>5</v>
      </c>
      <c r="P249" s="79">
        <f t="shared" si="182"/>
        <v>5</v>
      </c>
      <c r="Q249" s="19"/>
      <c r="R249" s="81"/>
      <c r="S249" s="82">
        <f t="shared" si="183"/>
        <v>0</v>
      </c>
      <c r="T249" s="19"/>
      <c r="U249" s="19"/>
      <c r="V249" s="79">
        <f t="shared" si="184"/>
        <v>0</v>
      </c>
      <c r="W249" s="19"/>
      <c r="X249" s="19">
        <v>3</v>
      </c>
      <c r="Y249" s="82">
        <f t="shared" si="185"/>
        <v>2.4</v>
      </c>
      <c r="AA249" s="19">
        <v>1</v>
      </c>
      <c r="AB249" s="84">
        <f t="shared" si="186"/>
        <v>0.5</v>
      </c>
      <c r="AC249" s="19"/>
      <c r="AD249" s="19"/>
      <c r="AE249" s="79">
        <f t="shared" si="187"/>
        <v>0</v>
      </c>
      <c r="AF249" s="19"/>
      <c r="AG249" s="19">
        <v>3</v>
      </c>
      <c r="AH249" s="19">
        <v>1</v>
      </c>
      <c r="AI249" s="19">
        <f t="shared" si="188"/>
        <v>3.5</v>
      </c>
      <c r="AJ249" s="79">
        <f>1.5*AI249</f>
        <v>5.25</v>
      </c>
      <c r="AK249" s="19"/>
      <c r="AL249" s="19">
        <v>17</v>
      </c>
      <c r="AM249" s="19"/>
      <c r="AN249" s="19">
        <f t="shared" si="153"/>
        <v>17</v>
      </c>
      <c r="AO249" s="79">
        <f t="shared" si="177"/>
        <v>17</v>
      </c>
      <c r="AP249" s="19"/>
      <c r="AQ249" s="19">
        <v>5</v>
      </c>
      <c r="AR249" s="82">
        <f t="shared" si="164"/>
        <v>5</v>
      </c>
      <c r="AS249" s="81"/>
      <c r="AT249" s="81">
        <v>7</v>
      </c>
      <c r="AU249" s="81">
        <v>4</v>
      </c>
      <c r="AV249" s="81">
        <f t="shared" si="142"/>
        <v>15</v>
      </c>
      <c r="AW249" s="79">
        <f t="shared" si="189"/>
        <v>15</v>
      </c>
      <c r="AX249" s="19"/>
      <c r="AY249" s="81">
        <v>3</v>
      </c>
      <c r="AZ249" s="79">
        <f>2*AY249</f>
        <v>6</v>
      </c>
      <c r="BA249" s="19"/>
      <c r="BB249" s="19"/>
      <c r="BC249" s="79">
        <f t="shared" si="143"/>
        <v>0</v>
      </c>
      <c r="BD249" s="19"/>
    </row>
    <row r="250" customHeight="1" spans="1:56">
      <c r="A250" s="74">
        <v>103199</v>
      </c>
      <c r="B250" s="74" t="s">
        <v>539</v>
      </c>
      <c r="C250" s="74">
        <v>12504</v>
      </c>
      <c r="D250" s="74" t="s">
        <v>540</v>
      </c>
      <c r="E250" s="75">
        <f t="shared" si="141"/>
        <v>193</v>
      </c>
      <c r="F250" s="74">
        <v>33</v>
      </c>
      <c r="G250" s="76">
        <f t="shared" si="180"/>
        <v>132</v>
      </c>
      <c r="H250" s="19">
        <v>30</v>
      </c>
      <c r="I250" s="19">
        <v>2</v>
      </c>
      <c r="J250" s="79">
        <f>2*I250</f>
        <v>4</v>
      </c>
      <c r="K250" s="19">
        <v>15</v>
      </c>
      <c r="L250" s="19"/>
      <c r="M250" s="79">
        <f t="shared" si="181"/>
        <v>0</v>
      </c>
      <c r="N250" s="19">
        <v>8</v>
      </c>
      <c r="O250" s="19">
        <v>6</v>
      </c>
      <c r="P250" s="79">
        <f t="shared" si="182"/>
        <v>6</v>
      </c>
      <c r="Q250" s="19">
        <v>25</v>
      </c>
      <c r="R250" s="81"/>
      <c r="S250" s="82">
        <f t="shared" si="183"/>
        <v>0</v>
      </c>
      <c r="T250" s="19">
        <v>6</v>
      </c>
      <c r="U250" s="19"/>
      <c r="V250" s="79">
        <f t="shared" si="184"/>
        <v>0</v>
      </c>
      <c r="W250" s="19">
        <v>4</v>
      </c>
      <c r="X250" s="19">
        <v>5</v>
      </c>
      <c r="Y250" s="82">
        <f t="shared" si="185"/>
        <v>4</v>
      </c>
      <c r="Z250" s="19">
        <v>10</v>
      </c>
      <c r="AA250" s="19"/>
      <c r="AB250" s="84">
        <f t="shared" si="186"/>
        <v>0</v>
      </c>
      <c r="AC250" s="19">
        <v>3</v>
      </c>
      <c r="AD250" s="19"/>
      <c r="AE250" s="79">
        <f t="shared" si="187"/>
        <v>0</v>
      </c>
      <c r="AF250" s="19">
        <v>8</v>
      </c>
      <c r="AG250" s="19">
        <v>4</v>
      </c>
      <c r="AH250" s="19"/>
      <c r="AI250" s="19">
        <f t="shared" si="188"/>
        <v>4</v>
      </c>
      <c r="AJ250" s="79">
        <f>3*AI250</f>
        <v>12</v>
      </c>
      <c r="AK250" s="19">
        <v>5</v>
      </c>
      <c r="AL250" s="19">
        <v>7</v>
      </c>
      <c r="AM250" s="19">
        <v>1</v>
      </c>
      <c r="AN250" s="19">
        <f t="shared" si="153"/>
        <v>8</v>
      </c>
      <c r="AO250" s="79">
        <f t="shared" si="177"/>
        <v>8</v>
      </c>
      <c r="AP250" s="19">
        <v>20</v>
      </c>
      <c r="AQ250" s="19">
        <v>4</v>
      </c>
      <c r="AR250" s="82">
        <f t="shared" si="164"/>
        <v>4</v>
      </c>
      <c r="AS250" s="81">
        <v>12</v>
      </c>
      <c r="AT250" s="81">
        <v>20</v>
      </c>
      <c r="AU250" s="81">
        <v>1</v>
      </c>
      <c r="AV250" s="81">
        <f t="shared" si="142"/>
        <v>22</v>
      </c>
      <c r="AW250" s="79">
        <f t="shared" si="189"/>
        <v>22</v>
      </c>
      <c r="AX250" s="19">
        <v>20</v>
      </c>
      <c r="AY250" s="81">
        <v>1</v>
      </c>
      <c r="AZ250" s="79">
        <f>1*AY250</f>
        <v>1</v>
      </c>
      <c r="BA250" s="19">
        <v>10</v>
      </c>
      <c r="BB250" s="19"/>
      <c r="BC250" s="79">
        <f t="shared" si="143"/>
        <v>0</v>
      </c>
      <c r="BD250" s="19">
        <v>18</v>
      </c>
    </row>
    <row r="251" customHeight="1" spans="1:56">
      <c r="A251" s="74"/>
      <c r="B251" s="74"/>
      <c r="C251" s="74">
        <v>14339</v>
      </c>
      <c r="D251" s="74" t="s">
        <v>541</v>
      </c>
      <c r="E251" s="75">
        <f t="shared" si="141"/>
        <v>152.4</v>
      </c>
      <c r="F251" s="74">
        <v>26</v>
      </c>
      <c r="G251" s="76">
        <f t="shared" si="180"/>
        <v>104</v>
      </c>
      <c r="H251" s="19"/>
      <c r="I251" s="19">
        <v>3</v>
      </c>
      <c r="J251" s="79">
        <f>2*I251</f>
        <v>6</v>
      </c>
      <c r="L251" s="19"/>
      <c r="M251" s="79">
        <f t="shared" si="181"/>
        <v>0</v>
      </c>
      <c r="N251" s="19"/>
      <c r="O251" s="19">
        <v>4</v>
      </c>
      <c r="P251" s="79">
        <f t="shared" si="182"/>
        <v>4</v>
      </c>
      <c r="Q251" s="19"/>
      <c r="R251" s="81"/>
      <c r="S251" s="82">
        <f t="shared" si="183"/>
        <v>0</v>
      </c>
      <c r="T251" s="19"/>
      <c r="U251" s="19">
        <v>1</v>
      </c>
      <c r="V251" s="79">
        <f t="shared" si="184"/>
        <v>2.5</v>
      </c>
      <c r="W251" s="19"/>
      <c r="X251" s="19">
        <v>3</v>
      </c>
      <c r="Y251" s="82">
        <f t="shared" si="185"/>
        <v>2.4</v>
      </c>
      <c r="AA251" s="19">
        <v>1</v>
      </c>
      <c r="AB251" s="84">
        <f t="shared" si="186"/>
        <v>0.5</v>
      </c>
      <c r="AC251" s="19"/>
      <c r="AD251" s="19"/>
      <c r="AE251" s="79">
        <f t="shared" si="187"/>
        <v>0</v>
      </c>
      <c r="AF251" s="19"/>
      <c r="AG251" s="19">
        <v>1</v>
      </c>
      <c r="AH251" s="19"/>
      <c r="AI251" s="19">
        <f t="shared" si="188"/>
        <v>1</v>
      </c>
      <c r="AJ251" s="79">
        <f>3*AI251</f>
        <v>3</v>
      </c>
      <c r="AK251" s="19"/>
      <c r="AL251" s="19">
        <v>7</v>
      </c>
      <c r="AM251" s="19">
        <v>2</v>
      </c>
      <c r="AN251" s="19">
        <f t="shared" si="153"/>
        <v>9</v>
      </c>
      <c r="AO251" s="79">
        <f t="shared" si="177"/>
        <v>9</v>
      </c>
      <c r="AP251" s="19"/>
      <c r="AQ251" s="19">
        <v>4</v>
      </c>
      <c r="AR251" s="82">
        <f t="shared" si="164"/>
        <v>4</v>
      </c>
      <c r="AS251" s="81"/>
      <c r="AT251" s="81">
        <v>15</v>
      </c>
      <c r="AU251" s="81">
        <v>1</v>
      </c>
      <c r="AV251" s="81">
        <f t="shared" si="142"/>
        <v>17</v>
      </c>
      <c r="AW251" s="79">
        <f t="shared" si="189"/>
        <v>17</v>
      </c>
      <c r="AX251" s="19"/>
      <c r="AY251" s="81"/>
      <c r="AZ251" s="79">
        <f t="shared" ref="AZ251:AZ282" si="190">1*AY251</f>
        <v>0</v>
      </c>
      <c r="BA251" s="19"/>
      <c r="BB251" s="19"/>
      <c r="BC251" s="79">
        <f t="shared" si="143"/>
        <v>0</v>
      </c>
      <c r="BD251" s="19"/>
    </row>
    <row r="252" customHeight="1" spans="1:56">
      <c r="A252" s="74">
        <v>103639</v>
      </c>
      <c r="B252" s="74" t="s">
        <v>542</v>
      </c>
      <c r="C252" s="74">
        <v>5347</v>
      </c>
      <c r="D252" s="74" t="s">
        <v>543</v>
      </c>
      <c r="E252" s="75">
        <f t="shared" si="141"/>
        <v>259.1</v>
      </c>
      <c r="F252" s="74">
        <v>48</v>
      </c>
      <c r="G252" s="76">
        <f t="shared" si="180"/>
        <v>192</v>
      </c>
      <c r="H252" s="19">
        <v>30</v>
      </c>
      <c r="I252" s="19">
        <v>4</v>
      </c>
      <c r="J252" s="79">
        <f>3*I252</f>
        <v>12</v>
      </c>
      <c r="K252" s="19">
        <v>15</v>
      </c>
      <c r="L252" s="19"/>
      <c r="M252" s="79">
        <f t="shared" si="181"/>
        <v>0</v>
      </c>
      <c r="N252" s="19">
        <v>8</v>
      </c>
      <c r="O252" s="19">
        <v>2</v>
      </c>
      <c r="P252" s="79">
        <f t="shared" si="182"/>
        <v>2</v>
      </c>
      <c r="Q252" s="19">
        <v>30</v>
      </c>
      <c r="R252" s="81"/>
      <c r="S252" s="82">
        <f t="shared" si="183"/>
        <v>0</v>
      </c>
      <c r="T252" s="19">
        <v>6</v>
      </c>
      <c r="U252" s="19"/>
      <c r="V252" s="79">
        <f t="shared" si="184"/>
        <v>0</v>
      </c>
      <c r="W252" s="19">
        <v>4</v>
      </c>
      <c r="X252" s="19">
        <v>7</v>
      </c>
      <c r="Y252" s="82">
        <f t="shared" si="185"/>
        <v>5.6</v>
      </c>
      <c r="Z252" s="19">
        <v>10</v>
      </c>
      <c r="AA252" s="19">
        <v>1</v>
      </c>
      <c r="AB252" s="84">
        <f t="shared" si="186"/>
        <v>0.5</v>
      </c>
      <c r="AC252" s="19">
        <v>3</v>
      </c>
      <c r="AD252" s="19"/>
      <c r="AE252" s="79">
        <f t="shared" si="187"/>
        <v>0</v>
      </c>
      <c r="AF252" s="19">
        <v>8</v>
      </c>
      <c r="AG252" s="19"/>
      <c r="AH252" s="19"/>
      <c r="AI252" s="19">
        <f t="shared" si="188"/>
        <v>0</v>
      </c>
      <c r="AJ252" s="79">
        <f t="shared" ref="AJ252:AJ273" si="191">1.5*AI252</f>
        <v>0</v>
      </c>
      <c r="AK252" s="19">
        <v>5</v>
      </c>
      <c r="AL252" s="19">
        <v>3</v>
      </c>
      <c r="AM252" s="19"/>
      <c r="AN252" s="19">
        <f t="shared" si="153"/>
        <v>3</v>
      </c>
      <c r="AO252" s="79">
        <f t="shared" si="177"/>
        <v>3</v>
      </c>
      <c r="AP252" s="19">
        <v>20</v>
      </c>
      <c r="AQ252" s="19">
        <v>4</v>
      </c>
      <c r="AR252" s="82">
        <f>2*AQ252</f>
        <v>8</v>
      </c>
      <c r="AS252" s="81">
        <v>12</v>
      </c>
      <c r="AT252" s="81">
        <v>28</v>
      </c>
      <c r="AU252" s="81">
        <v>4</v>
      </c>
      <c r="AV252" s="81">
        <f t="shared" si="142"/>
        <v>36</v>
      </c>
      <c r="AW252" s="79">
        <f t="shared" si="189"/>
        <v>36</v>
      </c>
      <c r="AX252" s="19">
        <v>20</v>
      </c>
      <c r="AY252" s="81"/>
      <c r="AZ252" s="79">
        <f t="shared" si="190"/>
        <v>0</v>
      </c>
      <c r="BA252" s="19">
        <v>10</v>
      </c>
      <c r="BB252" s="19"/>
      <c r="BC252" s="79">
        <f t="shared" si="143"/>
        <v>0</v>
      </c>
      <c r="BD252" s="19">
        <v>18</v>
      </c>
    </row>
    <row r="253" customHeight="1" spans="1:56">
      <c r="A253" s="74"/>
      <c r="B253" s="74"/>
      <c r="C253" s="74">
        <v>12164</v>
      </c>
      <c r="D253" s="74" t="s">
        <v>544</v>
      </c>
      <c r="E253" s="75">
        <f t="shared" si="141"/>
        <v>191.8</v>
      </c>
      <c r="F253" s="74">
        <v>29</v>
      </c>
      <c r="G253" s="76">
        <f t="shared" si="180"/>
        <v>116</v>
      </c>
      <c r="H253" s="19"/>
      <c r="I253" s="19">
        <v>11</v>
      </c>
      <c r="J253" s="79">
        <f>3*I253</f>
        <v>33</v>
      </c>
      <c r="L253" s="19"/>
      <c r="M253" s="79">
        <f t="shared" si="181"/>
        <v>0</v>
      </c>
      <c r="N253" s="19"/>
      <c r="O253" s="19"/>
      <c r="P253" s="79">
        <f t="shared" si="182"/>
        <v>0</v>
      </c>
      <c r="Q253" s="19"/>
      <c r="R253" s="81"/>
      <c r="S253" s="82">
        <f t="shared" si="183"/>
        <v>0</v>
      </c>
      <c r="T253" s="19"/>
      <c r="U253" s="19"/>
      <c r="V253" s="79">
        <f t="shared" si="184"/>
        <v>0</v>
      </c>
      <c r="W253" s="19"/>
      <c r="X253" s="19">
        <v>1</v>
      </c>
      <c r="Y253" s="82">
        <f t="shared" si="185"/>
        <v>0.8</v>
      </c>
      <c r="AA253" s="19">
        <v>1</v>
      </c>
      <c r="AB253" s="84">
        <f t="shared" si="186"/>
        <v>0.5</v>
      </c>
      <c r="AC253" s="19"/>
      <c r="AD253" s="19"/>
      <c r="AE253" s="79">
        <f t="shared" si="187"/>
        <v>0</v>
      </c>
      <c r="AF253" s="19"/>
      <c r="AG253" s="19">
        <v>1</v>
      </c>
      <c r="AH253" s="19"/>
      <c r="AI253" s="19">
        <f t="shared" si="188"/>
        <v>1</v>
      </c>
      <c r="AJ253" s="79">
        <f t="shared" si="191"/>
        <v>1.5</v>
      </c>
      <c r="AK253" s="19"/>
      <c r="AL253" s="19">
        <v>4</v>
      </c>
      <c r="AM253" s="19"/>
      <c r="AN253" s="19">
        <f t="shared" si="153"/>
        <v>4</v>
      </c>
      <c r="AO253" s="79">
        <f t="shared" si="177"/>
        <v>4</v>
      </c>
      <c r="AP253" s="19"/>
      <c r="AQ253" s="19">
        <v>10</v>
      </c>
      <c r="AR253" s="82">
        <f>2*AQ253</f>
        <v>20</v>
      </c>
      <c r="AS253" s="81"/>
      <c r="AT253" s="81">
        <v>12</v>
      </c>
      <c r="AU253" s="81">
        <v>2</v>
      </c>
      <c r="AV253" s="81">
        <f t="shared" si="142"/>
        <v>16</v>
      </c>
      <c r="AW253" s="79">
        <f t="shared" si="189"/>
        <v>16</v>
      </c>
      <c r="AX253" s="19"/>
      <c r="AY253" s="81"/>
      <c r="AZ253" s="79">
        <f t="shared" si="190"/>
        <v>0</v>
      </c>
      <c r="BA253" s="19"/>
      <c r="BB253" s="19"/>
      <c r="BC253" s="79">
        <f t="shared" si="143"/>
        <v>0</v>
      </c>
      <c r="BD253" s="19"/>
    </row>
    <row r="254" customHeight="1" spans="1:56">
      <c r="A254" s="74">
        <v>104428</v>
      </c>
      <c r="B254" s="74" t="s">
        <v>545</v>
      </c>
      <c r="C254" s="74">
        <v>6472</v>
      </c>
      <c r="D254" s="74" t="s">
        <v>546</v>
      </c>
      <c r="E254" s="75">
        <f t="shared" si="141"/>
        <v>140.5</v>
      </c>
      <c r="F254" s="74">
        <v>23</v>
      </c>
      <c r="G254" s="76">
        <f t="shared" si="180"/>
        <v>92</v>
      </c>
      <c r="H254" s="19">
        <v>30</v>
      </c>
      <c r="I254" s="19">
        <v>7</v>
      </c>
      <c r="J254" s="79">
        <f>3*I254</f>
        <v>21</v>
      </c>
      <c r="K254" s="19">
        <v>15</v>
      </c>
      <c r="L254" s="19"/>
      <c r="M254" s="79">
        <f t="shared" si="181"/>
        <v>0</v>
      </c>
      <c r="N254" s="19">
        <v>8</v>
      </c>
      <c r="O254" s="19">
        <v>1</v>
      </c>
      <c r="P254" s="79">
        <f t="shared" si="182"/>
        <v>1</v>
      </c>
      <c r="Q254" s="19">
        <v>30</v>
      </c>
      <c r="R254" s="81"/>
      <c r="S254" s="82">
        <f t="shared" si="183"/>
        <v>0</v>
      </c>
      <c r="T254" s="19">
        <v>6</v>
      </c>
      <c r="U254" s="19">
        <v>1</v>
      </c>
      <c r="V254" s="79">
        <f t="shared" si="184"/>
        <v>2.5</v>
      </c>
      <c r="W254" s="19">
        <v>4</v>
      </c>
      <c r="X254" s="19">
        <v>5</v>
      </c>
      <c r="Y254" s="82">
        <f t="shared" si="185"/>
        <v>4</v>
      </c>
      <c r="Z254" s="19">
        <v>10</v>
      </c>
      <c r="AA254" s="19"/>
      <c r="AB254" s="84">
        <f>0.8*AA254</f>
        <v>0</v>
      </c>
      <c r="AC254" s="19">
        <v>3</v>
      </c>
      <c r="AD254" s="19"/>
      <c r="AE254" s="79">
        <f t="shared" si="187"/>
        <v>0</v>
      </c>
      <c r="AF254" s="19">
        <v>8</v>
      </c>
      <c r="AG254" s="19"/>
      <c r="AH254" s="19"/>
      <c r="AI254" s="19">
        <f t="shared" si="188"/>
        <v>0</v>
      </c>
      <c r="AJ254" s="79">
        <f t="shared" si="191"/>
        <v>0</v>
      </c>
      <c r="AK254" s="19">
        <v>5</v>
      </c>
      <c r="AL254" s="19">
        <v>9</v>
      </c>
      <c r="AM254" s="19"/>
      <c r="AN254" s="19">
        <f t="shared" si="153"/>
        <v>9</v>
      </c>
      <c r="AO254" s="79">
        <f t="shared" si="177"/>
        <v>9</v>
      </c>
      <c r="AP254" s="19">
        <v>20</v>
      </c>
      <c r="AQ254" s="19">
        <v>5</v>
      </c>
      <c r="AR254" s="82">
        <f>1*AQ254</f>
        <v>5</v>
      </c>
      <c r="AS254" s="81">
        <v>12</v>
      </c>
      <c r="AT254" s="81">
        <v>4</v>
      </c>
      <c r="AU254" s="81"/>
      <c r="AV254" s="81">
        <f t="shared" si="142"/>
        <v>4</v>
      </c>
      <c r="AW254" s="79">
        <f t="shared" ref="AW254:AW265" si="192">0.5*AV254</f>
        <v>2</v>
      </c>
      <c r="AX254" s="19">
        <v>20</v>
      </c>
      <c r="AY254" s="81">
        <v>4</v>
      </c>
      <c r="AZ254" s="79">
        <f t="shared" si="190"/>
        <v>4</v>
      </c>
      <c r="BA254" s="19">
        <v>10</v>
      </c>
      <c r="BB254" s="19"/>
      <c r="BC254" s="79">
        <f t="shared" si="143"/>
        <v>0</v>
      </c>
      <c r="BD254" s="19">
        <v>18</v>
      </c>
    </row>
    <row r="255" customHeight="1" spans="1:56">
      <c r="A255" s="74"/>
      <c r="B255" s="74"/>
      <c r="C255" s="74">
        <v>13231</v>
      </c>
      <c r="D255" s="74" t="s">
        <v>547</v>
      </c>
      <c r="E255" s="75">
        <f t="shared" si="141"/>
        <v>111.85</v>
      </c>
      <c r="F255" s="74">
        <v>15</v>
      </c>
      <c r="G255" s="76">
        <f t="shared" si="180"/>
        <v>60</v>
      </c>
      <c r="H255" s="19"/>
      <c r="I255" s="19">
        <v>8</v>
      </c>
      <c r="J255" s="79">
        <f>3*I255</f>
        <v>24</v>
      </c>
      <c r="L255" s="19"/>
      <c r="M255" s="79">
        <f t="shared" si="181"/>
        <v>0</v>
      </c>
      <c r="N255" s="19"/>
      <c r="O255" s="19">
        <v>4</v>
      </c>
      <c r="P255" s="79">
        <f t="shared" si="182"/>
        <v>4</v>
      </c>
      <c r="Q255" s="19"/>
      <c r="R255" s="81">
        <v>1</v>
      </c>
      <c r="S255" s="82">
        <f t="shared" si="183"/>
        <v>0.8</v>
      </c>
      <c r="T255" s="19"/>
      <c r="U255" s="19"/>
      <c r="V255" s="79">
        <f t="shared" si="184"/>
        <v>0</v>
      </c>
      <c r="W255" s="19"/>
      <c r="X255" s="19"/>
      <c r="Y255" s="82">
        <f t="shared" si="185"/>
        <v>0</v>
      </c>
      <c r="AA255" s="19">
        <v>1</v>
      </c>
      <c r="AB255" s="84">
        <f>0.8*AA255</f>
        <v>0.8</v>
      </c>
      <c r="AC255" s="19"/>
      <c r="AD255" s="19"/>
      <c r="AE255" s="79">
        <f t="shared" si="187"/>
        <v>0</v>
      </c>
      <c r="AF255" s="19"/>
      <c r="AG255" s="19"/>
      <c r="AH255" s="19">
        <v>1</v>
      </c>
      <c r="AI255" s="19">
        <f t="shared" si="188"/>
        <v>0.5</v>
      </c>
      <c r="AJ255" s="79">
        <f t="shared" si="191"/>
        <v>0.75</v>
      </c>
      <c r="AK255" s="19"/>
      <c r="AL255" s="19">
        <v>2</v>
      </c>
      <c r="AM255" s="19">
        <v>2</v>
      </c>
      <c r="AN255" s="19">
        <f t="shared" si="153"/>
        <v>4</v>
      </c>
      <c r="AO255" s="79">
        <f t="shared" si="177"/>
        <v>4</v>
      </c>
      <c r="AP255" s="19"/>
      <c r="AQ255" s="19">
        <v>4</v>
      </c>
      <c r="AR255" s="82">
        <f t="shared" ref="AR255:AR286" si="193">1*AQ255</f>
        <v>4</v>
      </c>
      <c r="AS255" s="81"/>
      <c r="AT255" s="81">
        <v>13</v>
      </c>
      <c r="AU255" s="81"/>
      <c r="AV255" s="81">
        <f t="shared" si="142"/>
        <v>13</v>
      </c>
      <c r="AW255" s="79">
        <f t="shared" si="192"/>
        <v>6.5</v>
      </c>
      <c r="AX255" s="19"/>
      <c r="AY255" s="81">
        <v>1</v>
      </c>
      <c r="AZ255" s="79">
        <f t="shared" si="190"/>
        <v>1</v>
      </c>
      <c r="BA255" s="19"/>
      <c r="BB255" s="19">
        <v>4</v>
      </c>
      <c r="BC255" s="79">
        <f t="shared" si="143"/>
        <v>6</v>
      </c>
      <c r="BD255" s="19"/>
    </row>
    <row r="256" customHeight="1" spans="1:56">
      <c r="A256" s="74"/>
      <c r="B256" s="74"/>
      <c r="C256" s="74">
        <v>15599</v>
      </c>
      <c r="D256" s="74" t="s">
        <v>548</v>
      </c>
      <c r="E256" s="75">
        <f t="shared" si="141"/>
        <v>12.6</v>
      </c>
      <c r="F256" s="74">
        <v>1</v>
      </c>
      <c r="G256" s="76">
        <f t="shared" si="180"/>
        <v>4</v>
      </c>
      <c r="H256" s="19"/>
      <c r="I256" s="19">
        <v>1</v>
      </c>
      <c r="J256" s="79">
        <f>3*I256</f>
        <v>3</v>
      </c>
      <c r="L256" s="19"/>
      <c r="M256" s="79">
        <f t="shared" si="181"/>
        <v>0</v>
      </c>
      <c r="N256" s="19"/>
      <c r="O256" s="19">
        <v>4</v>
      </c>
      <c r="P256" s="79">
        <f t="shared" si="182"/>
        <v>4</v>
      </c>
      <c r="Q256" s="19"/>
      <c r="R256" s="81"/>
      <c r="S256" s="82">
        <f t="shared" si="183"/>
        <v>0</v>
      </c>
      <c r="T256" s="19"/>
      <c r="U256" s="19"/>
      <c r="V256" s="79">
        <f t="shared" si="184"/>
        <v>0</v>
      </c>
      <c r="W256" s="19"/>
      <c r="X256" s="19"/>
      <c r="Y256" s="82">
        <f t="shared" si="185"/>
        <v>0</v>
      </c>
      <c r="AA256" s="19">
        <v>2</v>
      </c>
      <c r="AB256" s="84">
        <f>0.8*AA256</f>
        <v>1.6</v>
      </c>
      <c r="AC256" s="19"/>
      <c r="AD256" s="19"/>
      <c r="AE256" s="79">
        <f t="shared" si="187"/>
        <v>0</v>
      </c>
      <c r="AF256" s="19"/>
      <c r="AG256" s="19"/>
      <c r="AH256" s="19"/>
      <c r="AI256" s="19">
        <f t="shared" si="188"/>
        <v>0</v>
      </c>
      <c r="AJ256" s="79">
        <f t="shared" si="191"/>
        <v>0</v>
      </c>
      <c r="AK256" s="19"/>
      <c r="AL256" s="19"/>
      <c r="AM256" s="19"/>
      <c r="AN256" s="19">
        <f t="shared" si="153"/>
        <v>0</v>
      </c>
      <c r="AO256" s="79">
        <f t="shared" si="177"/>
        <v>0</v>
      </c>
      <c r="AP256" s="19"/>
      <c r="AQ256" s="19"/>
      <c r="AR256" s="82">
        <f t="shared" si="193"/>
        <v>0</v>
      </c>
      <c r="AS256" s="81"/>
      <c r="AT256" s="81"/>
      <c r="AU256" s="81"/>
      <c r="AV256" s="81">
        <f t="shared" si="142"/>
        <v>0</v>
      </c>
      <c r="AW256" s="79">
        <f t="shared" si="192"/>
        <v>0</v>
      </c>
      <c r="AX256" s="19"/>
      <c r="AY256" s="81"/>
      <c r="AZ256" s="79">
        <f t="shared" si="190"/>
        <v>0</v>
      </c>
      <c r="BA256" s="19"/>
      <c r="BB256" s="19"/>
      <c r="BC256" s="79">
        <f t="shared" si="143"/>
        <v>0</v>
      </c>
      <c r="BD256" s="19"/>
    </row>
    <row r="257" customHeight="1" spans="1:56">
      <c r="A257" s="74">
        <v>104429</v>
      </c>
      <c r="B257" s="74" t="s">
        <v>549</v>
      </c>
      <c r="C257" s="74">
        <v>12451</v>
      </c>
      <c r="D257" s="74" t="s">
        <v>550</v>
      </c>
      <c r="E257" s="75">
        <f t="shared" si="141"/>
        <v>54</v>
      </c>
      <c r="F257" s="74">
        <v>3</v>
      </c>
      <c r="G257" s="76">
        <f>2*F257</f>
        <v>6</v>
      </c>
      <c r="H257" s="19">
        <v>30</v>
      </c>
      <c r="I257" s="19">
        <v>7</v>
      </c>
      <c r="J257" s="79">
        <f t="shared" ref="J257:J279" si="194">2*I257</f>
        <v>14</v>
      </c>
      <c r="K257" s="19">
        <v>15</v>
      </c>
      <c r="L257" s="19">
        <v>1</v>
      </c>
      <c r="M257" s="79">
        <f t="shared" si="181"/>
        <v>1.5</v>
      </c>
      <c r="N257" s="19">
        <v>8</v>
      </c>
      <c r="O257" s="19">
        <v>9</v>
      </c>
      <c r="P257" s="79">
        <f>2*O257</f>
        <v>18</v>
      </c>
      <c r="Q257" s="19">
        <v>20</v>
      </c>
      <c r="R257" s="81"/>
      <c r="S257" s="82">
        <f t="shared" si="183"/>
        <v>0</v>
      </c>
      <c r="T257" s="19">
        <v>6</v>
      </c>
      <c r="U257" s="19">
        <v>3</v>
      </c>
      <c r="V257" s="79">
        <f t="shared" si="184"/>
        <v>7.5</v>
      </c>
      <c r="W257" s="19">
        <v>4</v>
      </c>
      <c r="X257" s="19">
        <v>1</v>
      </c>
      <c r="Y257" s="82">
        <f>1*X257</f>
        <v>1</v>
      </c>
      <c r="Z257" s="19">
        <v>10</v>
      </c>
      <c r="AA257" s="19"/>
      <c r="AB257" s="84">
        <f>0.5*AA257</f>
        <v>0</v>
      </c>
      <c r="AC257" s="19">
        <v>3</v>
      </c>
      <c r="AD257" s="19"/>
      <c r="AE257" s="79">
        <f t="shared" si="187"/>
        <v>0</v>
      </c>
      <c r="AF257" s="19">
        <v>8</v>
      </c>
      <c r="AG257" s="19"/>
      <c r="AH257" s="19"/>
      <c r="AI257" s="19">
        <f t="shared" si="188"/>
        <v>0</v>
      </c>
      <c r="AJ257" s="79">
        <f t="shared" si="191"/>
        <v>0</v>
      </c>
      <c r="AK257" s="19">
        <v>5</v>
      </c>
      <c r="AL257" s="19">
        <v>4</v>
      </c>
      <c r="AM257" s="19"/>
      <c r="AN257" s="19">
        <f t="shared" si="153"/>
        <v>4</v>
      </c>
      <c r="AO257" s="79">
        <f t="shared" si="177"/>
        <v>4</v>
      </c>
      <c r="AP257" s="19">
        <v>20</v>
      </c>
      <c r="AQ257" s="19"/>
      <c r="AR257" s="82">
        <f t="shared" si="193"/>
        <v>0</v>
      </c>
      <c r="AS257" s="81">
        <v>12</v>
      </c>
      <c r="AT257" s="81">
        <v>2</v>
      </c>
      <c r="AU257" s="81">
        <v>1</v>
      </c>
      <c r="AV257" s="81">
        <f t="shared" si="142"/>
        <v>4</v>
      </c>
      <c r="AW257" s="79">
        <f t="shared" si="192"/>
        <v>2</v>
      </c>
      <c r="AX257" s="19">
        <v>20</v>
      </c>
      <c r="AY257" s="81"/>
      <c r="AZ257" s="79">
        <f t="shared" si="190"/>
        <v>0</v>
      </c>
      <c r="BA257" s="19">
        <v>10</v>
      </c>
      <c r="BB257" s="19"/>
      <c r="BC257" s="79">
        <f t="shared" si="143"/>
        <v>0</v>
      </c>
      <c r="BD257" s="19">
        <v>18</v>
      </c>
    </row>
    <row r="258" customHeight="1" spans="1:56">
      <c r="A258" s="74"/>
      <c r="B258" s="74"/>
      <c r="C258" s="74">
        <v>14392</v>
      </c>
      <c r="D258" s="74" t="s">
        <v>551</v>
      </c>
      <c r="E258" s="75">
        <f t="shared" si="141"/>
        <v>84</v>
      </c>
      <c r="F258" s="74">
        <v>12</v>
      </c>
      <c r="G258" s="76">
        <f>2*F258</f>
        <v>24</v>
      </c>
      <c r="H258" s="19"/>
      <c r="I258" s="19">
        <v>5</v>
      </c>
      <c r="J258" s="79">
        <f t="shared" si="194"/>
        <v>10</v>
      </c>
      <c r="L258" s="19">
        <v>1</v>
      </c>
      <c r="M258" s="79">
        <f t="shared" si="181"/>
        <v>1.5</v>
      </c>
      <c r="N258" s="19"/>
      <c r="O258" s="19">
        <v>15</v>
      </c>
      <c r="P258" s="79">
        <f>2*O258</f>
        <v>30</v>
      </c>
      <c r="Q258" s="19"/>
      <c r="R258" s="81"/>
      <c r="S258" s="82">
        <f t="shared" si="183"/>
        <v>0</v>
      </c>
      <c r="T258" s="19"/>
      <c r="U258" s="19"/>
      <c r="V258" s="79">
        <f t="shared" si="184"/>
        <v>0</v>
      </c>
      <c r="W258" s="19"/>
      <c r="X258" s="19">
        <v>9</v>
      </c>
      <c r="Y258" s="82">
        <f>1*X258</f>
        <v>9</v>
      </c>
      <c r="AA258" s="19">
        <v>2</v>
      </c>
      <c r="AB258" s="84">
        <f t="shared" ref="AB258:AB289" si="195">0.5*AA258</f>
        <v>1</v>
      </c>
      <c r="AC258" s="19"/>
      <c r="AD258" s="19"/>
      <c r="AE258" s="79">
        <f t="shared" si="187"/>
        <v>0</v>
      </c>
      <c r="AF258" s="19"/>
      <c r="AG258" s="19"/>
      <c r="AH258" s="19">
        <v>2</v>
      </c>
      <c r="AI258" s="19">
        <f t="shared" si="188"/>
        <v>1</v>
      </c>
      <c r="AJ258" s="79">
        <f t="shared" si="191"/>
        <v>1.5</v>
      </c>
      <c r="AK258" s="19"/>
      <c r="AL258" s="19">
        <v>2</v>
      </c>
      <c r="AM258" s="19"/>
      <c r="AN258" s="19">
        <f t="shared" si="153"/>
        <v>2</v>
      </c>
      <c r="AO258" s="79">
        <f t="shared" si="177"/>
        <v>2</v>
      </c>
      <c r="AP258" s="19"/>
      <c r="AQ258" s="19"/>
      <c r="AR258" s="82">
        <f t="shared" si="193"/>
        <v>0</v>
      </c>
      <c r="AS258" s="81"/>
      <c r="AT258" s="81">
        <v>2</v>
      </c>
      <c r="AU258" s="81">
        <v>4</v>
      </c>
      <c r="AV258" s="81">
        <f t="shared" si="142"/>
        <v>10</v>
      </c>
      <c r="AW258" s="79">
        <f t="shared" si="192"/>
        <v>5</v>
      </c>
      <c r="AX258" s="19"/>
      <c r="AY258" s="81"/>
      <c r="AZ258" s="79">
        <f t="shared" si="190"/>
        <v>0</v>
      </c>
      <c r="BA258" s="19"/>
      <c r="BB258" s="19"/>
      <c r="BC258" s="79">
        <f t="shared" si="143"/>
        <v>0</v>
      </c>
      <c r="BD258" s="19"/>
    </row>
    <row r="259" customHeight="1" spans="1:56">
      <c r="A259" s="74">
        <v>104430</v>
      </c>
      <c r="B259" s="74" t="s">
        <v>552</v>
      </c>
      <c r="C259" s="74">
        <v>13293</v>
      </c>
      <c r="D259" s="74" t="s">
        <v>553</v>
      </c>
      <c r="E259" s="75">
        <f t="shared" ref="E259:E322" si="196">G259+J259+M259+P259+S259+V259+Y259+AB259+AE259+AJ259+AO259+AR259+AW259+AZ259+BC259</f>
        <v>83.75</v>
      </c>
      <c r="F259" s="74">
        <v>17</v>
      </c>
      <c r="G259" s="76">
        <f>4*F259</f>
        <v>68</v>
      </c>
      <c r="H259" s="19">
        <v>30</v>
      </c>
      <c r="I259" s="19">
        <v>3</v>
      </c>
      <c r="J259" s="79">
        <f t="shared" si="194"/>
        <v>6</v>
      </c>
      <c r="K259" s="19">
        <v>15</v>
      </c>
      <c r="L259" s="19"/>
      <c r="M259" s="79">
        <f t="shared" si="181"/>
        <v>0</v>
      </c>
      <c r="N259" s="19">
        <v>8</v>
      </c>
      <c r="O259" s="19">
        <v>4</v>
      </c>
      <c r="P259" s="79">
        <f t="shared" ref="P259:P273" si="197">1*O259</f>
        <v>4</v>
      </c>
      <c r="Q259" s="19">
        <v>25</v>
      </c>
      <c r="R259" s="81"/>
      <c r="S259" s="82">
        <f t="shared" si="183"/>
        <v>0</v>
      </c>
      <c r="T259" s="19">
        <v>6</v>
      </c>
      <c r="U259" s="19"/>
      <c r="V259" s="79">
        <f t="shared" si="184"/>
        <v>0</v>
      </c>
      <c r="W259" s="19">
        <v>4</v>
      </c>
      <c r="X259" s="19"/>
      <c r="Y259" s="82">
        <f t="shared" ref="Y259:Y265" si="198">0.8*X259</f>
        <v>0</v>
      </c>
      <c r="Z259" s="19">
        <v>10</v>
      </c>
      <c r="AA259" s="19"/>
      <c r="AB259" s="84">
        <f t="shared" si="195"/>
        <v>0</v>
      </c>
      <c r="AC259" s="19">
        <v>3</v>
      </c>
      <c r="AD259" s="19"/>
      <c r="AE259" s="79">
        <f t="shared" si="187"/>
        <v>0</v>
      </c>
      <c r="AF259" s="19">
        <v>8</v>
      </c>
      <c r="AG259" s="19"/>
      <c r="AH259" s="19">
        <v>1</v>
      </c>
      <c r="AI259" s="19">
        <f t="shared" si="188"/>
        <v>0.5</v>
      </c>
      <c r="AJ259" s="79">
        <f t="shared" si="191"/>
        <v>0.75</v>
      </c>
      <c r="AK259" s="19">
        <v>5</v>
      </c>
      <c r="AL259" s="19">
        <v>3</v>
      </c>
      <c r="AM259" s="19">
        <v>1</v>
      </c>
      <c r="AN259" s="19">
        <f t="shared" si="153"/>
        <v>4</v>
      </c>
      <c r="AO259" s="79">
        <f t="shared" si="177"/>
        <v>4</v>
      </c>
      <c r="AP259" s="19">
        <v>20</v>
      </c>
      <c r="AQ259" s="19">
        <v>1</v>
      </c>
      <c r="AR259" s="82">
        <f t="shared" si="193"/>
        <v>1</v>
      </c>
      <c r="AS259" s="81">
        <v>12</v>
      </c>
      <c r="AT259" s="81"/>
      <c r="AU259" s="81"/>
      <c r="AV259" s="81">
        <f t="shared" ref="AV259:AV322" si="199">AT259+AU259*2</f>
        <v>0</v>
      </c>
      <c r="AW259" s="79">
        <f t="shared" si="192"/>
        <v>0</v>
      </c>
      <c r="AX259" s="19">
        <v>20</v>
      </c>
      <c r="AY259" s="81"/>
      <c r="AZ259" s="79">
        <f t="shared" si="190"/>
        <v>0</v>
      </c>
      <c r="BA259" s="19">
        <v>10</v>
      </c>
      <c r="BB259" s="19"/>
      <c r="BC259" s="79">
        <f t="shared" ref="BC259:BC322" si="200">1.5*BB259</f>
        <v>0</v>
      </c>
      <c r="BD259" s="19">
        <v>18</v>
      </c>
    </row>
    <row r="260" customHeight="1" spans="1:56">
      <c r="A260" s="74"/>
      <c r="B260" s="74"/>
      <c r="C260" s="74">
        <v>15448</v>
      </c>
      <c r="D260" s="74" t="s">
        <v>554</v>
      </c>
      <c r="E260" s="75">
        <f t="shared" si="196"/>
        <v>90</v>
      </c>
      <c r="F260" s="74">
        <v>19</v>
      </c>
      <c r="G260" s="76">
        <f>4*F260</f>
        <v>76</v>
      </c>
      <c r="H260" s="19"/>
      <c r="I260" s="19">
        <v>2</v>
      </c>
      <c r="J260" s="79">
        <f t="shared" si="194"/>
        <v>4</v>
      </c>
      <c r="L260" s="19"/>
      <c r="M260" s="79">
        <f t="shared" si="181"/>
        <v>0</v>
      </c>
      <c r="N260" s="19"/>
      <c r="O260" s="19">
        <v>1</v>
      </c>
      <c r="P260" s="79">
        <f t="shared" si="197"/>
        <v>1</v>
      </c>
      <c r="Q260" s="19"/>
      <c r="R260" s="81"/>
      <c r="S260" s="82">
        <f t="shared" si="183"/>
        <v>0</v>
      </c>
      <c r="T260" s="19"/>
      <c r="U260" s="19"/>
      <c r="V260" s="79">
        <f t="shared" si="184"/>
        <v>0</v>
      </c>
      <c r="W260" s="19"/>
      <c r="X260" s="19"/>
      <c r="Y260" s="82">
        <f t="shared" si="198"/>
        <v>0</v>
      </c>
      <c r="AA260" s="19"/>
      <c r="AB260" s="84">
        <f t="shared" si="195"/>
        <v>0</v>
      </c>
      <c r="AC260" s="19"/>
      <c r="AD260" s="19"/>
      <c r="AE260" s="79">
        <f t="shared" si="187"/>
        <v>0</v>
      </c>
      <c r="AF260" s="19"/>
      <c r="AG260" s="19"/>
      <c r="AH260" s="19"/>
      <c r="AI260" s="19">
        <f t="shared" si="188"/>
        <v>0</v>
      </c>
      <c r="AJ260" s="79">
        <f t="shared" si="191"/>
        <v>0</v>
      </c>
      <c r="AK260" s="19"/>
      <c r="AL260" s="19">
        <v>4</v>
      </c>
      <c r="AM260" s="19">
        <v>2</v>
      </c>
      <c r="AN260" s="19">
        <f t="shared" ref="AN260:AN323" si="201">AL260+AM260</f>
        <v>6</v>
      </c>
      <c r="AO260" s="79">
        <f t="shared" si="177"/>
        <v>6</v>
      </c>
      <c r="AP260" s="19"/>
      <c r="AQ260" s="19"/>
      <c r="AR260" s="82">
        <f t="shared" si="193"/>
        <v>0</v>
      </c>
      <c r="AS260" s="81"/>
      <c r="AT260" s="81">
        <v>4</v>
      </c>
      <c r="AU260" s="81">
        <v>1</v>
      </c>
      <c r="AV260" s="81">
        <f t="shared" si="199"/>
        <v>6</v>
      </c>
      <c r="AW260" s="79">
        <f t="shared" si="192"/>
        <v>3</v>
      </c>
      <c r="AX260" s="19"/>
      <c r="AY260" s="81"/>
      <c r="AZ260" s="79">
        <f t="shared" si="190"/>
        <v>0</v>
      </c>
      <c r="BA260" s="19"/>
      <c r="BB260" s="19"/>
      <c r="BC260" s="79">
        <f t="shared" si="200"/>
        <v>0</v>
      </c>
      <c r="BD260" s="19"/>
    </row>
    <row r="261" ht="16.5" customHeight="1" spans="1:56">
      <c r="A261" s="74">
        <v>104533</v>
      </c>
      <c r="B261" s="74" t="s">
        <v>555</v>
      </c>
      <c r="C261" s="74">
        <v>12136</v>
      </c>
      <c r="D261" s="74" t="s">
        <v>556</v>
      </c>
      <c r="E261" s="75">
        <f t="shared" si="196"/>
        <v>41.5</v>
      </c>
      <c r="F261" s="74">
        <v>16</v>
      </c>
      <c r="G261" s="76">
        <f>2*F261</f>
        <v>32</v>
      </c>
      <c r="H261" s="19">
        <v>30</v>
      </c>
      <c r="I261" s="19">
        <v>3</v>
      </c>
      <c r="J261" s="79">
        <f t="shared" si="194"/>
        <v>6</v>
      </c>
      <c r="K261" s="19">
        <v>15</v>
      </c>
      <c r="L261" s="19"/>
      <c r="M261" s="79">
        <f t="shared" si="181"/>
        <v>0</v>
      </c>
      <c r="N261" s="19">
        <v>8</v>
      </c>
      <c r="O261" s="19"/>
      <c r="P261" s="79">
        <f t="shared" si="197"/>
        <v>0</v>
      </c>
      <c r="Q261" s="19">
        <v>25</v>
      </c>
      <c r="R261" s="81"/>
      <c r="S261" s="82">
        <f t="shared" si="183"/>
        <v>0</v>
      </c>
      <c r="T261" s="19">
        <v>6</v>
      </c>
      <c r="U261" s="19"/>
      <c r="V261" s="79">
        <f t="shared" si="184"/>
        <v>0</v>
      </c>
      <c r="W261" s="19">
        <v>4</v>
      </c>
      <c r="X261" s="19"/>
      <c r="Y261" s="82">
        <f t="shared" si="198"/>
        <v>0</v>
      </c>
      <c r="Z261" s="19">
        <v>10</v>
      </c>
      <c r="AA261" s="19"/>
      <c r="AB261" s="84">
        <f t="shared" si="195"/>
        <v>0</v>
      </c>
      <c r="AC261" s="19">
        <v>3</v>
      </c>
      <c r="AD261" s="19"/>
      <c r="AE261" s="79">
        <f t="shared" si="187"/>
        <v>0</v>
      </c>
      <c r="AF261" s="19">
        <v>8</v>
      </c>
      <c r="AG261" s="19"/>
      <c r="AH261" s="19"/>
      <c r="AI261" s="19">
        <f t="shared" si="188"/>
        <v>0</v>
      </c>
      <c r="AJ261" s="79">
        <f t="shared" si="191"/>
        <v>0</v>
      </c>
      <c r="AK261" s="19">
        <v>5</v>
      </c>
      <c r="AL261" s="19">
        <v>1</v>
      </c>
      <c r="AM261" s="19">
        <v>1</v>
      </c>
      <c r="AN261" s="19">
        <f t="shared" si="201"/>
        <v>2</v>
      </c>
      <c r="AO261" s="79">
        <f t="shared" si="177"/>
        <v>2</v>
      </c>
      <c r="AP261" s="19">
        <v>20</v>
      </c>
      <c r="AQ261" s="19"/>
      <c r="AR261" s="82">
        <f t="shared" si="193"/>
        <v>0</v>
      </c>
      <c r="AS261" s="81">
        <v>12</v>
      </c>
      <c r="AT261" s="81"/>
      <c r="AU261" s="81"/>
      <c r="AV261" s="81">
        <f t="shared" si="199"/>
        <v>0</v>
      </c>
      <c r="AW261" s="79">
        <f t="shared" si="192"/>
        <v>0</v>
      </c>
      <c r="AX261" s="19">
        <v>20</v>
      </c>
      <c r="AY261" s="81"/>
      <c r="AZ261" s="79">
        <f t="shared" si="190"/>
        <v>0</v>
      </c>
      <c r="BA261" s="19">
        <v>10</v>
      </c>
      <c r="BB261" s="19">
        <v>1</v>
      </c>
      <c r="BC261" s="79">
        <f t="shared" si="200"/>
        <v>1.5</v>
      </c>
      <c r="BD261" s="19">
        <v>18</v>
      </c>
    </row>
    <row r="262" customHeight="1" spans="1:56">
      <c r="A262" s="74"/>
      <c r="B262" s="74"/>
      <c r="C262" s="74">
        <v>15447</v>
      </c>
      <c r="D262" s="74" t="s">
        <v>557</v>
      </c>
      <c r="E262" s="75">
        <f t="shared" si="196"/>
        <v>22</v>
      </c>
      <c r="F262" s="74">
        <v>6</v>
      </c>
      <c r="G262" s="76">
        <f>2*F262</f>
        <v>12</v>
      </c>
      <c r="H262" s="19"/>
      <c r="I262" s="19">
        <v>2</v>
      </c>
      <c r="J262" s="79">
        <f t="shared" si="194"/>
        <v>4</v>
      </c>
      <c r="L262" s="19"/>
      <c r="M262" s="79">
        <f t="shared" si="181"/>
        <v>0</v>
      </c>
      <c r="N262" s="19"/>
      <c r="O262" s="19"/>
      <c r="P262" s="79">
        <f t="shared" si="197"/>
        <v>0</v>
      </c>
      <c r="Q262" s="19"/>
      <c r="R262" s="81"/>
      <c r="S262" s="82">
        <f t="shared" si="183"/>
        <v>0</v>
      </c>
      <c r="T262" s="19"/>
      <c r="U262" s="19">
        <v>1</v>
      </c>
      <c r="V262" s="79">
        <f t="shared" si="184"/>
        <v>2.5</v>
      </c>
      <c r="W262" s="19"/>
      <c r="X262" s="19"/>
      <c r="Y262" s="82">
        <f t="shared" si="198"/>
        <v>0</v>
      </c>
      <c r="AA262" s="19"/>
      <c r="AB262" s="84">
        <f t="shared" si="195"/>
        <v>0</v>
      </c>
      <c r="AC262" s="19"/>
      <c r="AD262" s="19"/>
      <c r="AE262" s="79">
        <f t="shared" si="187"/>
        <v>0</v>
      </c>
      <c r="AF262" s="19"/>
      <c r="AG262" s="19"/>
      <c r="AH262" s="19"/>
      <c r="AI262" s="19">
        <f t="shared" ref="AI262:AI325" si="202">AG262+AH262/2</f>
        <v>0</v>
      </c>
      <c r="AJ262" s="79">
        <f t="shared" si="191"/>
        <v>0</v>
      </c>
      <c r="AK262" s="19"/>
      <c r="AL262" s="19"/>
      <c r="AM262" s="19"/>
      <c r="AN262" s="19">
        <f t="shared" si="201"/>
        <v>0</v>
      </c>
      <c r="AO262" s="79">
        <f t="shared" si="177"/>
        <v>0</v>
      </c>
      <c r="AP262" s="19"/>
      <c r="AQ262" s="19"/>
      <c r="AR262" s="82">
        <f t="shared" si="193"/>
        <v>0</v>
      </c>
      <c r="AS262" s="81"/>
      <c r="AT262" s="81">
        <v>4</v>
      </c>
      <c r="AU262" s="81"/>
      <c r="AV262" s="81">
        <f t="shared" si="199"/>
        <v>4</v>
      </c>
      <c r="AW262" s="79">
        <f t="shared" si="192"/>
        <v>2</v>
      </c>
      <c r="AX262" s="19"/>
      <c r="AY262" s="81"/>
      <c r="AZ262" s="79">
        <f t="shared" si="190"/>
        <v>0</v>
      </c>
      <c r="BA262" s="19"/>
      <c r="BB262" s="19">
        <v>1</v>
      </c>
      <c r="BC262" s="79">
        <f t="shared" si="200"/>
        <v>1.5</v>
      </c>
      <c r="BD262" s="19"/>
    </row>
    <row r="263" customHeight="1" spans="1:56">
      <c r="A263" s="74"/>
      <c r="B263" s="74"/>
      <c r="C263" s="74">
        <v>4081</v>
      </c>
      <c r="D263" s="74" t="s">
        <v>558</v>
      </c>
      <c r="E263" s="75">
        <f t="shared" si="196"/>
        <v>15.6</v>
      </c>
      <c r="F263" s="74"/>
      <c r="G263" s="76"/>
      <c r="H263" s="19"/>
      <c r="I263" s="19">
        <v>6</v>
      </c>
      <c r="J263" s="79">
        <f t="shared" si="194"/>
        <v>12</v>
      </c>
      <c r="L263" s="19">
        <v>1</v>
      </c>
      <c r="M263" s="79">
        <f t="shared" si="181"/>
        <v>1.5</v>
      </c>
      <c r="N263" s="19"/>
      <c r="O263" s="19"/>
      <c r="P263" s="79">
        <f t="shared" si="197"/>
        <v>0</v>
      </c>
      <c r="Q263" s="19"/>
      <c r="R263" s="81"/>
      <c r="S263" s="82">
        <f t="shared" si="183"/>
        <v>0</v>
      </c>
      <c r="T263" s="19"/>
      <c r="U263" s="19"/>
      <c r="V263" s="79">
        <f t="shared" si="184"/>
        <v>0</v>
      </c>
      <c r="W263" s="19"/>
      <c r="X263" s="19">
        <v>2</v>
      </c>
      <c r="Y263" s="82">
        <f t="shared" si="198"/>
        <v>1.6</v>
      </c>
      <c r="AA263" s="19"/>
      <c r="AB263" s="84">
        <f t="shared" si="195"/>
        <v>0</v>
      </c>
      <c r="AC263" s="19"/>
      <c r="AD263" s="19"/>
      <c r="AE263" s="79">
        <f t="shared" si="187"/>
        <v>0</v>
      </c>
      <c r="AF263" s="19"/>
      <c r="AG263" s="19"/>
      <c r="AH263" s="19"/>
      <c r="AI263" s="19">
        <f t="shared" si="202"/>
        <v>0</v>
      </c>
      <c r="AJ263" s="79">
        <f t="shared" si="191"/>
        <v>0</v>
      </c>
      <c r="AK263" s="19"/>
      <c r="AL263" s="19"/>
      <c r="AM263" s="19"/>
      <c r="AN263" s="19">
        <f t="shared" si="201"/>
        <v>0</v>
      </c>
      <c r="AO263" s="79">
        <f t="shared" si="177"/>
        <v>0</v>
      </c>
      <c r="AP263" s="19"/>
      <c r="AQ263" s="19"/>
      <c r="AR263" s="82">
        <f t="shared" si="193"/>
        <v>0</v>
      </c>
      <c r="AS263" s="81"/>
      <c r="AT263" s="81">
        <v>1</v>
      </c>
      <c r="AU263" s="81"/>
      <c r="AV263" s="81">
        <f t="shared" si="199"/>
        <v>1</v>
      </c>
      <c r="AW263" s="79">
        <f t="shared" si="192"/>
        <v>0.5</v>
      </c>
      <c r="AX263" s="19"/>
      <c r="AY263" s="81"/>
      <c r="AZ263" s="79">
        <f t="shared" si="190"/>
        <v>0</v>
      </c>
      <c r="BA263" s="19"/>
      <c r="BB263" s="19"/>
      <c r="BC263" s="79">
        <f t="shared" si="200"/>
        <v>0</v>
      </c>
      <c r="BD263" s="19"/>
    </row>
    <row r="264" customHeight="1" spans="1:56">
      <c r="A264" s="74">
        <v>104838</v>
      </c>
      <c r="B264" s="74" t="s">
        <v>559</v>
      </c>
      <c r="C264" s="74">
        <v>10955</v>
      </c>
      <c r="D264" s="74" t="s">
        <v>560</v>
      </c>
      <c r="E264" s="75">
        <f t="shared" si="196"/>
        <v>31.7</v>
      </c>
      <c r="F264" s="74">
        <v>10</v>
      </c>
      <c r="G264" s="76">
        <f>2*F264</f>
        <v>20</v>
      </c>
      <c r="H264" s="19">
        <v>30</v>
      </c>
      <c r="I264" s="19"/>
      <c r="J264" s="79">
        <f t="shared" si="194"/>
        <v>0</v>
      </c>
      <c r="K264" s="19">
        <v>15</v>
      </c>
      <c r="L264" s="19"/>
      <c r="M264" s="79">
        <f t="shared" si="181"/>
        <v>0</v>
      </c>
      <c r="N264" s="19">
        <v>8</v>
      </c>
      <c r="O264" s="19"/>
      <c r="P264" s="79">
        <f t="shared" si="197"/>
        <v>0</v>
      </c>
      <c r="Q264" s="19">
        <v>25</v>
      </c>
      <c r="R264" s="81"/>
      <c r="S264" s="82">
        <f t="shared" si="183"/>
        <v>0</v>
      </c>
      <c r="T264" s="19">
        <v>6</v>
      </c>
      <c r="U264" s="19"/>
      <c r="V264" s="79">
        <f t="shared" si="184"/>
        <v>0</v>
      </c>
      <c r="W264" s="19">
        <v>4</v>
      </c>
      <c r="X264" s="19">
        <v>4</v>
      </c>
      <c r="Y264" s="82">
        <f t="shared" si="198"/>
        <v>3.2</v>
      </c>
      <c r="Z264" s="19">
        <v>10</v>
      </c>
      <c r="AA264" s="19"/>
      <c r="AB264" s="84">
        <f t="shared" si="195"/>
        <v>0</v>
      </c>
      <c r="AC264" s="19">
        <v>3</v>
      </c>
      <c r="AD264" s="19"/>
      <c r="AE264" s="79">
        <f t="shared" si="187"/>
        <v>0</v>
      </c>
      <c r="AF264" s="19">
        <v>8</v>
      </c>
      <c r="AG264" s="19"/>
      <c r="AH264" s="19"/>
      <c r="AI264" s="19">
        <f t="shared" si="202"/>
        <v>0</v>
      </c>
      <c r="AJ264" s="79">
        <f t="shared" si="191"/>
        <v>0</v>
      </c>
      <c r="AK264" s="19">
        <v>5</v>
      </c>
      <c r="AL264" s="19">
        <v>4</v>
      </c>
      <c r="AM264" s="19"/>
      <c r="AN264" s="19">
        <f t="shared" si="201"/>
        <v>4</v>
      </c>
      <c r="AO264" s="79">
        <f t="shared" si="177"/>
        <v>4</v>
      </c>
      <c r="AP264" s="19">
        <v>20</v>
      </c>
      <c r="AQ264" s="19">
        <v>1</v>
      </c>
      <c r="AR264" s="82">
        <f t="shared" si="193"/>
        <v>1</v>
      </c>
      <c r="AS264" s="81">
        <v>12</v>
      </c>
      <c r="AT264" s="81">
        <v>7</v>
      </c>
      <c r="AU264" s="81"/>
      <c r="AV264" s="81">
        <f t="shared" si="199"/>
        <v>7</v>
      </c>
      <c r="AW264" s="79">
        <f t="shared" si="192"/>
        <v>3.5</v>
      </c>
      <c r="AX264" s="19">
        <v>20</v>
      </c>
      <c r="AY264" s="81"/>
      <c r="AZ264" s="79">
        <f t="shared" si="190"/>
        <v>0</v>
      </c>
      <c r="BA264" s="19">
        <v>10</v>
      </c>
      <c r="BB264" s="19"/>
      <c r="BC264" s="79">
        <f t="shared" si="200"/>
        <v>0</v>
      </c>
      <c r="BD264" s="19">
        <v>18</v>
      </c>
    </row>
    <row r="265" customHeight="1" spans="1:56">
      <c r="A265" s="74"/>
      <c r="B265" s="74"/>
      <c r="C265" s="74">
        <v>15210</v>
      </c>
      <c r="D265" s="74" t="s">
        <v>561</v>
      </c>
      <c r="E265" s="75">
        <f t="shared" si="196"/>
        <v>66</v>
      </c>
      <c r="F265" s="74">
        <v>16</v>
      </c>
      <c r="G265" s="76">
        <f>2*F265</f>
        <v>32</v>
      </c>
      <c r="H265" s="19"/>
      <c r="I265" s="19">
        <v>6</v>
      </c>
      <c r="J265" s="79">
        <f t="shared" si="194"/>
        <v>12</v>
      </c>
      <c r="L265" s="19"/>
      <c r="M265" s="79">
        <f t="shared" si="181"/>
        <v>0</v>
      </c>
      <c r="N265" s="19"/>
      <c r="O265" s="19">
        <v>7</v>
      </c>
      <c r="P265" s="79">
        <f t="shared" si="197"/>
        <v>7</v>
      </c>
      <c r="Q265" s="19"/>
      <c r="R265" s="81"/>
      <c r="S265" s="82">
        <f t="shared" si="183"/>
        <v>0</v>
      </c>
      <c r="T265" s="19"/>
      <c r="U265" s="19">
        <v>3</v>
      </c>
      <c r="V265" s="79">
        <f t="shared" si="184"/>
        <v>7.5</v>
      </c>
      <c r="W265" s="19"/>
      <c r="X265" s="19"/>
      <c r="Y265" s="82">
        <f t="shared" si="198"/>
        <v>0</v>
      </c>
      <c r="AA265" s="19"/>
      <c r="AB265" s="84">
        <f t="shared" si="195"/>
        <v>0</v>
      </c>
      <c r="AC265" s="19"/>
      <c r="AD265" s="19"/>
      <c r="AE265" s="79">
        <f t="shared" si="187"/>
        <v>0</v>
      </c>
      <c r="AF265" s="19"/>
      <c r="AG265" s="19"/>
      <c r="AH265" s="19"/>
      <c r="AI265" s="19">
        <f t="shared" si="202"/>
        <v>0</v>
      </c>
      <c r="AJ265" s="79">
        <f t="shared" si="191"/>
        <v>0</v>
      </c>
      <c r="AK265" s="19"/>
      <c r="AL265" s="19">
        <v>2</v>
      </c>
      <c r="AM265" s="19">
        <v>1</v>
      </c>
      <c r="AN265" s="19">
        <f t="shared" si="201"/>
        <v>3</v>
      </c>
      <c r="AO265" s="79">
        <f t="shared" si="177"/>
        <v>3</v>
      </c>
      <c r="AP265" s="19"/>
      <c r="AQ265" s="19"/>
      <c r="AR265" s="82">
        <f t="shared" si="193"/>
        <v>0</v>
      </c>
      <c r="AS265" s="81"/>
      <c r="AT265" s="81">
        <v>9</v>
      </c>
      <c r="AU265" s="81"/>
      <c r="AV265" s="81">
        <f t="shared" si="199"/>
        <v>9</v>
      </c>
      <c r="AW265" s="79">
        <f t="shared" si="192"/>
        <v>4.5</v>
      </c>
      <c r="AX265" s="19"/>
      <c r="AY265" s="81"/>
      <c r="AZ265" s="79">
        <f t="shared" si="190"/>
        <v>0</v>
      </c>
      <c r="BA265" s="19"/>
      <c r="BB265" s="19"/>
      <c r="BC265" s="79">
        <f t="shared" si="200"/>
        <v>0</v>
      </c>
      <c r="BD265" s="19"/>
    </row>
    <row r="266" customHeight="1" spans="1:56">
      <c r="A266" s="74">
        <v>105267</v>
      </c>
      <c r="B266" s="74" t="s">
        <v>562</v>
      </c>
      <c r="C266" s="74">
        <v>8060</v>
      </c>
      <c r="D266" s="74" t="s">
        <v>563</v>
      </c>
      <c r="E266" s="75">
        <f t="shared" si="196"/>
        <v>182.5</v>
      </c>
      <c r="F266" s="74">
        <v>34</v>
      </c>
      <c r="G266" s="76">
        <f t="shared" ref="G266:G278" si="203">4*F266</f>
        <v>136</v>
      </c>
      <c r="H266" s="19">
        <v>35</v>
      </c>
      <c r="I266" s="19">
        <v>1</v>
      </c>
      <c r="J266" s="79">
        <f t="shared" si="194"/>
        <v>2</v>
      </c>
      <c r="K266" s="19">
        <v>25</v>
      </c>
      <c r="L266" s="19">
        <v>1</v>
      </c>
      <c r="M266" s="79">
        <f t="shared" si="181"/>
        <v>1.5</v>
      </c>
      <c r="N266" s="19">
        <v>12</v>
      </c>
      <c r="O266" s="19">
        <v>3</v>
      </c>
      <c r="P266" s="79">
        <f t="shared" si="197"/>
        <v>3</v>
      </c>
      <c r="Q266" s="19">
        <v>30</v>
      </c>
      <c r="R266" s="81"/>
      <c r="S266" s="82">
        <f t="shared" si="183"/>
        <v>0</v>
      </c>
      <c r="T266" s="19">
        <v>10</v>
      </c>
      <c r="U266" s="19"/>
      <c r="V266" s="79">
        <f t="shared" si="184"/>
        <v>0</v>
      </c>
      <c r="W266" s="19">
        <v>6</v>
      </c>
      <c r="X266" s="19">
        <v>9</v>
      </c>
      <c r="Y266" s="82">
        <f t="shared" ref="Y266:Y273" si="204">1*X266</f>
        <v>9</v>
      </c>
      <c r="Z266" s="19">
        <v>12</v>
      </c>
      <c r="AA266" s="19">
        <v>1</v>
      </c>
      <c r="AB266" s="84">
        <f t="shared" si="195"/>
        <v>0.5</v>
      </c>
      <c r="AC266" s="19">
        <v>8</v>
      </c>
      <c r="AD266" s="19"/>
      <c r="AE266" s="79">
        <f t="shared" si="187"/>
        <v>0</v>
      </c>
      <c r="AF266" s="19">
        <v>12</v>
      </c>
      <c r="AG266" s="19">
        <v>1</v>
      </c>
      <c r="AH266" s="19"/>
      <c r="AI266" s="19">
        <f t="shared" si="202"/>
        <v>1</v>
      </c>
      <c r="AJ266" s="79">
        <f t="shared" si="191"/>
        <v>1.5</v>
      </c>
      <c r="AK266" s="19">
        <v>10</v>
      </c>
      <c r="AL266" s="19">
        <v>11</v>
      </c>
      <c r="AM266" s="19">
        <v>1</v>
      </c>
      <c r="AN266" s="19">
        <f t="shared" si="201"/>
        <v>12</v>
      </c>
      <c r="AO266" s="79">
        <f t="shared" si="177"/>
        <v>12</v>
      </c>
      <c r="AP266" s="19">
        <v>25</v>
      </c>
      <c r="AQ266" s="19"/>
      <c r="AR266" s="82">
        <f t="shared" si="193"/>
        <v>0</v>
      </c>
      <c r="AS266" s="81">
        <v>18</v>
      </c>
      <c r="AT266" s="81">
        <v>2</v>
      </c>
      <c r="AU266" s="81">
        <v>4</v>
      </c>
      <c r="AV266" s="81">
        <f t="shared" si="199"/>
        <v>10</v>
      </c>
      <c r="AW266" s="79">
        <f>1*AV266</f>
        <v>10</v>
      </c>
      <c r="AX266" s="19">
        <v>25</v>
      </c>
      <c r="AY266" s="81">
        <v>1</v>
      </c>
      <c r="AZ266" s="79">
        <f t="shared" si="190"/>
        <v>1</v>
      </c>
      <c r="BA266" s="19">
        <v>15</v>
      </c>
      <c r="BB266" s="19">
        <v>4</v>
      </c>
      <c r="BC266" s="79">
        <f t="shared" si="200"/>
        <v>6</v>
      </c>
      <c r="BD266" s="19">
        <v>20</v>
      </c>
    </row>
    <row r="267" customHeight="1" spans="1:56">
      <c r="A267" s="74"/>
      <c r="B267" s="74"/>
      <c r="C267" s="74">
        <v>12886</v>
      </c>
      <c r="D267" s="74" t="s">
        <v>564</v>
      </c>
      <c r="E267" s="75">
        <f t="shared" si="196"/>
        <v>186.8</v>
      </c>
      <c r="F267" s="74">
        <v>29</v>
      </c>
      <c r="G267" s="76">
        <f t="shared" si="203"/>
        <v>116</v>
      </c>
      <c r="H267" s="19"/>
      <c r="I267" s="19">
        <v>12</v>
      </c>
      <c r="J267" s="79">
        <f t="shared" si="194"/>
        <v>24</v>
      </c>
      <c r="L267" s="19">
        <v>1</v>
      </c>
      <c r="M267" s="79">
        <f t="shared" si="181"/>
        <v>1.5</v>
      </c>
      <c r="N267" s="19"/>
      <c r="O267" s="19">
        <v>9</v>
      </c>
      <c r="P267" s="79">
        <f t="shared" si="197"/>
        <v>9</v>
      </c>
      <c r="Q267" s="19"/>
      <c r="R267" s="81">
        <v>1</v>
      </c>
      <c r="S267" s="82">
        <f t="shared" si="183"/>
        <v>0.8</v>
      </c>
      <c r="T267" s="19"/>
      <c r="U267" s="19"/>
      <c r="V267" s="79">
        <f t="shared" si="184"/>
        <v>0</v>
      </c>
      <c r="W267" s="19"/>
      <c r="X267" s="19">
        <v>8</v>
      </c>
      <c r="Y267" s="82">
        <f t="shared" si="204"/>
        <v>8</v>
      </c>
      <c r="AA267" s="19">
        <v>4</v>
      </c>
      <c r="AB267" s="84">
        <f t="shared" si="195"/>
        <v>2</v>
      </c>
      <c r="AC267" s="19"/>
      <c r="AD267" s="19"/>
      <c r="AE267" s="79">
        <f t="shared" si="187"/>
        <v>0</v>
      </c>
      <c r="AF267" s="19"/>
      <c r="AG267" s="19">
        <v>1</v>
      </c>
      <c r="AH267" s="19"/>
      <c r="AI267" s="19">
        <f t="shared" si="202"/>
        <v>1</v>
      </c>
      <c r="AJ267" s="79">
        <f t="shared" si="191"/>
        <v>1.5</v>
      </c>
      <c r="AK267" s="19"/>
      <c r="AL267" s="19">
        <v>5</v>
      </c>
      <c r="AM267" s="19">
        <v>3</v>
      </c>
      <c r="AN267" s="19">
        <f t="shared" si="201"/>
        <v>8</v>
      </c>
      <c r="AO267" s="79">
        <f t="shared" si="177"/>
        <v>8</v>
      </c>
      <c r="AP267" s="19"/>
      <c r="AQ267" s="19">
        <v>3</v>
      </c>
      <c r="AR267" s="82">
        <f t="shared" si="193"/>
        <v>3</v>
      </c>
      <c r="AS267" s="81"/>
      <c r="AT267" s="81">
        <v>8</v>
      </c>
      <c r="AU267" s="81">
        <v>2</v>
      </c>
      <c r="AV267" s="81">
        <f t="shared" si="199"/>
        <v>12</v>
      </c>
      <c r="AW267" s="79">
        <f>1*AV267</f>
        <v>12</v>
      </c>
      <c r="AX267" s="19"/>
      <c r="AY267" s="81">
        <v>1</v>
      </c>
      <c r="AZ267" s="79">
        <f t="shared" si="190"/>
        <v>1</v>
      </c>
      <c r="BA267" s="19"/>
      <c r="BB267" s="19"/>
      <c r="BC267" s="79">
        <f t="shared" si="200"/>
        <v>0</v>
      </c>
      <c r="BD267" s="19"/>
    </row>
    <row r="268" customHeight="1" spans="1:56">
      <c r="A268" s="74"/>
      <c r="B268" s="74"/>
      <c r="C268" s="74">
        <v>14442</v>
      </c>
      <c r="D268" s="74" t="s">
        <v>565</v>
      </c>
      <c r="E268" s="75">
        <f t="shared" si="196"/>
        <v>103.75</v>
      </c>
      <c r="F268" s="74">
        <v>18</v>
      </c>
      <c r="G268" s="76">
        <f t="shared" si="203"/>
        <v>72</v>
      </c>
      <c r="H268" s="19"/>
      <c r="I268" s="19">
        <v>3</v>
      </c>
      <c r="J268" s="79">
        <f t="shared" si="194"/>
        <v>6</v>
      </c>
      <c r="L268" s="19"/>
      <c r="M268" s="79">
        <f t="shared" si="181"/>
        <v>0</v>
      </c>
      <c r="N268" s="19"/>
      <c r="O268" s="19">
        <v>10</v>
      </c>
      <c r="P268" s="79">
        <f t="shared" si="197"/>
        <v>10</v>
      </c>
      <c r="Q268" s="19"/>
      <c r="R268" s="81"/>
      <c r="S268" s="82">
        <f t="shared" si="183"/>
        <v>0</v>
      </c>
      <c r="T268" s="19"/>
      <c r="U268" s="19"/>
      <c r="V268" s="79">
        <f t="shared" si="184"/>
        <v>0</v>
      </c>
      <c r="W268" s="19"/>
      <c r="X268" s="19">
        <v>2</v>
      </c>
      <c r="Y268" s="82">
        <f t="shared" si="204"/>
        <v>2</v>
      </c>
      <c r="AA268" s="19"/>
      <c r="AB268" s="84">
        <f t="shared" si="195"/>
        <v>0</v>
      </c>
      <c r="AC268" s="19"/>
      <c r="AD268" s="19"/>
      <c r="AE268" s="79">
        <f t="shared" si="187"/>
        <v>0</v>
      </c>
      <c r="AF268" s="19"/>
      <c r="AG268" s="19">
        <v>2</v>
      </c>
      <c r="AH268" s="19">
        <v>1</v>
      </c>
      <c r="AI268" s="19">
        <f t="shared" si="202"/>
        <v>2.5</v>
      </c>
      <c r="AJ268" s="79">
        <f t="shared" si="191"/>
        <v>3.75</v>
      </c>
      <c r="AK268" s="19"/>
      <c r="AL268" s="19">
        <v>4</v>
      </c>
      <c r="AM268" s="19"/>
      <c r="AN268" s="19">
        <f t="shared" si="201"/>
        <v>4</v>
      </c>
      <c r="AO268" s="79">
        <f t="shared" si="177"/>
        <v>4</v>
      </c>
      <c r="AP268" s="19"/>
      <c r="AQ268" s="19"/>
      <c r="AR268" s="82">
        <f t="shared" si="193"/>
        <v>0</v>
      </c>
      <c r="AS268" s="81"/>
      <c r="AT268" s="81">
        <v>4</v>
      </c>
      <c r="AU268" s="81"/>
      <c r="AV268" s="81">
        <f t="shared" si="199"/>
        <v>4</v>
      </c>
      <c r="AW268" s="79">
        <f>1*AV268</f>
        <v>4</v>
      </c>
      <c r="AX268" s="19"/>
      <c r="AY268" s="81">
        <v>2</v>
      </c>
      <c r="AZ268" s="79">
        <f t="shared" si="190"/>
        <v>2</v>
      </c>
      <c r="BA268" s="19"/>
      <c r="BB268" s="19"/>
      <c r="BC268" s="79">
        <f t="shared" si="200"/>
        <v>0</v>
      </c>
      <c r="BD268" s="19"/>
    </row>
    <row r="269" customHeight="1" spans="1:56">
      <c r="A269" s="74">
        <v>105751</v>
      </c>
      <c r="B269" s="74" t="s">
        <v>566</v>
      </c>
      <c r="C269" s="74">
        <v>9295</v>
      </c>
      <c r="D269" s="74" t="s">
        <v>567</v>
      </c>
      <c r="E269" s="75">
        <f t="shared" si="196"/>
        <v>100</v>
      </c>
      <c r="F269" s="74">
        <v>19</v>
      </c>
      <c r="G269" s="76">
        <f t="shared" si="203"/>
        <v>76</v>
      </c>
      <c r="H269" s="19">
        <v>35</v>
      </c>
      <c r="I269" s="19">
        <v>1</v>
      </c>
      <c r="J269" s="79">
        <f t="shared" si="194"/>
        <v>2</v>
      </c>
      <c r="K269" s="19">
        <v>25</v>
      </c>
      <c r="L269" s="19">
        <v>1</v>
      </c>
      <c r="M269" s="79">
        <f t="shared" si="181"/>
        <v>1.5</v>
      </c>
      <c r="N269" s="19">
        <v>12</v>
      </c>
      <c r="O269" s="19">
        <v>6</v>
      </c>
      <c r="P269" s="79">
        <f t="shared" si="197"/>
        <v>6</v>
      </c>
      <c r="Q269" s="19">
        <v>30</v>
      </c>
      <c r="R269" s="81"/>
      <c r="S269" s="82">
        <f t="shared" si="183"/>
        <v>0</v>
      </c>
      <c r="T269" s="19">
        <v>10</v>
      </c>
      <c r="U269" s="19">
        <v>2</v>
      </c>
      <c r="V269" s="79">
        <f t="shared" si="184"/>
        <v>5</v>
      </c>
      <c r="W269" s="19">
        <v>6</v>
      </c>
      <c r="X269" s="19">
        <v>6</v>
      </c>
      <c r="Y269" s="82">
        <f t="shared" si="204"/>
        <v>6</v>
      </c>
      <c r="Z269" s="19">
        <v>12</v>
      </c>
      <c r="AA269" s="19"/>
      <c r="AB269" s="84">
        <f t="shared" si="195"/>
        <v>0</v>
      </c>
      <c r="AC269" s="19">
        <v>8</v>
      </c>
      <c r="AD269" s="19"/>
      <c r="AE269" s="79">
        <f t="shared" si="187"/>
        <v>0</v>
      </c>
      <c r="AF269" s="19">
        <v>12</v>
      </c>
      <c r="AG269" s="19">
        <v>1</v>
      </c>
      <c r="AH269" s="19"/>
      <c r="AI269" s="19">
        <f t="shared" si="202"/>
        <v>1</v>
      </c>
      <c r="AJ269" s="79">
        <f t="shared" si="191"/>
        <v>1.5</v>
      </c>
      <c r="AK269" s="19">
        <v>10</v>
      </c>
      <c r="AL269" s="19">
        <v>1</v>
      </c>
      <c r="AM269" s="19">
        <v>0</v>
      </c>
      <c r="AN269" s="19">
        <f t="shared" si="201"/>
        <v>1</v>
      </c>
      <c r="AO269" s="79">
        <f t="shared" si="177"/>
        <v>1</v>
      </c>
      <c r="AP269" s="19">
        <v>25</v>
      </c>
      <c r="AQ269" s="19"/>
      <c r="AR269" s="82">
        <f t="shared" si="193"/>
        <v>0</v>
      </c>
      <c r="AS269" s="81">
        <v>15</v>
      </c>
      <c r="AT269" s="81"/>
      <c r="AU269" s="81">
        <v>1</v>
      </c>
      <c r="AV269" s="81">
        <f t="shared" si="199"/>
        <v>2</v>
      </c>
      <c r="AW269" s="79">
        <f>0.5*AV269</f>
        <v>1</v>
      </c>
      <c r="AX269" s="19">
        <v>25</v>
      </c>
      <c r="AY269" s="81"/>
      <c r="AZ269" s="79">
        <f t="shared" si="190"/>
        <v>0</v>
      </c>
      <c r="BA269" s="19">
        <v>15</v>
      </c>
      <c r="BB269" s="19"/>
      <c r="BC269" s="79">
        <f t="shared" si="200"/>
        <v>0</v>
      </c>
      <c r="BD269" s="19">
        <v>20</v>
      </c>
    </row>
    <row r="270" customHeight="1" spans="1:56">
      <c r="A270" s="74"/>
      <c r="B270" s="74"/>
      <c r="C270" s="74">
        <v>13196</v>
      </c>
      <c r="D270" s="74" t="s">
        <v>568</v>
      </c>
      <c r="E270" s="75">
        <f t="shared" si="196"/>
        <v>134.75</v>
      </c>
      <c r="F270" s="74">
        <v>25</v>
      </c>
      <c r="G270" s="76">
        <f t="shared" si="203"/>
        <v>100</v>
      </c>
      <c r="H270" s="19"/>
      <c r="I270" s="19"/>
      <c r="J270" s="79">
        <f t="shared" si="194"/>
        <v>0</v>
      </c>
      <c r="L270" s="19"/>
      <c r="M270" s="79">
        <f t="shared" si="181"/>
        <v>0</v>
      </c>
      <c r="N270" s="19"/>
      <c r="O270" s="19">
        <v>10</v>
      </c>
      <c r="P270" s="79">
        <f t="shared" si="197"/>
        <v>10</v>
      </c>
      <c r="Q270" s="19"/>
      <c r="R270" s="81"/>
      <c r="S270" s="82">
        <f t="shared" si="183"/>
        <v>0</v>
      </c>
      <c r="T270" s="19"/>
      <c r="U270" s="19"/>
      <c r="V270" s="79">
        <f t="shared" si="184"/>
        <v>0</v>
      </c>
      <c r="W270" s="19"/>
      <c r="X270" s="19">
        <v>7</v>
      </c>
      <c r="Y270" s="82">
        <f t="shared" si="204"/>
        <v>7</v>
      </c>
      <c r="AA270" s="19"/>
      <c r="AB270" s="84">
        <f t="shared" si="195"/>
        <v>0</v>
      </c>
      <c r="AC270" s="19"/>
      <c r="AD270" s="19"/>
      <c r="AE270" s="79">
        <f t="shared" si="187"/>
        <v>0</v>
      </c>
      <c r="AF270" s="19"/>
      <c r="AG270" s="19"/>
      <c r="AH270" s="19">
        <v>1</v>
      </c>
      <c r="AI270" s="19">
        <f t="shared" si="202"/>
        <v>0.5</v>
      </c>
      <c r="AJ270" s="79">
        <f t="shared" si="191"/>
        <v>0.75</v>
      </c>
      <c r="AK270" s="19"/>
      <c r="AL270" s="19">
        <v>9</v>
      </c>
      <c r="AM270" s="19">
        <v>2</v>
      </c>
      <c r="AN270" s="19">
        <f t="shared" si="201"/>
        <v>11</v>
      </c>
      <c r="AO270" s="79">
        <f t="shared" si="177"/>
        <v>11</v>
      </c>
      <c r="AP270" s="19"/>
      <c r="AQ270" s="19"/>
      <c r="AR270" s="82">
        <f t="shared" si="193"/>
        <v>0</v>
      </c>
      <c r="AS270" s="81"/>
      <c r="AT270" s="81">
        <v>2</v>
      </c>
      <c r="AU270" s="81">
        <v>4</v>
      </c>
      <c r="AV270" s="81">
        <f t="shared" si="199"/>
        <v>10</v>
      </c>
      <c r="AW270" s="79">
        <f>0.5*AV270</f>
        <v>5</v>
      </c>
      <c r="AX270" s="19"/>
      <c r="AY270" s="81">
        <v>1</v>
      </c>
      <c r="AZ270" s="79">
        <f t="shared" si="190"/>
        <v>1</v>
      </c>
      <c r="BA270" s="19"/>
      <c r="BB270" s="19"/>
      <c r="BC270" s="79">
        <f t="shared" si="200"/>
        <v>0</v>
      </c>
      <c r="BD270" s="19"/>
    </row>
    <row r="271" customHeight="1" spans="1:56">
      <c r="A271" s="74">
        <v>105910</v>
      </c>
      <c r="B271" s="74" t="s">
        <v>569</v>
      </c>
      <c r="C271" s="74">
        <v>12949</v>
      </c>
      <c r="D271" s="74" t="s">
        <v>570</v>
      </c>
      <c r="E271" s="75">
        <f t="shared" si="196"/>
        <v>34</v>
      </c>
      <c r="F271" s="74">
        <v>1</v>
      </c>
      <c r="G271" s="76">
        <f t="shared" si="203"/>
        <v>4</v>
      </c>
      <c r="H271" s="19">
        <v>30</v>
      </c>
      <c r="I271" s="19">
        <v>5</v>
      </c>
      <c r="J271" s="79">
        <f t="shared" si="194"/>
        <v>10</v>
      </c>
      <c r="K271" s="19">
        <v>15</v>
      </c>
      <c r="L271" s="19"/>
      <c r="M271" s="79">
        <f t="shared" si="181"/>
        <v>0</v>
      </c>
      <c r="N271" s="19">
        <v>8</v>
      </c>
      <c r="O271" s="19">
        <v>2</v>
      </c>
      <c r="P271" s="79">
        <f t="shared" si="197"/>
        <v>2</v>
      </c>
      <c r="Q271" s="19">
        <v>30</v>
      </c>
      <c r="R271" s="81"/>
      <c r="S271" s="82">
        <f t="shared" si="183"/>
        <v>0</v>
      </c>
      <c r="T271" s="19">
        <v>6</v>
      </c>
      <c r="U271" s="19"/>
      <c r="V271" s="79">
        <f>3.5*U271</f>
        <v>0</v>
      </c>
      <c r="W271" s="19">
        <v>4</v>
      </c>
      <c r="X271" s="19"/>
      <c r="Y271" s="82">
        <f t="shared" si="204"/>
        <v>0</v>
      </c>
      <c r="Z271" s="19">
        <v>10</v>
      </c>
      <c r="AA271" s="19">
        <v>1</v>
      </c>
      <c r="AB271" s="84">
        <f t="shared" si="195"/>
        <v>0.5</v>
      </c>
      <c r="AC271" s="19">
        <v>3</v>
      </c>
      <c r="AD271" s="19"/>
      <c r="AE271" s="79">
        <f t="shared" si="187"/>
        <v>0</v>
      </c>
      <c r="AF271" s="19">
        <v>8</v>
      </c>
      <c r="AG271" s="19">
        <v>1</v>
      </c>
      <c r="AH271" s="19"/>
      <c r="AI271" s="19">
        <f t="shared" si="202"/>
        <v>1</v>
      </c>
      <c r="AJ271" s="79">
        <f t="shared" si="191"/>
        <v>1.5</v>
      </c>
      <c r="AK271" s="19">
        <v>5</v>
      </c>
      <c r="AL271" s="19">
        <v>3</v>
      </c>
      <c r="AM271" s="19">
        <v>3</v>
      </c>
      <c r="AN271" s="19">
        <f t="shared" si="201"/>
        <v>6</v>
      </c>
      <c r="AO271" s="79">
        <f>2.5*AN271</f>
        <v>15</v>
      </c>
      <c r="AP271" s="19">
        <v>20</v>
      </c>
      <c r="AQ271" s="19"/>
      <c r="AR271" s="82">
        <f t="shared" si="193"/>
        <v>0</v>
      </c>
      <c r="AS271" s="81">
        <v>12</v>
      </c>
      <c r="AT271" s="81"/>
      <c r="AU271" s="81"/>
      <c r="AV271" s="81">
        <f t="shared" si="199"/>
        <v>0</v>
      </c>
      <c r="AW271" s="79">
        <f>0.5*AV271</f>
        <v>0</v>
      </c>
      <c r="AX271" s="19">
        <v>20</v>
      </c>
      <c r="AY271" s="81">
        <v>1</v>
      </c>
      <c r="AZ271" s="79">
        <f t="shared" si="190"/>
        <v>1</v>
      </c>
      <c r="BA271" s="19">
        <v>10</v>
      </c>
      <c r="BB271" s="19"/>
      <c r="BC271" s="79">
        <f t="shared" si="200"/>
        <v>0</v>
      </c>
      <c r="BD271" s="19">
        <v>18</v>
      </c>
    </row>
    <row r="272" customHeight="1" spans="1:56">
      <c r="A272" s="74"/>
      <c r="B272" s="74"/>
      <c r="C272" s="74">
        <v>13199</v>
      </c>
      <c r="D272" s="74" t="s">
        <v>571</v>
      </c>
      <c r="E272" s="75">
        <f t="shared" si="196"/>
        <v>182.3</v>
      </c>
      <c r="F272" s="74">
        <v>23</v>
      </c>
      <c r="G272" s="76">
        <f t="shared" si="203"/>
        <v>92</v>
      </c>
      <c r="H272" s="19"/>
      <c r="I272" s="19">
        <v>7</v>
      </c>
      <c r="J272" s="79">
        <f t="shared" si="194"/>
        <v>14</v>
      </c>
      <c r="L272" s="19"/>
      <c r="M272" s="79">
        <f t="shared" si="181"/>
        <v>0</v>
      </c>
      <c r="N272" s="19"/>
      <c r="O272" s="19">
        <v>3</v>
      </c>
      <c r="P272" s="79">
        <f t="shared" si="197"/>
        <v>3</v>
      </c>
      <c r="Q272" s="19"/>
      <c r="R272" s="81">
        <v>1</v>
      </c>
      <c r="S272" s="82">
        <f t="shared" si="183"/>
        <v>0.8</v>
      </c>
      <c r="T272" s="19"/>
      <c r="U272" s="19">
        <v>4</v>
      </c>
      <c r="V272" s="79">
        <f>3.5*U272</f>
        <v>14</v>
      </c>
      <c r="W272" s="19"/>
      <c r="X272" s="19">
        <v>15</v>
      </c>
      <c r="Y272" s="82">
        <f t="shared" si="204"/>
        <v>15</v>
      </c>
      <c r="AA272" s="19"/>
      <c r="AB272" s="84">
        <f t="shared" si="195"/>
        <v>0</v>
      </c>
      <c r="AC272" s="19"/>
      <c r="AD272" s="19"/>
      <c r="AE272" s="79">
        <f t="shared" si="187"/>
        <v>0</v>
      </c>
      <c r="AF272" s="19"/>
      <c r="AG272" s="19">
        <v>2</v>
      </c>
      <c r="AH272" s="19"/>
      <c r="AI272" s="19">
        <f t="shared" si="202"/>
        <v>2</v>
      </c>
      <c r="AJ272" s="79">
        <f t="shared" si="191"/>
        <v>3</v>
      </c>
      <c r="AK272" s="19"/>
      <c r="AL272" s="19">
        <v>12</v>
      </c>
      <c r="AM272" s="19"/>
      <c r="AN272" s="19">
        <f t="shared" si="201"/>
        <v>12</v>
      </c>
      <c r="AO272" s="79">
        <f>2.5*AN272</f>
        <v>30</v>
      </c>
      <c r="AP272" s="19"/>
      <c r="AQ272" s="19">
        <v>2</v>
      </c>
      <c r="AR272" s="82">
        <f t="shared" si="193"/>
        <v>2</v>
      </c>
      <c r="AS272" s="81"/>
      <c r="AT272" s="81">
        <v>14</v>
      </c>
      <c r="AU272" s="81"/>
      <c r="AV272" s="81">
        <f t="shared" si="199"/>
        <v>14</v>
      </c>
      <c r="AW272" s="79">
        <f>0.5*AV272</f>
        <v>7</v>
      </c>
      <c r="AX272" s="19"/>
      <c r="AY272" s="81"/>
      <c r="AZ272" s="79">
        <f t="shared" si="190"/>
        <v>0</v>
      </c>
      <c r="BA272" s="19"/>
      <c r="BB272" s="19">
        <v>1</v>
      </c>
      <c r="BC272" s="79">
        <f t="shared" si="200"/>
        <v>1.5</v>
      </c>
      <c r="BD272" s="19"/>
    </row>
    <row r="273" customHeight="1" spans="1:56">
      <c r="A273" s="74"/>
      <c r="B273" s="74"/>
      <c r="C273" s="74">
        <v>14407</v>
      </c>
      <c r="D273" s="74" t="s">
        <v>276</v>
      </c>
      <c r="E273" s="75">
        <f t="shared" si="196"/>
        <v>98.25</v>
      </c>
      <c r="F273" s="74">
        <v>11</v>
      </c>
      <c r="G273" s="76">
        <f t="shared" si="203"/>
        <v>44</v>
      </c>
      <c r="H273" s="19"/>
      <c r="I273" s="19">
        <v>2</v>
      </c>
      <c r="J273" s="79">
        <f t="shared" si="194"/>
        <v>4</v>
      </c>
      <c r="L273" s="19"/>
      <c r="M273" s="79">
        <f t="shared" si="181"/>
        <v>0</v>
      </c>
      <c r="N273" s="19"/>
      <c r="O273" s="19">
        <v>1</v>
      </c>
      <c r="P273" s="79">
        <f t="shared" si="197"/>
        <v>1</v>
      </c>
      <c r="Q273" s="19"/>
      <c r="R273" s="81"/>
      <c r="S273" s="82">
        <f t="shared" si="183"/>
        <v>0</v>
      </c>
      <c r="T273" s="19"/>
      <c r="U273" s="19">
        <v>4</v>
      </c>
      <c r="V273" s="79">
        <f>3.5*U273</f>
        <v>14</v>
      </c>
      <c r="W273" s="19"/>
      <c r="X273" s="19">
        <v>3</v>
      </c>
      <c r="Y273" s="82">
        <f t="shared" si="204"/>
        <v>3</v>
      </c>
      <c r="AA273" s="19"/>
      <c r="AB273" s="84">
        <f t="shared" si="195"/>
        <v>0</v>
      </c>
      <c r="AC273" s="19"/>
      <c r="AD273" s="19"/>
      <c r="AE273" s="79">
        <f t="shared" si="187"/>
        <v>0</v>
      </c>
      <c r="AF273" s="19"/>
      <c r="AG273" s="19">
        <v>1</v>
      </c>
      <c r="AH273" s="19">
        <v>1</v>
      </c>
      <c r="AI273" s="19">
        <f t="shared" si="202"/>
        <v>1.5</v>
      </c>
      <c r="AJ273" s="79">
        <f t="shared" si="191"/>
        <v>2.25</v>
      </c>
      <c r="AK273" s="19"/>
      <c r="AL273" s="19">
        <v>10</v>
      </c>
      <c r="AM273" s="19"/>
      <c r="AN273" s="19">
        <f t="shared" si="201"/>
        <v>10</v>
      </c>
      <c r="AO273" s="79">
        <f>2.5*AN273</f>
        <v>25</v>
      </c>
      <c r="AP273" s="19"/>
      <c r="AQ273" s="19">
        <v>1</v>
      </c>
      <c r="AR273" s="82">
        <f t="shared" si="193"/>
        <v>1</v>
      </c>
      <c r="AS273" s="81"/>
      <c r="AT273" s="81">
        <v>1</v>
      </c>
      <c r="AU273" s="81">
        <v>1</v>
      </c>
      <c r="AV273" s="81">
        <f t="shared" si="199"/>
        <v>3</v>
      </c>
      <c r="AW273" s="79">
        <f>0.5*AV273</f>
        <v>1.5</v>
      </c>
      <c r="AX273" s="19"/>
      <c r="AY273" s="81">
        <v>1</v>
      </c>
      <c r="AZ273" s="79">
        <f t="shared" si="190"/>
        <v>1</v>
      </c>
      <c r="BA273" s="19"/>
      <c r="BB273" s="19">
        <v>1</v>
      </c>
      <c r="BC273" s="79">
        <f t="shared" si="200"/>
        <v>1.5</v>
      </c>
      <c r="BD273" s="19"/>
    </row>
    <row r="274" customHeight="1" spans="1:56">
      <c r="A274" s="74">
        <v>106066</v>
      </c>
      <c r="B274" s="74" t="s">
        <v>572</v>
      </c>
      <c r="C274" s="74">
        <v>995676</v>
      </c>
      <c r="D274" s="74" t="s">
        <v>573</v>
      </c>
      <c r="E274" s="75">
        <f t="shared" si="196"/>
        <v>455</v>
      </c>
      <c r="F274" s="74">
        <v>73</v>
      </c>
      <c r="G274" s="76">
        <f t="shared" si="203"/>
        <v>292</v>
      </c>
      <c r="H274" s="19">
        <v>40</v>
      </c>
      <c r="I274" s="19">
        <v>14</v>
      </c>
      <c r="J274" s="79">
        <f t="shared" si="194"/>
        <v>28</v>
      </c>
      <c r="K274" s="19">
        <v>30</v>
      </c>
      <c r="L274" s="19">
        <v>3</v>
      </c>
      <c r="M274" s="79">
        <f t="shared" si="181"/>
        <v>4.5</v>
      </c>
      <c r="N274" s="19">
        <v>15</v>
      </c>
      <c r="O274" s="19">
        <v>6</v>
      </c>
      <c r="P274" s="79">
        <f t="shared" ref="P274:P289" si="205">1*O274</f>
        <v>6</v>
      </c>
      <c r="Q274" s="19">
        <v>30</v>
      </c>
      <c r="R274" s="81"/>
      <c r="S274" s="82">
        <f t="shared" si="183"/>
        <v>0</v>
      </c>
      <c r="T274" s="19">
        <v>10</v>
      </c>
      <c r="U274" s="19"/>
      <c r="V274" s="79">
        <f>2.5*U274</f>
        <v>0</v>
      </c>
      <c r="W274" s="19">
        <v>6</v>
      </c>
      <c r="X274" s="19">
        <v>10</v>
      </c>
      <c r="Y274" s="82">
        <f t="shared" ref="Y274:Y280" si="206">1*X274</f>
        <v>10</v>
      </c>
      <c r="Z274" s="19">
        <v>12</v>
      </c>
      <c r="AA274" s="19">
        <v>2</v>
      </c>
      <c r="AB274" s="84">
        <f t="shared" si="195"/>
        <v>1</v>
      </c>
      <c r="AC274" s="19">
        <v>8</v>
      </c>
      <c r="AD274" s="19"/>
      <c r="AE274" s="79">
        <f t="shared" si="187"/>
        <v>0</v>
      </c>
      <c r="AF274" s="19">
        <v>12</v>
      </c>
      <c r="AG274" s="19">
        <v>7</v>
      </c>
      <c r="AH274" s="19"/>
      <c r="AI274" s="19">
        <f t="shared" si="202"/>
        <v>7</v>
      </c>
      <c r="AJ274" s="79">
        <f t="shared" ref="AJ274:AJ283" si="207">1.5*AI274</f>
        <v>10.5</v>
      </c>
      <c r="AK274" s="19">
        <v>10</v>
      </c>
      <c r="AL274" s="19">
        <v>28</v>
      </c>
      <c r="AM274" s="19">
        <v>7</v>
      </c>
      <c r="AN274" s="19">
        <f t="shared" si="201"/>
        <v>35</v>
      </c>
      <c r="AO274" s="79">
        <f t="shared" ref="AO274:AO280" si="208">2.5*AN274</f>
        <v>87.5</v>
      </c>
      <c r="AP274" s="19">
        <v>30</v>
      </c>
      <c r="AQ274" s="19">
        <v>1</v>
      </c>
      <c r="AR274" s="82">
        <f t="shared" si="193"/>
        <v>1</v>
      </c>
      <c r="AS274" s="81">
        <v>20</v>
      </c>
      <c r="AT274" s="81">
        <v>5</v>
      </c>
      <c r="AU274" s="81">
        <v>3</v>
      </c>
      <c r="AV274" s="81">
        <f t="shared" si="199"/>
        <v>11</v>
      </c>
      <c r="AW274" s="79">
        <f t="shared" ref="AW274:AW291" si="209">0.5*AV274</f>
        <v>5.5</v>
      </c>
      <c r="AX274" s="19">
        <v>30</v>
      </c>
      <c r="AY274" s="81"/>
      <c r="AZ274" s="79">
        <f t="shared" si="190"/>
        <v>0</v>
      </c>
      <c r="BA274" s="19">
        <v>15</v>
      </c>
      <c r="BB274" s="19">
        <v>6</v>
      </c>
      <c r="BC274" s="79">
        <f t="shared" si="200"/>
        <v>9</v>
      </c>
      <c r="BD274" s="19">
        <v>25</v>
      </c>
    </row>
    <row r="275" customHeight="1" spans="1:56">
      <c r="A275" s="74"/>
      <c r="B275" s="74"/>
      <c r="C275" s="74">
        <v>998831</v>
      </c>
      <c r="D275" s="74" t="s">
        <v>574</v>
      </c>
      <c r="E275" s="75">
        <f t="shared" si="196"/>
        <v>8.5</v>
      </c>
      <c r="F275" s="74">
        <v>1</v>
      </c>
      <c r="G275" s="76">
        <f t="shared" si="203"/>
        <v>4</v>
      </c>
      <c r="H275" s="19"/>
      <c r="I275" s="19">
        <v>1</v>
      </c>
      <c r="J275" s="79">
        <f t="shared" si="194"/>
        <v>2</v>
      </c>
      <c r="L275" s="19"/>
      <c r="M275" s="79">
        <f t="shared" si="181"/>
        <v>0</v>
      </c>
      <c r="N275" s="19"/>
      <c r="O275" s="19"/>
      <c r="P275" s="79">
        <f t="shared" si="205"/>
        <v>0</v>
      </c>
      <c r="Q275" s="19"/>
      <c r="R275" s="81"/>
      <c r="S275" s="82">
        <f t="shared" si="183"/>
        <v>0</v>
      </c>
      <c r="T275" s="19"/>
      <c r="U275" s="19"/>
      <c r="V275" s="79">
        <f t="shared" ref="V275:V298" si="210">2.5*U275</f>
        <v>0</v>
      </c>
      <c r="W275" s="19"/>
      <c r="X275" s="19"/>
      <c r="Y275" s="82">
        <f t="shared" si="206"/>
        <v>0</v>
      </c>
      <c r="AA275" s="19"/>
      <c r="AB275" s="84">
        <f t="shared" si="195"/>
        <v>0</v>
      </c>
      <c r="AC275" s="19"/>
      <c r="AD275" s="19"/>
      <c r="AE275" s="79">
        <f t="shared" si="187"/>
        <v>0</v>
      </c>
      <c r="AF275" s="19"/>
      <c r="AG275" s="19"/>
      <c r="AH275" s="19"/>
      <c r="AI275" s="19">
        <f t="shared" si="202"/>
        <v>0</v>
      </c>
      <c r="AJ275" s="79">
        <f t="shared" si="207"/>
        <v>0</v>
      </c>
      <c r="AK275" s="19"/>
      <c r="AL275" s="19">
        <v>1</v>
      </c>
      <c r="AM275" s="19"/>
      <c r="AN275" s="19">
        <f t="shared" si="201"/>
        <v>1</v>
      </c>
      <c r="AO275" s="79">
        <f t="shared" si="208"/>
        <v>2.5</v>
      </c>
      <c r="AP275" s="19"/>
      <c r="AQ275" s="19"/>
      <c r="AR275" s="82">
        <f t="shared" si="193"/>
        <v>0</v>
      </c>
      <c r="AS275" s="81"/>
      <c r="AT275" s="81"/>
      <c r="AU275" s="81"/>
      <c r="AV275" s="81">
        <f t="shared" si="199"/>
        <v>0</v>
      </c>
      <c r="AW275" s="79">
        <f t="shared" si="209"/>
        <v>0</v>
      </c>
      <c r="AX275" s="19"/>
      <c r="AY275" s="81"/>
      <c r="AZ275" s="79">
        <f t="shared" si="190"/>
        <v>0</v>
      </c>
      <c r="BA275" s="19"/>
      <c r="BB275" s="19"/>
      <c r="BC275" s="79">
        <f t="shared" si="200"/>
        <v>0</v>
      </c>
      <c r="BD275" s="19"/>
    </row>
    <row r="276" customHeight="1" spans="1:56">
      <c r="A276" s="74"/>
      <c r="B276" s="74"/>
      <c r="C276" s="74">
        <v>998837</v>
      </c>
      <c r="D276" s="74" t="s">
        <v>575</v>
      </c>
      <c r="E276" s="75">
        <f t="shared" si="196"/>
        <v>17.5</v>
      </c>
      <c r="F276" s="74">
        <v>4</v>
      </c>
      <c r="G276" s="76">
        <f t="shared" si="203"/>
        <v>16</v>
      </c>
      <c r="H276" s="19"/>
      <c r="I276" s="19"/>
      <c r="J276" s="79">
        <f t="shared" si="194"/>
        <v>0</v>
      </c>
      <c r="L276" s="19"/>
      <c r="M276" s="79">
        <f t="shared" si="181"/>
        <v>0</v>
      </c>
      <c r="N276" s="19"/>
      <c r="O276" s="19"/>
      <c r="P276" s="79">
        <f t="shared" si="205"/>
        <v>0</v>
      </c>
      <c r="Q276" s="19"/>
      <c r="R276" s="81"/>
      <c r="S276" s="82">
        <f t="shared" si="183"/>
        <v>0</v>
      </c>
      <c r="T276" s="19"/>
      <c r="U276" s="19"/>
      <c r="V276" s="79">
        <f t="shared" si="210"/>
        <v>0</v>
      </c>
      <c r="W276" s="19"/>
      <c r="X276" s="19"/>
      <c r="Y276" s="82">
        <f t="shared" si="206"/>
        <v>0</v>
      </c>
      <c r="AA276" s="19"/>
      <c r="AB276" s="84">
        <f t="shared" si="195"/>
        <v>0</v>
      </c>
      <c r="AC276" s="19"/>
      <c r="AD276" s="19"/>
      <c r="AE276" s="79">
        <f t="shared" ref="AE276:AE339" si="211">0.3*AD276</f>
        <v>0</v>
      </c>
      <c r="AF276" s="19"/>
      <c r="AG276" s="19">
        <v>1</v>
      </c>
      <c r="AH276" s="19"/>
      <c r="AI276" s="19">
        <f t="shared" si="202"/>
        <v>1</v>
      </c>
      <c r="AJ276" s="79">
        <f t="shared" si="207"/>
        <v>1.5</v>
      </c>
      <c r="AK276" s="19"/>
      <c r="AL276" s="19"/>
      <c r="AM276" s="19"/>
      <c r="AN276" s="19">
        <f t="shared" si="201"/>
        <v>0</v>
      </c>
      <c r="AO276" s="79">
        <f t="shared" si="208"/>
        <v>0</v>
      </c>
      <c r="AP276" s="19"/>
      <c r="AQ276" s="19"/>
      <c r="AR276" s="82">
        <f t="shared" si="193"/>
        <v>0</v>
      </c>
      <c r="AS276" s="81"/>
      <c r="AT276" s="81"/>
      <c r="AU276" s="81"/>
      <c r="AV276" s="81">
        <f t="shared" si="199"/>
        <v>0</v>
      </c>
      <c r="AW276" s="79">
        <f t="shared" si="209"/>
        <v>0</v>
      </c>
      <c r="AX276" s="19"/>
      <c r="AY276" s="81"/>
      <c r="AZ276" s="79">
        <f t="shared" si="190"/>
        <v>0</v>
      </c>
      <c r="BA276" s="19"/>
      <c r="BB276" s="19"/>
      <c r="BC276" s="79">
        <f t="shared" si="200"/>
        <v>0</v>
      </c>
      <c r="BD276" s="19"/>
    </row>
    <row r="277" customHeight="1" spans="1:56">
      <c r="A277" s="74"/>
      <c r="B277" s="74"/>
      <c r="C277" s="74">
        <v>998841</v>
      </c>
      <c r="D277" s="74" t="s">
        <v>576</v>
      </c>
      <c r="E277" s="75">
        <f t="shared" si="196"/>
        <v>45.8</v>
      </c>
      <c r="F277" s="74">
        <v>10</v>
      </c>
      <c r="G277" s="76">
        <f t="shared" si="203"/>
        <v>40</v>
      </c>
      <c r="H277" s="19"/>
      <c r="I277" s="19"/>
      <c r="J277" s="79">
        <f t="shared" si="194"/>
        <v>0</v>
      </c>
      <c r="L277" s="19"/>
      <c r="M277" s="79">
        <f t="shared" si="181"/>
        <v>0</v>
      </c>
      <c r="N277" s="19"/>
      <c r="O277" s="19"/>
      <c r="P277" s="79">
        <f t="shared" si="205"/>
        <v>0</v>
      </c>
      <c r="Q277" s="19"/>
      <c r="R277" s="81">
        <v>1</v>
      </c>
      <c r="S277" s="82">
        <f t="shared" si="183"/>
        <v>0.8</v>
      </c>
      <c r="T277" s="19"/>
      <c r="U277" s="19"/>
      <c r="V277" s="79">
        <f t="shared" si="210"/>
        <v>0</v>
      </c>
      <c r="W277" s="19"/>
      <c r="X277" s="19"/>
      <c r="Y277" s="82">
        <f t="shared" si="206"/>
        <v>0</v>
      </c>
      <c r="AA277" s="19"/>
      <c r="AB277" s="84">
        <f t="shared" si="195"/>
        <v>0</v>
      </c>
      <c r="AC277" s="19"/>
      <c r="AD277" s="19"/>
      <c r="AE277" s="79">
        <f t="shared" si="211"/>
        <v>0</v>
      </c>
      <c r="AF277" s="19"/>
      <c r="AG277" s="19"/>
      <c r="AH277" s="19"/>
      <c r="AI277" s="19">
        <f t="shared" si="202"/>
        <v>0</v>
      </c>
      <c r="AJ277" s="79">
        <f t="shared" si="207"/>
        <v>0</v>
      </c>
      <c r="AK277" s="19"/>
      <c r="AL277" s="19">
        <v>2</v>
      </c>
      <c r="AM277" s="19"/>
      <c r="AN277" s="19">
        <f t="shared" si="201"/>
        <v>2</v>
      </c>
      <c r="AO277" s="79">
        <f t="shared" si="208"/>
        <v>5</v>
      </c>
      <c r="AP277" s="19"/>
      <c r="AQ277" s="19"/>
      <c r="AR277" s="82">
        <f t="shared" si="193"/>
        <v>0</v>
      </c>
      <c r="AS277" s="81"/>
      <c r="AT277" s="81"/>
      <c r="AU277" s="81"/>
      <c r="AV277" s="81">
        <f t="shared" si="199"/>
        <v>0</v>
      </c>
      <c r="AW277" s="79">
        <f t="shared" si="209"/>
        <v>0</v>
      </c>
      <c r="AX277" s="19"/>
      <c r="AY277" s="81"/>
      <c r="AZ277" s="79">
        <f t="shared" si="190"/>
        <v>0</v>
      </c>
      <c r="BA277" s="19"/>
      <c r="BB277" s="19"/>
      <c r="BC277" s="79">
        <f t="shared" si="200"/>
        <v>0</v>
      </c>
      <c r="BD277" s="19"/>
    </row>
    <row r="278" customHeight="1" spans="1:56">
      <c r="A278" s="74"/>
      <c r="B278" s="74"/>
      <c r="C278" s="74">
        <v>999629</v>
      </c>
      <c r="D278" s="74" t="s">
        <v>577</v>
      </c>
      <c r="E278" s="75">
        <f t="shared" si="196"/>
        <v>48.5</v>
      </c>
      <c r="F278" s="74">
        <v>7</v>
      </c>
      <c r="G278" s="76">
        <f t="shared" si="203"/>
        <v>28</v>
      </c>
      <c r="H278" s="19"/>
      <c r="I278" s="19">
        <v>3</v>
      </c>
      <c r="J278" s="79">
        <f t="shared" si="194"/>
        <v>6</v>
      </c>
      <c r="L278" s="19"/>
      <c r="M278" s="79">
        <f t="shared" si="181"/>
        <v>0</v>
      </c>
      <c r="N278" s="19"/>
      <c r="O278" s="19"/>
      <c r="P278" s="79">
        <f t="shared" si="205"/>
        <v>0</v>
      </c>
      <c r="Q278" s="19"/>
      <c r="R278" s="81"/>
      <c r="S278" s="82">
        <f t="shared" si="183"/>
        <v>0</v>
      </c>
      <c r="T278" s="19"/>
      <c r="U278" s="19"/>
      <c r="V278" s="79">
        <f t="shared" si="210"/>
        <v>0</v>
      </c>
      <c r="W278" s="19"/>
      <c r="X278" s="19">
        <v>5</v>
      </c>
      <c r="Y278" s="82">
        <f t="shared" si="206"/>
        <v>5</v>
      </c>
      <c r="AA278" s="19">
        <v>2</v>
      </c>
      <c r="AB278" s="84">
        <f t="shared" si="195"/>
        <v>1</v>
      </c>
      <c r="AC278" s="19"/>
      <c r="AD278" s="19"/>
      <c r="AE278" s="79">
        <f t="shared" si="211"/>
        <v>0</v>
      </c>
      <c r="AF278" s="19"/>
      <c r="AG278" s="19"/>
      <c r="AH278" s="19"/>
      <c r="AI278" s="19">
        <f t="shared" si="202"/>
        <v>0</v>
      </c>
      <c r="AJ278" s="79">
        <f t="shared" si="207"/>
        <v>0</v>
      </c>
      <c r="AK278" s="19"/>
      <c r="AL278" s="19">
        <v>2</v>
      </c>
      <c r="AM278" s="19">
        <v>1</v>
      </c>
      <c r="AN278" s="19">
        <f t="shared" si="201"/>
        <v>3</v>
      </c>
      <c r="AO278" s="79">
        <f t="shared" si="208"/>
        <v>7.5</v>
      </c>
      <c r="AP278" s="19"/>
      <c r="AQ278" s="19"/>
      <c r="AR278" s="82">
        <f t="shared" si="193"/>
        <v>0</v>
      </c>
      <c r="AS278" s="81"/>
      <c r="AT278" s="81"/>
      <c r="AU278" s="81">
        <v>1</v>
      </c>
      <c r="AV278" s="81">
        <f t="shared" si="199"/>
        <v>2</v>
      </c>
      <c r="AW278" s="79">
        <f t="shared" si="209"/>
        <v>1</v>
      </c>
      <c r="AX278" s="19"/>
      <c r="AY278" s="81"/>
      <c r="AZ278" s="79">
        <f t="shared" si="190"/>
        <v>0</v>
      </c>
      <c r="BA278" s="19"/>
      <c r="BB278" s="19"/>
      <c r="BC278" s="79">
        <f t="shared" si="200"/>
        <v>0</v>
      </c>
      <c r="BD278" s="19"/>
    </row>
    <row r="279" customHeight="1" spans="1:56">
      <c r="A279" s="74"/>
      <c r="B279" s="74"/>
      <c r="C279" s="74">
        <v>1001377</v>
      </c>
      <c r="D279" s="74" t="s">
        <v>578</v>
      </c>
      <c r="E279" s="75">
        <f t="shared" si="196"/>
        <v>7</v>
      </c>
      <c r="F279" s="74"/>
      <c r="G279" s="76"/>
      <c r="H279" s="19"/>
      <c r="I279" s="19">
        <v>3</v>
      </c>
      <c r="J279" s="79">
        <f t="shared" si="194"/>
        <v>6</v>
      </c>
      <c r="L279" s="19"/>
      <c r="M279" s="79">
        <f t="shared" si="181"/>
        <v>0</v>
      </c>
      <c r="N279" s="19"/>
      <c r="O279" s="19">
        <v>1</v>
      </c>
      <c r="P279" s="79">
        <f t="shared" si="205"/>
        <v>1</v>
      </c>
      <c r="Q279" s="19"/>
      <c r="R279" s="81"/>
      <c r="S279" s="82">
        <f t="shared" si="183"/>
        <v>0</v>
      </c>
      <c r="T279" s="19"/>
      <c r="U279" s="19"/>
      <c r="V279" s="79">
        <f t="shared" si="210"/>
        <v>0</v>
      </c>
      <c r="W279" s="19"/>
      <c r="X279" s="19"/>
      <c r="Y279" s="82">
        <f t="shared" si="206"/>
        <v>0</v>
      </c>
      <c r="AA279" s="19"/>
      <c r="AB279" s="84">
        <f t="shared" si="195"/>
        <v>0</v>
      </c>
      <c r="AC279" s="19"/>
      <c r="AD279" s="19"/>
      <c r="AE279" s="79">
        <f t="shared" si="211"/>
        <v>0</v>
      </c>
      <c r="AF279" s="19"/>
      <c r="AG279" s="19"/>
      <c r="AH279" s="19"/>
      <c r="AI279" s="19">
        <f t="shared" si="202"/>
        <v>0</v>
      </c>
      <c r="AJ279" s="79">
        <f t="shared" si="207"/>
        <v>0</v>
      </c>
      <c r="AK279" s="19"/>
      <c r="AL279" s="19"/>
      <c r="AM279" s="19"/>
      <c r="AN279" s="19">
        <f t="shared" si="201"/>
        <v>0</v>
      </c>
      <c r="AO279" s="79">
        <f t="shared" si="208"/>
        <v>0</v>
      </c>
      <c r="AP279" s="19"/>
      <c r="AQ279" s="19"/>
      <c r="AR279" s="82">
        <f t="shared" si="193"/>
        <v>0</v>
      </c>
      <c r="AS279" s="81"/>
      <c r="AT279" s="81"/>
      <c r="AU279" s="81"/>
      <c r="AV279" s="81">
        <f t="shared" si="199"/>
        <v>0</v>
      </c>
      <c r="AW279" s="79">
        <f t="shared" si="209"/>
        <v>0</v>
      </c>
      <c r="AX279" s="19"/>
      <c r="AY279" s="81"/>
      <c r="AZ279" s="79">
        <f t="shared" si="190"/>
        <v>0</v>
      </c>
      <c r="BA279" s="19"/>
      <c r="BB279" s="19"/>
      <c r="BC279" s="79">
        <f t="shared" si="200"/>
        <v>0</v>
      </c>
      <c r="BD279" s="19"/>
    </row>
    <row r="280" customHeight="1" spans="1:56">
      <c r="A280" s="74"/>
      <c r="B280" s="74"/>
      <c r="C280" s="85">
        <v>998827</v>
      </c>
      <c r="D280" s="85" t="s">
        <v>579</v>
      </c>
      <c r="E280" s="75">
        <f t="shared" si="196"/>
        <v>2</v>
      </c>
      <c r="F280" s="74"/>
      <c r="G280" s="76"/>
      <c r="H280" s="19"/>
      <c r="I280" s="19"/>
      <c r="J280" s="79"/>
      <c r="L280" s="19"/>
      <c r="M280" s="79"/>
      <c r="N280" s="19"/>
      <c r="O280" s="19">
        <v>2</v>
      </c>
      <c r="P280" s="79">
        <f t="shared" si="205"/>
        <v>2</v>
      </c>
      <c r="Q280" s="19"/>
      <c r="R280" s="81"/>
      <c r="S280" s="82">
        <f t="shared" si="183"/>
        <v>0</v>
      </c>
      <c r="T280" s="19"/>
      <c r="U280" s="19"/>
      <c r="V280" s="79">
        <f t="shared" si="210"/>
        <v>0</v>
      </c>
      <c r="W280" s="19"/>
      <c r="X280" s="19"/>
      <c r="Y280" s="82">
        <f t="shared" si="206"/>
        <v>0</v>
      </c>
      <c r="AA280" s="19"/>
      <c r="AB280" s="84">
        <f t="shared" si="195"/>
        <v>0</v>
      </c>
      <c r="AC280" s="19"/>
      <c r="AD280" s="19"/>
      <c r="AE280" s="79">
        <f t="shared" si="211"/>
        <v>0</v>
      </c>
      <c r="AF280" s="19"/>
      <c r="AG280" s="19"/>
      <c r="AH280" s="19"/>
      <c r="AI280" s="19">
        <f t="shared" si="202"/>
        <v>0</v>
      </c>
      <c r="AJ280" s="79">
        <f t="shared" si="207"/>
        <v>0</v>
      </c>
      <c r="AK280" s="19"/>
      <c r="AL280" s="19"/>
      <c r="AM280" s="19"/>
      <c r="AN280" s="19">
        <f t="shared" si="201"/>
        <v>0</v>
      </c>
      <c r="AO280" s="79">
        <f t="shared" si="208"/>
        <v>0</v>
      </c>
      <c r="AP280" s="19"/>
      <c r="AQ280" s="19"/>
      <c r="AR280" s="82">
        <f t="shared" si="193"/>
        <v>0</v>
      </c>
      <c r="AS280" s="81"/>
      <c r="AT280" s="81"/>
      <c r="AU280" s="81"/>
      <c r="AV280" s="81">
        <f t="shared" si="199"/>
        <v>0</v>
      </c>
      <c r="AW280" s="79">
        <f t="shared" si="209"/>
        <v>0</v>
      </c>
      <c r="AX280" s="19"/>
      <c r="AY280" s="81"/>
      <c r="AZ280" s="79">
        <f t="shared" si="190"/>
        <v>0</v>
      </c>
      <c r="BA280" s="19"/>
      <c r="BB280" s="19"/>
      <c r="BC280" s="79">
        <f t="shared" si="200"/>
        <v>0</v>
      </c>
      <c r="BD280" s="19"/>
    </row>
    <row r="281" customHeight="1" spans="1:56">
      <c r="A281" s="74">
        <v>106399</v>
      </c>
      <c r="B281" s="74" t="s">
        <v>580</v>
      </c>
      <c r="C281" s="74">
        <v>12730</v>
      </c>
      <c r="D281" s="74" t="s">
        <v>581</v>
      </c>
      <c r="E281" s="75">
        <f t="shared" si="196"/>
        <v>55.55</v>
      </c>
      <c r="F281" s="74">
        <v>13</v>
      </c>
      <c r="G281" s="76">
        <f>2*F281</f>
        <v>26</v>
      </c>
      <c r="H281" s="19">
        <v>35</v>
      </c>
      <c r="I281" s="19">
        <v>4</v>
      </c>
      <c r="J281" s="79">
        <f t="shared" ref="J281:J291" si="212">2*I281</f>
        <v>8</v>
      </c>
      <c r="K281" s="19">
        <v>25</v>
      </c>
      <c r="L281" s="19"/>
      <c r="M281" s="79">
        <f t="shared" ref="M281:M329" si="213">1.5*L281</f>
        <v>0</v>
      </c>
      <c r="N281" s="19">
        <v>12</v>
      </c>
      <c r="O281" s="19">
        <v>4</v>
      </c>
      <c r="P281" s="79">
        <f t="shared" si="205"/>
        <v>4</v>
      </c>
      <c r="Q281" s="19">
        <v>30</v>
      </c>
      <c r="R281" s="81"/>
      <c r="S281" s="82">
        <f t="shared" si="183"/>
        <v>0</v>
      </c>
      <c r="T281" s="19">
        <v>10</v>
      </c>
      <c r="U281" s="19"/>
      <c r="V281" s="79">
        <f t="shared" si="210"/>
        <v>0</v>
      </c>
      <c r="W281" s="19">
        <v>6</v>
      </c>
      <c r="X281" s="19">
        <v>1</v>
      </c>
      <c r="Y281" s="82">
        <f t="shared" ref="Y281:Y291" si="214">0.8*X281</f>
        <v>0.8</v>
      </c>
      <c r="Z281" s="19">
        <v>12</v>
      </c>
      <c r="AA281" s="19"/>
      <c r="AB281" s="84">
        <f t="shared" si="195"/>
        <v>0</v>
      </c>
      <c r="AC281" s="19">
        <v>8</v>
      </c>
      <c r="AD281" s="19"/>
      <c r="AE281" s="79">
        <f t="shared" si="211"/>
        <v>0</v>
      </c>
      <c r="AF281" s="19">
        <v>12</v>
      </c>
      <c r="AG281" s="19"/>
      <c r="AH281" s="19">
        <v>1</v>
      </c>
      <c r="AI281" s="19">
        <f t="shared" si="202"/>
        <v>0.5</v>
      </c>
      <c r="AJ281" s="79">
        <f t="shared" si="207"/>
        <v>0.75</v>
      </c>
      <c r="AK281" s="19">
        <v>10</v>
      </c>
      <c r="AL281" s="19">
        <v>10</v>
      </c>
      <c r="AM281" s="19"/>
      <c r="AN281" s="19">
        <f t="shared" si="201"/>
        <v>10</v>
      </c>
      <c r="AO281" s="79">
        <f>1*AN281</f>
        <v>10</v>
      </c>
      <c r="AP281" s="19">
        <v>25</v>
      </c>
      <c r="AQ281" s="19">
        <v>3</v>
      </c>
      <c r="AR281" s="82">
        <f t="shared" si="193"/>
        <v>3</v>
      </c>
      <c r="AS281" s="81">
        <v>18</v>
      </c>
      <c r="AT281" s="81">
        <v>2</v>
      </c>
      <c r="AU281" s="81">
        <v>1</v>
      </c>
      <c r="AV281" s="81">
        <f t="shared" si="199"/>
        <v>4</v>
      </c>
      <c r="AW281" s="79">
        <f t="shared" si="209"/>
        <v>2</v>
      </c>
      <c r="AX281" s="19">
        <v>25</v>
      </c>
      <c r="AY281" s="81">
        <v>1</v>
      </c>
      <c r="AZ281" s="79">
        <f t="shared" si="190"/>
        <v>1</v>
      </c>
      <c r="BA281" s="19">
        <v>15</v>
      </c>
      <c r="BB281" s="19"/>
      <c r="BC281" s="79">
        <f t="shared" si="200"/>
        <v>0</v>
      </c>
      <c r="BD281" s="19">
        <v>20</v>
      </c>
    </row>
    <row r="282" customHeight="1" spans="1:56">
      <c r="A282" s="74"/>
      <c r="B282" s="74"/>
      <c r="C282" s="74">
        <v>13940</v>
      </c>
      <c r="D282" s="74" t="s">
        <v>582</v>
      </c>
      <c r="E282" s="75">
        <f t="shared" si="196"/>
        <v>55.7</v>
      </c>
      <c r="F282" s="74">
        <v>8</v>
      </c>
      <c r="G282" s="76">
        <f>2*F282</f>
        <v>16</v>
      </c>
      <c r="H282" s="19"/>
      <c r="I282" s="19">
        <v>7</v>
      </c>
      <c r="J282" s="79">
        <f t="shared" si="212"/>
        <v>14</v>
      </c>
      <c r="L282" s="19"/>
      <c r="M282" s="79">
        <f t="shared" si="213"/>
        <v>0</v>
      </c>
      <c r="N282" s="19"/>
      <c r="O282" s="19">
        <v>6</v>
      </c>
      <c r="P282" s="79">
        <f t="shared" si="205"/>
        <v>6</v>
      </c>
      <c r="Q282" s="19"/>
      <c r="R282" s="81"/>
      <c r="S282" s="82">
        <f t="shared" si="183"/>
        <v>0</v>
      </c>
      <c r="T282" s="19"/>
      <c r="U282" s="19"/>
      <c r="V282" s="79">
        <f t="shared" si="210"/>
        <v>0</v>
      </c>
      <c r="W282" s="19"/>
      <c r="X282" s="19">
        <v>4</v>
      </c>
      <c r="Y282" s="82">
        <f t="shared" si="214"/>
        <v>3.2</v>
      </c>
      <c r="AA282" s="19"/>
      <c r="AB282" s="84">
        <f t="shared" si="195"/>
        <v>0</v>
      </c>
      <c r="AC282" s="19"/>
      <c r="AD282" s="19"/>
      <c r="AE282" s="79">
        <f t="shared" si="211"/>
        <v>0</v>
      </c>
      <c r="AF282" s="19"/>
      <c r="AG282" s="19">
        <v>1</v>
      </c>
      <c r="AH282" s="19"/>
      <c r="AI282" s="19">
        <f t="shared" si="202"/>
        <v>1</v>
      </c>
      <c r="AJ282" s="79">
        <f t="shared" si="207"/>
        <v>1.5</v>
      </c>
      <c r="AK282" s="19"/>
      <c r="AL282" s="19">
        <v>6</v>
      </c>
      <c r="AM282" s="19"/>
      <c r="AN282" s="19">
        <f t="shared" si="201"/>
        <v>6</v>
      </c>
      <c r="AO282" s="79">
        <f>1*AN282</f>
        <v>6</v>
      </c>
      <c r="AP282" s="19"/>
      <c r="AQ282" s="19">
        <v>1</v>
      </c>
      <c r="AR282" s="82">
        <f t="shared" si="193"/>
        <v>1</v>
      </c>
      <c r="AS282" s="81"/>
      <c r="AT282" s="81">
        <v>6</v>
      </c>
      <c r="AU282" s="81">
        <v>1</v>
      </c>
      <c r="AV282" s="81">
        <f t="shared" si="199"/>
        <v>8</v>
      </c>
      <c r="AW282" s="79">
        <f t="shared" si="209"/>
        <v>4</v>
      </c>
      <c r="AX282" s="19"/>
      <c r="AY282" s="81">
        <v>4</v>
      </c>
      <c r="AZ282" s="79">
        <f t="shared" si="190"/>
        <v>4</v>
      </c>
      <c r="BA282" s="19"/>
      <c r="BB282" s="19"/>
      <c r="BC282" s="79">
        <f t="shared" si="200"/>
        <v>0</v>
      </c>
      <c r="BD282" s="19"/>
    </row>
    <row r="283" customHeight="1" spans="1:56">
      <c r="A283" s="74"/>
      <c r="B283" s="74"/>
      <c r="C283" s="74">
        <v>15263</v>
      </c>
      <c r="D283" s="74" t="s">
        <v>583</v>
      </c>
      <c r="E283" s="75">
        <f t="shared" si="196"/>
        <v>2.5</v>
      </c>
      <c r="F283" s="74"/>
      <c r="G283" s="76"/>
      <c r="H283" s="19"/>
      <c r="I283" s="19">
        <v>1</v>
      </c>
      <c r="J283" s="79">
        <f t="shared" si="212"/>
        <v>2</v>
      </c>
      <c r="L283" s="19"/>
      <c r="M283" s="79">
        <f t="shared" si="213"/>
        <v>0</v>
      </c>
      <c r="N283" s="19"/>
      <c r="O283" s="19"/>
      <c r="P283" s="79">
        <f t="shared" si="205"/>
        <v>0</v>
      </c>
      <c r="Q283" s="19"/>
      <c r="R283" s="81"/>
      <c r="S283" s="82">
        <f t="shared" si="183"/>
        <v>0</v>
      </c>
      <c r="T283" s="19"/>
      <c r="U283" s="19"/>
      <c r="V283" s="79">
        <f t="shared" si="210"/>
        <v>0</v>
      </c>
      <c r="W283" s="19"/>
      <c r="X283" s="19"/>
      <c r="Y283" s="82">
        <f t="shared" si="214"/>
        <v>0</v>
      </c>
      <c r="AA283" s="19"/>
      <c r="AB283" s="84">
        <f t="shared" si="195"/>
        <v>0</v>
      </c>
      <c r="AC283" s="19"/>
      <c r="AD283" s="19"/>
      <c r="AE283" s="79">
        <f t="shared" si="211"/>
        <v>0</v>
      </c>
      <c r="AF283" s="19"/>
      <c r="AG283" s="19"/>
      <c r="AH283" s="19"/>
      <c r="AI283" s="19">
        <f t="shared" si="202"/>
        <v>0</v>
      </c>
      <c r="AJ283" s="79">
        <f t="shared" si="207"/>
        <v>0</v>
      </c>
      <c r="AK283" s="19"/>
      <c r="AL283" s="19"/>
      <c r="AM283" s="19"/>
      <c r="AN283" s="19">
        <f t="shared" si="201"/>
        <v>0</v>
      </c>
      <c r="AO283" s="79">
        <f>1*AN283</f>
        <v>0</v>
      </c>
      <c r="AP283" s="19"/>
      <c r="AQ283" s="19"/>
      <c r="AR283" s="82">
        <f t="shared" si="193"/>
        <v>0</v>
      </c>
      <c r="AS283" s="81"/>
      <c r="AT283" s="81">
        <v>1</v>
      </c>
      <c r="AU283" s="81"/>
      <c r="AV283" s="81">
        <f t="shared" si="199"/>
        <v>1</v>
      </c>
      <c r="AW283" s="79">
        <f t="shared" si="209"/>
        <v>0.5</v>
      </c>
      <c r="AX283" s="19"/>
      <c r="AY283" s="81"/>
      <c r="AZ283" s="79">
        <f t="shared" ref="AZ283:AZ314" si="215">1*AY283</f>
        <v>0</v>
      </c>
      <c r="BA283" s="19"/>
      <c r="BB283" s="19"/>
      <c r="BC283" s="79">
        <f t="shared" si="200"/>
        <v>0</v>
      </c>
      <c r="BD283" s="19"/>
    </row>
    <row r="284" customHeight="1" spans="1:56">
      <c r="A284" s="74">
        <v>106485</v>
      </c>
      <c r="B284" s="74" t="s">
        <v>584</v>
      </c>
      <c r="C284" s="74">
        <v>7107</v>
      </c>
      <c r="D284" s="74" t="s">
        <v>225</v>
      </c>
      <c r="E284" s="75">
        <f t="shared" si="196"/>
        <v>27.5</v>
      </c>
      <c r="F284" s="74">
        <v>2</v>
      </c>
      <c r="G284" s="76">
        <f>4*F284</f>
        <v>8</v>
      </c>
      <c r="H284" s="19">
        <v>30</v>
      </c>
      <c r="I284" s="19">
        <v>2</v>
      </c>
      <c r="J284" s="79">
        <f t="shared" si="212"/>
        <v>4</v>
      </c>
      <c r="K284" s="19">
        <v>15</v>
      </c>
      <c r="L284" s="19"/>
      <c r="M284" s="79">
        <f t="shared" si="213"/>
        <v>0</v>
      </c>
      <c r="N284" s="19">
        <v>8</v>
      </c>
      <c r="O284" s="19"/>
      <c r="P284" s="79">
        <f t="shared" si="205"/>
        <v>0</v>
      </c>
      <c r="Q284" s="19">
        <v>25</v>
      </c>
      <c r="R284" s="81"/>
      <c r="S284" s="82">
        <f t="shared" si="183"/>
        <v>0</v>
      </c>
      <c r="T284" s="19">
        <v>6</v>
      </c>
      <c r="U284" s="19"/>
      <c r="V284" s="79">
        <f t="shared" si="210"/>
        <v>0</v>
      </c>
      <c r="W284" s="19">
        <v>4</v>
      </c>
      <c r="X284" s="19"/>
      <c r="Y284" s="82">
        <f t="shared" si="214"/>
        <v>0</v>
      </c>
      <c r="Z284" s="19">
        <v>10</v>
      </c>
      <c r="AA284" s="19"/>
      <c r="AB284" s="84">
        <f t="shared" si="195"/>
        <v>0</v>
      </c>
      <c r="AC284" s="19">
        <v>3</v>
      </c>
      <c r="AD284" s="19"/>
      <c r="AE284" s="79">
        <f t="shared" si="211"/>
        <v>0</v>
      </c>
      <c r="AF284" s="19">
        <v>8</v>
      </c>
      <c r="AG284" s="19">
        <v>7</v>
      </c>
      <c r="AH284" s="19"/>
      <c r="AI284" s="19">
        <f t="shared" si="202"/>
        <v>7</v>
      </c>
      <c r="AJ284" s="79">
        <f t="shared" ref="AJ284:AJ291" si="216">1.5*AI284</f>
        <v>10.5</v>
      </c>
      <c r="AK284" s="19">
        <v>5</v>
      </c>
      <c r="AL284" s="19">
        <v>1</v>
      </c>
      <c r="AM284" s="19">
        <v>1</v>
      </c>
      <c r="AN284" s="19">
        <f t="shared" si="201"/>
        <v>2</v>
      </c>
      <c r="AO284" s="79">
        <f>2.5*AN284</f>
        <v>5</v>
      </c>
      <c r="AP284" s="19">
        <v>20</v>
      </c>
      <c r="AQ284" s="19"/>
      <c r="AR284" s="82">
        <f t="shared" si="193"/>
        <v>0</v>
      </c>
      <c r="AS284" s="81">
        <v>12</v>
      </c>
      <c r="AT284" s="81"/>
      <c r="AU284" s="81"/>
      <c r="AV284" s="81">
        <f t="shared" si="199"/>
        <v>0</v>
      </c>
      <c r="AW284" s="79">
        <f t="shared" si="209"/>
        <v>0</v>
      </c>
      <c r="AX284" s="19">
        <v>20</v>
      </c>
      <c r="AY284" s="81"/>
      <c r="AZ284" s="79">
        <f t="shared" si="215"/>
        <v>0</v>
      </c>
      <c r="BA284" s="19">
        <v>10</v>
      </c>
      <c r="BB284" s="19"/>
      <c r="BC284" s="79">
        <f t="shared" si="200"/>
        <v>0</v>
      </c>
      <c r="BD284" s="19">
        <v>18</v>
      </c>
    </row>
    <row r="285" customHeight="1" spans="1:56">
      <c r="A285" s="74"/>
      <c r="B285" s="74"/>
      <c r="C285" s="74">
        <v>9679</v>
      </c>
      <c r="D285" s="74" t="s">
        <v>585</v>
      </c>
      <c r="E285" s="75">
        <f t="shared" si="196"/>
        <v>104.8</v>
      </c>
      <c r="F285" s="74">
        <v>18</v>
      </c>
      <c r="G285" s="76">
        <f>4*F285</f>
        <v>72</v>
      </c>
      <c r="H285" s="19"/>
      <c r="I285" s="19">
        <v>2</v>
      </c>
      <c r="J285" s="79">
        <f t="shared" si="212"/>
        <v>4</v>
      </c>
      <c r="L285" s="19"/>
      <c r="M285" s="79">
        <f t="shared" si="213"/>
        <v>0</v>
      </c>
      <c r="N285" s="19"/>
      <c r="O285" s="19">
        <v>8</v>
      </c>
      <c r="P285" s="79">
        <f t="shared" si="205"/>
        <v>8</v>
      </c>
      <c r="Q285" s="19"/>
      <c r="R285" s="81"/>
      <c r="S285" s="82">
        <f t="shared" si="183"/>
        <v>0</v>
      </c>
      <c r="T285" s="19"/>
      <c r="U285" s="19"/>
      <c r="V285" s="79">
        <f t="shared" si="210"/>
        <v>0</v>
      </c>
      <c r="W285" s="19"/>
      <c r="X285" s="19">
        <v>1</v>
      </c>
      <c r="Y285" s="82">
        <f t="shared" si="214"/>
        <v>0.8</v>
      </c>
      <c r="AA285" s="19"/>
      <c r="AB285" s="84">
        <f t="shared" si="195"/>
        <v>0</v>
      </c>
      <c r="AC285" s="19"/>
      <c r="AD285" s="19"/>
      <c r="AE285" s="79">
        <f t="shared" si="211"/>
        <v>0</v>
      </c>
      <c r="AF285" s="19"/>
      <c r="AG285" s="19"/>
      <c r="AH285" s="19"/>
      <c r="AI285" s="19">
        <f t="shared" si="202"/>
        <v>0</v>
      </c>
      <c r="AJ285" s="79">
        <f t="shared" si="216"/>
        <v>0</v>
      </c>
      <c r="AK285" s="19"/>
      <c r="AL285" s="19">
        <v>5</v>
      </c>
      <c r="AM285" s="19">
        <v>3</v>
      </c>
      <c r="AN285" s="19">
        <f t="shared" si="201"/>
        <v>8</v>
      </c>
      <c r="AO285" s="79">
        <f>2.5*AN285</f>
        <v>20</v>
      </c>
      <c r="AP285" s="19"/>
      <c r="AQ285" s="19"/>
      <c r="AR285" s="82">
        <f t="shared" si="193"/>
        <v>0</v>
      </c>
      <c r="AS285" s="81"/>
      <c r="AT285" s="81"/>
      <c r="AU285" s="81"/>
      <c r="AV285" s="81">
        <f t="shared" si="199"/>
        <v>0</v>
      </c>
      <c r="AW285" s="79">
        <f t="shared" si="209"/>
        <v>0</v>
      </c>
      <c r="AX285" s="19"/>
      <c r="AY285" s="81"/>
      <c r="AZ285" s="79">
        <f t="shared" si="215"/>
        <v>0</v>
      </c>
      <c r="BA285" s="19"/>
      <c r="BB285" s="19"/>
      <c r="BC285" s="79">
        <f t="shared" si="200"/>
        <v>0</v>
      </c>
      <c r="BD285" s="19"/>
    </row>
    <row r="286" customHeight="1" spans="1:56">
      <c r="A286" s="74"/>
      <c r="B286" s="74"/>
      <c r="C286" s="74">
        <v>14315</v>
      </c>
      <c r="D286" s="74" t="s">
        <v>586</v>
      </c>
      <c r="E286" s="75">
        <f t="shared" si="196"/>
        <v>181.1</v>
      </c>
      <c r="F286" s="74">
        <v>30</v>
      </c>
      <c r="G286" s="76">
        <f>4*F286</f>
        <v>120</v>
      </c>
      <c r="H286" s="19"/>
      <c r="I286" s="19">
        <v>2</v>
      </c>
      <c r="J286" s="79">
        <f t="shared" si="212"/>
        <v>4</v>
      </c>
      <c r="L286" s="19"/>
      <c r="M286" s="79">
        <f t="shared" si="213"/>
        <v>0</v>
      </c>
      <c r="N286" s="19"/>
      <c r="O286" s="19">
        <v>5</v>
      </c>
      <c r="P286" s="79">
        <f t="shared" si="205"/>
        <v>5</v>
      </c>
      <c r="Q286" s="19"/>
      <c r="R286" s="81"/>
      <c r="S286" s="82">
        <f t="shared" si="183"/>
        <v>0</v>
      </c>
      <c r="T286" s="19"/>
      <c r="U286" s="19"/>
      <c r="V286" s="79">
        <f t="shared" si="210"/>
        <v>0</v>
      </c>
      <c r="W286" s="19"/>
      <c r="X286" s="19">
        <v>2</v>
      </c>
      <c r="Y286" s="82">
        <f t="shared" si="214"/>
        <v>1.6</v>
      </c>
      <c r="AA286" s="19">
        <v>1</v>
      </c>
      <c r="AB286" s="84">
        <f t="shared" si="195"/>
        <v>0.5</v>
      </c>
      <c r="AC286" s="19"/>
      <c r="AD286" s="19"/>
      <c r="AE286" s="79">
        <f t="shared" si="211"/>
        <v>0</v>
      </c>
      <c r="AF286" s="19"/>
      <c r="AG286" s="19"/>
      <c r="AH286" s="19"/>
      <c r="AI286" s="19">
        <f t="shared" si="202"/>
        <v>0</v>
      </c>
      <c r="AJ286" s="79">
        <f t="shared" si="216"/>
        <v>0</v>
      </c>
      <c r="AK286" s="19"/>
      <c r="AL286" s="19">
        <v>17</v>
      </c>
      <c r="AM286" s="19">
        <v>3</v>
      </c>
      <c r="AN286" s="19">
        <f t="shared" si="201"/>
        <v>20</v>
      </c>
      <c r="AO286" s="79">
        <f>2.5*AN286</f>
        <v>50</v>
      </c>
      <c r="AP286" s="19"/>
      <c r="AQ286" s="19"/>
      <c r="AR286" s="82">
        <f t="shared" si="193"/>
        <v>0</v>
      </c>
      <c r="AS286" s="81"/>
      <c r="AT286" s="81"/>
      <c r="AU286" s="81"/>
      <c r="AV286" s="81">
        <f t="shared" si="199"/>
        <v>0</v>
      </c>
      <c r="AW286" s="79">
        <f t="shared" si="209"/>
        <v>0</v>
      </c>
      <c r="AX286" s="19"/>
      <c r="AY286" s="81"/>
      <c r="AZ286" s="79">
        <f t="shared" si="215"/>
        <v>0</v>
      </c>
      <c r="BA286" s="19"/>
      <c r="BB286" s="19"/>
      <c r="BC286" s="79">
        <f t="shared" si="200"/>
        <v>0</v>
      </c>
      <c r="BD286" s="19"/>
    </row>
    <row r="287" customHeight="1" spans="1:56">
      <c r="A287" s="74"/>
      <c r="B287" s="74"/>
      <c r="C287" s="74">
        <v>14436</v>
      </c>
      <c r="D287" s="74" t="s">
        <v>535</v>
      </c>
      <c r="E287" s="75">
        <f t="shared" si="196"/>
        <v>8</v>
      </c>
      <c r="F287" s="74">
        <v>2</v>
      </c>
      <c r="G287" s="76">
        <f>4*F287</f>
        <v>8</v>
      </c>
      <c r="H287" s="19"/>
      <c r="I287" s="19"/>
      <c r="J287" s="79">
        <f t="shared" si="212"/>
        <v>0</v>
      </c>
      <c r="L287" s="19"/>
      <c r="M287" s="79">
        <f t="shared" si="213"/>
        <v>0</v>
      </c>
      <c r="N287" s="19"/>
      <c r="O287" s="19"/>
      <c r="P287" s="79">
        <f t="shared" si="205"/>
        <v>0</v>
      </c>
      <c r="Q287" s="19"/>
      <c r="R287" s="81"/>
      <c r="S287" s="82">
        <f t="shared" si="183"/>
        <v>0</v>
      </c>
      <c r="T287" s="19"/>
      <c r="U287" s="19"/>
      <c r="V287" s="79">
        <f t="shared" si="210"/>
        <v>0</v>
      </c>
      <c r="W287" s="19"/>
      <c r="X287" s="19"/>
      <c r="Y287" s="82">
        <f t="shared" si="214"/>
        <v>0</v>
      </c>
      <c r="AA287" s="19"/>
      <c r="AB287" s="84">
        <f t="shared" si="195"/>
        <v>0</v>
      </c>
      <c r="AC287" s="19"/>
      <c r="AD287" s="19"/>
      <c r="AE287" s="79">
        <f t="shared" si="211"/>
        <v>0</v>
      </c>
      <c r="AF287" s="19"/>
      <c r="AG287" s="19"/>
      <c r="AH287" s="19"/>
      <c r="AI287" s="19">
        <f t="shared" si="202"/>
        <v>0</v>
      </c>
      <c r="AJ287" s="79">
        <f t="shared" si="216"/>
        <v>0</v>
      </c>
      <c r="AK287" s="19"/>
      <c r="AL287" s="19"/>
      <c r="AM287" s="19"/>
      <c r="AN287" s="19">
        <f t="shared" si="201"/>
        <v>0</v>
      </c>
      <c r="AO287" s="79">
        <f>2.5*AN287</f>
        <v>0</v>
      </c>
      <c r="AP287" s="19"/>
      <c r="AQ287" s="19"/>
      <c r="AR287" s="82">
        <f t="shared" ref="AR287:AR318" si="217">1*AQ287</f>
        <v>0</v>
      </c>
      <c r="AS287" s="81"/>
      <c r="AT287" s="81"/>
      <c r="AU287" s="81"/>
      <c r="AV287" s="81">
        <f t="shared" si="199"/>
        <v>0</v>
      </c>
      <c r="AW287" s="79">
        <f t="shared" si="209"/>
        <v>0</v>
      </c>
      <c r="AX287" s="19"/>
      <c r="AY287" s="81"/>
      <c r="AZ287" s="79">
        <f t="shared" si="215"/>
        <v>0</v>
      </c>
      <c r="BA287" s="19"/>
      <c r="BB287" s="19"/>
      <c r="BC287" s="79">
        <f t="shared" si="200"/>
        <v>0</v>
      </c>
      <c r="BD287" s="19"/>
    </row>
    <row r="288" customHeight="1" spans="1:56">
      <c r="A288" s="74">
        <v>106568</v>
      </c>
      <c r="B288" s="74" t="s">
        <v>587</v>
      </c>
      <c r="C288" s="74">
        <v>12216</v>
      </c>
      <c r="D288" s="74" t="s">
        <v>588</v>
      </c>
      <c r="E288" s="75">
        <f t="shared" si="196"/>
        <v>67.1</v>
      </c>
      <c r="F288" s="74">
        <v>16</v>
      </c>
      <c r="G288" s="76">
        <f>2*F288</f>
        <v>32</v>
      </c>
      <c r="H288" s="19">
        <v>30</v>
      </c>
      <c r="I288" s="19">
        <v>5</v>
      </c>
      <c r="J288" s="79">
        <f t="shared" si="212"/>
        <v>10</v>
      </c>
      <c r="K288" s="19">
        <v>15</v>
      </c>
      <c r="L288" s="19"/>
      <c r="M288" s="79">
        <f t="shared" si="213"/>
        <v>0</v>
      </c>
      <c r="N288" s="19">
        <v>8</v>
      </c>
      <c r="O288" s="19">
        <v>7</v>
      </c>
      <c r="P288" s="79">
        <f t="shared" si="205"/>
        <v>7</v>
      </c>
      <c r="Q288" s="19">
        <v>20</v>
      </c>
      <c r="R288" s="81"/>
      <c r="S288" s="82">
        <f t="shared" si="183"/>
        <v>0</v>
      </c>
      <c r="T288" s="19">
        <v>6</v>
      </c>
      <c r="U288" s="19">
        <v>1</v>
      </c>
      <c r="V288" s="79">
        <f t="shared" si="210"/>
        <v>2.5</v>
      </c>
      <c r="W288" s="19">
        <v>4</v>
      </c>
      <c r="X288" s="19">
        <v>2</v>
      </c>
      <c r="Y288" s="82">
        <f t="shared" si="214"/>
        <v>1.6</v>
      </c>
      <c r="Z288" s="19">
        <v>8</v>
      </c>
      <c r="AA288" s="19"/>
      <c r="AB288" s="84">
        <f t="shared" si="195"/>
        <v>0</v>
      </c>
      <c r="AC288" s="19">
        <v>3</v>
      </c>
      <c r="AD288" s="19"/>
      <c r="AE288" s="79">
        <f t="shared" si="211"/>
        <v>0</v>
      </c>
      <c r="AF288" s="19">
        <v>8</v>
      </c>
      <c r="AG288" s="19">
        <v>1</v>
      </c>
      <c r="AH288" s="19"/>
      <c r="AI288" s="19">
        <f t="shared" si="202"/>
        <v>1</v>
      </c>
      <c r="AJ288" s="79">
        <f t="shared" si="216"/>
        <v>1.5</v>
      </c>
      <c r="AK288" s="19">
        <v>5</v>
      </c>
      <c r="AL288" s="19">
        <v>6</v>
      </c>
      <c r="AM288" s="19">
        <v>1</v>
      </c>
      <c r="AN288" s="19">
        <f t="shared" si="201"/>
        <v>7</v>
      </c>
      <c r="AO288" s="79">
        <f>1*AN288</f>
        <v>7</v>
      </c>
      <c r="AP288" s="19">
        <v>20</v>
      </c>
      <c r="AQ288" s="19">
        <v>3</v>
      </c>
      <c r="AR288" s="82">
        <f t="shared" si="217"/>
        <v>3</v>
      </c>
      <c r="AS288" s="81">
        <v>10</v>
      </c>
      <c r="AT288" s="81">
        <v>5</v>
      </c>
      <c r="AU288" s="81"/>
      <c r="AV288" s="81">
        <f t="shared" si="199"/>
        <v>5</v>
      </c>
      <c r="AW288" s="79">
        <f t="shared" si="209"/>
        <v>2.5</v>
      </c>
      <c r="AX288" s="19">
        <v>15</v>
      </c>
      <c r="AY288" s="81"/>
      <c r="AZ288" s="79">
        <f t="shared" si="215"/>
        <v>0</v>
      </c>
      <c r="BA288" s="19">
        <v>10</v>
      </c>
      <c r="BB288" s="19"/>
      <c r="BC288" s="79">
        <f t="shared" si="200"/>
        <v>0</v>
      </c>
      <c r="BD288" s="19">
        <v>15</v>
      </c>
    </row>
    <row r="289" customHeight="1" spans="1:56">
      <c r="A289" s="74"/>
      <c r="B289" s="74"/>
      <c r="C289" s="74">
        <v>15331</v>
      </c>
      <c r="D289" s="74" t="s">
        <v>589</v>
      </c>
      <c r="E289" s="75">
        <f t="shared" si="196"/>
        <v>27.3</v>
      </c>
      <c r="F289" s="74">
        <v>7</v>
      </c>
      <c r="G289" s="76">
        <f>2*F289</f>
        <v>14</v>
      </c>
      <c r="H289" s="19"/>
      <c r="I289" s="19">
        <v>2</v>
      </c>
      <c r="J289" s="79">
        <f t="shared" si="212"/>
        <v>4</v>
      </c>
      <c r="L289" s="19"/>
      <c r="M289" s="79">
        <f t="shared" si="213"/>
        <v>0</v>
      </c>
      <c r="N289" s="19"/>
      <c r="O289" s="19">
        <v>2</v>
      </c>
      <c r="P289" s="79">
        <f t="shared" si="205"/>
        <v>2</v>
      </c>
      <c r="Q289" s="19"/>
      <c r="R289" s="81"/>
      <c r="S289" s="82">
        <f t="shared" si="183"/>
        <v>0</v>
      </c>
      <c r="T289" s="19"/>
      <c r="U289" s="19"/>
      <c r="V289" s="79">
        <f t="shared" si="210"/>
        <v>0</v>
      </c>
      <c r="W289" s="19"/>
      <c r="X289" s="19">
        <v>1</v>
      </c>
      <c r="Y289" s="82">
        <f t="shared" si="214"/>
        <v>0.8</v>
      </c>
      <c r="AA289" s="19"/>
      <c r="AB289" s="84">
        <f t="shared" si="195"/>
        <v>0</v>
      </c>
      <c r="AC289" s="19"/>
      <c r="AD289" s="19"/>
      <c r="AE289" s="79">
        <f t="shared" si="211"/>
        <v>0</v>
      </c>
      <c r="AF289" s="19"/>
      <c r="AG289" s="19"/>
      <c r="AH289" s="19"/>
      <c r="AI289" s="19">
        <f t="shared" si="202"/>
        <v>0</v>
      </c>
      <c r="AJ289" s="79">
        <f t="shared" si="216"/>
        <v>0</v>
      </c>
      <c r="AK289" s="19"/>
      <c r="AL289" s="19">
        <v>3</v>
      </c>
      <c r="AM289" s="19"/>
      <c r="AN289" s="19">
        <f t="shared" si="201"/>
        <v>3</v>
      </c>
      <c r="AO289" s="79">
        <f>1*AN289</f>
        <v>3</v>
      </c>
      <c r="AP289" s="19"/>
      <c r="AQ289" s="19">
        <v>3</v>
      </c>
      <c r="AR289" s="82">
        <f t="shared" si="217"/>
        <v>3</v>
      </c>
      <c r="AS289" s="81"/>
      <c r="AT289" s="81">
        <v>1</v>
      </c>
      <c r="AU289" s="81"/>
      <c r="AV289" s="81">
        <f t="shared" si="199"/>
        <v>1</v>
      </c>
      <c r="AW289" s="79">
        <f t="shared" si="209"/>
        <v>0.5</v>
      </c>
      <c r="AX289" s="19"/>
      <c r="AY289" s="81"/>
      <c r="AZ289" s="79">
        <f t="shared" si="215"/>
        <v>0</v>
      </c>
      <c r="BA289" s="19"/>
      <c r="BB289" s="19"/>
      <c r="BC289" s="79">
        <f t="shared" si="200"/>
        <v>0</v>
      </c>
      <c r="BD289" s="19"/>
    </row>
    <row r="290" customHeight="1" spans="1:56">
      <c r="A290" s="74">
        <v>106569</v>
      </c>
      <c r="B290" s="74" t="s">
        <v>590</v>
      </c>
      <c r="C290" s="74">
        <v>10468</v>
      </c>
      <c r="D290" s="74" t="s">
        <v>591</v>
      </c>
      <c r="E290" s="75">
        <f t="shared" si="196"/>
        <v>81.8</v>
      </c>
      <c r="F290" s="74">
        <v>18</v>
      </c>
      <c r="G290" s="76">
        <f>2*F290</f>
        <v>36</v>
      </c>
      <c r="H290" s="19">
        <v>35</v>
      </c>
      <c r="I290" s="19">
        <v>4</v>
      </c>
      <c r="J290" s="79">
        <f t="shared" si="212"/>
        <v>8</v>
      </c>
      <c r="K290" s="19">
        <v>25</v>
      </c>
      <c r="L290" s="19">
        <v>1</v>
      </c>
      <c r="M290" s="79">
        <f t="shared" si="213"/>
        <v>1.5</v>
      </c>
      <c r="N290" s="19">
        <v>12</v>
      </c>
      <c r="O290" s="19">
        <v>10</v>
      </c>
      <c r="P290" s="79">
        <f>2*O290</f>
        <v>20</v>
      </c>
      <c r="Q290" s="19">
        <v>30</v>
      </c>
      <c r="R290" s="81"/>
      <c r="S290" s="82">
        <f t="shared" si="183"/>
        <v>0</v>
      </c>
      <c r="T290" s="19">
        <v>10</v>
      </c>
      <c r="U290" s="19">
        <v>4</v>
      </c>
      <c r="V290" s="79">
        <f t="shared" si="210"/>
        <v>10</v>
      </c>
      <c r="W290" s="19">
        <v>6</v>
      </c>
      <c r="X290" s="19">
        <v>1</v>
      </c>
      <c r="Y290" s="82">
        <f t="shared" si="214"/>
        <v>0.8</v>
      </c>
      <c r="Z290" s="19">
        <v>12</v>
      </c>
      <c r="AA290" s="19"/>
      <c r="AB290" s="84">
        <f t="shared" ref="AB290:AB327" si="218">0.5*AA290</f>
        <v>0</v>
      </c>
      <c r="AC290" s="19">
        <v>8</v>
      </c>
      <c r="AD290" s="19"/>
      <c r="AE290" s="79">
        <f t="shared" si="211"/>
        <v>0</v>
      </c>
      <c r="AF290" s="19">
        <v>12</v>
      </c>
      <c r="AG290" s="19">
        <v>2</v>
      </c>
      <c r="AH290" s="19"/>
      <c r="AI290" s="19">
        <f t="shared" si="202"/>
        <v>2</v>
      </c>
      <c r="AJ290" s="79">
        <f t="shared" si="216"/>
        <v>3</v>
      </c>
      <c r="AK290" s="19">
        <v>10</v>
      </c>
      <c r="AL290" s="19"/>
      <c r="AM290" s="19">
        <v>1</v>
      </c>
      <c r="AN290" s="19">
        <f t="shared" si="201"/>
        <v>1</v>
      </c>
      <c r="AO290" s="79">
        <f>1*AN290</f>
        <v>1</v>
      </c>
      <c r="AP290" s="19">
        <v>25</v>
      </c>
      <c r="AQ290" s="19"/>
      <c r="AR290" s="82">
        <f t="shared" si="217"/>
        <v>0</v>
      </c>
      <c r="AS290" s="81">
        <v>15</v>
      </c>
      <c r="AT290" s="81"/>
      <c r="AU290" s="81"/>
      <c r="AV290" s="81">
        <f t="shared" si="199"/>
        <v>0</v>
      </c>
      <c r="AW290" s="79">
        <f t="shared" si="209"/>
        <v>0</v>
      </c>
      <c r="AX290" s="19">
        <v>25</v>
      </c>
      <c r="AY290" s="81"/>
      <c r="AZ290" s="79">
        <f t="shared" si="215"/>
        <v>0</v>
      </c>
      <c r="BA290" s="19">
        <v>15</v>
      </c>
      <c r="BB290" s="19">
        <v>1</v>
      </c>
      <c r="BC290" s="79">
        <f t="shared" si="200"/>
        <v>1.5</v>
      </c>
      <c r="BD290" s="19">
        <v>20</v>
      </c>
    </row>
    <row r="291" customHeight="1" spans="1:56">
      <c r="A291" s="74"/>
      <c r="B291" s="74"/>
      <c r="C291" s="74">
        <v>15157</v>
      </c>
      <c r="D291" s="74" t="s">
        <v>326</v>
      </c>
      <c r="E291" s="75">
        <f t="shared" si="196"/>
        <v>112.1</v>
      </c>
      <c r="F291" s="74">
        <v>15</v>
      </c>
      <c r="G291" s="76">
        <f>2*F291</f>
        <v>30</v>
      </c>
      <c r="H291" s="19"/>
      <c r="I291" s="19">
        <v>7</v>
      </c>
      <c r="J291" s="79">
        <f t="shared" si="212"/>
        <v>14</v>
      </c>
      <c r="L291" s="19"/>
      <c r="M291" s="79">
        <f t="shared" si="213"/>
        <v>0</v>
      </c>
      <c r="N291" s="19"/>
      <c r="O291" s="19">
        <v>25</v>
      </c>
      <c r="P291" s="79">
        <f>2*O291</f>
        <v>50</v>
      </c>
      <c r="Q291" s="19"/>
      <c r="R291" s="81"/>
      <c r="S291" s="82">
        <f t="shared" si="183"/>
        <v>0</v>
      </c>
      <c r="T291" s="19"/>
      <c r="U291" s="19"/>
      <c r="V291" s="79">
        <f t="shared" si="210"/>
        <v>0</v>
      </c>
      <c r="W291" s="19"/>
      <c r="X291" s="19">
        <v>2</v>
      </c>
      <c r="Y291" s="82">
        <f t="shared" si="214"/>
        <v>1.6</v>
      </c>
      <c r="AA291" s="19">
        <v>1</v>
      </c>
      <c r="AB291" s="84">
        <f t="shared" si="218"/>
        <v>0.5</v>
      </c>
      <c r="AC291" s="19"/>
      <c r="AD291" s="19"/>
      <c r="AE291" s="79">
        <f t="shared" si="211"/>
        <v>0</v>
      </c>
      <c r="AF291" s="19"/>
      <c r="AG291" s="19"/>
      <c r="AH291" s="19"/>
      <c r="AI291" s="19">
        <f t="shared" si="202"/>
        <v>0</v>
      </c>
      <c r="AJ291" s="79">
        <f t="shared" si="216"/>
        <v>0</v>
      </c>
      <c r="AK291" s="19"/>
      <c r="AL291" s="19">
        <v>8</v>
      </c>
      <c r="AM291" s="19">
        <v>4</v>
      </c>
      <c r="AN291" s="19">
        <f t="shared" si="201"/>
        <v>12</v>
      </c>
      <c r="AO291" s="79">
        <f>1*AN291</f>
        <v>12</v>
      </c>
      <c r="AP291" s="19"/>
      <c r="AQ291" s="19"/>
      <c r="AR291" s="82">
        <f t="shared" si="217"/>
        <v>0</v>
      </c>
      <c r="AS291" s="81"/>
      <c r="AT291" s="81">
        <v>4</v>
      </c>
      <c r="AU291" s="81">
        <v>1</v>
      </c>
      <c r="AV291" s="81">
        <f t="shared" si="199"/>
        <v>6</v>
      </c>
      <c r="AW291" s="79">
        <f t="shared" si="209"/>
        <v>3</v>
      </c>
      <c r="AX291" s="19"/>
      <c r="AY291" s="81">
        <v>1</v>
      </c>
      <c r="AZ291" s="79">
        <f t="shared" si="215"/>
        <v>1</v>
      </c>
      <c r="BA291" s="19"/>
      <c r="BB291" s="19"/>
      <c r="BC291" s="79">
        <f t="shared" si="200"/>
        <v>0</v>
      </c>
      <c r="BD291" s="19"/>
    </row>
    <row r="292" customHeight="1" spans="1:56">
      <c r="A292" s="74">
        <v>106865</v>
      </c>
      <c r="B292" s="74" t="s">
        <v>592</v>
      </c>
      <c r="C292" s="74">
        <v>14436</v>
      </c>
      <c r="D292" s="74" t="s">
        <v>535</v>
      </c>
      <c r="E292" s="75">
        <f t="shared" si="196"/>
        <v>159.3</v>
      </c>
      <c r="F292" s="74">
        <v>31</v>
      </c>
      <c r="G292" s="76">
        <f t="shared" ref="G292:G297" si="219">4*F292</f>
        <v>124</v>
      </c>
      <c r="H292" s="19">
        <v>30</v>
      </c>
      <c r="I292" s="19">
        <v>1</v>
      </c>
      <c r="J292" s="79">
        <f t="shared" ref="J292:J298" si="220">2*I292</f>
        <v>2</v>
      </c>
      <c r="K292" s="19">
        <v>15</v>
      </c>
      <c r="L292" s="19"/>
      <c r="M292" s="79">
        <f t="shared" si="213"/>
        <v>0</v>
      </c>
      <c r="N292" s="19">
        <v>8</v>
      </c>
      <c r="O292" s="19"/>
      <c r="P292" s="79">
        <f>1*O292</f>
        <v>0</v>
      </c>
      <c r="Q292" s="19">
        <v>25</v>
      </c>
      <c r="R292" s="81"/>
      <c r="S292" s="82">
        <f t="shared" ref="S292:S355" si="221">0.8*R292</f>
        <v>0</v>
      </c>
      <c r="T292" s="19">
        <v>6</v>
      </c>
      <c r="U292" s="19">
        <v>1</v>
      </c>
      <c r="V292" s="79">
        <f t="shared" si="210"/>
        <v>2.5</v>
      </c>
      <c r="W292" s="19">
        <v>4</v>
      </c>
      <c r="X292" s="19">
        <v>1</v>
      </c>
      <c r="Y292" s="82">
        <f t="shared" ref="Y292:Y301" si="222">0.8*X292</f>
        <v>0.8</v>
      </c>
      <c r="Z292" s="19">
        <v>10</v>
      </c>
      <c r="AA292" s="19"/>
      <c r="AB292" s="84">
        <f t="shared" si="218"/>
        <v>0</v>
      </c>
      <c r="AC292" s="19">
        <v>3</v>
      </c>
      <c r="AD292" s="19"/>
      <c r="AE292" s="79">
        <f t="shared" si="211"/>
        <v>0</v>
      </c>
      <c r="AF292" s="19">
        <v>8</v>
      </c>
      <c r="AG292" s="19">
        <v>6</v>
      </c>
      <c r="AH292" s="19"/>
      <c r="AI292" s="19">
        <f t="shared" si="202"/>
        <v>6</v>
      </c>
      <c r="AJ292" s="79">
        <f>3*AI292</f>
        <v>18</v>
      </c>
      <c r="AK292" s="19">
        <v>5</v>
      </c>
      <c r="AL292" s="19">
        <v>5</v>
      </c>
      <c r="AM292" s="19">
        <v>1</v>
      </c>
      <c r="AN292" s="19">
        <f t="shared" si="201"/>
        <v>6</v>
      </c>
      <c r="AO292" s="79">
        <f t="shared" ref="AO292:AO298" si="223">1*AN292</f>
        <v>6</v>
      </c>
      <c r="AP292" s="19">
        <v>20</v>
      </c>
      <c r="AQ292" s="19">
        <v>1</v>
      </c>
      <c r="AR292" s="82">
        <f t="shared" si="217"/>
        <v>1</v>
      </c>
      <c r="AS292" s="81">
        <v>12</v>
      </c>
      <c r="AT292" s="81">
        <v>3</v>
      </c>
      <c r="AU292" s="81">
        <v>1</v>
      </c>
      <c r="AV292" s="81">
        <f t="shared" si="199"/>
        <v>5</v>
      </c>
      <c r="AW292" s="79">
        <f t="shared" ref="AW292:AW298" si="224">0.5*AV292</f>
        <v>2.5</v>
      </c>
      <c r="AX292" s="19">
        <v>20</v>
      </c>
      <c r="AY292" s="81">
        <v>1</v>
      </c>
      <c r="AZ292" s="79">
        <f t="shared" si="215"/>
        <v>1</v>
      </c>
      <c r="BA292" s="19">
        <v>10</v>
      </c>
      <c r="BB292" s="19">
        <v>1</v>
      </c>
      <c r="BC292" s="79">
        <f t="shared" si="200"/>
        <v>1.5</v>
      </c>
      <c r="BD292" s="19">
        <v>18</v>
      </c>
    </row>
    <row r="293" customHeight="1" spans="1:56">
      <c r="A293" s="74"/>
      <c r="B293" s="74"/>
      <c r="C293" s="74">
        <v>1001353</v>
      </c>
      <c r="D293" s="74" t="s">
        <v>593</v>
      </c>
      <c r="E293" s="75">
        <f t="shared" si="196"/>
        <v>32</v>
      </c>
      <c r="F293" s="74">
        <v>8</v>
      </c>
      <c r="G293" s="76">
        <f t="shared" si="219"/>
        <v>32</v>
      </c>
      <c r="H293" s="19"/>
      <c r="I293" s="19"/>
      <c r="J293" s="79">
        <f t="shared" si="220"/>
        <v>0</v>
      </c>
      <c r="L293" s="19"/>
      <c r="M293" s="79">
        <f t="shared" si="213"/>
        <v>0</v>
      </c>
      <c r="N293" s="19"/>
      <c r="O293" s="19"/>
      <c r="P293" s="79">
        <f t="shared" ref="P293:P346" si="225">1*O293</f>
        <v>0</v>
      </c>
      <c r="Q293" s="19"/>
      <c r="R293" s="81"/>
      <c r="S293" s="82">
        <f t="shared" si="221"/>
        <v>0</v>
      </c>
      <c r="T293" s="19"/>
      <c r="U293" s="19"/>
      <c r="V293" s="79">
        <f t="shared" si="210"/>
        <v>0</v>
      </c>
      <c r="W293" s="19"/>
      <c r="X293" s="19"/>
      <c r="Y293" s="82">
        <f t="shared" si="222"/>
        <v>0</v>
      </c>
      <c r="AA293" s="19"/>
      <c r="AB293" s="84">
        <f t="shared" si="218"/>
        <v>0</v>
      </c>
      <c r="AC293" s="19"/>
      <c r="AD293" s="19"/>
      <c r="AE293" s="79">
        <f t="shared" si="211"/>
        <v>0</v>
      </c>
      <c r="AF293" s="19"/>
      <c r="AG293" s="19"/>
      <c r="AH293" s="19"/>
      <c r="AI293" s="19">
        <f t="shared" si="202"/>
        <v>0</v>
      </c>
      <c r="AJ293" s="79">
        <f t="shared" ref="AJ293:AJ322" si="226">1.5*AI293</f>
        <v>0</v>
      </c>
      <c r="AK293" s="19"/>
      <c r="AL293" s="19"/>
      <c r="AM293" s="19"/>
      <c r="AN293" s="19">
        <f t="shared" si="201"/>
        <v>0</v>
      </c>
      <c r="AO293" s="79">
        <f t="shared" si="223"/>
        <v>0</v>
      </c>
      <c r="AP293" s="19"/>
      <c r="AQ293" s="19"/>
      <c r="AR293" s="82">
        <f t="shared" si="217"/>
        <v>0</v>
      </c>
      <c r="AS293" s="81"/>
      <c r="AT293" s="81"/>
      <c r="AU293" s="81"/>
      <c r="AV293" s="81">
        <f t="shared" si="199"/>
        <v>0</v>
      </c>
      <c r="AW293" s="79">
        <f t="shared" si="224"/>
        <v>0</v>
      </c>
      <c r="AX293" s="19"/>
      <c r="AY293" s="81"/>
      <c r="AZ293" s="79">
        <f t="shared" si="215"/>
        <v>0</v>
      </c>
      <c r="BA293" s="19"/>
      <c r="BB293" s="19"/>
      <c r="BC293" s="79">
        <f t="shared" si="200"/>
        <v>0</v>
      </c>
      <c r="BD293" s="19"/>
    </row>
    <row r="294" customHeight="1" spans="1:56">
      <c r="A294" s="74"/>
      <c r="B294" s="74"/>
      <c r="C294" s="74">
        <v>1001358</v>
      </c>
      <c r="D294" s="74" t="s">
        <v>594</v>
      </c>
      <c r="E294" s="75">
        <f t="shared" si="196"/>
        <v>66.5</v>
      </c>
      <c r="F294" s="74">
        <v>9</v>
      </c>
      <c r="G294" s="76">
        <f t="shared" si="219"/>
        <v>36</v>
      </c>
      <c r="H294" s="19"/>
      <c r="I294" s="19">
        <v>4</v>
      </c>
      <c r="J294" s="79">
        <f t="shared" si="220"/>
        <v>8</v>
      </c>
      <c r="L294" s="19"/>
      <c r="M294" s="79">
        <f t="shared" si="213"/>
        <v>0</v>
      </c>
      <c r="N294" s="19"/>
      <c r="O294" s="19">
        <v>12</v>
      </c>
      <c r="P294" s="79">
        <f t="shared" si="225"/>
        <v>12</v>
      </c>
      <c r="Q294" s="19"/>
      <c r="R294" s="81"/>
      <c r="S294" s="82">
        <f t="shared" si="221"/>
        <v>0</v>
      </c>
      <c r="T294" s="19"/>
      <c r="U294" s="19"/>
      <c r="V294" s="79">
        <f t="shared" si="210"/>
        <v>0</v>
      </c>
      <c r="W294" s="19"/>
      <c r="X294" s="19"/>
      <c r="Y294" s="82">
        <f t="shared" si="222"/>
        <v>0</v>
      </c>
      <c r="AA294" s="19"/>
      <c r="AB294" s="84">
        <f t="shared" si="218"/>
        <v>0</v>
      </c>
      <c r="AC294" s="19"/>
      <c r="AD294" s="19"/>
      <c r="AE294" s="79">
        <f t="shared" si="211"/>
        <v>0</v>
      </c>
      <c r="AF294" s="19"/>
      <c r="AG294" s="19"/>
      <c r="AH294" s="19"/>
      <c r="AI294" s="19">
        <f t="shared" si="202"/>
        <v>0</v>
      </c>
      <c r="AJ294" s="79">
        <f t="shared" si="226"/>
        <v>0</v>
      </c>
      <c r="AK294" s="19"/>
      <c r="AL294" s="19">
        <v>6</v>
      </c>
      <c r="AM294" s="19">
        <v>2</v>
      </c>
      <c r="AN294" s="19">
        <f t="shared" si="201"/>
        <v>8</v>
      </c>
      <c r="AO294" s="79">
        <f t="shared" si="223"/>
        <v>8</v>
      </c>
      <c r="AP294" s="19"/>
      <c r="AQ294" s="19"/>
      <c r="AR294" s="82">
        <f t="shared" si="217"/>
        <v>0</v>
      </c>
      <c r="AS294" s="81"/>
      <c r="AT294" s="81">
        <v>1</v>
      </c>
      <c r="AU294" s="81">
        <v>2</v>
      </c>
      <c r="AV294" s="81">
        <f t="shared" si="199"/>
        <v>5</v>
      </c>
      <c r="AW294" s="79">
        <f t="shared" si="224"/>
        <v>2.5</v>
      </c>
      <c r="AX294" s="19"/>
      <c r="AY294" s="81"/>
      <c r="AZ294" s="79">
        <f t="shared" si="215"/>
        <v>0</v>
      </c>
      <c r="BA294" s="19"/>
      <c r="BB294" s="19"/>
      <c r="BC294" s="79">
        <f t="shared" si="200"/>
        <v>0</v>
      </c>
      <c r="BD294" s="19"/>
    </row>
    <row r="295" customHeight="1" spans="1:56">
      <c r="A295" s="74"/>
      <c r="B295" s="74"/>
      <c r="C295" s="74">
        <v>1001361</v>
      </c>
      <c r="D295" s="74" t="s">
        <v>595</v>
      </c>
      <c r="E295" s="75">
        <f t="shared" si="196"/>
        <v>6.75</v>
      </c>
      <c r="F295" s="74">
        <v>1</v>
      </c>
      <c r="G295" s="76">
        <f t="shared" si="219"/>
        <v>4</v>
      </c>
      <c r="H295" s="19"/>
      <c r="I295" s="19"/>
      <c r="J295" s="79">
        <f t="shared" si="220"/>
        <v>0</v>
      </c>
      <c r="L295" s="19"/>
      <c r="M295" s="79">
        <f t="shared" si="213"/>
        <v>0</v>
      </c>
      <c r="N295" s="19"/>
      <c r="O295" s="19"/>
      <c r="P295" s="79">
        <f t="shared" si="225"/>
        <v>0</v>
      </c>
      <c r="Q295" s="19"/>
      <c r="R295" s="81"/>
      <c r="S295" s="82">
        <f t="shared" si="221"/>
        <v>0</v>
      </c>
      <c r="T295" s="19"/>
      <c r="U295" s="19"/>
      <c r="V295" s="79">
        <f t="shared" si="210"/>
        <v>0</v>
      </c>
      <c r="W295" s="19"/>
      <c r="X295" s="19"/>
      <c r="Y295" s="82">
        <f t="shared" si="222"/>
        <v>0</v>
      </c>
      <c r="AA295" s="19"/>
      <c r="AB295" s="84">
        <f t="shared" si="218"/>
        <v>0</v>
      </c>
      <c r="AC295" s="19"/>
      <c r="AD295" s="19"/>
      <c r="AE295" s="79">
        <f t="shared" si="211"/>
        <v>0</v>
      </c>
      <c r="AF295" s="19"/>
      <c r="AG295" s="19"/>
      <c r="AH295" s="19">
        <v>1</v>
      </c>
      <c r="AI295" s="19">
        <f t="shared" si="202"/>
        <v>0.5</v>
      </c>
      <c r="AJ295" s="79">
        <f t="shared" si="226"/>
        <v>0.75</v>
      </c>
      <c r="AK295" s="19"/>
      <c r="AL295" s="19">
        <v>2</v>
      </c>
      <c r="AM295" s="19"/>
      <c r="AN295" s="19">
        <f t="shared" si="201"/>
        <v>2</v>
      </c>
      <c r="AO295" s="79">
        <f t="shared" si="223"/>
        <v>2</v>
      </c>
      <c r="AP295" s="19"/>
      <c r="AQ295" s="19"/>
      <c r="AR295" s="82">
        <f t="shared" si="217"/>
        <v>0</v>
      </c>
      <c r="AS295" s="81"/>
      <c r="AT295" s="81"/>
      <c r="AU295" s="81"/>
      <c r="AV295" s="81">
        <f t="shared" si="199"/>
        <v>0</v>
      </c>
      <c r="AW295" s="79">
        <f t="shared" si="224"/>
        <v>0</v>
      </c>
      <c r="AX295" s="19"/>
      <c r="AY295" s="81"/>
      <c r="AZ295" s="79">
        <f t="shared" si="215"/>
        <v>0</v>
      </c>
      <c r="BA295" s="19"/>
      <c r="BB295" s="19"/>
      <c r="BC295" s="79">
        <f t="shared" si="200"/>
        <v>0</v>
      </c>
      <c r="BD295" s="19"/>
    </row>
    <row r="296" customHeight="1" spans="1:56">
      <c r="A296" s="74"/>
      <c r="B296" s="74"/>
      <c r="C296" s="74">
        <v>1001370</v>
      </c>
      <c r="D296" s="74" t="s">
        <v>596</v>
      </c>
      <c r="E296" s="75">
        <f t="shared" si="196"/>
        <v>8</v>
      </c>
      <c r="F296" s="74">
        <v>2</v>
      </c>
      <c r="G296" s="76">
        <f t="shared" si="219"/>
        <v>8</v>
      </c>
      <c r="H296" s="19"/>
      <c r="I296" s="19"/>
      <c r="J296" s="79">
        <f t="shared" si="220"/>
        <v>0</v>
      </c>
      <c r="L296" s="19"/>
      <c r="M296" s="79">
        <f t="shared" si="213"/>
        <v>0</v>
      </c>
      <c r="N296" s="19"/>
      <c r="O296" s="19"/>
      <c r="P296" s="79">
        <f t="shared" si="225"/>
        <v>0</v>
      </c>
      <c r="Q296" s="19"/>
      <c r="R296" s="81"/>
      <c r="S296" s="82">
        <f t="shared" si="221"/>
        <v>0</v>
      </c>
      <c r="T296" s="19"/>
      <c r="U296" s="19"/>
      <c r="V296" s="79">
        <f t="shared" si="210"/>
        <v>0</v>
      </c>
      <c r="W296" s="19"/>
      <c r="X296" s="19"/>
      <c r="Y296" s="82">
        <f t="shared" si="222"/>
        <v>0</v>
      </c>
      <c r="AA296" s="19"/>
      <c r="AB296" s="84">
        <f t="shared" si="218"/>
        <v>0</v>
      </c>
      <c r="AC296" s="19"/>
      <c r="AD296" s="19"/>
      <c r="AE296" s="79">
        <f t="shared" si="211"/>
        <v>0</v>
      </c>
      <c r="AF296" s="19"/>
      <c r="AG296" s="19"/>
      <c r="AH296" s="19"/>
      <c r="AI296" s="19">
        <f t="shared" si="202"/>
        <v>0</v>
      </c>
      <c r="AJ296" s="79">
        <f t="shared" si="226"/>
        <v>0</v>
      </c>
      <c r="AK296" s="19"/>
      <c r="AL296" s="19"/>
      <c r="AM296" s="19"/>
      <c r="AN296" s="19">
        <f t="shared" si="201"/>
        <v>0</v>
      </c>
      <c r="AO296" s="79">
        <f t="shared" si="223"/>
        <v>0</v>
      </c>
      <c r="AP296" s="19"/>
      <c r="AQ296" s="19"/>
      <c r="AR296" s="82">
        <f t="shared" si="217"/>
        <v>0</v>
      </c>
      <c r="AS296" s="81"/>
      <c r="AT296" s="81"/>
      <c r="AU296" s="81"/>
      <c r="AV296" s="81">
        <f t="shared" si="199"/>
        <v>0</v>
      </c>
      <c r="AW296" s="79">
        <f t="shared" si="224"/>
        <v>0</v>
      </c>
      <c r="AX296" s="19"/>
      <c r="AY296" s="81"/>
      <c r="AZ296" s="79">
        <f t="shared" si="215"/>
        <v>0</v>
      </c>
      <c r="BA296" s="19"/>
      <c r="BB296" s="19"/>
      <c r="BC296" s="79">
        <f t="shared" si="200"/>
        <v>0</v>
      </c>
      <c r="BD296" s="19"/>
    </row>
    <row r="297" customHeight="1" spans="1:56">
      <c r="A297" s="74"/>
      <c r="B297" s="74"/>
      <c r="C297" s="74">
        <v>1001371</v>
      </c>
      <c r="D297" s="74" t="s">
        <v>597</v>
      </c>
      <c r="E297" s="75">
        <f t="shared" si="196"/>
        <v>20</v>
      </c>
      <c r="F297" s="74">
        <v>4</v>
      </c>
      <c r="G297" s="76">
        <f t="shared" si="219"/>
        <v>16</v>
      </c>
      <c r="H297" s="19"/>
      <c r="I297" s="19">
        <v>2</v>
      </c>
      <c r="J297" s="79">
        <f t="shared" si="220"/>
        <v>4</v>
      </c>
      <c r="L297" s="19"/>
      <c r="M297" s="79">
        <f t="shared" si="213"/>
        <v>0</v>
      </c>
      <c r="N297" s="19"/>
      <c r="O297" s="19"/>
      <c r="P297" s="79">
        <f t="shared" si="225"/>
        <v>0</v>
      </c>
      <c r="Q297" s="19"/>
      <c r="R297" s="81"/>
      <c r="S297" s="82">
        <f t="shared" si="221"/>
        <v>0</v>
      </c>
      <c r="T297" s="19"/>
      <c r="U297" s="19"/>
      <c r="V297" s="79">
        <f t="shared" si="210"/>
        <v>0</v>
      </c>
      <c r="W297" s="19"/>
      <c r="X297" s="19"/>
      <c r="Y297" s="82">
        <f t="shared" si="222"/>
        <v>0</v>
      </c>
      <c r="AA297" s="19"/>
      <c r="AB297" s="84">
        <f t="shared" si="218"/>
        <v>0</v>
      </c>
      <c r="AC297" s="19"/>
      <c r="AD297" s="19"/>
      <c r="AE297" s="79">
        <f t="shared" si="211"/>
        <v>0</v>
      </c>
      <c r="AF297" s="19"/>
      <c r="AG297" s="19"/>
      <c r="AH297" s="19"/>
      <c r="AI297" s="19">
        <f t="shared" si="202"/>
        <v>0</v>
      </c>
      <c r="AJ297" s="79">
        <f t="shared" si="226"/>
        <v>0</v>
      </c>
      <c r="AK297" s="19"/>
      <c r="AL297" s="19"/>
      <c r="AM297" s="19"/>
      <c r="AN297" s="19">
        <f t="shared" si="201"/>
        <v>0</v>
      </c>
      <c r="AO297" s="79">
        <f t="shared" si="223"/>
        <v>0</v>
      </c>
      <c r="AP297" s="19"/>
      <c r="AQ297" s="19"/>
      <c r="AR297" s="82">
        <f t="shared" si="217"/>
        <v>0</v>
      </c>
      <c r="AS297" s="81"/>
      <c r="AT297" s="81"/>
      <c r="AU297" s="81"/>
      <c r="AV297" s="81">
        <f t="shared" si="199"/>
        <v>0</v>
      </c>
      <c r="AW297" s="79">
        <f t="shared" si="224"/>
        <v>0</v>
      </c>
      <c r="AX297" s="19"/>
      <c r="AY297" s="81"/>
      <c r="AZ297" s="79">
        <f t="shared" si="215"/>
        <v>0</v>
      </c>
      <c r="BA297" s="19"/>
      <c r="BB297" s="19"/>
      <c r="BC297" s="79">
        <f t="shared" si="200"/>
        <v>0</v>
      </c>
      <c r="BD297" s="19"/>
    </row>
    <row r="298" customHeight="1" spans="1:56">
      <c r="A298" s="74"/>
      <c r="B298" s="74"/>
      <c r="C298" s="74">
        <v>9822</v>
      </c>
      <c r="D298" s="74" t="s">
        <v>472</v>
      </c>
      <c r="E298" s="75">
        <f t="shared" si="196"/>
        <v>2</v>
      </c>
      <c r="F298" s="74"/>
      <c r="G298" s="76"/>
      <c r="H298" s="19"/>
      <c r="I298" s="19">
        <v>1</v>
      </c>
      <c r="J298" s="79">
        <f t="shared" si="220"/>
        <v>2</v>
      </c>
      <c r="L298" s="19"/>
      <c r="M298" s="79">
        <f t="shared" si="213"/>
        <v>0</v>
      </c>
      <c r="N298" s="19"/>
      <c r="O298" s="19"/>
      <c r="P298" s="79">
        <f t="shared" si="225"/>
        <v>0</v>
      </c>
      <c r="Q298" s="19"/>
      <c r="R298" s="81"/>
      <c r="S298" s="82">
        <f t="shared" si="221"/>
        <v>0</v>
      </c>
      <c r="T298" s="19"/>
      <c r="U298" s="19"/>
      <c r="V298" s="79">
        <f t="shared" si="210"/>
        <v>0</v>
      </c>
      <c r="W298" s="19"/>
      <c r="X298" s="19"/>
      <c r="Y298" s="82">
        <f t="shared" si="222"/>
        <v>0</v>
      </c>
      <c r="AA298" s="19"/>
      <c r="AB298" s="84">
        <f t="shared" si="218"/>
        <v>0</v>
      </c>
      <c r="AC298" s="19"/>
      <c r="AD298" s="19"/>
      <c r="AE298" s="79">
        <f t="shared" si="211"/>
        <v>0</v>
      </c>
      <c r="AF298" s="19"/>
      <c r="AG298" s="19"/>
      <c r="AH298" s="19"/>
      <c r="AI298" s="19">
        <f t="shared" si="202"/>
        <v>0</v>
      </c>
      <c r="AJ298" s="79">
        <f t="shared" si="226"/>
        <v>0</v>
      </c>
      <c r="AK298" s="19"/>
      <c r="AL298" s="19"/>
      <c r="AM298" s="19"/>
      <c r="AN298" s="19">
        <f t="shared" si="201"/>
        <v>0</v>
      </c>
      <c r="AO298" s="79">
        <f t="shared" si="223"/>
        <v>0</v>
      </c>
      <c r="AP298" s="19"/>
      <c r="AQ298" s="19"/>
      <c r="AR298" s="82">
        <f t="shared" si="217"/>
        <v>0</v>
      </c>
      <c r="AS298" s="81"/>
      <c r="AT298" s="81"/>
      <c r="AU298" s="81"/>
      <c r="AV298" s="81">
        <f t="shared" si="199"/>
        <v>0</v>
      </c>
      <c r="AW298" s="79">
        <f t="shared" si="224"/>
        <v>0</v>
      </c>
      <c r="AX298" s="19"/>
      <c r="AY298" s="81"/>
      <c r="AZ298" s="79">
        <f t="shared" si="215"/>
        <v>0</v>
      </c>
      <c r="BA298" s="19"/>
      <c r="BB298" s="19"/>
      <c r="BC298" s="79">
        <f t="shared" si="200"/>
        <v>0</v>
      </c>
      <c r="BD298" s="19"/>
    </row>
    <row r="299" customHeight="1" spans="1:56">
      <c r="A299" s="74">
        <v>107658</v>
      </c>
      <c r="B299" s="74" t="s">
        <v>598</v>
      </c>
      <c r="C299" s="74">
        <v>4562</v>
      </c>
      <c r="D299" s="74" t="s">
        <v>599</v>
      </c>
      <c r="E299" s="75">
        <f t="shared" si="196"/>
        <v>257.1</v>
      </c>
      <c r="F299" s="74">
        <v>33</v>
      </c>
      <c r="G299" s="76">
        <f>4*F299</f>
        <v>132</v>
      </c>
      <c r="H299" s="19">
        <v>35</v>
      </c>
      <c r="I299" s="19">
        <v>8</v>
      </c>
      <c r="J299" s="79">
        <f>3*I299</f>
        <v>24</v>
      </c>
      <c r="K299" s="19">
        <v>25</v>
      </c>
      <c r="L299" s="19"/>
      <c r="M299" s="79">
        <f t="shared" si="213"/>
        <v>0</v>
      </c>
      <c r="N299" s="19">
        <v>12</v>
      </c>
      <c r="O299" s="19">
        <v>4</v>
      </c>
      <c r="P299" s="79">
        <f t="shared" si="225"/>
        <v>4</v>
      </c>
      <c r="Q299" s="19">
        <v>30</v>
      </c>
      <c r="R299" s="81">
        <v>1</v>
      </c>
      <c r="S299" s="82">
        <f t="shared" si="221"/>
        <v>0.8</v>
      </c>
      <c r="T299" s="19">
        <v>10</v>
      </c>
      <c r="U299" s="19">
        <v>6</v>
      </c>
      <c r="V299" s="79">
        <f t="shared" ref="V299:V304" si="227">3.5*U299</f>
        <v>21</v>
      </c>
      <c r="W299" s="19">
        <v>6</v>
      </c>
      <c r="X299" s="19">
        <v>1</v>
      </c>
      <c r="Y299" s="82">
        <f t="shared" si="222"/>
        <v>0.8</v>
      </c>
      <c r="Z299" s="19">
        <v>12</v>
      </c>
      <c r="AA299" s="19"/>
      <c r="AB299" s="84">
        <f t="shared" si="218"/>
        <v>0</v>
      </c>
      <c r="AC299" s="19">
        <v>8</v>
      </c>
      <c r="AD299" s="19"/>
      <c r="AE299" s="79">
        <f t="shared" si="211"/>
        <v>0</v>
      </c>
      <c r="AF299" s="19">
        <v>12</v>
      </c>
      <c r="AG299" s="19">
        <v>1</v>
      </c>
      <c r="AH299" s="19"/>
      <c r="AI299" s="19">
        <f t="shared" si="202"/>
        <v>1</v>
      </c>
      <c r="AJ299" s="79">
        <f t="shared" si="226"/>
        <v>1.5</v>
      </c>
      <c r="AK299" s="19">
        <v>10</v>
      </c>
      <c r="AL299" s="19">
        <v>16</v>
      </c>
      <c r="AM299" s="19"/>
      <c r="AN299" s="19">
        <f t="shared" si="201"/>
        <v>16</v>
      </c>
      <c r="AO299" s="79">
        <f>2.5*AN299</f>
        <v>40</v>
      </c>
      <c r="AP299" s="19">
        <v>25</v>
      </c>
      <c r="AQ299" s="19">
        <v>5</v>
      </c>
      <c r="AR299" s="82">
        <f t="shared" si="217"/>
        <v>5</v>
      </c>
      <c r="AS299" s="81">
        <v>18</v>
      </c>
      <c r="AT299" s="81">
        <v>21</v>
      </c>
      <c r="AU299" s="81">
        <v>1</v>
      </c>
      <c r="AV299" s="81">
        <f t="shared" si="199"/>
        <v>23</v>
      </c>
      <c r="AW299" s="79">
        <f>1*AV299</f>
        <v>23</v>
      </c>
      <c r="AX299" s="19">
        <v>25</v>
      </c>
      <c r="AY299" s="81">
        <v>5</v>
      </c>
      <c r="AZ299" s="79">
        <f t="shared" si="215"/>
        <v>5</v>
      </c>
      <c r="BA299" s="19">
        <v>15</v>
      </c>
      <c r="BB299" s="19">
        <v>0</v>
      </c>
      <c r="BC299" s="79">
        <f t="shared" si="200"/>
        <v>0</v>
      </c>
      <c r="BD299" s="19">
        <v>20</v>
      </c>
    </row>
    <row r="300" customHeight="1" spans="1:56">
      <c r="A300" s="74"/>
      <c r="B300" s="74"/>
      <c r="C300" s="74">
        <v>7388</v>
      </c>
      <c r="D300" s="74" t="s">
        <v>600</v>
      </c>
      <c r="E300" s="75">
        <f t="shared" si="196"/>
        <v>168.3</v>
      </c>
      <c r="F300" s="74">
        <v>23</v>
      </c>
      <c r="G300" s="76">
        <f>4*F300</f>
        <v>92</v>
      </c>
      <c r="H300" s="19"/>
      <c r="I300" s="19">
        <v>5</v>
      </c>
      <c r="J300" s="79">
        <f>3*I300</f>
        <v>15</v>
      </c>
      <c r="L300" s="19"/>
      <c r="M300" s="79">
        <f t="shared" si="213"/>
        <v>0</v>
      </c>
      <c r="N300" s="19"/>
      <c r="O300" s="19">
        <v>9</v>
      </c>
      <c r="P300" s="79">
        <f t="shared" si="225"/>
        <v>9</v>
      </c>
      <c r="Q300" s="19"/>
      <c r="R300" s="81"/>
      <c r="S300" s="82">
        <f t="shared" si="221"/>
        <v>0</v>
      </c>
      <c r="T300" s="19"/>
      <c r="U300" s="19">
        <v>10</v>
      </c>
      <c r="V300" s="79">
        <f t="shared" si="227"/>
        <v>35</v>
      </c>
      <c r="W300" s="19"/>
      <c r="X300" s="19">
        <v>6</v>
      </c>
      <c r="Y300" s="82">
        <f t="shared" si="222"/>
        <v>4.8</v>
      </c>
      <c r="AA300" s="19"/>
      <c r="AB300" s="84">
        <f t="shared" si="218"/>
        <v>0</v>
      </c>
      <c r="AC300" s="19"/>
      <c r="AD300" s="19"/>
      <c r="AE300" s="79">
        <f t="shared" si="211"/>
        <v>0</v>
      </c>
      <c r="AF300" s="19"/>
      <c r="AG300" s="19"/>
      <c r="AH300" s="19"/>
      <c r="AI300" s="19">
        <f t="shared" si="202"/>
        <v>0</v>
      </c>
      <c r="AJ300" s="79">
        <f t="shared" si="226"/>
        <v>0</v>
      </c>
      <c r="AK300" s="19"/>
      <c r="AL300" s="19">
        <v>3</v>
      </c>
      <c r="AM300" s="19"/>
      <c r="AN300" s="19">
        <f t="shared" si="201"/>
        <v>3</v>
      </c>
      <c r="AO300" s="79">
        <f>2.5*AN300</f>
        <v>7.5</v>
      </c>
      <c r="AP300" s="19"/>
      <c r="AQ300" s="19"/>
      <c r="AR300" s="82">
        <f t="shared" si="217"/>
        <v>0</v>
      </c>
      <c r="AS300" s="81"/>
      <c r="AT300" s="81">
        <v>3</v>
      </c>
      <c r="AU300" s="81">
        <v>1</v>
      </c>
      <c r="AV300" s="81">
        <f t="shared" si="199"/>
        <v>5</v>
      </c>
      <c r="AW300" s="79">
        <f>1*AV300</f>
        <v>5</v>
      </c>
      <c r="AX300" s="19"/>
      <c r="AY300" s="81"/>
      <c r="AZ300" s="79">
        <f t="shared" si="215"/>
        <v>0</v>
      </c>
      <c r="BA300" s="19"/>
      <c r="BB300" s="19"/>
      <c r="BC300" s="79">
        <f t="shared" si="200"/>
        <v>0</v>
      </c>
      <c r="BD300" s="19"/>
    </row>
    <row r="301" customHeight="1" spans="1:56">
      <c r="A301" s="74"/>
      <c r="B301" s="74"/>
      <c r="C301" s="74">
        <v>14861</v>
      </c>
      <c r="D301" s="74" t="s">
        <v>601</v>
      </c>
      <c r="E301" s="75">
        <f t="shared" si="196"/>
        <v>262.1</v>
      </c>
      <c r="F301" s="74">
        <v>39</v>
      </c>
      <c r="G301" s="76">
        <f>4*F301</f>
        <v>156</v>
      </c>
      <c r="H301" s="19"/>
      <c r="I301" s="19">
        <v>15</v>
      </c>
      <c r="J301" s="79">
        <f>3*I301</f>
        <v>45</v>
      </c>
      <c r="L301" s="19"/>
      <c r="M301" s="79">
        <f t="shared" si="213"/>
        <v>0</v>
      </c>
      <c r="N301" s="19"/>
      <c r="O301" s="19">
        <v>12</v>
      </c>
      <c r="P301" s="79">
        <f t="shared" si="225"/>
        <v>12</v>
      </c>
      <c r="Q301" s="19"/>
      <c r="R301" s="81"/>
      <c r="S301" s="82">
        <f t="shared" si="221"/>
        <v>0</v>
      </c>
      <c r="T301" s="19"/>
      <c r="U301" s="19">
        <v>1</v>
      </c>
      <c r="V301" s="79">
        <f t="shared" si="227"/>
        <v>3.5</v>
      </c>
      <c r="W301" s="19"/>
      <c r="X301" s="19">
        <v>2</v>
      </c>
      <c r="Y301" s="82">
        <f t="shared" si="222"/>
        <v>1.6</v>
      </c>
      <c r="AA301" s="19">
        <v>1</v>
      </c>
      <c r="AB301" s="84">
        <f t="shared" si="218"/>
        <v>0.5</v>
      </c>
      <c r="AC301" s="19"/>
      <c r="AD301" s="19"/>
      <c r="AE301" s="79">
        <f t="shared" si="211"/>
        <v>0</v>
      </c>
      <c r="AF301" s="19"/>
      <c r="AG301" s="19">
        <v>2</v>
      </c>
      <c r="AH301" s="19"/>
      <c r="AI301" s="19">
        <f t="shared" si="202"/>
        <v>2</v>
      </c>
      <c r="AJ301" s="79">
        <f t="shared" si="226"/>
        <v>3</v>
      </c>
      <c r="AK301" s="19"/>
      <c r="AL301" s="19">
        <v>6</v>
      </c>
      <c r="AM301" s="19"/>
      <c r="AN301" s="19">
        <f t="shared" si="201"/>
        <v>6</v>
      </c>
      <c r="AO301" s="79">
        <f>2.5*AN301</f>
        <v>15</v>
      </c>
      <c r="AP301" s="19"/>
      <c r="AQ301" s="19">
        <v>3</v>
      </c>
      <c r="AR301" s="82">
        <f t="shared" si="217"/>
        <v>3</v>
      </c>
      <c r="AS301" s="81"/>
      <c r="AT301" s="81">
        <v>8</v>
      </c>
      <c r="AU301" s="81">
        <v>2</v>
      </c>
      <c r="AV301" s="81">
        <f t="shared" si="199"/>
        <v>12</v>
      </c>
      <c r="AW301" s="79">
        <f>1*AV301</f>
        <v>12</v>
      </c>
      <c r="AX301" s="19"/>
      <c r="AY301" s="81">
        <v>9</v>
      </c>
      <c r="AZ301" s="79">
        <f t="shared" si="215"/>
        <v>9</v>
      </c>
      <c r="BA301" s="19"/>
      <c r="BB301" s="19">
        <v>1</v>
      </c>
      <c r="BC301" s="79">
        <f t="shared" si="200"/>
        <v>1.5</v>
      </c>
      <c r="BD301" s="19"/>
    </row>
    <row r="302" customHeight="1" spans="1:56">
      <c r="A302" s="74">
        <v>107728</v>
      </c>
      <c r="B302" s="74" t="s">
        <v>602</v>
      </c>
      <c r="C302" s="74">
        <v>13397</v>
      </c>
      <c r="D302" s="74" t="s">
        <v>603</v>
      </c>
      <c r="E302" s="75">
        <f t="shared" si="196"/>
        <v>98.5</v>
      </c>
      <c r="F302" s="74">
        <v>17</v>
      </c>
      <c r="G302" s="76">
        <f t="shared" ref="G302:G310" si="228">2*F302</f>
        <v>34</v>
      </c>
      <c r="H302" s="19">
        <v>30</v>
      </c>
      <c r="I302" s="19">
        <v>8</v>
      </c>
      <c r="J302" s="79">
        <f t="shared" ref="J302:J308" si="229">2*I302</f>
        <v>16</v>
      </c>
      <c r="K302" s="19">
        <v>15</v>
      </c>
      <c r="L302" s="19">
        <v>4</v>
      </c>
      <c r="M302" s="79">
        <f t="shared" si="213"/>
        <v>6</v>
      </c>
      <c r="N302" s="19">
        <v>8</v>
      </c>
      <c r="O302" s="19">
        <v>16</v>
      </c>
      <c r="P302" s="79">
        <f t="shared" si="225"/>
        <v>16</v>
      </c>
      <c r="Q302" s="19">
        <v>25</v>
      </c>
      <c r="R302" s="81"/>
      <c r="S302" s="82">
        <f t="shared" si="221"/>
        <v>0</v>
      </c>
      <c r="T302" s="19">
        <v>6</v>
      </c>
      <c r="U302" s="19">
        <v>3</v>
      </c>
      <c r="V302" s="79">
        <f t="shared" si="227"/>
        <v>10.5</v>
      </c>
      <c r="W302" s="19">
        <v>4</v>
      </c>
      <c r="X302" s="19">
        <v>10</v>
      </c>
      <c r="Y302" s="82">
        <f>1*X302</f>
        <v>10</v>
      </c>
      <c r="Z302" s="19">
        <v>10</v>
      </c>
      <c r="AA302" s="19">
        <v>1</v>
      </c>
      <c r="AB302" s="84">
        <f t="shared" si="218"/>
        <v>0.5</v>
      </c>
      <c r="AC302" s="19">
        <v>3</v>
      </c>
      <c r="AD302" s="19"/>
      <c r="AE302" s="79">
        <f t="shared" si="211"/>
        <v>0</v>
      </c>
      <c r="AF302" s="19">
        <v>8</v>
      </c>
      <c r="AG302" s="19"/>
      <c r="AH302" s="19"/>
      <c r="AI302" s="19">
        <f t="shared" si="202"/>
        <v>0</v>
      </c>
      <c r="AJ302" s="79">
        <f t="shared" si="226"/>
        <v>0</v>
      </c>
      <c r="AK302" s="19">
        <v>5</v>
      </c>
      <c r="AL302" s="19">
        <v>1</v>
      </c>
      <c r="AM302" s="19"/>
      <c r="AN302" s="19">
        <f t="shared" si="201"/>
        <v>1</v>
      </c>
      <c r="AO302" s="79">
        <f t="shared" ref="AO302:AO320" si="230">1*AN302</f>
        <v>1</v>
      </c>
      <c r="AP302" s="19">
        <v>20</v>
      </c>
      <c r="AQ302" s="19">
        <v>1</v>
      </c>
      <c r="AR302" s="82">
        <f t="shared" si="217"/>
        <v>1</v>
      </c>
      <c r="AS302" s="81">
        <v>12</v>
      </c>
      <c r="AT302" s="81">
        <v>2</v>
      </c>
      <c r="AU302" s="81"/>
      <c r="AV302" s="81">
        <f t="shared" si="199"/>
        <v>2</v>
      </c>
      <c r="AW302" s="79">
        <f t="shared" ref="AW302:AW310" si="231">0.5*AV302</f>
        <v>1</v>
      </c>
      <c r="AX302" s="19">
        <v>20</v>
      </c>
      <c r="AY302" s="81">
        <v>1</v>
      </c>
      <c r="AZ302" s="79">
        <f t="shared" si="215"/>
        <v>1</v>
      </c>
      <c r="BA302" s="19">
        <v>10</v>
      </c>
      <c r="BB302" s="19">
        <v>1</v>
      </c>
      <c r="BC302" s="79">
        <f t="shared" si="200"/>
        <v>1.5</v>
      </c>
      <c r="BD302" s="19">
        <v>18</v>
      </c>
    </row>
    <row r="303" customHeight="1" spans="1:56">
      <c r="A303" s="74"/>
      <c r="B303" s="74"/>
      <c r="C303" s="74">
        <v>15085</v>
      </c>
      <c r="D303" s="74" t="s">
        <v>604</v>
      </c>
      <c r="E303" s="75">
        <f t="shared" si="196"/>
        <v>40</v>
      </c>
      <c r="F303" s="74">
        <v>9</v>
      </c>
      <c r="G303" s="76">
        <f t="shared" si="228"/>
        <v>18</v>
      </c>
      <c r="H303" s="19"/>
      <c r="I303" s="19">
        <v>1</v>
      </c>
      <c r="J303" s="79">
        <f t="shared" si="229"/>
        <v>2</v>
      </c>
      <c r="L303" s="19"/>
      <c r="M303" s="79">
        <f t="shared" si="213"/>
        <v>0</v>
      </c>
      <c r="N303" s="19"/>
      <c r="O303" s="19"/>
      <c r="P303" s="79">
        <f t="shared" si="225"/>
        <v>0</v>
      </c>
      <c r="Q303" s="19"/>
      <c r="R303" s="81"/>
      <c r="S303" s="82">
        <f t="shared" si="221"/>
        <v>0</v>
      </c>
      <c r="T303" s="19"/>
      <c r="U303" s="19">
        <v>3</v>
      </c>
      <c r="V303" s="79">
        <f t="shared" si="227"/>
        <v>10.5</v>
      </c>
      <c r="W303" s="19"/>
      <c r="X303" s="19">
        <v>2</v>
      </c>
      <c r="Y303" s="82">
        <f>1*X303</f>
        <v>2</v>
      </c>
      <c r="AA303" s="19"/>
      <c r="AB303" s="84">
        <f t="shared" si="218"/>
        <v>0</v>
      </c>
      <c r="AC303" s="19"/>
      <c r="AD303" s="19"/>
      <c r="AE303" s="79">
        <f t="shared" si="211"/>
        <v>0</v>
      </c>
      <c r="AF303" s="19"/>
      <c r="AG303" s="19"/>
      <c r="AH303" s="19"/>
      <c r="AI303" s="19">
        <f t="shared" si="202"/>
        <v>0</v>
      </c>
      <c r="AJ303" s="79">
        <f t="shared" si="226"/>
        <v>0</v>
      </c>
      <c r="AK303" s="19"/>
      <c r="AL303" s="19">
        <v>2</v>
      </c>
      <c r="AM303" s="19"/>
      <c r="AN303" s="19">
        <f t="shared" si="201"/>
        <v>2</v>
      </c>
      <c r="AO303" s="79">
        <f t="shared" si="230"/>
        <v>2</v>
      </c>
      <c r="AP303" s="19"/>
      <c r="AQ303" s="19"/>
      <c r="AR303" s="82">
        <f t="shared" si="217"/>
        <v>0</v>
      </c>
      <c r="AS303" s="81"/>
      <c r="AT303" s="81">
        <v>3</v>
      </c>
      <c r="AU303" s="81"/>
      <c r="AV303" s="81">
        <f t="shared" si="199"/>
        <v>3</v>
      </c>
      <c r="AW303" s="79">
        <f t="shared" si="231"/>
        <v>1.5</v>
      </c>
      <c r="AX303" s="19"/>
      <c r="AY303" s="81">
        <v>4</v>
      </c>
      <c r="AZ303" s="79">
        <f t="shared" si="215"/>
        <v>4</v>
      </c>
      <c r="BA303" s="19"/>
      <c r="BB303" s="19"/>
      <c r="BC303" s="79">
        <f t="shared" si="200"/>
        <v>0</v>
      </c>
      <c r="BD303" s="19"/>
    </row>
    <row r="304" customHeight="1" spans="1:56">
      <c r="A304" s="74"/>
      <c r="B304" s="74"/>
      <c r="C304" s="74">
        <v>15595</v>
      </c>
      <c r="D304" s="74" t="s">
        <v>605</v>
      </c>
      <c r="E304" s="75">
        <f t="shared" si="196"/>
        <v>7.5</v>
      </c>
      <c r="F304" s="74">
        <v>2</v>
      </c>
      <c r="G304" s="76">
        <f t="shared" si="228"/>
        <v>4</v>
      </c>
      <c r="H304" s="19"/>
      <c r="I304" s="19">
        <v>1</v>
      </c>
      <c r="J304" s="79">
        <f t="shared" si="229"/>
        <v>2</v>
      </c>
      <c r="L304" s="19"/>
      <c r="M304" s="79">
        <f t="shared" si="213"/>
        <v>0</v>
      </c>
      <c r="N304" s="19"/>
      <c r="O304" s="19"/>
      <c r="P304" s="79">
        <f t="shared" si="225"/>
        <v>0</v>
      </c>
      <c r="Q304" s="19"/>
      <c r="R304" s="81"/>
      <c r="S304" s="82">
        <f t="shared" si="221"/>
        <v>0</v>
      </c>
      <c r="T304" s="19"/>
      <c r="U304" s="19"/>
      <c r="V304" s="79">
        <f t="shared" si="227"/>
        <v>0</v>
      </c>
      <c r="W304" s="19"/>
      <c r="X304" s="19"/>
      <c r="Y304" s="82">
        <f>1*X304</f>
        <v>0</v>
      </c>
      <c r="AA304" s="19">
        <v>1</v>
      </c>
      <c r="AB304" s="84">
        <f t="shared" si="218"/>
        <v>0.5</v>
      </c>
      <c r="AC304" s="19"/>
      <c r="AD304" s="19"/>
      <c r="AE304" s="79">
        <f t="shared" si="211"/>
        <v>0</v>
      </c>
      <c r="AF304" s="19"/>
      <c r="AG304" s="19"/>
      <c r="AH304" s="19"/>
      <c r="AI304" s="19">
        <f t="shared" si="202"/>
        <v>0</v>
      </c>
      <c r="AJ304" s="79">
        <f t="shared" si="226"/>
        <v>0</v>
      </c>
      <c r="AK304" s="19"/>
      <c r="AL304" s="19"/>
      <c r="AM304" s="19"/>
      <c r="AN304" s="19">
        <f t="shared" si="201"/>
        <v>0</v>
      </c>
      <c r="AO304" s="79">
        <f t="shared" si="230"/>
        <v>0</v>
      </c>
      <c r="AP304" s="19"/>
      <c r="AQ304" s="19"/>
      <c r="AR304" s="82">
        <f t="shared" si="217"/>
        <v>0</v>
      </c>
      <c r="AS304" s="81"/>
      <c r="AT304" s="81">
        <v>2</v>
      </c>
      <c r="AU304" s="81"/>
      <c r="AV304" s="81">
        <f t="shared" si="199"/>
        <v>2</v>
      </c>
      <c r="AW304" s="79">
        <f t="shared" si="231"/>
        <v>1</v>
      </c>
      <c r="AX304" s="19"/>
      <c r="AY304" s="81"/>
      <c r="AZ304" s="79">
        <f t="shared" si="215"/>
        <v>0</v>
      </c>
      <c r="BA304" s="19"/>
      <c r="BB304" s="19"/>
      <c r="BC304" s="79">
        <f t="shared" si="200"/>
        <v>0</v>
      </c>
      <c r="BD304" s="19"/>
    </row>
    <row r="305" customHeight="1" spans="1:56">
      <c r="A305" s="74">
        <v>108277</v>
      </c>
      <c r="B305" s="74" t="s">
        <v>606</v>
      </c>
      <c r="C305" s="74">
        <v>12990</v>
      </c>
      <c r="D305" s="74" t="s">
        <v>607</v>
      </c>
      <c r="E305" s="75">
        <f t="shared" si="196"/>
        <v>31.85</v>
      </c>
      <c r="F305" s="74">
        <v>5</v>
      </c>
      <c r="G305" s="76">
        <f t="shared" si="228"/>
        <v>10</v>
      </c>
      <c r="H305" s="19">
        <v>35</v>
      </c>
      <c r="I305" s="19">
        <v>3</v>
      </c>
      <c r="J305" s="79">
        <f t="shared" si="229"/>
        <v>6</v>
      </c>
      <c r="K305" s="19">
        <v>25</v>
      </c>
      <c r="L305" s="19"/>
      <c r="M305" s="79">
        <f t="shared" si="213"/>
        <v>0</v>
      </c>
      <c r="N305" s="19">
        <v>12</v>
      </c>
      <c r="O305" s="19">
        <v>1</v>
      </c>
      <c r="P305" s="79">
        <f t="shared" si="225"/>
        <v>1</v>
      </c>
      <c r="Q305" s="19">
        <v>25</v>
      </c>
      <c r="R305" s="81"/>
      <c r="S305" s="82">
        <f t="shared" si="221"/>
        <v>0</v>
      </c>
      <c r="T305" s="19">
        <v>10</v>
      </c>
      <c r="U305" s="19"/>
      <c r="V305" s="79">
        <f>2.5*U305</f>
        <v>0</v>
      </c>
      <c r="W305" s="19">
        <v>6</v>
      </c>
      <c r="X305" s="19">
        <v>2</v>
      </c>
      <c r="Y305" s="82">
        <f t="shared" ref="Y305:Y336" si="232">0.8*X305</f>
        <v>1.6</v>
      </c>
      <c r="Z305" s="19">
        <v>12</v>
      </c>
      <c r="AA305" s="19"/>
      <c r="AB305" s="84">
        <f t="shared" si="218"/>
        <v>0</v>
      </c>
      <c r="AC305" s="19">
        <v>8</v>
      </c>
      <c r="AD305" s="19"/>
      <c r="AE305" s="79">
        <f t="shared" si="211"/>
        <v>0</v>
      </c>
      <c r="AF305" s="19">
        <v>12</v>
      </c>
      <c r="AG305" s="19"/>
      <c r="AH305" s="19">
        <v>1</v>
      </c>
      <c r="AI305" s="19">
        <f t="shared" si="202"/>
        <v>0.5</v>
      </c>
      <c r="AJ305" s="79">
        <f t="shared" si="226"/>
        <v>0.75</v>
      </c>
      <c r="AK305" s="19">
        <v>10</v>
      </c>
      <c r="AL305" s="19">
        <v>2</v>
      </c>
      <c r="AM305" s="19"/>
      <c r="AN305" s="19">
        <f t="shared" si="201"/>
        <v>2</v>
      </c>
      <c r="AO305" s="79">
        <f t="shared" si="230"/>
        <v>2</v>
      </c>
      <c r="AP305" s="19">
        <v>25</v>
      </c>
      <c r="AQ305" s="19">
        <v>6</v>
      </c>
      <c r="AR305" s="82">
        <f t="shared" si="217"/>
        <v>6</v>
      </c>
      <c r="AS305" s="81">
        <v>15</v>
      </c>
      <c r="AT305" s="81">
        <v>9</v>
      </c>
      <c r="AU305" s="81"/>
      <c r="AV305" s="81">
        <f t="shared" si="199"/>
        <v>9</v>
      </c>
      <c r="AW305" s="79">
        <f t="shared" si="231"/>
        <v>4.5</v>
      </c>
      <c r="AX305" s="19">
        <v>25</v>
      </c>
      <c r="AY305" s="81"/>
      <c r="AZ305" s="79">
        <f t="shared" si="215"/>
        <v>0</v>
      </c>
      <c r="BA305" s="19">
        <v>15</v>
      </c>
      <c r="BB305" s="19"/>
      <c r="BC305" s="79">
        <f t="shared" si="200"/>
        <v>0</v>
      </c>
      <c r="BD305" s="19">
        <v>20</v>
      </c>
    </row>
    <row r="306" customHeight="1" spans="1:56">
      <c r="A306" s="74"/>
      <c r="B306" s="74"/>
      <c r="C306" s="74">
        <v>13186</v>
      </c>
      <c r="D306" s="74" t="s">
        <v>608</v>
      </c>
      <c r="E306" s="75">
        <f t="shared" si="196"/>
        <v>83</v>
      </c>
      <c r="F306" s="74">
        <v>19</v>
      </c>
      <c r="G306" s="76">
        <f t="shared" si="228"/>
        <v>38</v>
      </c>
      <c r="H306" s="19"/>
      <c r="I306" s="19">
        <v>6</v>
      </c>
      <c r="J306" s="79">
        <f t="shared" si="229"/>
        <v>12</v>
      </c>
      <c r="L306" s="19">
        <v>1</v>
      </c>
      <c r="M306" s="79">
        <f t="shared" si="213"/>
        <v>1.5</v>
      </c>
      <c r="N306" s="19"/>
      <c r="O306" s="19">
        <v>1</v>
      </c>
      <c r="P306" s="79">
        <f t="shared" si="225"/>
        <v>1</v>
      </c>
      <c r="Q306" s="19"/>
      <c r="R306" s="81"/>
      <c r="S306" s="82">
        <f t="shared" si="221"/>
        <v>0</v>
      </c>
      <c r="T306" s="19"/>
      <c r="U306" s="19">
        <v>3</v>
      </c>
      <c r="V306" s="79">
        <f>2.5*U306</f>
        <v>7.5</v>
      </c>
      <c r="W306" s="19"/>
      <c r="X306" s="19"/>
      <c r="Y306" s="82">
        <f t="shared" si="232"/>
        <v>0</v>
      </c>
      <c r="AA306" s="19">
        <v>1</v>
      </c>
      <c r="AB306" s="84">
        <f t="shared" si="218"/>
        <v>0.5</v>
      </c>
      <c r="AC306" s="19"/>
      <c r="AD306" s="19"/>
      <c r="AE306" s="79">
        <f t="shared" si="211"/>
        <v>0</v>
      </c>
      <c r="AF306" s="19"/>
      <c r="AG306" s="19">
        <v>1</v>
      </c>
      <c r="AH306" s="19"/>
      <c r="AI306" s="19">
        <f t="shared" si="202"/>
        <v>1</v>
      </c>
      <c r="AJ306" s="79">
        <f t="shared" si="226"/>
        <v>1.5</v>
      </c>
      <c r="AK306" s="19"/>
      <c r="AL306" s="19">
        <v>8</v>
      </c>
      <c r="AM306" s="19"/>
      <c r="AN306" s="19">
        <f t="shared" si="201"/>
        <v>8</v>
      </c>
      <c r="AO306" s="79">
        <f t="shared" si="230"/>
        <v>8</v>
      </c>
      <c r="AP306" s="19"/>
      <c r="AQ306" s="19">
        <v>6</v>
      </c>
      <c r="AR306" s="82">
        <f t="shared" si="217"/>
        <v>6</v>
      </c>
      <c r="AS306" s="81"/>
      <c r="AT306" s="81">
        <v>9</v>
      </c>
      <c r="AU306" s="81"/>
      <c r="AV306" s="81">
        <f t="shared" si="199"/>
        <v>9</v>
      </c>
      <c r="AW306" s="79">
        <f t="shared" si="231"/>
        <v>4.5</v>
      </c>
      <c r="AX306" s="19"/>
      <c r="AY306" s="81">
        <v>1</v>
      </c>
      <c r="AZ306" s="79">
        <f t="shared" si="215"/>
        <v>1</v>
      </c>
      <c r="BA306" s="19"/>
      <c r="BB306" s="19">
        <v>1</v>
      </c>
      <c r="BC306" s="79">
        <f t="shared" si="200"/>
        <v>1.5</v>
      </c>
      <c r="BD306" s="19"/>
    </row>
    <row r="307" ht="12" customHeight="1" spans="1:56">
      <c r="A307" s="74">
        <v>108656</v>
      </c>
      <c r="B307" s="74" t="s">
        <v>609</v>
      </c>
      <c r="C307" s="74">
        <v>8489</v>
      </c>
      <c r="D307" s="74" t="s">
        <v>610</v>
      </c>
      <c r="E307" s="75">
        <f t="shared" si="196"/>
        <v>49.6</v>
      </c>
      <c r="F307" s="74">
        <v>13</v>
      </c>
      <c r="G307" s="76">
        <f t="shared" si="228"/>
        <v>26</v>
      </c>
      <c r="H307" s="19">
        <v>40</v>
      </c>
      <c r="I307" s="19">
        <v>1</v>
      </c>
      <c r="J307" s="79">
        <f t="shared" si="229"/>
        <v>2</v>
      </c>
      <c r="K307" s="19">
        <v>30</v>
      </c>
      <c r="L307" s="19"/>
      <c r="M307" s="79">
        <f t="shared" si="213"/>
        <v>0</v>
      </c>
      <c r="N307" s="19">
        <v>15</v>
      </c>
      <c r="O307" s="19">
        <v>7</v>
      </c>
      <c r="P307" s="79">
        <f t="shared" si="225"/>
        <v>7</v>
      </c>
      <c r="Q307" s="19">
        <v>30</v>
      </c>
      <c r="R307" s="81"/>
      <c r="S307" s="82">
        <f t="shared" si="221"/>
        <v>0</v>
      </c>
      <c r="T307" s="19">
        <v>10</v>
      </c>
      <c r="U307" s="19"/>
      <c r="V307" s="79">
        <f>3.5*U307</f>
        <v>0</v>
      </c>
      <c r="W307" s="19">
        <v>6</v>
      </c>
      <c r="X307" s="19">
        <v>2</v>
      </c>
      <c r="Y307" s="82">
        <f t="shared" si="232"/>
        <v>1.6</v>
      </c>
      <c r="Z307" s="19">
        <v>12</v>
      </c>
      <c r="AA307" s="19">
        <v>1</v>
      </c>
      <c r="AB307" s="84">
        <f t="shared" si="218"/>
        <v>0.5</v>
      </c>
      <c r="AC307" s="19">
        <v>8</v>
      </c>
      <c r="AD307" s="19"/>
      <c r="AE307" s="79">
        <f t="shared" si="211"/>
        <v>0</v>
      </c>
      <c r="AF307" s="19">
        <v>12</v>
      </c>
      <c r="AG307" s="19">
        <v>2</v>
      </c>
      <c r="AH307" s="19"/>
      <c r="AI307" s="19">
        <f t="shared" si="202"/>
        <v>2</v>
      </c>
      <c r="AJ307" s="79">
        <f t="shared" si="226"/>
        <v>3</v>
      </c>
      <c r="AK307" s="19">
        <v>10</v>
      </c>
      <c r="AL307" s="19">
        <v>3</v>
      </c>
      <c r="AM307" s="19">
        <v>1</v>
      </c>
      <c r="AN307" s="19">
        <f t="shared" si="201"/>
        <v>4</v>
      </c>
      <c r="AO307" s="79">
        <f t="shared" si="230"/>
        <v>4</v>
      </c>
      <c r="AP307" s="19">
        <v>30</v>
      </c>
      <c r="AQ307" s="19"/>
      <c r="AR307" s="82">
        <f t="shared" si="217"/>
        <v>0</v>
      </c>
      <c r="AS307" s="81">
        <v>20</v>
      </c>
      <c r="AT307" s="81">
        <v>3</v>
      </c>
      <c r="AU307" s="81">
        <v>2</v>
      </c>
      <c r="AV307" s="81">
        <f t="shared" si="199"/>
        <v>7</v>
      </c>
      <c r="AW307" s="79">
        <f t="shared" si="231"/>
        <v>3.5</v>
      </c>
      <c r="AX307" s="19">
        <v>30</v>
      </c>
      <c r="AY307" s="81">
        <v>2</v>
      </c>
      <c r="AZ307" s="79">
        <f t="shared" si="215"/>
        <v>2</v>
      </c>
      <c r="BA307" s="19">
        <v>15</v>
      </c>
      <c r="BB307" s="19"/>
      <c r="BC307" s="79">
        <f t="shared" si="200"/>
        <v>0</v>
      </c>
      <c r="BD307" s="19">
        <v>25</v>
      </c>
    </row>
    <row r="308" customHeight="1" spans="1:56">
      <c r="A308" s="74"/>
      <c r="B308" s="74"/>
      <c r="C308" s="74">
        <v>13331</v>
      </c>
      <c r="D308" s="74" t="s">
        <v>611</v>
      </c>
      <c r="E308" s="75">
        <f t="shared" si="196"/>
        <v>69.2</v>
      </c>
      <c r="F308" s="74">
        <v>12</v>
      </c>
      <c r="G308" s="76">
        <f t="shared" si="228"/>
        <v>24</v>
      </c>
      <c r="H308" s="19"/>
      <c r="I308" s="19"/>
      <c r="J308" s="79">
        <f t="shared" si="229"/>
        <v>0</v>
      </c>
      <c r="L308" s="19"/>
      <c r="M308" s="79">
        <f t="shared" si="213"/>
        <v>0</v>
      </c>
      <c r="N308" s="19"/>
      <c r="O308" s="19">
        <v>7</v>
      </c>
      <c r="P308" s="79">
        <f t="shared" si="225"/>
        <v>7</v>
      </c>
      <c r="Q308" s="19"/>
      <c r="R308" s="81">
        <v>2</v>
      </c>
      <c r="S308" s="82">
        <f t="shared" si="221"/>
        <v>1.6</v>
      </c>
      <c r="T308" s="19"/>
      <c r="U308" s="19">
        <v>7</v>
      </c>
      <c r="V308" s="79">
        <f>3.5*U308</f>
        <v>24.5</v>
      </c>
      <c r="W308" s="19"/>
      <c r="X308" s="19">
        <v>1</v>
      </c>
      <c r="Y308" s="82">
        <f t="shared" si="232"/>
        <v>0.8</v>
      </c>
      <c r="AA308" s="19"/>
      <c r="AB308" s="84">
        <f t="shared" si="218"/>
        <v>0</v>
      </c>
      <c r="AC308" s="19"/>
      <c r="AD308" s="19">
        <v>1</v>
      </c>
      <c r="AE308" s="79">
        <f t="shared" si="211"/>
        <v>0.3</v>
      </c>
      <c r="AF308" s="19"/>
      <c r="AG308" s="19"/>
      <c r="AH308" s="19"/>
      <c r="AI308" s="19">
        <f t="shared" si="202"/>
        <v>0</v>
      </c>
      <c r="AJ308" s="79">
        <f t="shared" si="226"/>
        <v>0</v>
      </c>
      <c r="AK308" s="19"/>
      <c r="AL308" s="19">
        <v>4</v>
      </c>
      <c r="AM308" s="19">
        <v>1</v>
      </c>
      <c r="AN308" s="19">
        <f t="shared" si="201"/>
        <v>5</v>
      </c>
      <c r="AO308" s="79">
        <f t="shared" si="230"/>
        <v>5</v>
      </c>
      <c r="AP308" s="19"/>
      <c r="AQ308" s="19">
        <v>4</v>
      </c>
      <c r="AR308" s="82">
        <f t="shared" si="217"/>
        <v>4</v>
      </c>
      <c r="AS308" s="81"/>
      <c r="AT308" s="81">
        <v>4</v>
      </c>
      <c r="AU308" s="81"/>
      <c r="AV308" s="81">
        <f t="shared" si="199"/>
        <v>4</v>
      </c>
      <c r="AW308" s="79">
        <f t="shared" si="231"/>
        <v>2</v>
      </c>
      <c r="AX308" s="19"/>
      <c r="AY308" s="81"/>
      <c r="AZ308" s="79">
        <f t="shared" si="215"/>
        <v>0</v>
      </c>
      <c r="BA308" s="19"/>
      <c r="BB308" s="19"/>
      <c r="BC308" s="79">
        <f t="shared" si="200"/>
        <v>0</v>
      </c>
      <c r="BD308" s="19"/>
    </row>
    <row r="309" customHeight="1" spans="1:56">
      <c r="A309" s="74">
        <v>110378</v>
      </c>
      <c r="B309" s="74" t="s">
        <v>612</v>
      </c>
      <c r="C309" s="74">
        <v>5521</v>
      </c>
      <c r="D309" s="74" t="s">
        <v>613</v>
      </c>
      <c r="E309" s="75">
        <f t="shared" si="196"/>
        <v>69</v>
      </c>
      <c r="F309" s="74">
        <v>12</v>
      </c>
      <c r="G309" s="76">
        <f t="shared" si="228"/>
        <v>24</v>
      </c>
      <c r="H309" s="19">
        <v>30</v>
      </c>
      <c r="I309" s="19">
        <v>9</v>
      </c>
      <c r="J309" s="79">
        <f>3*I309</f>
        <v>27</v>
      </c>
      <c r="K309" s="19">
        <v>15</v>
      </c>
      <c r="L309" s="19"/>
      <c r="M309" s="79">
        <f t="shared" si="213"/>
        <v>0</v>
      </c>
      <c r="N309" s="19">
        <v>8</v>
      </c>
      <c r="O309" s="19">
        <v>4</v>
      </c>
      <c r="P309" s="79">
        <f t="shared" si="225"/>
        <v>4</v>
      </c>
      <c r="Q309" s="19">
        <v>20</v>
      </c>
      <c r="R309" s="81"/>
      <c r="S309" s="82">
        <f t="shared" si="221"/>
        <v>0</v>
      </c>
      <c r="T309" s="19">
        <v>6</v>
      </c>
      <c r="U309" s="19"/>
      <c r="V309" s="79">
        <f>2.5*U309</f>
        <v>0</v>
      </c>
      <c r="W309" s="19">
        <v>4</v>
      </c>
      <c r="X309" s="19"/>
      <c r="Y309" s="82">
        <f t="shared" si="232"/>
        <v>0</v>
      </c>
      <c r="Z309" s="19">
        <v>8</v>
      </c>
      <c r="AA309" s="19">
        <v>1</v>
      </c>
      <c r="AB309" s="84">
        <f t="shared" si="218"/>
        <v>0.5</v>
      </c>
      <c r="AC309" s="19">
        <v>3</v>
      </c>
      <c r="AD309" s="19"/>
      <c r="AE309" s="79">
        <f t="shared" si="211"/>
        <v>0</v>
      </c>
      <c r="AF309" s="19">
        <v>8</v>
      </c>
      <c r="AG309" s="19">
        <v>1</v>
      </c>
      <c r="AH309" s="19"/>
      <c r="AI309" s="19">
        <f t="shared" si="202"/>
        <v>1</v>
      </c>
      <c r="AJ309" s="79">
        <f t="shared" si="226"/>
        <v>1.5</v>
      </c>
      <c r="AK309" s="19">
        <v>5</v>
      </c>
      <c r="AL309" s="19">
        <v>4</v>
      </c>
      <c r="AM309" s="19">
        <v>3</v>
      </c>
      <c r="AN309" s="19">
        <f t="shared" si="201"/>
        <v>7</v>
      </c>
      <c r="AO309" s="79">
        <f t="shared" si="230"/>
        <v>7</v>
      </c>
      <c r="AP309" s="19">
        <v>20</v>
      </c>
      <c r="AQ309" s="19">
        <v>3</v>
      </c>
      <c r="AR309" s="82">
        <f t="shared" si="217"/>
        <v>3</v>
      </c>
      <c r="AS309" s="81">
        <v>10</v>
      </c>
      <c r="AT309" s="81">
        <v>4</v>
      </c>
      <c r="AU309" s="81"/>
      <c r="AV309" s="81">
        <f t="shared" si="199"/>
        <v>4</v>
      </c>
      <c r="AW309" s="79">
        <f t="shared" si="231"/>
        <v>2</v>
      </c>
      <c r="AX309" s="19">
        <v>15</v>
      </c>
      <c r="AY309" s="81"/>
      <c r="AZ309" s="79">
        <f t="shared" si="215"/>
        <v>0</v>
      </c>
      <c r="BA309" s="19">
        <v>10</v>
      </c>
      <c r="BB309" s="19"/>
      <c r="BC309" s="79">
        <f t="shared" si="200"/>
        <v>0</v>
      </c>
      <c r="BD309" s="19">
        <v>15</v>
      </c>
    </row>
    <row r="310" customHeight="1" spans="1:56">
      <c r="A310" s="74"/>
      <c r="B310" s="74"/>
      <c r="C310" s="74">
        <v>10953</v>
      </c>
      <c r="D310" s="74" t="s">
        <v>614</v>
      </c>
      <c r="E310" s="75">
        <f t="shared" si="196"/>
        <v>69.5</v>
      </c>
      <c r="F310" s="74">
        <v>12</v>
      </c>
      <c r="G310" s="76">
        <f t="shared" si="228"/>
        <v>24</v>
      </c>
      <c r="H310" s="19"/>
      <c r="I310" s="19">
        <v>7</v>
      </c>
      <c r="J310" s="79">
        <f>3*I310</f>
        <v>21</v>
      </c>
      <c r="L310" s="19"/>
      <c r="M310" s="79">
        <f t="shared" si="213"/>
        <v>0</v>
      </c>
      <c r="N310" s="19"/>
      <c r="O310" s="19">
        <v>7</v>
      </c>
      <c r="P310" s="79">
        <f t="shared" si="225"/>
        <v>7</v>
      </c>
      <c r="Q310" s="19"/>
      <c r="R310" s="81"/>
      <c r="S310" s="82">
        <f t="shared" si="221"/>
        <v>0</v>
      </c>
      <c r="T310" s="19"/>
      <c r="U310" s="19">
        <v>2</v>
      </c>
      <c r="V310" s="79">
        <f t="shared" ref="V310:V330" si="233">2.5*U310</f>
        <v>5</v>
      </c>
      <c r="W310" s="19"/>
      <c r="X310" s="19">
        <v>3</v>
      </c>
      <c r="Y310" s="82">
        <f t="shared" si="232"/>
        <v>2.4</v>
      </c>
      <c r="AA310" s="19"/>
      <c r="AB310" s="84">
        <f t="shared" si="218"/>
        <v>0</v>
      </c>
      <c r="AC310" s="19"/>
      <c r="AD310" s="19">
        <v>2</v>
      </c>
      <c r="AE310" s="79">
        <f t="shared" si="211"/>
        <v>0.6</v>
      </c>
      <c r="AF310" s="19"/>
      <c r="AG310" s="19">
        <v>1</v>
      </c>
      <c r="AH310" s="19"/>
      <c r="AI310" s="19">
        <f t="shared" si="202"/>
        <v>1</v>
      </c>
      <c r="AJ310" s="79">
        <f t="shared" si="226"/>
        <v>1.5</v>
      </c>
      <c r="AK310" s="19"/>
      <c r="AL310" s="19">
        <v>6</v>
      </c>
      <c r="AM310" s="19"/>
      <c r="AN310" s="19">
        <f t="shared" si="201"/>
        <v>6</v>
      </c>
      <c r="AO310" s="79">
        <f t="shared" si="230"/>
        <v>6</v>
      </c>
      <c r="AP310" s="19"/>
      <c r="AQ310" s="19"/>
      <c r="AR310" s="82">
        <f t="shared" si="217"/>
        <v>0</v>
      </c>
      <c r="AS310" s="81"/>
      <c r="AT310" s="81">
        <v>1</v>
      </c>
      <c r="AU310" s="81"/>
      <c r="AV310" s="81">
        <f t="shared" si="199"/>
        <v>1</v>
      </c>
      <c r="AW310" s="79">
        <f t="shared" si="231"/>
        <v>0.5</v>
      </c>
      <c r="AX310" s="19"/>
      <c r="AY310" s="81"/>
      <c r="AZ310" s="79">
        <f t="shared" si="215"/>
        <v>0</v>
      </c>
      <c r="BA310" s="19"/>
      <c r="BB310" s="19">
        <v>1</v>
      </c>
      <c r="BC310" s="79">
        <f t="shared" si="200"/>
        <v>1.5</v>
      </c>
      <c r="BD310" s="19"/>
    </row>
    <row r="311" customHeight="1" spans="1:56">
      <c r="A311" s="74">
        <v>111219</v>
      </c>
      <c r="B311" s="74" t="s">
        <v>615</v>
      </c>
      <c r="C311" s="74">
        <v>11453</v>
      </c>
      <c r="D311" s="74" t="s">
        <v>616</v>
      </c>
      <c r="E311" s="75">
        <f t="shared" si="196"/>
        <v>111.3</v>
      </c>
      <c r="F311" s="74">
        <v>15</v>
      </c>
      <c r="G311" s="76">
        <f t="shared" ref="G311:G316" si="234">4*F311</f>
        <v>60</v>
      </c>
      <c r="H311" s="19">
        <v>35</v>
      </c>
      <c r="I311" s="19">
        <v>9</v>
      </c>
      <c r="J311" s="79">
        <f t="shared" ref="J311:J324" si="235">2*I311</f>
        <v>18</v>
      </c>
      <c r="K311" s="19">
        <v>25</v>
      </c>
      <c r="L311" s="19"/>
      <c r="M311" s="79">
        <f t="shared" si="213"/>
        <v>0</v>
      </c>
      <c r="N311" s="19">
        <v>12</v>
      </c>
      <c r="O311" s="19">
        <v>1</v>
      </c>
      <c r="P311" s="79">
        <f t="shared" si="225"/>
        <v>1</v>
      </c>
      <c r="Q311" s="19">
        <v>30</v>
      </c>
      <c r="R311" s="81"/>
      <c r="S311" s="82">
        <f t="shared" si="221"/>
        <v>0</v>
      </c>
      <c r="T311" s="19">
        <v>10</v>
      </c>
      <c r="U311" s="19"/>
      <c r="V311" s="79">
        <f t="shared" si="233"/>
        <v>0</v>
      </c>
      <c r="W311" s="19">
        <v>6</v>
      </c>
      <c r="X311" s="19">
        <v>1</v>
      </c>
      <c r="Y311" s="82">
        <f t="shared" si="232"/>
        <v>0.8</v>
      </c>
      <c r="Z311" s="19">
        <v>12</v>
      </c>
      <c r="AA311" s="19"/>
      <c r="AB311" s="84">
        <f t="shared" si="218"/>
        <v>0</v>
      </c>
      <c r="AC311" s="19">
        <v>8</v>
      </c>
      <c r="AD311" s="19"/>
      <c r="AE311" s="79">
        <f t="shared" si="211"/>
        <v>0</v>
      </c>
      <c r="AF311" s="19">
        <v>12</v>
      </c>
      <c r="AG311" s="19">
        <v>1</v>
      </c>
      <c r="AH311" s="19"/>
      <c r="AI311" s="19">
        <f t="shared" si="202"/>
        <v>1</v>
      </c>
      <c r="AJ311" s="79">
        <f t="shared" si="226"/>
        <v>1.5</v>
      </c>
      <c r="AK311" s="19">
        <v>10</v>
      </c>
      <c r="AL311" s="19">
        <v>5</v>
      </c>
      <c r="AM311" s="19">
        <v>2</v>
      </c>
      <c r="AN311" s="19">
        <f t="shared" si="201"/>
        <v>7</v>
      </c>
      <c r="AO311" s="79">
        <f t="shared" si="230"/>
        <v>7</v>
      </c>
      <c r="AP311" s="19">
        <v>25</v>
      </c>
      <c r="AQ311" s="19">
        <v>2</v>
      </c>
      <c r="AR311" s="82">
        <f t="shared" si="217"/>
        <v>2</v>
      </c>
      <c r="AS311" s="81">
        <v>18</v>
      </c>
      <c r="AT311" s="81">
        <v>11</v>
      </c>
      <c r="AU311" s="81">
        <v>3</v>
      </c>
      <c r="AV311" s="81">
        <f t="shared" si="199"/>
        <v>17</v>
      </c>
      <c r="AW311" s="79">
        <f>1*AV311</f>
        <v>17</v>
      </c>
      <c r="AX311" s="19">
        <v>25</v>
      </c>
      <c r="AY311" s="81">
        <v>4</v>
      </c>
      <c r="AZ311" s="79">
        <f t="shared" si="215"/>
        <v>4</v>
      </c>
      <c r="BA311" s="19">
        <v>15</v>
      </c>
      <c r="BB311" s="19"/>
      <c r="BC311" s="79">
        <f t="shared" si="200"/>
        <v>0</v>
      </c>
      <c r="BD311" s="19">
        <v>20</v>
      </c>
    </row>
    <row r="312" customHeight="1" spans="1:56">
      <c r="A312" s="74"/>
      <c r="B312" s="74"/>
      <c r="C312" s="74">
        <v>12528</v>
      </c>
      <c r="D312" s="74" t="s">
        <v>617</v>
      </c>
      <c r="E312" s="75">
        <f t="shared" si="196"/>
        <v>94.7</v>
      </c>
      <c r="F312" s="74">
        <v>13</v>
      </c>
      <c r="G312" s="76">
        <f t="shared" si="234"/>
        <v>52</v>
      </c>
      <c r="H312" s="19"/>
      <c r="I312" s="19">
        <v>4</v>
      </c>
      <c r="J312" s="79">
        <f t="shared" si="235"/>
        <v>8</v>
      </c>
      <c r="L312" s="19"/>
      <c r="M312" s="79">
        <f t="shared" si="213"/>
        <v>0</v>
      </c>
      <c r="N312" s="19"/>
      <c r="O312" s="19">
        <v>16</v>
      </c>
      <c r="P312" s="79">
        <f t="shared" si="225"/>
        <v>16</v>
      </c>
      <c r="Q312" s="19"/>
      <c r="R312" s="81">
        <v>1</v>
      </c>
      <c r="S312" s="82">
        <f t="shared" si="221"/>
        <v>0.8</v>
      </c>
      <c r="T312" s="19"/>
      <c r="U312" s="19"/>
      <c r="V312" s="79">
        <f t="shared" si="233"/>
        <v>0</v>
      </c>
      <c r="W312" s="19"/>
      <c r="X312" s="19">
        <v>3</v>
      </c>
      <c r="Y312" s="82">
        <f t="shared" si="232"/>
        <v>2.4</v>
      </c>
      <c r="AA312" s="19"/>
      <c r="AB312" s="84">
        <f t="shared" si="218"/>
        <v>0</v>
      </c>
      <c r="AC312" s="19"/>
      <c r="AD312" s="19"/>
      <c r="AE312" s="79">
        <f t="shared" si="211"/>
        <v>0</v>
      </c>
      <c r="AF312" s="19"/>
      <c r="AG312" s="19">
        <v>1</v>
      </c>
      <c r="AH312" s="19"/>
      <c r="AI312" s="19">
        <f t="shared" si="202"/>
        <v>1</v>
      </c>
      <c r="AJ312" s="79">
        <f t="shared" si="226"/>
        <v>1.5</v>
      </c>
      <c r="AK312" s="19"/>
      <c r="AL312" s="19">
        <v>4</v>
      </c>
      <c r="AM312" s="19">
        <v>1</v>
      </c>
      <c r="AN312" s="19">
        <f t="shared" si="201"/>
        <v>5</v>
      </c>
      <c r="AO312" s="79">
        <f t="shared" si="230"/>
        <v>5</v>
      </c>
      <c r="AP312" s="19"/>
      <c r="AQ312" s="19"/>
      <c r="AR312" s="82">
        <f t="shared" si="217"/>
        <v>0</v>
      </c>
      <c r="AS312" s="81"/>
      <c r="AT312" s="81">
        <v>7</v>
      </c>
      <c r="AU312" s="81">
        <v>1</v>
      </c>
      <c r="AV312" s="81">
        <f t="shared" si="199"/>
        <v>9</v>
      </c>
      <c r="AW312" s="79">
        <f>1*AV312</f>
        <v>9</v>
      </c>
      <c r="AX312" s="19"/>
      <c r="AY312" s="81"/>
      <c r="AZ312" s="79">
        <f t="shared" si="215"/>
        <v>0</v>
      </c>
      <c r="BA312" s="19"/>
      <c r="BB312" s="19"/>
      <c r="BC312" s="79">
        <f t="shared" si="200"/>
        <v>0</v>
      </c>
      <c r="BD312" s="19"/>
    </row>
    <row r="313" customHeight="1" spans="1:56">
      <c r="A313" s="74"/>
      <c r="B313" s="74"/>
      <c r="C313" s="74">
        <v>15145</v>
      </c>
      <c r="D313" s="74" t="s">
        <v>618</v>
      </c>
      <c r="E313" s="75">
        <f t="shared" si="196"/>
        <v>70.7</v>
      </c>
      <c r="F313" s="74">
        <v>12</v>
      </c>
      <c r="G313" s="76">
        <f t="shared" si="234"/>
        <v>48</v>
      </c>
      <c r="H313" s="19"/>
      <c r="I313" s="19">
        <v>2</v>
      </c>
      <c r="J313" s="79">
        <f t="shared" si="235"/>
        <v>4</v>
      </c>
      <c r="L313" s="19"/>
      <c r="M313" s="79">
        <f t="shared" si="213"/>
        <v>0</v>
      </c>
      <c r="N313" s="19"/>
      <c r="O313" s="19">
        <v>3</v>
      </c>
      <c r="P313" s="79">
        <f t="shared" si="225"/>
        <v>3</v>
      </c>
      <c r="Q313" s="19"/>
      <c r="R313" s="81"/>
      <c r="S313" s="82">
        <f t="shared" si="221"/>
        <v>0</v>
      </c>
      <c r="T313" s="19"/>
      <c r="U313" s="19"/>
      <c r="V313" s="79">
        <f t="shared" si="233"/>
        <v>0</v>
      </c>
      <c r="W313" s="19"/>
      <c r="X313" s="19">
        <v>4</v>
      </c>
      <c r="Y313" s="82">
        <f t="shared" si="232"/>
        <v>3.2</v>
      </c>
      <c r="AA313" s="19"/>
      <c r="AB313" s="84">
        <f t="shared" si="218"/>
        <v>0</v>
      </c>
      <c r="AC313" s="19"/>
      <c r="AD313" s="19"/>
      <c r="AE313" s="79">
        <f t="shared" si="211"/>
        <v>0</v>
      </c>
      <c r="AF313" s="19"/>
      <c r="AG313" s="19">
        <v>1</v>
      </c>
      <c r="AH313" s="19"/>
      <c r="AI313" s="19">
        <f t="shared" si="202"/>
        <v>1</v>
      </c>
      <c r="AJ313" s="79">
        <f t="shared" si="226"/>
        <v>1.5</v>
      </c>
      <c r="AK313" s="19"/>
      <c r="AL313" s="19">
        <v>1</v>
      </c>
      <c r="AM313" s="19">
        <v>1</v>
      </c>
      <c r="AN313" s="19">
        <f t="shared" si="201"/>
        <v>2</v>
      </c>
      <c r="AO313" s="79">
        <f t="shared" si="230"/>
        <v>2</v>
      </c>
      <c r="AP313" s="19"/>
      <c r="AQ313" s="19"/>
      <c r="AR313" s="82">
        <f t="shared" si="217"/>
        <v>0</v>
      </c>
      <c r="AS313" s="81"/>
      <c r="AT313" s="81">
        <v>9</v>
      </c>
      <c r="AU313" s="81"/>
      <c r="AV313" s="81">
        <f t="shared" si="199"/>
        <v>9</v>
      </c>
      <c r="AW313" s="79">
        <f>1*AV313</f>
        <v>9</v>
      </c>
      <c r="AX313" s="19"/>
      <c r="AY313" s="81"/>
      <c r="AZ313" s="79">
        <f t="shared" si="215"/>
        <v>0</v>
      </c>
      <c r="BA313" s="19"/>
      <c r="BB313" s="19"/>
      <c r="BC313" s="79">
        <f t="shared" si="200"/>
        <v>0</v>
      </c>
      <c r="BD313" s="19"/>
    </row>
    <row r="314" customHeight="1" spans="1:56">
      <c r="A314" s="74">
        <v>111400</v>
      </c>
      <c r="B314" s="74" t="s">
        <v>619</v>
      </c>
      <c r="C314" s="74">
        <v>4310</v>
      </c>
      <c r="D314" s="74" t="s">
        <v>620</v>
      </c>
      <c r="E314" s="75">
        <f t="shared" si="196"/>
        <v>93.2</v>
      </c>
      <c r="F314" s="74">
        <v>15</v>
      </c>
      <c r="G314" s="76">
        <f t="shared" si="234"/>
        <v>60</v>
      </c>
      <c r="H314" s="19">
        <v>35</v>
      </c>
      <c r="I314" s="19">
        <v>3</v>
      </c>
      <c r="J314" s="79">
        <f t="shared" si="235"/>
        <v>6</v>
      </c>
      <c r="K314" s="19">
        <v>30</v>
      </c>
      <c r="L314" s="19"/>
      <c r="M314" s="79">
        <f t="shared" si="213"/>
        <v>0</v>
      </c>
      <c r="N314" s="19">
        <v>15</v>
      </c>
      <c r="O314" s="19"/>
      <c r="P314" s="79">
        <f t="shared" si="225"/>
        <v>0</v>
      </c>
      <c r="Q314" s="19">
        <v>30</v>
      </c>
      <c r="R314" s="81"/>
      <c r="S314" s="82">
        <f t="shared" si="221"/>
        <v>0</v>
      </c>
      <c r="T314" s="19">
        <v>10</v>
      </c>
      <c r="U314" s="19">
        <v>4</v>
      </c>
      <c r="V314" s="79">
        <f t="shared" si="233"/>
        <v>10</v>
      </c>
      <c r="W314" s="19">
        <v>6</v>
      </c>
      <c r="X314" s="19">
        <v>4</v>
      </c>
      <c r="Y314" s="82">
        <f t="shared" si="232"/>
        <v>3.2</v>
      </c>
      <c r="Z314" s="19">
        <v>12</v>
      </c>
      <c r="AA314" s="19">
        <v>2</v>
      </c>
      <c r="AB314" s="84">
        <f t="shared" si="218"/>
        <v>1</v>
      </c>
      <c r="AC314" s="19">
        <v>8</v>
      </c>
      <c r="AD314" s="19"/>
      <c r="AE314" s="79">
        <f t="shared" si="211"/>
        <v>0</v>
      </c>
      <c r="AF314" s="19">
        <v>12</v>
      </c>
      <c r="AG314" s="19"/>
      <c r="AH314" s="19"/>
      <c r="AI314" s="19">
        <f t="shared" si="202"/>
        <v>0</v>
      </c>
      <c r="AJ314" s="79">
        <f t="shared" si="226"/>
        <v>0</v>
      </c>
      <c r="AK314" s="19">
        <v>10</v>
      </c>
      <c r="AL314" s="19">
        <v>4</v>
      </c>
      <c r="AM314" s="19">
        <v>5</v>
      </c>
      <c r="AN314" s="19">
        <f t="shared" si="201"/>
        <v>9</v>
      </c>
      <c r="AO314" s="79">
        <f t="shared" si="230"/>
        <v>9</v>
      </c>
      <c r="AP314" s="19">
        <v>30</v>
      </c>
      <c r="AQ314" s="19">
        <v>1</v>
      </c>
      <c r="AR314" s="82">
        <f t="shared" si="217"/>
        <v>1</v>
      </c>
      <c r="AS314" s="81">
        <v>20</v>
      </c>
      <c r="AT314" s="81"/>
      <c r="AU314" s="81">
        <v>2</v>
      </c>
      <c r="AV314" s="81">
        <f t="shared" si="199"/>
        <v>4</v>
      </c>
      <c r="AW314" s="79">
        <f t="shared" ref="AW314:AW332" si="236">0.5*AV314</f>
        <v>2</v>
      </c>
      <c r="AX314" s="19">
        <v>30</v>
      </c>
      <c r="AY314" s="81">
        <v>1</v>
      </c>
      <c r="AZ314" s="79">
        <f t="shared" si="215"/>
        <v>1</v>
      </c>
      <c r="BA314" s="19">
        <v>15</v>
      </c>
      <c r="BB314" s="19"/>
      <c r="BC314" s="79">
        <f t="shared" si="200"/>
        <v>0</v>
      </c>
      <c r="BD314" s="19">
        <v>25</v>
      </c>
    </row>
    <row r="315" customHeight="1" spans="1:56">
      <c r="A315" s="74"/>
      <c r="B315" s="74"/>
      <c r="C315" s="74">
        <v>7645</v>
      </c>
      <c r="D315" s="74" t="s">
        <v>621</v>
      </c>
      <c r="E315" s="75">
        <f t="shared" si="196"/>
        <v>73.6</v>
      </c>
      <c r="F315" s="74">
        <v>13</v>
      </c>
      <c r="G315" s="76">
        <f t="shared" si="234"/>
        <v>52</v>
      </c>
      <c r="H315" s="19"/>
      <c r="I315" s="19"/>
      <c r="J315" s="79">
        <f t="shared" si="235"/>
        <v>0</v>
      </c>
      <c r="L315" s="19"/>
      <c r="M315" s="79">
        <f t="shared" si="213"/>
        <v>0</v>
      </c>
      <c r="N315" s="19"/>
      <c r="O315" s="19">
        <v>8</v>
      </c>
      <c r="P315" s="79">
        <f t="shared" si="225"/>
        <v>8</v>
      </c>
      <c r="Q315" s="19"/>
      <c r="R315" s="81"/>
      <c r="S315" s="82">
        <f t="shared" si="221"/>
        <v>0</v>
      </c>
      <c r="T315" s="19"/>
      <c r="U315" s="19"/>
      <c r="V315" s="79">
        <f t="shared" si="233"/>
        <v>0</v>
      </c>
      <c r="W315" s="19"/>
      <c r="X315" s="19">
        <v>2</v>
      </c>
      <c r="Y315" s="82">
        <f t="shared" si="232"/>
        <v>1.6</v>
      </c>
      <c r="AA315" s="19"/>
      <c r="AB315" s="84">
        <f t="shared" si="218"/>
        <v>0</v>
      </c>
      <c r="AC315" s="19"/>
      <c r="AD315" s="19"/>
      <c r="AE315" s="79">
        <f t="shared" si="211"/>
        <v>0</v>
      </c>
      <c r="AF315" s="19"/>
      <c r="AG315" s="19"/>
      <c r="AH315" s="19"/>
      <c r="AI315" s="19">
        <f t="shared" si="202"/>
        <v>0</v>
      </c>
      <c r="AJ315" s="79">
        <f t="shared" si="226"/>
        <v>0</v>
      </c>
      <c r="AK315" s="19"/>
      <c r="AL315" s="19">
        <v>5</v>
      </c>
      <c r="AM315" s="19">
        <v>6</v>
      </c>
      <c r="AN315" s="19">
        <f t="shared" si="201"/>
        <v>11</v>
      </c>
      <c r="AO315" s="79">
        <f t="shared" si="230"/>
        <v>11</v>
      </c>
      <c r="AP315" s="19"/>
      <c r="AQ315" s="19"/>
      <c r="AR315" s="82">
        <f t="shared" si="217"/>
        <v>0</v>
      </c>
      <c r="AS315" s="81"/>
      <c r="AT315" s="81"/>
      <c r="AU315" s="81">
        <v>1</v>
      </c>
      <c r="AV315" s="81">
        <f t="shared" si="199"/>
        <v>2</v>
      </c>
      <c r="AW315" s="79">
        <f t="shared" si="236"/>
        <v>1</v>
      </c>
      <c r="AX315" s="19"/>
      <c r="AY315" s="81"/>
      <c r="AZ315" s="79">
        <f t="shared" ref="AZ315:AZ358" si="237">1*AY315</f>
        <v>0</v>
      </c>
      <c r="BA315" s="19"/>
      <c r="BB315" s="19"/>
      <c r="BC315" s="79">
        <f t="shared" si="200"/>
        <v>0</v>
      </c>
      <c r="BD315" s="19"/>
    </row>
    <row r="316" customHeight="1" spans="1:56">
      <c r="A316" s="74"/>
      <c r="B316" s="74"/>
      <c r="C316" s="74">
        <v>11483</v>
      </c>
      <c r="D316" s="74" t="s">
        <v>622</v>
      </c>
      <c r="E316" s="75">
        <f t="shared" si="196"/>
        <v>60.1</v>
      </c>
      <c r="F316" s="74">
        <v>12</v>
      </c>
      <c r="G316" s="76">
        <f t="shared" si="234"/>
        <v>48</v>
      </c>
      <c r="H316" s="19"/>
      <c r="I316" s="19">
        <v>1</v>
      </c>
      <c r="J316" s="79">
        <f t="shared" si="235"/>
        <v>2</v>
      </c>
      <c r="L316" s="19"/>
      <c r="M316" s="79">
        <f t="shared" si="213"/>
        <v>0</v>
      </c>
      <c r="N316" s="19"/>
      <c r="O316" s="19">
        <v>4</v>
      </c>
      <c r="P316" s="79">
        <f t="shared" si="225"/>
        <v>4</v>
      </c>
      <c r="Q316" s="19"/>
      <c r="R316" s="81"/>
      <c r="S316" s="82">
        <f t="shared" si="221"/>
        <v>0</v>
      </c>
      <c r="T316" s="19"/>
      <c r="U316" s="19">
        <v>1</v>
      </c>
      <c r="V316" s="79">
        <f t="shared" si="233"/>
        <v>2.5</v>
      </c>
      <c r="W316" s="19"/>
      <c r="X316" s="19">
        <v>2</v>
      </c>
      <c r="Y316" s="82">
        <f t="shared" si="232"/>
        <v>1.6</v>
      </c>
      <c r="AA316" s="19"/>
      <c r="AB316" s="84">
        <f t="shared" si="218"/>
        <v>0</v>
      </c>
      <c r="AC316" s="19"/>
      <c r="AD316" s="19"/>
      <c r="AE316" s="79">
        <f t="shared" si="211"/>
        <v>0</v>
      </c>
      <c r="AF316" s="19"/>
      <c r="AG316" s="19"/>
      <c r="AH316" s="19"/>
      <c r="AI316" s="19">
        <f t="shared" si="202"/>
        <v>0</v>
      </c>
      <c r="AJ316" s="79">
        <f t="shared" si="226"/>
        <v>0</v>
      </c>
      <c r="AK316" s="19"/>
      <c r="AL316" s="19">
        <v>1</v>
      </c>
      <c r="AM316" s="19">
        <v>1</v>
      </c>
      <c r="AN316" s="19">
        <f t="shared" si="201"/>
        <v>2</v>
      </c>
      <c r="AO316" s="79">
        <f t="shared" si="230"/>
        <v>2</v>
      </c>
      <c r="AP316" s="19"/>
      <c r="AQ316" s="19"/>
      <c r="AR316" s="82">
        <f t="shared" si="217"/>
        <v>0</v>
      </c>
      <c r="AS316" s="81"/>
      <c r="AT316" s="81"/>
      <c r="AU316" s="81"/>
      <c r="AV316" s="81">
        <f t="shared" si="199"/>
        <v>0</v>
      </c>
      <c r="AW316" s="79">
        <f t="shared" si="236"/>
        <v>0</v>
      </c>
      <c r="AX316" s="19"/>
      <c r="AY316" s="81"/>
      <c r="AZ316" s="79">
        <f t="shared" si="237"/>
        <v>0</v>
      </c>
      <c r="BA316" s="19"/>
      <c r="BB316" s="19"/>
      <c r="BC316" s="79">
        <f t="shared" si="200"/>
        <v>0</v>
      </c>
      <c r="BD316" s="19"/>
    </row>
    <row r="317" customHeight="1" spans="1:56">
      <c r="A317" s="74">
        <v>112415</v>
      </c>
      <c r="B317" s="74" t="s">
        <v>623</v>
      </c>
      <c r="C317" s="74">
        <v>4188</v>
      </c>
      <c r="D317" s="74" t="s">
        <v>624</v>
      </c>
      <c r="E317" s="75">
        <f t="shared" si="196"/>
        <v>69.2</v>
      </c>
      <c r="F317" s="74">
        <v>23</v>
      </c>
      <c r="G317" s="76">
        <f>2*F317</f>
        <v>46</v>
      </c>
      <c r="H317" s="19">
        <v>30</v>
      </c>
      <c r="I317" s="19">
        <v>2</v>
      </c>
      <c r="J317" s="79">
        <f t="shared" si="235"/>
        <v>4</v>
      </c>
      <c r="K317" s="19">
        <v>15</v>
      </c>
      <c r="L317" s="19"/>
      <c r="M317" s="79">
        <f t="shared" si="213"/>
        <v>0</v>
      </c>
      <c r="N317" s="19">
        <v>8</v>
      </c>
      <c r="O317" s="19">
        <v>5</v>
      </c>
      <c r="P317" s="79">
        <f t="shared" si="225"/>
        <v>5</v>
      </c>
      <c r="Q317" s="19">
        <v>25</v>
      </c>
      <c r="R317" s="81"/>
      <c r="S317" s="82">
        <f t="shared" si="221"/>
        <v>0</v>
      </c>
      <c r="T317" s="19">
        <v>6</v>
      </c>
      <c r="U317" s="19">
        <v>0</v>
      </c>
      <c r="V317" s="79">
        <f t="shared" si="233"/>
        <v>0</v>
      </c>
      <c r="W317" s="19">
        <v>4</v>
      </c>
      <c r="X317" s="19">
        <v>4</v>
      </c>
      <c r="Y317" s="82">
        <f t="shared" si="232"/>
        <v>3.2</v>
      </c>
      <c r="Z317" s="19">
        <v>10</v>
      </c>
      <c r="AA317" s="19"/>
      <c r="AB317" s="84">
        <f t="shared" si="218"/>
        <v>0</v>
      </c>
      <c r="AC317" s="19">
        <v>3</v>
      </c>
      <c r="AD317" s="19"/>
      <c r="AE317" s="79">
        <f t="shared" si="211"/>
        <v>0</v>
      </c>
      <c r="AF317" s="19">
        <v>8</v>
      </c>
      <c r="AG317" s="19"/>
      <c r="AH317" s="19"/>
      <c r="AI317" s="19">
        <f t="shared" si="202"/>
        <v>0</v>
      </c>
      <c r="AJ317" s="79">
        <f t="shared" si="226"/>
        <v>0</v>
      </c>
      <c r="AK317" s="19">
        <v>5</v>
      </c>
      <c r="AL317" s="19">
        <v>5</v>
      </c>
      <c r="AM317" s="19">
        <v>1</v>
      </c>
      <c r="AN317" s="19">
        <f t="shared" si="201"/>
        <v>6</v>
      </c>
      <c r="AO317" s="79">
        <f t="shared" si="230"/>
        <v>6</v>
      </c>
      <c r="AP317" s="19">
        <v>20</v>
      </c>
      <c r="AQ317" s="19"/>
      <c r="AR317" s="82">
        <f t="shared" si="217"/>
        <v>0</v>
      </c>
      <c r="AS317" s="81">
        <v>12</v>
      </c>
      <c r="AT317" s="81">
        <v>7</v>
      </c>
      <c r="AU317" s="81"/>
      <c r="AV317" s="81">
        <f t="shared" si="199"/>
        <v>7</v>
      </c>
      <c r="AW317" s="79">
        <f t="shared" si="236"/>
        <v>3.5</v>
      </c>
      <c r="AX317" s="19">
        <v>20</v>
      </c>
      <c r="AY317" s="81"/>
      <c r="AZ317" s="79">
        <f t="shared" si="237"/>
        <v>0</v>
      </c>
      <c r="BA317" s="19">
        <v>10</v>
      </c>
      <c r="BB317" s="19">
        <v>1</v>
      </c>
      <c r="BC317" s="79">
        <f t="shared" si="200"/>
        <v>1.5</v>
      </c>
      <c r="BD317" s="19">
        <v>18</v>
      </c>
    </row>
    <row r="318" customHeight="1" spans="1:56">
      <c r="A318" s="74"/>
      <c r="B318" s="74"/>
      <c r="C318" s="74">
        <v>4302</v>
      </c>
      <c r="D318" s="74" t="s">
        <v>237</v>
      </c>
      <c r="E318" s="75">
        <f t="shared" si="196"/>
        <v>4</v>
      </c>
      <c r="F318" s="74">
        <v>2</v>
      </c>
      <c r="G318" s="76">
        <f>2*F318</f>
        <v>4</v>
      </c>
      <c r="H318" s="19"/>
      <c r="I318" s="19"/>
      <c r="J318" s="79">
        <f t="shared" si="235"/>
        <v>0</v>
      </c>
      <c r="L318" s="19"/>
      <c r="M318" s="79">
        <f t="shared" si="213"/>
        <v>0</v>
      </c>
      <c r="N318" s="19"/>
      <c r="O318" s="19"/>
      <c r="P318" s="79">
        <f t="shared" si="225"/>
        <v>0</v>
      </c>
      <c r="Q318" s="19"/>
      <c r="R318" s="81"/>
      <c r="S318" s="82">
        <f t="shared" si="221"/>
        <v>0</v>
      </c>
      <c r="T318" s="19"/>
      <c r="U318" s="19"/>
      <c r="V318" s="79">
        <f t="shared" si="233"/>
        <v>0</v>
      </c>
      <c r="W318" s="19"/>
      <c r="X318" s="19"/>
      <c r="Y318" s="82">
        <f t="shared" si="232"/>
        <v>0</v>
      </c>
      <c r="AA318" s="19"/>
      <c r="AB318" s="84">
        <f t="shared" si="218"/>
        <v>0</v>
      </c>
      <c r="AC318" s="19"/>
      <c r="AD318" s="19"/>
      <c r="AE318" s="79">
        <f t="shared" si="211"/>
        <v>0</v>
      </c>
      <c r="AF318" s="19"/>
      <c r="AG318" s="19"/>
      <c r="AH318" s="19"/>
      <c r="AI318" s="19">
        <f t="shared" si="202"/>
        <v>0</v>
      </c>
      <c r="AJ318" s="79">
        <f t="shared" si="226"/>
        <v>0</v>
      </c>
      <c r="AK318" s="19"/>
      <c r="AL318" s="19"/>
      <c r="AM318" s="19"/>
      <c r="AN318" s="19">
        <f t="shared" si="201"/>
        <v>0</v>
      </c>
      <c r="AO318" s="79">
        <f t="shared" si="230"/>
        <v>0</v>
      </c>
      <c r="AP318" s="19"/>
      <c r="AQ318" s="19"/>
      <c r="AR318" s="82">
        <f t="shared" si="217"/>
        <v>0</v>
      </c>
      <c r="AS318" s="81"/>
      <c r="AT318" s="81"/>
      <c r="AU318" s="81"/>
      <c r="AV318" s="81">
        <f t="shared" si="199"/>
        <v>0</v>
      </c>
      <c r="AW318" s="79">
        <f t="shared" si="236"/>
        <v>0</v>
      </c>
      <c r="AX318" s="19"/>
      <c r="AY318" s="81"/>
      <c r="AZ318" s="79">
        <f t="shared" si="237"/>
        <v>0</v>
      </c>
      <c r="BA318" s="19"/>
      <c r="BB318" s="19"/>
      <c r="BC318" s="79">
        <f t="shared" si="200"/>
        <v>0</v>
      </c>
      <c r="BD318" s="19"/>
    </row>
    <row r="319" customHeight="1" spans="1:56">
      <c r="A319" s="74"/>
      <c r="B319" s="74"/>
      <c r="C319" s="74">
        <v>15330</v>
      </c>
      <c r="D319" s="74" t="s">
        <v>625</v>
      </c>
      <c r="E319" s="75">
        <f t="shared" si="196"/>
        <v>5.5</v>
      </c>
      <c r="F319" s="74">
        <v>2</v>
      </c>
      <c r="G319" s="76">
        <f>2*F319</f>
        <v>4</v>
      </c>
      <c r="H319" s="19"/>
      <c r="I319" s="19"/>
      <c r="J319" s="79">
        <f t="shared" si="235"/>
        <v>0</v>
      </c>
      <c r="L319" s="19"/>
      <c r="M319" s="79">
        <f t="shared" si="213"/>
        <v>0</v>
      </c>
      <c r="N319" s="19"/>
      <c r="O319" s="19"/>
      <c r="P319" s="79">
        <f t="shared" si="225"/>
        <v>0</v>
      </c>
      <c r="Q319" s="19"/>
      <c r="R319" s="81"/>
      <c r="S319" s="82">
        <f t="shared" si="221"/>
        <v>0</v>
      </c>
      <c r="T319" s="19"/>
      <c r="U319" s="19"/>
      <c r="V319" s="79">
        <f t="shared" si="233"/>
        <v>0</v>
      </c>
      <c r="W319" s="19"/>
      <c r="X319" s="19"/>
      <c r="Y319" s="82">
        <f t="shared" si="232"/>
        <v>0</v>
      </c>
      <c r="AA319" s="19"/>
      <c r="AB319" s="84">
        <f t="shared" si="218"/>
        <v>0</v>
      </c>
      <c r="AC319" s="19"/>
      <c r="AD319" s="19"/>
      <c r="AE319" s="79">
        <f t="shared" si="211"/>
        <v>0</v>
      </c>
      <c r="AF319" s="19"/>
      <c r="AG319" s="19"/>
      <c r="AH319" s="19"/>
      <c r="AI319" s="19">
        <f t="shared" si="202"/>
        <v>0</v>
      </c>
      <c r="AJ319" s="79">
        <f t="shared" si="226"/>
        <v>0</v>
      </c>
      <c r="AK319" s="19"/>
      <c r="AL319" s="19"/>
      <c r="AM319" s="19"/>
      <c r="AN319" s="19">
        <f t="shared" si="201"/>
        <v>0</v>
      </c>
      <c r="AO319" s="79">
        <f t="shared" si="230"/>
        <v>0</v>
      </c>
      <c r="AP319" s="19"/>
      <c r="AQ319" s="19"/>
      <c r="AR319" s="82">
        <f t="shared" ref="AR319:AR365" si="238">1*AQ319</f>
        <v>0</v>
      </c>
      <c r="AS319" s="81"/>
      <c r="AT319" s="81">
        <v>3</v>
      </c>
      <c r="AU319" s="81"/>
      <c r="AV319" s="81">
        <f t="shared" si="199"/>
        <v>3</v>
      </c>
      <c r="AW319" s="79">
        <f t="shared" si="236"/>
        <v>1.5</v>
      </c>
      <c r="AX319" s="19"/>
      <c r="AY319" s="81"/>
      <c r="AZ319" s="79">
        <f t="shared" si="237"/>
        <v>0</v>
      </c>
      <c r="BA319" s="19"/>
      <c r="BB319" s="19"/>
      <c r="BC319" s="79">
        <f t="shared" si="200"/>
        <v>0</v>
      </c>
      <c r="BD319" s="19"/>
    </row>
    <row r="320" customHeight="1" spans="1:56">
      <c r="A320" s="74"/>
      <c r="B320" s="74"/>
      <c r="C320" s="74">
        <v>11880</v>
      </c>
      <c r="D320" s="74" t="s">
        <v>626</v>
      </c>
      <c r="E320" s="75">
        <f t="shared" si="196"/>
        <v>3</v>
      </c>
      <c r="F320" s="74"/>
      <c r="G320" s="76"/>
      <c r="H320" s="19"/>
      <c r="I320" s="19">
        <v>1</v>
      </c>
      <c r="J320" s="79">
        <f t="shared" si="235"/>
        <v>2</v>
      </c>
      <c r="L320" s="19"/>
      <c r="M320" s="79">
        <f t="shared" si="213"/>
        <v>0</v>
      </c>
      <c r="N320" s="19"/>
      <c r="O320" s="19"/>
      <c r="P320" s="79">
        <f t="shared" si="225"/>
        <v>0</v>
      </c>
      <c r="Q320" s="19"/>
      <c r="R320" s="81"/>
      <c r="S320" s="82">
        <f t="shared" si="221"/>
        <v>0</v>
      </c>
      <c r="T320" s="19"/>
      <c r="U320" s="19"/>
      <c r="V320" s="79">
        <f t="shared" si="233"/>
        <v>0</v>
      </c>
      <c r="W320" s="19"/>
      <c r="X320" s="19"/>
      <c r="Y320" s="82">
        <f t="shared" si="232"/>
        <v>0</v>
      </c>
      <c r="AA320" s="19"/>
      <c r="AB320" s="84">
        <f t="shared" si="218"/>
        <v>0</v>
      </c>
      <c r="AC320" s="19"/>
      <c r="AD320" s="19"/>
      <c r="AE320" s="79">
        <f t="shared" si="211"/>
        <v>0</v>
      </c>
      <c r="AF320" s="19"/>
      <c r="AG320" s="19"/>
      <c r="AH320" s="19"/>
      <c r="AI320" s="19">
        <f t="shared" si="202"/>
        <v>0</v>
      </c>
      <c r="AJ320" s="79">
        <f t="shared" si="226"/>
        <v>0</v>
      </c>
      <c r="AK320" s="19"/>
      <c r="AL320" s="19">
        <v>1</v>
      </c>
      <c r="AM320" s="19"/>
      <c r="AN320" s="19">
        <f t="shared" si="201"/>
        <v>1</v>
      </c>
      <c r="AO320" s="79">
        <f t="shared" si="230"/>
        <v>1</v>
      </c>
      <c r="AP320" s="19"/>
      <c r="AQ320" s="19"/>
      <c r="AR320" s="82">
        <f t="shared" si="238"/>
        <v>0</v>
      </c>
      <c r="AS320" s="81"/>
      <c r="AT320" s="81"/>
      <c r="AU320" s="81"/>
      <c r="AV320" s="81">
        <f t="shared" si="199"/>
        <v>0</v>
      </c>
      <c r="AW320" s="79">
        <f t="shared" si="236"/>
        <v>0</v>
      </c>
      <c r="AX320" s="19"/>
      <c r="AY320" s="81"/>
      <c r="AZ320" s="79">
        <f t="shared" si="237"/>
        <v>0</v>
      </c>
      <c r="BA320" s="19"/>
      <c r="BB320" s="19"/>
      <c r="BC320" s="79">
        <f t="shared" si="200"/>
        <v>0</v>
      </c>
      <c r="BD320" s="19"/>
    </row>
    <row r="321" customHeight="1" spans="1:56">
      <c r="A321" s="74">
        <v>112888</v>
      </c>
      <c r="B321" s="74" t="s">
        <v>627</v>
      </c>
      <c r="C321" s="74">
        <v>12954</v>
      </c>
      <c r="D321" s="74" t="s">
        <v>628</v>
      </c>
      <c r="E321" s="75">
        <f t="shared" si="196"/>
        <v>59.45</v>
      </c>
      <c r="F321" s="74">
        <v>3</v>
      </c>
      <c r="G321" s="76">
        <f>2*F321</f>
        <v>6</v>
      </c>
      <c r="H321" s="19">
        <v>30</v>
      </c>
      <c r="I321" s="19">
        <v>1</v>
      </c>
      <c r="J321" s="79">
        <f t="shared" si="235"/>
        <v>2</v>
      </c>
      <c r="K321" s="19">
        <v>15</v>
      </c>
      <c r="L321" s="19"/>
      <c r="M321" s="79">
        <f t="shared" si="213"/>
        <v>0</v>
      </c>
      <c r="N321" s="19">
        <v>8</v>
      </c>
      <c r="O321" s="19">
        <v>5</v>
      </c>
      <c r="P321" s="79">
        <f t="shared" si="225"/>
        <v>5</v>
      </c>
      <c r="Q321" s="19">
        <v>25</v>
      </c>
      <c r="R321" s="81"/>
      <c r="S321" s="82">
        <f t="shared" si="221"/>
        <v>0</v>
      </c>
      <c r="T321" s="19">
        <v>6</v>
      </c>
      <c r="U321" s="19">
        <v>1</v>
      </c>
      <c r="V321" s="79">
        <f t="shared" si="233"/>
        <v>2.5</v>
      </c>
      <c r="W321" s="19">
        <v>4</v>
      </c>
      <c r="X321" s="19">
        <v>4</v>
      </c>
      <c r="Y321" s="82">
        <f t="shared" si="232"/>
        <v>3.2</v>
      </c>
      <c r="Z321" s="19">
        <v>10</v>
      </c>
      <c r="AA321" s="19">
        <v>1</v>
      </c>
      <c r="AB321" s="84">
        <f t="shared" si="218"/>
        <v>0.5</v>
      </c>
      <c r="AC321" s="19">
        <v>3</v>
      </c>
      <c r="AD321" s="19"/>
      <c r="AE321" s="79">
        <f t="shared" si="211"/>
        <v>0</v>
      </c>
      <c r="AF321" s="19">
        <v>8</v>
      </c>
      <c r="AG321" s="19">
        <v>1</v>
      </c>
      <c r="AH321" s="19">
        <v>1</v>
      </c>
      <c r="AI321" s="19">
        <f t="shared" si="202"/>
        <v>1.5</v>
      </c>
      <c r="AJ321" s="79">
        <f t="shared" si="226"/>
        <v>2.25</v>
      </c>
      <c r="AK321" s="19">
        <v>5</v>
      </c>
      <c r="AL321" s="19">
        <v>13</v>
      </c>
      <c r="AM321" s="19"/>
      <c r="AN321" s="19">
        <f t="shared" si="201"/>
        <v>13</v>
      </c>
      <c r="AO321" s="79">
        <f>2.5*AN321</f>
        <v>32.5</v>
      </c>
      <c r="AP321" s="19">
        <v>20</v>
      </c>
      <c r="AQ321" s="19">
        <v>3</v>
      </c>
      <c r="AR321" s="82">
        <f t="shared" si="238"/>
        <v>3</v>
      </c>
      <c r="AS321" s="81">
        <v>12</v>
      </c>
      <c r="AT321" s="81">
        <v>2</v>
      </c>
      <c r="AU321" s="81"/>
      <c r="AV321" s="81">
        <f t="shared" si="199"/>
        <v>2</v>
      </c>
      <c r="AW321" s="79">
        <f t="shared" si="236"/>
        <v>1</v>
      </c>
      <c r="AX321" s="19">
        <v>20</v>
      </c>
      <c r="AY321" s="81"/>
      <c r="AZ321" s="79">
        <f t="shared" si="237"/>
        <v>0</v>
      </c>
      <c r="BA321" s="19">
        <v>10</v>
      </c>
      <c r="BB321" s="19">
        <v>1</v>
      </c>
      <c r="BC321" s="79">
        <f t="shared" si="200"/>
        <v>1.5</v>
      </c>
      <c r="BD321" s="19">
        <v>18</v>
      </c>
    </row>
    <row r="322" customHeight="1" spans="1:56">
      <c r="A322" s="74"/>
      <c r="B322" s="74"/>
      <c r="C322" s="74">
        <v>14393</v>
      </c>
      <c r="D322" s="74" t="s">
        <v>629</v>
      </c>
      <c r="E322" s="75">
        <f t="shared" si="196"/>
        <v>57.7</v>
      </c>
      <c r="F322" s="74">
        <v>8</v>
      </c>
      <c r="G322" s="76">
        <f>2*F322</f>
        <v>16</v>
      </c>
      <c r="H322" s="19"/>
      <c r="I322" s="19">
        <v>3</v>
      </c>
      <c r="J322" s="79">
        <f t="shared" si="235"/>
        <v>6</v>
      </c>
      <c r="L322" s="19"/>
      <c r="M322" s="79">
        <f t="shared" si="213"/>
        <v>0</v>
      </c>
      <c r="N322" s="19"/>
      <c r="O322" s="19">
        <v>5</v>
      </c>
      <c r="P322" s="79">
        <f t="shared" si="225"/>
        <v>5</v>
      </c>
      <c r="Q322" s="19"/>
      <c r="R322" s="81"/>
      <c r="S322" s="82">
        <f t="shared" si="221"/>
        <v>0</v>
      </c>
      <c r="T322" s="19"/>
      <c r="U322" s="19">
        <v>1</v>
      </c>
      <c r="V322" s="79">
        <f t="shared" si="233"/>
        <v>2.5</v>
      </c>
      <c r="W322" s="19"/>
      <c r="X322" s="19">
        <v>4</v>
      </c>
      <c r="Y322" s="82">
        <f t="shared" si="232"/>
        <v>3.2</v>
      </c>
      <c r="AA322" s="19"/>
      <c r="AB322" s="84">
        <f t="shared" si="218"/>
        <v>0</v>
      </c>
      <c r="AC322" s="19"/>
      <c r="AD322" s="19"/>
      <c r="AE322" s="79">
        <f t="shared" si="211"/>
        <v>0</v>
      </c>
      <c r="AF322" s="19"/>
      <c r="AG322" s="19">
        <v>1</v>
      </c>
      <c r="AH322" s="19"/>
      <c r="AI322" s="19">
        <f t="shared" si="202"/>
        <v>1</v>
      </c>
      <c r="AJ322" s="79">
        <f t="shared" si="226"/>
        <v>1.5</v>
      </c>
      <c r="AK322" s="19"/>
      <c r="AL322" s="19">
        <v>6</v>
      </c>
      <c r="AM322" s="19">
        <v>2</v>
      </c>
      <c r="AN322" s="19">
        <f t="shared" si="201"/>
        <v>8</v>
      </c>
      <c r="AO322" s="79">
        <f>2.5*AN322</f>
        <v>20</v>
      </c>
      <c r="AP322" s="19"/>
      <c r="AQ322" s="19"/>
      <c r="AR322" s="82">
        <f t="shared" si="238"/>
        <v>0</v>
      </c>
      <c r="AS322" s="81"/>
      <c r="AT322" s="81"/>
      <c r="AU322" s="81">
        <v>2</v>
      </c>
      <c r="AV322" s="81">
        <f t="shared" si="199"/>
        <v>4</v>
      </c>
      <c r="AW322" s="79">
        <f t="shared" si="236"/>
        <v>2</v>
      </c>
      <c r="AX322" s="19"/>
      <c r="AY322" s="81"/>
      <c r="AZ322" s="79">
        <f t="shared" si="237"/>
        <v>0</v>
      </c>
      <c r="BA322" s="19"/>
      <c r="BB322" s="19">
        <v>1</v>
      </c>
      <c r="BC322" s="79">
        <f t="shared" si="200"/>
        <v>1.5</v>
      </c>
      <c r="BD322" s="19"/>
    </row>
    <row r="323" customHeight="1" spans="1:56">
      <c r="A323" s="74">
        <v>113008</v>
      </c>
      <c r="B323" s="74" t="s">
        <v>630</v>
      </c>
      <c r="C323" s="74">
        <v>11985</v>
      </c>
      <c r="D323" s="74" t="s">
        <v>631</v>
      </c>
      <c r="E323" s="75">
        <f t="shared" ref="E323:E386" si="239">G323+J323+M323+P323+S323+V323+Y323+AB323+AE323+AJ323+AO323+AR323+AW323+AZ323+BC323</f>
        <v>116.9</v>
      </c>
      <c r="F323" s="74">
        <v>21</v>
      </c>
      <c r="G323" s="76">
        <f>4*F323</f>
        <v>84</v>
      </c>
      <c r="H323" s="19">
        <v>30</v>
      </c>
      <c r="I323" s="19">
        <v>2</v>
      </c>
      <c r="J323" s="79">
        <f t="shared" si="235"/>
        <v>4</v>
      </c>
      <c r="K323" s="19">
        <v>15</v>
      </c>
      <c r="L323" s="19"/>
      <c r="M323" s="79">
        <f t="shared" si="213"/>
        <v>0</v>
      </c>
      <c r="N323" s="19">
        <v>8</v>
      </c>
      <c r="O323" s="19">
        <v>5</v>
      </c>
      <c r="P323" s="79">
        <f t="shared" si="225"/>
        <v>5</v>
      </c>
      <c r="Q323" s="19">
        <v>20</v>
      </c>
      <c r="R323" s="81"/>
      <c r="S323" s="82">
        <f t="shared" si="221"/>
        <v>0</v>
      </c>
      <c r="T323" s="19">
        <v>6</v>
      </c>
      <c r="U323" s="19"/>
      <c r="V323" s="79">
        <f t="shared" si="233"/>
        <v>0</v>
      </c>
      <c r="W323" s="19">
        <v>4</v>
      </c>
      <c r="X323" s="19">
        <v>3</v>
      </c>
      <c r="Y323" s="82">
        <f t="shared" si="232"/>
        <v>2.4</v>
      </c>
      <c r="Z323" s="19">
        <v>8</v>
      </c>
      <c r="AA323" s="19">
        <v>1</v>
      </c>
      <c r="AB323" s="84">
        <f t="shared" si="218"/>
        <v>0.5</v>
      </c>
      <c r="AC323" s="19">
        <v>3</v>
      </c>
      <c r="AD323" s="19"/>
      <c r="AE323" s="79">
        <f t="shared" si="211"/>
        <v>0</v>
      </c>
      <c r="AF323" s="19">
        <v>8</v>
      </c>
      <c r="AG323" s="19">
        <v>5</v>
      </c>
      <c r="AH323" s="19"/>
      <c r="AI323" s="19">
        <f t="shared" si="202"/>
        <v>5</v>
      </c>
      <c r="AJ323" s="79">
        <f>3*AI323</f>
        <v>15</v>
      </c>
      <c r="AK323" s="19">
        <v>5</v>
      </c>
      <c r="AL323" s="19">
        <v>3</v>
      </c>
      <c r="AM323" s="19"/>
      <c r="AN323" s="19">
        <f t="shared" si="201"/>
        <v>3</v>
      </c>
      <c r="AO323" s="79">
        <f t="shared" ref="AO323:AO334" si="240">1*AN323</f>
        <v>3</v>
      </c>
      <c r="AP323" s="19">
        <v>20</v>
      </c>
      <c r="AQ323" s="19"/>
      <c r="AR323" s="82">
        <f t="shared" si="238"/>
        <v>0</v>
      </c>
      <c r="AS323" s="81">
        <v>10</v>
      </c>
      <c r="AT323" s="81"/>
      <c r="AU323" s="81"/>
      <c r="AV323" s="81">
        <f t="shared" ref="AV323:AV386" si="241">AT323+AU323*2</f>
        <v>0</v>
      </c>
      <c r="AW323" s="79">
        <f t="shared" si="236"/>
        <v>0</v>
      </c>
      <c r="AX323" s="19">
        <v>15</v>
      </c>
      <c r="AY323" s="81"/>
      <c r="AZ323" s="79">
        <f t="shared" si="237"/>
        <v>0</v>
      </c>
      <c r="BA323" s="19">
        <v>10</v>
      </c>
      <c r="BB323" s="19">
        <v>2</v>
      </c>
      <c r="BC323" s="79">
        <f t="shared" ref="BC323:BC378" si="242">1.5*BB323</f>
        <v>3</v>
      </c>
      <c r="BD323" s="19">
        <v>15</v>
      </c>
    </row>
    <row r="324" customHeight="1" spans="1:56">
      <c r="A324" s="74"/>
      <c r="B324" s="74"/>
      <c r="C324" s="74">
        <v>14484</v>
      </c>
      <c r="D324" s="74" t="s">
        <v>632</v>
      </c>
      <c r="E324" s="75">
        <f t="shared" si="239"/>
        <v>87.1</v>
      </c>
      <c r="F324" s="74">
        <v>12</v>
      </c>
      <c r="G324" s="76">
        <f>4*F324</f>
        <v>48</v>
      </c>
      <c r="H324" s="19"/>
      <c r="I324" s="19">
        <v>6</v>
      </c>
      <c r="J324" s="79">
        <f t="shared" si="235"/>
        <v>12</v>
      </c>
      <c r="L324" s="19"/>
      <c r="M324" s="79">
        <f t="shared" si="213"/>
        <v>0</v>
      </c>
      <c r="N324" s="19"/>
      <c r="O324" s="19"/>
      <c r="P324" s="79">
        <f t="shared" si="225"/>
        <v>0</v>
      </c>
      <c r="Q324" s="19"/>
      <c r="R324" s="81">
        <v>1</v>
      </c>
      <c r="S324" s="82">
        <f t="shared" si="221"/>
        <v>0.8</v>
      </c>
      <c r="T324" s="19"/>
      <c r="U324" s="19"/>
      <c r="V324" s="79">
        <f t="shared" si="233"/>
        <v>0</v>
      </c>
      <c r="W324" s="19"/>
      <c r="X324" s="19">
        <v>1</v>
      </c>
      <c r="Y324" s="82">
        <f t="shared" si="232"/>
        <v>0.8</v>
      </c>
      <c r="AA324" s="19"/>
      <c r="AB324" s="84">
        <f t="shared" si="218"/>
        <v>0</v>
      </c>
      <c r="AC324" s="19"/>
      <c r="AD324" s="19"/>
      <c r="AE324" s="79">
        <f t="shared" si="211"/>
        <v>0</v>
      </c>
      <c r="AF324" s="19"/>
      <c r="AG324" s="19">
        <v>2</v>
      </c>
      <c r="AH324" s="19"/>
      <c r="AI324" s="19">
        <f t="shared" si="202"/>
        <v>2</v>
      </c>
      <c r="AJ324" s="79">
        <f>3*AI324</f>
        <v>6</v>
      </c>
      <c r="AK324" s="19"/>
      <c r="AL324" s="19">
        <v>4</v>
      </c>
      <c r="AM324" s="19">
        <v>2</v>
      </c>
      <c r="AN324" s="19">
        <f t="shared" ref="AN324:AN387" si="243">AL324+AM324</f>
        <v>6</v>
      </c>
      <c r="AO324" s="79">
        <f t="shared" si="240"/>
        <v>6</v>
      </c>
      <c r="AP324" s="19"/>
      <c r="AQ324" s="19">
        <v>7</v>
      </c>
      <c r="AR324" s="82">
        <f t="shared" si="238"/>
        <v>7</v>
      </c>
      <c r="AS324" s="81"/>
      <c r="AT324" s="81"/>
      <c r="AU324" s="81">
        <v>2</v>
      </c>
      <c r="AV324" s="81">
        <f t="shared" si="241"/>
        <v>4</v>
      </c>
      <c r="AW324" s="79">
        <f t="shared" si="236"/>
        <v>2</v>
      </c>
      <c r="AX324" s="19"/>
      <c r="AY324" s="81"/>
      <c r="AZ324" s="79">
        <f t="shared" si="237"/>
        <v>0</v>
      </c>
      <c r="BA324" s="19"/>
      <c r="BB324" s="19">
        <v>3</v>
      </c>
      <c r="BC324" s="79">
        <f t="shared" si="242"/>
        <v>4.5</v>
      </c>
      <c r="BD324" s="19"/>
    </row>
    <row r="325" customHeight="1" spans="1:56">
      <c r="A325" s="74">
        <v>113025</v>
      </c>
      <c r="B325" s="74" t="s">
        <v>633</v>
      </c>
      <c r="C325" s="74">
        <v>12147</v>
      </c>
      <c r="D325" s="74" t="s">
        <v>634</v>
      </c>
      <c r="E325" s="75">
        <f t="shared" si="239"/>
        <v>53</v>
      </c>
      <c r="F325" s="74">
        <v>4</v>
      </c>
      <c r="G325" s="76">
        <f>2*F325</f>
        <v>8</v>
      </c>
      <c r="H325" s="19">
        <v>30</v>
      </c>
      <c r="I325" s="19">
        <v>8</v>
      </c>
      <c r="J325" s="79">
        <f>3*I325</f>
        <v>24</v>
      </c>
      <c r="K325" s="19">
        <v>15</v>
      </c>
      <c r="L325" s="19"/>
      <c r="M325" s="79">
        <f t="shared" si="213"/>
        <v>0</v>
      </c>
      <c r="N325" s="19">
        <v>8</v>
      </c>
      <c r="O325" s="19">
        <v>1</v>
      </c>
      <c r="P325" s="79">
        <f t="shared" si="225"/>
        <v>1</v>
      </c>
      <c r="Q325" s="19">
        <v>25</v>
      </c>
      <c r="R325" s="81">
        <v>2</v>
      </c>
      <c r="S325" s="82">
        <f t="shared" si="221"/>
        <v>1.6</v>
      </c>
      <c r="T325" s="19">
        <v>6</v>
      </c>
      <c r="U325" s="19"/>
      <c r="V325" s="79">
        <f t="shared" si="233"/>
        <v>0</v>
      </c>
      <c r="W325" s="19">
        <v>4</v>
      </c>
      <c r="X325" s="19">
        <v>3</v>
      </c>
      <c r="Y325" s="82">
        <f t="shared" si="232"/>
        <v>2.4</v>
      </c>
      <c r="Z325" s="19">
        <v>10</v>
      </c>
      <c r="AA325" s="19">
        <v>1</v>
      </c>
      <c r="AB325" s="84">
        <f t="shared" si="218"/>
        <v>0.5</v>
      </c>
      <c r="AC325" s="19">
        <v>3</v>
      </c>
      <c r="AD325" s="19"/>
      <c r="AE325" s="79">
        <f t="shared" si="211"/>
        <v>0</v>
      </c>
      <c r="AF325" s="19">
        <v>8</v>
      </c>
      <c r="AG325" s="19"/>
      <c r="AH325" s="19"/>
      <c r="AI325" s="19">
        <f t="shared" si="202"/>
        <v>0</v>
      </c>
      <c r="AJ325" s="79">
        <f t="shared" ref="AJ325:AJ330" si="244">1.5*AI325</f>
        <v>0</v>
      </c>
      <c r="AK325" s="19">
        <v>5</v>
      </c>
      <c r="AL325" s="19">
        <v>10</v>
      </c>
      <c r="AM325" s="19"/>
      <c r="AN325" s="19">
        <f t="shared" si="243"/>
        <v>10</v>
      </c>
      <c r="AO325" s="79">
        <f t="shared" si="240"/>
        <v>10</v>
      </c>
      <c r="AP325" s="19">
        <v>20</v>
      </c>
      <c r="AQ325" s="19"/>
      <c r="AR325" s="82">
        <f t="shared" si="238"/>
        <v>0</v>
      </c>
      <c r="AS325" s="81">
        <v>12</v>
      </c>
      <c r="AT325" s="81"/>
      <c r="AU325" s="81">
        <v>1</v>
      </c>
      <c r="AV325" s="81">
        <f t="shared" si="241"/>
        <v>2</v>
      </c>
      <c r="AW325" s="79">
        <f t="shared" si="236"/>
        <v>1</v>
      </c>
      <c r="AX325" s="19">
        <v>20</v>
      </c>
      <c r="AY325" s="81">
        <v>3</v>
      </c>
      <c r="AZ325" s="79">
        <f t="shared" si="237"/>
        <v>3</v>
      </c>
      <c r="BA325" s="19">
        <v>10</v>
      </c>
      <c r="BB325" s="19">
        <v>1</v>
      </c>
      <c r="BC325" s="79">
        <f t="shared" si="242"/>
        <v>1.5</v>
      </c>
      <c r="BD325" s="19">
        <v>18</v>
      </c>
    </row>
    <row r="326" customHeight="1" spans="1:56">
      <c r="A326" s="74"/>
      <c r="B326" s="74"/>
      <c r="C326" s="74">
        <v>15158</v>
      </c>
      <c r="D326" s="74" t="s">
        <v>635</v>
      </c>
      <c r="E326" s="75">
        <f t="shared" si="239"/>
        <v>48.8</v>
      </c>
      <c r="F326" s="74">
        <v>17</v>
      </c>
      <c r="G326" s="76">
        <f>2*F326</f>
        <v>34</v>
      </c>
      <c r="H326" s="19"/>
      <c r="I326" s="19">
        <v>1</v>
      </c>
      <c r="J326" s="79">
        <f>3*I326</f>
        <v>3</v>
      </c>
      <c r="L326" s="19"/>
      <c r="M326" s="79">
        <f t="shared" si="213"/>
        <v>0</v>
      </c>
      <c r="N326" s="19"/>
      <c r="O326" s="19">
        <v>2</v>
      </c>
      <c r="P326" s="79">
        <f t="shared" si="225"/>
        <v>2</v>
      </c>
      <c r="Q326" s="19"/>
      <c r="R326" s="81"/>
      <c r="S326" s="82">
        <f t="shared" si="221"/>
        <v>0</v>
      </c>
      <c r="T326" s="19"/>
      <c r="U326" s="19"/>
      <c r="V326" s="79">
        <f t="shared" si="233"/>
        <v>0</v>
      </c>
      <c r="W326" s="19"/>
      <c r="X326" s="19">
        <v>1</v>
      </c>
      <c r="Y326" s="82">
        <f t="shared" si="232"/>
        <v>0.8</v>
      </c>
      <c r="AA326" s="19"/>
      <c r="AB326" s="84">
        <f t="shared" si="218"/>
        <v>0</v>
      </c>
      <c r="AC326" s="19"/>
      <c r="AD326" s="19"/>
      <c r="AE326" s="79">
        <f t="shared" si="211"/>
        <v>0</v>
      </c>
      <c r="AF326" s="19"/>
      <c r="AG326" s="19"/>
      <c r="AH326" s="19"/>
      <c r="AI326" s="19">
        <f t="shared" ref="AI326:AI389" si="245">AG326+AH326/2</f>
        <v>0</v>
      </c>
      <c r="AJ326" s="79">
        <f t="shared" si="244"/>
        <v>0</v>
      </c>
      <c r="AK326" s="19"/>
      <c r="AL326" s="19">
        <v>3</v>
      </c>
      <c r="AM326" s="19">
        <v>3</v>
      </c>
      <c r="AN326" s="19">
        <f t="shared" si="243"/>
        <v>6</v>
      </c>
      <c r="AO326" s="79">
        <f t="shared" si="240"/>
        <v>6</v>
      </c>
      <c r="AP326" s="19"/>
      <c r="AQ326" s="19">
        <v>2</v>
      </c>
      <c r="AR326" s="82">
        <f t="shared" si="238"/>
        <v>2</v>
      </c>
      <c r="AS326" s="81"/>
      <c r="AT326" s="81">
        <v>0</v>
      </c>
      <c r="AU326" s="81">
        <v>1</v>
      </c>
      <c r="AV326" s="81">
        <f t="shared" si="241"/>
        <v>2</v>
      </c>
      <c r="AW326" s="79">
        <f t="shared" si="236"/>
        <v>1</v>
      </c>
      <c r="AX326" s="19"/>
      <c r="AY326" s="81"/>
      <c r="AZ326" s="79">
        <f t="shared" si="237"/>
        <v>0</v>
      </c>
      <c r="BA326" s="19"/>
      <c r="BB326" s="19"/>
      <c r="BC326" s="79">
        <f t="shared" si="242"/>
        <v>0</v>
      </c>
      <c r="BD326" s="19"/>
    </row>
    <row r="327" customHeight="1" spans="1:56">
      <c r="A327" s="74"/>
      <c r="B327" s="74"/>
      <c r="C327" s="74">
        <v>12144</v>
      </c>
      <c r="D327" s="74" t="s">
        <v>636</v>
      </c>
      <c r="E327" s="75">
        <f t="shared" si="239"/>
        <v>21</v>
      </c>
      <c r="F327" s="74"/>
      <c r="G327" s="76"/>
      <c r="H327" s="19"/>
      <c r="I327" s="19">
        <v>6</v>
      </c>
      <c r="J327" s="79">
        <f>3*I327</f>
        <v>18</v>
      </c>
      <c r="L327" s="19"/>
      <c r="M327" s="79">
        <f t="shared" si="213"/>
        <v>0</v>
      </c>
      <c r="N327" s="19"/>
      <c r="O327" s="19">
        <v>3</v>
      </c>
      <c r="P327" s="79">
        <f t="shared" si="225"/>
        <v>3</v>
      </c>
      <c r="Q327" s="19"/>
      <c r="R327" s="81"/>
      <c r="S327" s="82">
        <f t="shared" si="221"/>
        <v>0</v>
      </c>
      <c r="T327" s="19"/>
      <c r="U327" s="19"/>
      <c r="V327" s="79">
        <f t="shared" si="233"/>
        <v>0</v>
      </c>
      <c r="W327" s="19"/>
      <c r="X327" s="19"/>
      <c r="Y327" s="82">
        <f t="shared" si="232"/>
        <v>0</v>
      </c>
      <c r="AA327" s="19"/>
      <c r="AB327" s="84">
        <f t="shared" si="218"/>
        <v>0</v>
      </c>
      <c r="AC327" s="19"/>
      <c r="AD327" s="19"/>
      <c r="AE327" s="79">
        <f t="shared" si="211"/>
        <v>0</v>
      </c>
      <c r="AF327" s="19"/>
      <c r="AG327" s="19"/>
      <c r="AH327" s="19"/>
      <c r="AI327" s="19">
        <f t="shared" si="245"/>
        <v>0</v>
      </c>
      <c r="AJ327" s="79">
        <f t="shared" si="244"/>
        <v>0</v>
      </c>
      <c r="AK327" s="19"/>
      <c r="AL327" s="19"/>
      <c r="AM327" s="19"/>
      <c r="AN327" s="19">
        <f t="shared" si="243"/>
        <v>0</v>
      </c>
      <c r="AO327" s="79">
        <f t="shared" si="240"/>
        <v>0</v>
      </c>
      <c r="AP327" s="19"/>
      <c r="AQ327" s="19"/>
      <c r="AR327" s="82">
        <f t="shared" si="238"/>
        <v>0</v>
      </c>
      <c r="AS327" s="81"/>
      <c r="AT327" s="81"/>
      <c r="AU327" s="81"/>
      <c r="AV327" s="81">
        <f t="shared" si="241"/>
        <v>0</v>
      </c>
      <c r="AW327" s="79">
        <f t="shared" si="236"/>
        <v>0</v>
      </c>
      <c r="AX327" s="19"/>
      <c r="AY327" s="81"/>
      <c r="AZ327" s="79">
        <f t="shared" si="237"/>
        <v>0</v>
      </c>
      <c r="BA327" s="19"/>
      <c r="BB327" s="19"/>
      <c r="BC327" s="79">
        <f t="shared" si="242"/>
        <v>0</v>
      </c>
      <c r="BD327" s="19"/>
    </row>
    <row r="328" customHeight="1" spans="1:56">
      <c r="A328" s="74">
        <v>113298</v>
      </c>
      <c r="B328" s="74" t="s">
        <v>637</v>
      </c>
      <c r="C328" s="74">
        <v>13136</v>
      </c>
      <c r="D328" s="74" t="s">
        <v>638</v>
      </c>
      <c r="E328" s="75">
        <f t="shared" si="239"/>
        <v>61.05</v>
      </c>
      <c r="F328" s="74">
        <v>9</v>
      </c>
      <c r="G328" s="76">
        <f>2*F328</f>
        <v>18</v>
      </c>
      <c r="H328" s="19">
        <v>30</v>
      </c>
      <c r="I328" s="19">
        <v>7</v>
      </c>
      <c r="J328" s="79">
        <f t="shared" ref="J328:J346" si="246">2*I328</f>
        <v>14</v>
      </c>
      <c r="K328" s="19">
        <v>15</v>
      </c>
      <c r="L328" s="19">
        <v>1</v>
      </c>
      <c r="M328" s="79">
        <f t="shared" si="213"/>
        <v>1.5</v>
      </c>
      <c r="N328" s="19">
        <v>8</v>
      </c>
      <c r="O328" s="19">
        <v>4</v>
      </c>
      <c r="P328" s="79">
        <f t="shared" si="225"/>
        <v>4</v>
      </c>
      <c r="Q328" s="19">
        <v>20</v>
      </c>
      <c r="R328" s="81">
        <v>1</v>
      </c>
      <c r="S328" s="82">
        <f t="shared" si="221"/>
        <v>0.8</v>
      </c>
      <c r="T328" s="19">
        <v>6</v>
      </c>
      <c r="U328" s="19"/>
      <c r="V328" s="79">
        <f t="shared" si="233"/>
        <v>0</v>
      </c>
      <c r="W328" s="19">
        <v>4</v>
      </c>
      <c r="X328" s="19">
        <v>3</v>
      </c>
      <c r="Y328" s="82">
        <f t="shared" si="232"/>
        <v>2.4</v>
      </c>
      <c r="Z328" s="19">
        <v>8</v>
      </c>
      <c r="AA328" s="19">
        <v>2</v>
      </c>
      <c r="AB328" s="84">
        <f>0.8*AA328</f>
        <v>1.6</v>
      </c>
      <c r="AC328" s="19">
        <v>3</v>
      </c>
      <c r="AD328" s="19"/>
      <c r="AE328" s="79">
        <f t="shared" si="211"/>
        <v>0</v>
      </c>
      <c r="AF328" s="19">
        <v>8</v>
      </c>
      <c r="AG328" s="19"/>
      <c r="AH328" s="19">
        <v>1</v>
      </c>
      <c r="AI328" s="19">
        <f t="shared" si="245"/>
        <v>0.5</v>
      </c>
      <c r="AJ328" s="79">
        <f t="shared" si="244"/>
        <v>0.75</v>
      </c>
      <c r="AK328" s="19">
        <v>5</v>
      </c>
      <c r="AL328" s="19">
        <v>4</v>
      </c>
      <c r="AM328" s="19"/>
      <c r="AN328" s="19">
        <f t="shared" si="243"/>
        <v>4</v>
      </c>
      <c r="AO328" s="79">
        <f t="shared" si="240"/>
        <v>4</v>
      </c>
      <c r="AP328" s="19">
        <v>20</v>
      </c>
      <c r="AQ328" s="19">
        <v>4</v>
      </c>
      <c r="AR328" s="82">
        <f t="shared" si="238"/>
        <v>4</v>
      </c>
      <c r="AS328" s="81">
        <v>10</v>
      </c>
      <c r="AT328" s="81">
        <v>5</v>
      </c>
      <c r="AU328" s="81"/>
      <c r="AV328" s="81">
        <f t="shared" si="241"/>
        <v>5</v>
      </c>
      <c r="AW328" s="79">
        <f t="shared" si="236"/>
        <v>2.5</v>
      </c>
      <c r="AX328" s="19">
        <v>15</v>
      </c>
      <c r="AY328" s="81"/>
      <c r="AZ328" s="79">
        <f t="shared" si="237"/>
        <v>0</v>
      </c>
      <c r="BA328" s="19">
        <v>10</v>
      </c>
      <c r="BB328" s="19">
        <v>5</v>
      </c>
      <c r="BC328" s="79">
        <f t="shared" si="242"/>
        <v>7.5</v>
      </c>
      <c r="BD328" s="19">
        <v>15</v>
      </c>
    </row>
    <row r="329" customHeight="1" spans="1:56">
      <c r="A329" s="74"/>
      <c r="B329" s="74"/>
      <c r="C329" s="74">
        <v>15262</v>
      </c>
      <c r="D329" s="74" t="s">
        <v>639</v>
      </c>
      <c r="E329" s="75">
        <f t="shared" si="239"/>
        <v>18.3</v>
      </c>
      <c r="F329" s="74">
        <v>4</v>
      </c>
      <c r="G329" s="76">
        <f>2*F329</f>
        <v>8</v>
      </c>
      <c r="H329" s="19"/>
      <c r="I329" s="19">
        <v>3</v>
      </c>
      <c r="J329" s="79">
        <f t="shared" si="246"/>
        <v>6</v>
      </c>
      <c r="L329" s="19"/>
      <c r="M329" s="79">
        <f t="shared" si="213"/>
        <v>0</v>
      </c>
      <c r="N329" s="19"/>
      <c r="O329" s="19"/>
      <c r="P329" s="79">
        <f t="shared" si="225"/>
        <v>0</v>
      </c>
      <c r="Q329" s="19"/>
      <c r="R329" s="81"/>
      <c r="S329" s="82">
        <f t="shared" si="221"/>
        <v>0</v>
      </c>
      <c r="T329" s="19"/>
      <c r="U329" s="19"/>
      <c r="V329" s="79">
        <f t="shared" si="233"/>
        <v>0</v>
      </c>
      <c r="W329" s="19"/>
      <c r="X329" s="19"/>
      <c r="Y329" s="82">
        <f t="shared" si="232"/>
        <v>0</v>
      </c>
      <c r="AA329" s="19">
        <v>1</v>
      </c>
      <c r="AB329" s="84">
        <f>0.8*AA329</f>
        <v>0.8</v>
      </c>
      <c r="AC329" s="19"/>
      <c r="AD329" s="19"/>
      <c r="AE329" s="79">
        <f t="shared" si="211"/>
        <v>0</v>
      </c>
      <c r="AF329" s="19"/>
      <c r="AG329" s="19">
        <v>1</v>
      </c>
      <c r="AH329" s="19"/>
      <c r="AI329" s="19">
        <f t="shared" si="245"/>
        <v>1</v>
      </c>
      <c r="AJ329" s="79">
        <f t="shared" si="244"/>
        <v>1.5</v>
      </c>
      <c r="AK329" s="19"/>
      <c r="AL329" s="19"/>
      <c r="AM329" s="19"/>
      <c r="AN329" s="19">
        <f t="shared" si="243"/>
        <v>0</v>
      </c>
      <c r="AO329" s="79">
        <f t="shared" si="240"/>
        <v>0</v>
      </c>
      <c r="AP329" s="19"/>
      <c r="AQ329" s="19">
        <v>1</v>
      </c>
      <c r="AR329" s="82">
        <f t="shared" si="238"/>
        <v>1</v>
      </c>
      <c r="AS329" s="81"/>
      <c r="AT329" s="81">
        <v>2</v>
      </c>
      <c r="AU329" s="81"/>
      <c r="AV329" s="81">
        <f t="shared" si="241"/>
        <v>2</v>
      </c>
      <c r="AW329" s="79">
        <f t="shared" si="236"/>
        <v>1</v>
      </c>
      <c r="AX329" s="19"/>
      <c r="AY329" s="81"/>
      <c r="AZ329" s="79">
        <f t="shared" si="237"/>
        <v>0</v>
      </c>
      <c r="BA329" s="19"/>
      <c r="BB329" s="19"/>
      <c r="BC329" s="79">
        <f t="shared" si="242"/>
        <v>0</v>
      </c>
      <c r="BD329" s="19"/>
    </row>
    <row r="330" customHeight="1" spans="1:56">
      <c r="A330" s="74"/>
      <c r="B330" s="74"/>
      <c r="C330" s="74">
        <v>15336</v>
      </c>
      <c r="D330" s="74" t="s">
        <v>640</v>
      </c>
      <c r="E330" s="75">
        <f t="shared" si="239"/>
        <v>13</v>
      </c>
      <c r="F330" s="74">
        <v>5</v>
      </c>
      <c r="G330" s="76">
        <f>2*F330</f>
        <v>10</v>
      </c>
      <c r="H330" s="19"/>
      <c r="I330" s="19"/>
      <c r="J330" s="79">
        <f t="shared" si="246"/>
        <v>0</v>
      </c>
      <c r="L330" s="19"/>
      <c r="M330" s="79">
        <f t="shared" ref="M330:M393" si="247">1.5*L330</f>
        <v>0</v>
      </c>
      <c r="N330" s="19"/>
      <c r="O330" s="19">
        <v>1</v>
      </c>
      <c r="P330" s="79">
        <f t="shared" si="225"/>
        <v>1</v>
      </c>
      <c r="Q330" s="19"/>
      <c r="R330" s="81"/>
      <c r="S330" s="82">
        <f t="shared" si="221"/>
        <v>0</v>
      </c>
      <c r="T330" s="19"/>
      <c r="U330" s="19"/>
      <c r="V330" s="79">
        <f t="shared" si="233"/>
        <v>0</v>
      </c>
      <c r="W330" s="19"/>
      <c r="X330" s="19"/>
      <c r="Y330" s="82">
        <f t="shared" si="232"/>
        <v>0</v>
      </c>
      <c r="AA330" s="19"/>
      <c r="AB330" s="84">
        <f>0.8*AA330</f>
        <v>0</v>
      </c>
      <c r="AC330" s="19"/>
      <c r="AD330" s="19"/>
      <c r="AE330" s="79">
        <f t="shared" si="211"/>
        <v>0</v>
      </c>
      <c r="AF330" s="19"/>
      <c r="AG330" s="19"/>
      <c r="AH330" s="19"/>
      <c r="AI330" s="19">
        <f t="shared" si="245"/>
        <v>0</v>
      </c>
      <c r="AJ330" s="79">
        <f t="shared" si="244"/>
        <v>0</v>
      </c>
      <c r="AK330" s="19"/>
      <c r="AL330" s="19">
        <v>1</v>
      </c>
      <c r="AM330" s="19">
        <v>1</v>
      </c>
      <c r="AN330" s="19">
        <f t="shared" si="243"/>
        <v>2</v>
      </c>
      <c r="AO330" s="79">
        <f t="shared" si="240"/>
        <v>2</v>
      </c>
      <c r="AP330" s="19"/>
      <c r="AQ330" s="19"/>
      <c r="AR330" s="82">
        <f t="shared" si="238"/>
        <v>0</v>
      </c>
      <c r="AS330" s="81"/>
      <c r="AT330" s="81"/>
      <c r="AU330" s="81"/>
      <c r="AV330" s="81">
        <f t="shared" si="241"/>
        <v>0</v>
      </c>
      <c r="AW330" s="79">
        <f t="shared" si="236"/>
        <v>0</v>
      </c>
      <c r="AX330" s="19"/>
      <c r="AY330" s="81"/>
      <c r="AZ330" s="79">
        <f t="shared" si="237"/>
        <v>0</v>
      </c>
      <c r="BA330" s="19"/>
      <c r="BB330" s="19"/>
      <c r="BC330" s="79">
        <f t="shared" si="242"/>
        <v>0</v>
      </c>
      <c r="BD330" s="19"/>
    </row>
    <row r="331" customHeight="1" spans="1:56">
      <c r="A331" s="74">
        <v>113299</v>
      </c>
      <c r="B331" s="74" t="s">
        <v>641</v>
      </c>
      <c r="C331" s="74">
        <v>14389</v>
      </c>
      <c r="D331" s="74" t="s">
        <v>642</v>
      </c>
      <c r="E331" s="75">
        <f t="shared" si="239"/>
        <v>88.5</v>
      </c>
      <c r="F331" s="74">
        <v>15</v>
      </c>
      <c r="G331" s="76">
        <f t="shared" ref="G331:G351" si="248">4*F331</f>
        <v>60</v>
      </c>
      <c r="H331" s="19">
        <v>30</v>
      </c>
      <c r="I331" s="19">
        <v>3</v>
      </c>
      <c r="J331" s="79">
        <f t="shared" si="246"/>
        <v>6</v>
      </c>
      <c r="K331" s="19">
        <v>15</v>
      </c>
      <c r="L331" s="19"/>
      <c r="M331" s="79">
        <f t="shared" si="247"/>
        <v>0</v>
      </c>
      <c r="N331" s="19">
        <v>8</v>
      </c>
      <c r="O331" s="19">
        <v>4</v>
      </c>
      <c r="P331" s="79">
        <f t="shared" si="225"/>
        <v>4</v>
      </c>
      <c r="Q331" s="19">
        <v>25</v>
      </c>
      <c r="R331" s="81"/>
      <c r="S331" s="82">
        <f t="shared" si="221"/>
        <v>0</v>
      </c>
      <c r="T331" s="19">
        <v>6</v>
      </c>
      <c r="U331" s="19"/>
      <c r="V331" s="79">
        <f>3.5*U331</f>
        <v>0</v>
      </c>
      <c r="W331" s="19">
        <v>4</v>
      </c>
      <c r="X331" s="19"/>
      <c r="Y331" s="82">
        <f t="shared" si="232"/>
        <v>0</v>
      </c>
      <c r="Z331" s="19">
        <v>10</v>
      </c>
      <c r="AA331" s="19">
        <v>1</v>
      </c>
      <c r="AB331" s="84">
        <f>0.5*AA331</f>
        <v>0.5</v>
      </c>
      <c r="AC331" s="19">
        <v>3</v>
      </c>
      <c r="AD331" s="19"/>
      <c r="AE331" s="79">
        <f t="shared" si="211"/>
        <v>0</v>
      </c>
      <c r="AF331" s="19">
        <v>8</v>
      </c>
      <c r="AG331" s="19">
        <v>3</v>
      </c>
      <c r="AH331" s="19"/>
      <c r="AI331" s="19">
        <f t="shared" si="245"/>
        <v>3</v>
      </c>
      <c r="AJ331" s="79">
        <f>3*AI331</f>
        <v>9</v>
      </c>
      <c r="AK331" s="19">
        <v>5</v>
      </c>
      <c r="AL331" s="19">
        <v>3</v>
      </c>
      <c r="AM331" s="19">
        <v>1</v>
      </c>
      <c r="AN331" s="19">
        <f t="shared" si="243"/>
        <v>4</v>
      </c>
      <c r="AO331" s="79">
        <f t="shared" si="240"/>
        <v>4</v>
      </c>
      <c r="AP331" s="19">
        <v>20</v>
      </c>
      <c r="AQ331" s="19">
        <v>2</v>
      </c>
      <c r="AR331" s="82">
        <f t="shared" si="238"/>
        <v>2</v>
      </c>
      <c r="AS331" s="81">
        <v>12</v>
      </c>
      <c r="AT331" s="81">
        <v>3</v>
      </c>
      <c r="AU331" s="81"/>
      <c r="AV331" s="81">
        <f t="shared" si="241"/>
        <v>3</v>
      </c>
      <c r="AW331" s="79">
        <f t="shared" si="236"/>
        <v>1.5</v>
      </c>
      <c r="AX331" s="19">
        <v>20</v>
      </c>
      <c r="AY331" s="81"/>
      <c r="AZ331" s="79">
        <f t="shared" si="237"/>
        <v>0</v>
      </c>
      <c r="BA331" s="19">
        <v>10</v>
      </c>
      <c r="BB331" s="19">
        <v>1</v>
      </c>
      <c r="BC331" s="79">
        <f t="shared" si="242"/>
        <v>1.5</v>
      </c>
      <c r="BD331" s="19">
        <v>18</v>
      </c>
    </row>
    <row r="332" customHeight="1" spans="1:56">
      <c r="A332" s="74"/>
      <c r="B332" s="74"/>
      <c r="C332" s="74">
        <v>14429</v>
      </c>
      <c r="D332" s="74" t="s">
        <v>643</v>
      </c>
      <c r="E332" s="75">
        <f t="shared" si="239"/>
        <v>116.9</v>
      </c>
      <c r="F332" s="74">
        <v>17</v>
      </c>
      <c r="G332" s="76">
        <f t="shared" si="248"/>
        <v>68</v>
      </c>
      <c r="H332" s="19"/>
      <c r="I332" s="19">
        <v>3</v>
      </c>
      <c r="J332" s="79">
        <f t="shared" si="246"/>
        <v>6</v>
      </c>
      <c r="L332" s="19"/>
      <c r="M332" s="79">
        <f t="shared" si="247"/>
        <v>0</v>
      </c>
      <c r="N332" s="19"/>
      <c r="O332" s="19">
        <v>3</v>
      </c>
      <c r="P332" s="79">
        <f t="shared" si="225"/>
        <v>3</v>
      </c>
      <c r="Q332" s="19"/>
      <c r="R332" s="81">
        <v>1</v>
      </c>
      <c r="S332" s="82">
        <f t="shared" si="221"/>
        <v>0.8</v>
      </c>
      <c r="T332" s="19"/>
      <c r="U332" s="19">
        <v>4</v>
      </c>
      <c r="V332" s="79">
        <f>3.5*U332</f>
        <v>14</v>
      </c>
      <c r="W332" s="19"/>
      <c r="X332" s="19">
        <v>2</v>
      </c>
      <c r="Y332" s="82">
        <f t="shared" si="232"/>
        <v>1.6</v>
      </c>
      <c r="AA332" s="19"/>
      <c r="AB332" s="84">
        <f>0.5*AA332</f>
        <v>0</v>
      </c>
      <c r="AC332" s="19"/>
      <c r="AD332" s="19"/>
      <c r="AE332" s="79">
        <f t="shared" si="211"/>
        <v>0</v>
      </c>
      <c r="AF332" s="19"/>
      <c r="AG332" s="19">
        <v>3</v>
      </c>
      <c r="AH332" s="19"/>
      <c r="AI332" s="19">
        <f t="shared" si="245"/>
        <v>3</v>
      </c>
      <c r="AJ332" s="79">
        <f>3*AI332</f>
        <v>9</v>
      </c>
      <c r="AK332" s="19"/>
      <c r="AL332" s="19">
        <v>4</v>
      </c>
      <c r="AM332" s="19">
        <v>2</v>
      </c>
      <c r="AN332" s="19">
        <f t="shared" si="243"/>
        <v>6</v>
      </c>
      <c r="AO332" s="79">
        <f t="shared" si="240"/>
        <v>6</v>
      </c>
      <c r="AP332" s="19"/>
      <c r="AQ332" s="19"/>
      <c r="AR332" s="82">
        <f t="shared" si="238"/>
        <v>0</v>
      </c>
      <c r="AS332" s="81"/>
      <c r="AT332" s="81">
        <v>3</v>
      </c>
      <c r="AU332" s="81"/>
      <c r="AV332" s="81">
        <f t="shared" si="241"/>
        <v>3</v>
      </c>
      <c r="AW332" s="79">
        <f t="shared" si="236"/>
        <v>1.5</v>
      </c>
      <c r="AX332" s="19"/>
      <c r="AY332" s="81">
        <v>1</v>
      </c>
      <c r="AZ332" s="79">
        <f t="shared" si="237"/>
        <v>1</v>
      </c>
      <c r="BA332" s="19"/>
      <c r="BB332" s="19">
        <v>4</v>
      </c>
      <c r="BC332" s="79">
        <f t="shared" si="242"/>
        <v>6</v>
      </c>
      <c r="BD332" s="19"/>
    </row>
    <row r="333" customHeight="1" spans="1:56">
      <c r="A333" s="74">
        <v>113833</v>
      </c>
      <c r="B333" s="74" t="s">
        <v>644</v>
      </c>
      <c r="C333" s="74">
        <v>11624</v>
      </c>
      <c r="D333" s="74" t="s">
        <v>645</v>
      </c>
      <c r="E333" s="75">
        <f t="shared" si="239"/>
        <v>111.7</v>
      </c>
      <c r="F333" s="74">
        <v>17</v>
      </c>
      <c r="G333" s="76">
        <f t="shared" si="248"/>
        <v>68</v>
      </c>
      <c r="H333" s="19">
        <v>30</v>
      </c>
      <c r="I333" s="19">
        <v>2</v>
      </c>
      <c r="J333" s="79">
        <f t="shared" si="246"/>
        <v>4</v>
      </c>
      <c r="K333" s="19">
        <v>15</v>
      </c>
      <c r="L333" s="19"/>
      <c r="M333" s="79">
        <f t="shared" si="247"/>
        <v>0</v>
      </c>
      <c r="N333" s="19">
        <v>8</v>
      </c>
      <c r="O333" s="19">
        <v>3</v>
      </c>
      <c r="P333" s="79">
        <f t="shared" si="225"/>
        <v>3</v>
      </c>
      <c r="Q333" s="19">
        <v>20</v>
      </c>
      <c r="R333" s="81"/>
      <c r="S333" s="82">
        <f t="shared" si="221"/>
        <v>0</v>
      </c>
      <c r="T333" s="19">
        <v>6</v>
      </c>
      <c r="U333" s="19">
        <v>1</v>
      </c>
      <c r="V333" s="79">
        <f t="shared" ref="V333:V338" si="249">2.5*U333</f>
        <v>2.5</v>
      </c>
      <c r="W333" s="19">
        <v>4</v>
      </c>
      <c r="X333" s="19">
        <v>4</v>
      </c>
      <c r="Y333" s="82">
        <f t="shared" si="232"/>
        <v>3.2</v>
      </c>
      <c r="Z333" s="19">
        <v>8</v>
      </c>
      <c r="AA333" s="19">
        <v>5</v>
      </c>
      <c r="AB333" s="84">
        <f>0.8*AA333</f>
        <v>4</v>
      </c>
      <c r="AC333" s="19">
        <v>3</v>
      </c>
      <c r="AD333" s="19"/>
      <c r="AE333" s="79">
        <f t="shared" si="211"/>
        <v>0</v>
      </c>
      <c r="AF333" s="19">
        <v>8</v>
      </c>
      <c r="AG333" s="19"/>
      <c r="AH333" s="19"/>
      <c r="AI333" s="19">
        <f t="shared" si="245"/>
        <v>0</v>
      </c>
      <c r="AJ333" s="79">
        <f t="shared" ref="AJ333:AJ342" si="250">1.5*AI333</f>
        <v>0</v>
      </c>
      <c r="AK333" s="19">
        <v>5</v>
      </c>
      <c r="AL333" s="19">
        <v>4</v>
      </c>
      <c r="AM333" s="19">
        <v>1</v>
      </c>
      <c r="AN333" s="19">
        <f t="shared" si="243"/>
        <v>5</v>
      </c>
      <c r="AO333" s="79">
        <f t="shared" si="240"/>
        <v>5</v>
      </c>
      <c r="AP333" s="19">
        <v>20</v>
      </c>
      <c r="AQ333" s="19">
        <v>3</v>
      </c>
      <c r="AR333" s="82">
        <f t="shared" si="238"/>
        <v>3</v>
      </c>
      <c r="AS333" s="81">
        <v>10</v>
      </c>
      <c r="AT333" s="81">
        <v>15</v>
      </c>
      <c r="AU333" s="81"/>
      <c r="AV333" s="81">
        <f t="shared" si="241"/>
        <v>15</v>
      </c>
      <c r="AW333" s="79">
        <f>1*AV333</f>
        <v>15</v>
      </c>
      <c r="AX333" s="19">
        <v>15</v>
      </c>
      <c r="AY333" s="81">
        <v>1</v>
      </c>
      <c r="AZ333" s="79">
        <f t="shared" si="237"/>
        <v>1</v>
      </c>
      <c r="BA333" s="19">
        <v>10</v>
      </c>
      <c r="BB333" s="19">
        <v>2</v>
      </c>
      <c r="BC333" s="79">
        <f t="shared" si="242"/>
        <v>3</v>
      </c>
      <c r="BD333" s="19">
        <v>15</v>
      </c>
    </row>
    <row r="334" customHeight="1" spans="1:56">
      <c r="A334" s="74"/>
      <c r="B334" s="74"/>
      <c r="C334" s="74">
        <v>13296</v>
      </c>
      <c r="D334" s="74" t="s">
        <v>646</v>
      </c>
      <c r="E334" s="75">
        <f t="shared" si="239"/>
        <v>137.3</v>
      </c>
      <c r="F334" s="74">
        <v>22</v>
      </c>
      <c r="G334" s="76">
        <f t="shared" si="248"/>
        <v>88</v>
      </c>
      <c r="H334" s="19"/>
      <c r="I334" s="19">
        <v>6</v>
      </c>
      <c r="J334" s="79">
        <f t="shared" si="246"/>
        <v>12</v>
      </c>
      <c r="L334" s="19"/>
      <c r="M334" s="79">
        <f t="shared" si="247"/>
        <v>0</v>
      </c>
      <c r="N334" s="19"/>
      <c r="O334" s="19">
        <v>1</v>
      </c>
      <c r="P334" s="79">
        <f t="shared" si="225"/>
        <v>1</v>
      </c>
      <c r="Q334" s="19"/>
      <c r="R334" s="81"/>
      <c r="S334" s="82">
        <f t="shared" si="221"/>
        <v>0</v>
      </c>
      <c r="T334" s="19"/>
      <c r="U334" s="19">
        <v>1</v>
      </c>
      <c r="V334" s="79">
        <f t="shared" si="249"/>
        <v>2.5</v>
      </c>
      <c r="W334" s="19"/>
      <c r="X334" s="19">
        <v>1</v>
      </c>
      <c r="Y334" s="82">
        <f t="shared" si="232"/>
        <v>0.8</v>
      </c>
      <c r="AA334" s="19"/>
      <c r="AB334" s="84">
        <f>0.8*AA334</f>
        <v>0</v>
      </c>
      <c r="AC334" s="19"/>
      <c r="AD334" s="19"/>
      <c r="AE334" s="79">
        <f t="shared" si="211"/>
        <v>0</v>
      </c>
      <c r="AF334" s="19"/>
      <c r="AG334" s="19"/>
      <c r="AH334" s="19"/>
      <c r="AI334" s="19">
        <f t="shared" si="245"/>
        <v>0</v>
      </c>
      <c r="AJ334" s="79">
        <f t="shared" si="250"/>
        <v>0</v>
      </c>
      <c r="AK334" s="19"/>
      <c r="AL334" s="19">
        <v>8</v>
      </c>
      <c r="AM334" s="19">
        <v>3</v>
      </c>
      <c r="AN334" s="19">
        <f t="shared" si="243"/>
        <v>11</v>
      </c>
      <c r="AO334" s="79">
        <f t="shared" si="240"/>
        <v>11</v>
      </c>
      <c r="AP334" s="19"/>
      <c r="AQ334" s="19">
        <v>6</v>
      </c>
      <c r="AR334" s="82">
        <f t="shared" si="238"/>
        <v>6</v>
      </c>
      <c r="AS334" s="81"/>
      <c r="AT334" s="81">
        <v>13</v>
      </c>
      <c r="AU334" s="81"/>
      <c r="AV334" s="81">
        <f t="shared" si="241"/>
        <v>13</v>
      </c>
      <c r="AW334" s="79">
        <f>1*AV334</f>
        <v>13</v>
      </c>
      <c r="AX334" s="19"/>
      <c r="AY334" s="81">
        <v>3</v>
      </c>
      <c r="AZ334" s="79">
        <f t="shared" si="237"/>
        <v>3</v>
      </c>
      <c r="BA334" s="19"/>
      <c r="BB334" s="19"/>
      <c r="BC334" s="79">
        <f t="shared" si="242"/>
        <v>0</v>
      </c>
      <c r="BD334" s="19"/>
    </row>
    <row r="335" ht="16.5" customHeight="1" spans="1:56">
      <c r="A335" s="74">
        <v>114069</v>
      </c>
      <c r="B335" s="74" t="s">
        <v>647</v>
      </c>
      <c r="C335" s="74">
        <v>4304</v>
      </c>
      <c r="D335" s="74" t="s">
        <v>648</v>
      </c>
      <c r="E335" s="75">
        <f t="shared" si="239"/>
        <v>189.2</v>
      </c>
      <c r="F335" s="74">
        <v>29</v>
      </c>
      <c r="G335" s="76">
        <f t="shared" si="248"/>
        <v>116</v>
      </c>
      <c r="H335" s="19">
        <v>30</v>
      </c>
      <c r="I335" s="19">
        <v>9</v>
      </c>
      <c r="J335" s="79">
        <f t="shared" si="246"/>
        <v>18</v>
      </c>
      <c r="K335" s="19">
        <v>15</v>
      </c>
      <c r="L335" s="19">
        <v>1</v>
      </c>
      <c r="M335" s="79">
        <f t="shared" si="247"/>
        <v>1.5</v>
      </c>
      <c r="N335" s="19">
        <v>8</v>
      </c>
      <c r="O335" s="19"/>
      <c r="P335" s="79">
        <f t="shared" si="225"/>
        <v>0</v>
      </c>
      <c r="Q335" s="19">
        <v>20</v>
      </c>
      <c r="R335" s="81"/>
      <c r="S335" s="82">
        <f t="shared" si="221"/>
        <v>0</v>
      </c>
      <c r="T335" s="19">
        <v>6</v>
      </c>
      <c r="U335" s="19">
        <v>1</v>
      </c>
      <c r="V335" s="79">
        <f t="shared" si="249"/>
        <v>2.5</v>
      </c>
      <c r="W335" s="19">
        <v>4</v>
      </c>
      <c r="X335" s="19">
        <v>2</v>
      </c>
      <c r="Y335" s="82">
        <f t="shared" si="232"/>
        <v>1.6</v>
      </c>
      <c r="Z335" s="19">
        <v>8</v>
      </c>
      <c r="AA335" s="19"/>
      <c r="AB335" s="84">
        <f>0.5*AA335</f>
        <v>0</v>
      </c>
      <c r="AC335" s="19">
        <v>3</v>
      </c>
      <c r="AD335" s="19">
        <v>2</v>
      </c>
      <c r="AE335" s="79">
        <f t="shared" si="211"/>
        <v>0.6</v>
      </c>
      <c r="AF335" s="19">
        <v>8</v>
      </c>
      <c r="AG335" s="19">
        <v>1</v>
      </c>
      <c r="AH335" s="19"/>
      <c r="AI335" s="19">
        <f t="shared" si="245"/>
        <v>1</v>
      </c>
      <c r="AJ335" s="79">
        <f t="shared" si="250"/>
        <v>1.5</v>
      </c>
      <c r="AK335" s="19">
        <v>5</v>
      </c>
      <c r="AL335" s="19">
        <v>16</v>
      </c>
      <c r="AM335" s="19">
        <v>2</v>
      </c>
      <c r="AN335" s="19">
        <f t="shared" si="243"/>
        <v>18</v>
      </c>
      <c r="AO335" s="79">
        <f>2.5*AN335</f>
        <v>45</v>
      </c>
      <c r="AP335" s="19">
        <v>20</v>
      </c>
      <c r="AQ335" s="19"/>
      <c r="AR335" s="82">
        <f t="shared" si="238"/>
        <v>0</v>
      </c>
      <c r="AS335" s="81">
        <v>10</v>
      </c>
      <c r="AT335" s="81">
        <v>3</v>
      </c>
      <c r="AU335" s="81">
        <v>1</v>
      </c>
      <c r="AV335" s="81">
        <f t="shared" si="241"/>
        <v>5</v>
      </c>
      <c r="AW335" s="79">
        <f>0.5*AV335</f>
        <v>2.5</v>
      </c>
      <c r="AX335" s="19">
        <v>15</v>
      </c>
      <c r="AY335" s="81"/>
      <c r="AZ335" s="79">
        <f t="shared" si="237"/>
        <v>0</v>
      </c>
      <c r="BA335" s="19">
        <v>10</v>
      </c>
      <c r="BB335" s="19"/>
      <c r="BC335" s="79">
        <f t="shared" si="242"/>
        <v>0</v>
      </c>
      <c r="BD335" s="19">
        <v>15</v>
      </c>
    </row>
    <row r="336" customHeight="1" spans="1:56">
      <c r="A336" s="74"/>
      <c r="B336" s="74"/>
      <c r="C336" s="74">
        <v>15006</v>
      </c>
      <c r="D336" s="74" t="s">
        <v>649</v>
      </c>
      <c r="E336" s="75">
        <f t="shared" si="239"/>
        <v>74.75</v>
      </c>
      <c r="F336" s="74">
        <v>12</v>
      </c>
      <c r="G336" s="76">
        <f t="shared" si="248"/>
        <v>48</v>
      </c>
      <c r="H336" s="19"/>
      <c r="I336" s="19">
        <v>5</v>
      </c>
      <c r="J336" s="79">
        <f t="shared" si="246"/>
        <v>10</v>
      </c>
      <c r="L336" s="19">
        <v>1</v>
      </c>
      <c r="M336" s="79">
        <f t="shared" si="247"/>
        <v>1.5</v>
      </c>
      <c r="N336" s="19"/>
      <c r="O336" s="19"/>
      <c r="P336" s="79">
        <f t="shared" si="225"/>
        <v>0</v>
      </c>
      <c r="Q336" s="19"/>
      <c r="R336" s="81"/>
      <c r="S336" s="82">
        <f t="shared" si="221"/>
        <v>0</v>
      </c>
      <c r="T336" s="19"/>
      <c r="U336" s="19">
        <v>1</v>
      </c>
      <c r="V336" s="79">
        <f t="shared" si="249"/>
        <v>2.5</v>
      </c>
      <c r="W336" s="19"/>
      <c r="X336" s="19"/>
      <c r="Y336" s="82">
        <f t="shared" si="232"/>
        <v>0</v>
      </c>
      <c r="AA336" s="19"/>
      <c r="AB336" s="84">
        <f>0.5*AA336</f>
        <v>0</v>
      </c>
      <c r="AC336" s="19"/>
      <c r="AD336" s="19"/>
      <c r="AE336" s="79">
        <f t="shared" si="211"/>
        <v>0</v>
      </c>
      <c r="AF336" s="19"/>
      <c r="AG336" s="19">
        <v>1</v>
      </c>
      <c r="AH336" s="19">
        <v>1</v>
      </c>
      <c r="AI336" s="19">
        <f t="shared" si="245"/>
        <v>1.5</v>
      </c>
      <c r="AJ336" s="79">
        <f t="shared" si="250"/>
        <v>2.25</v>
      </c>
      <c r="AK336" s="19"/>
      <c r="AL336" s="19">
        <v>4</v>
      </c>
      <c r="AM336" s="19"/>
      <c r="AN336" s="19">
        <f t="shared" si="243"/>
        <v>4</v>
      </c>
      <c r="AO336" s="79">
        <f>2.5*AN336</f>
        <v>10</v>
      </c>
      <c r="AP336" s="19"/>
      <c r="AQ336" s="19"/>
      <c r="AR336" s="82">
        <f t="shared" si="238"/>
        <v>0</v>
      </c>
      <c r="AS336" s="81"/>
      <c r="AT336" s="81">
        <v>1</v>
      </c>
      <c r="AU336" s="81"/>
      <c r="AV336" s="81">
        <f t="shared" si="241"/>
        <v>1</v>
      </c>
      <c r="AW336" s="79">
        <f>0.5*AV336</f>
        <v>0.5</v>
      </c>
      <c r="AX336" s="19"/>
      <c r="AY336" s="81"/>
      <c r="AZ336" s="79">
        <f t="shared" si="237"/>
        <v>0</v>
      </c>
      <c r="BA336" s="19"/>
      <c r="BB336" s="19"/>
      <c r="BC336" s="79">
        <f t="shared" si="242"/>
        <v>0</v>
      </c>
      <c r="BD336" s="19"/>
    </row>
    <row r="337" customHeight="1" spans="1:56">
      <c r="A337" s="74">
        <v>114286</v>
      </c>
      <c r="B337" s="74" t="s">
        <v>650</v>
      </c>
      <c r="C337" s="74">
        <v>13698</v>
      </c>
      <c r="D337" s="74" t="s">
        <v>651</v>
      </c>
      <c r="E337" s="75">
        <f t="shared" si="239"/>
        <v>147.8</v>
      </c>
      <c r="F337" s="74">
        <v>23</v>
      </c>
      <c r="G337" s="76">
        <f t="shared" si="248"/>
        <v>92</v>
      </c>
      <c r="H337" s="19">
        <v>30</v>
      </c>
      <c r="I337" s="19">
        <v>4</v>
      </c>
      <c r="J337" s="79">
        <f t="shared" si="246"/>
        <v>8</v>
      </c>
      <c r="K337" s="19">
        <v>15</v>
      </c>
      <c r="L337" s="19"/>
      <c r="M337" s="79">
        <f t="shared" si="247"/>
        <v>0</v>
      </c>
      <c r="N337" s="19">
        <v>8</v>
      </c>
      <c r="O337" s="19">
        <v>1</v>
      </c>
      <c r="P337" s="79">
        <f t="shared" si="225"/>
        <v>1</v>
      </c>
      <c r="Q337" s="19">
        <v>25</v>
      </c>
      <c r="R337" s="81"/>
      <c r="S337" s="82">
        <f t="shared" si="221"/>
        <v>0</v>
      </c>
      <c r="T337" s="19">
        <v>6</v>
      </c>
      <c r="U337" s="19"/>
      <c r="V337" s="79">
        <f t="shared" si="249"/>
        <v>0</v>
      </c>
      <c r="W337" s="19">
        <v>4</v>
      </c>
      <c r="X337" s="19">
        <v>16</v>
      </c>
      <c r="Y337" s="82">
        <f>1*X337</f>
        <v>16</v>
      </c>
      <c r="Z337" s="19">
        <v>10</v>
      </c>
      <c r="AA337" s="19">
        <v>1</v>
      </c>
      <c r="AB337" s="84">
        <f>0.8*AA337</f>
        <v>0.8</v>
      </c>
      <c r="AC337" s="19">
        <v>3</v>
      </c>
      <c r="AD337" s="19"/>
      <c r="AE337" s="79">
        <f t="shared" si="211"/>
        <v>0</v>
      </c>
      <c r="AF337" s="19">
        <v>8</v>
      </c>
      <c r="AG337" s="19">
        <v>2</v>
      </c>
      <c r="AH337" s="19"/>
      <c r="AI337" s="19">
        <f t="shared" si="245"/>
        <v>2</v>
      </c>
      <c r="AJ337" s="79">
        <f t="shared" si="250"/>
        <v>3</v>
      </c>
      <c r="AK337" s="19">
        <v>5</v>
      </c>
      <c r="AL337" s="19">
        <v>4</v>
      </c>
      <c r="AM337" s="19"/>
      <c r="AN337" s="19">
        <f t="shared" si="243"/>
        <v>4</v>
      </c>
      <c r="AO337" s="79">
        <f t="shared" ref="AO337:AO346" si="251">1*AN337</f>
        <v>4</v>
      </c>
      <c r="AP337" s="19">
        <v>20</v>
      </c>
      <c r="AQ337" s="19">
        <v>4</v>
      </c>
      <c r="AR337" s="82">
        <f t="shared" si="238"/>
        <v>4</v>
      </c>
      <c r="AS337" s="81">
        <v>12</v>
      </c>
      <c r="AT337" s="81">
        <v>8</v>
      </c>
      <c r="AU337" s="81">
        <v>5</v>
      </c>
      <c r="AV337" s="81">
        <f t="shared" si="241"/>
        <v>18</v>
      </c>
      <c r="AW337" s="79">
        <f t="shared" ref="AW337:AW342" si="252">1*AV337</f>
        <v>18</v>
      </c>
      <c r="AX337" s="19">
        <v>20</v>
      </c>
      <c r="AY337" s="81">
        <v>1</v>
      </c>
      <c r="AZ337" s="79">
        <f t="shared" si="237"/>
        <v>1</v>
      </c>
      <c r="BA337" s="19">
        <v>10</v>
      </c>
      <c r="BB337" s="19"/>
      <c r="BC337" s="79">
        <f t="shared" si="242"/>
        <v>0</v>
      </c>
      <c r="BD337" s="19">
        <v>18</v>
      </c>
    </row>
    <row r="338" customHeight="1" spans="1:56">
      <c r="A338" s="74"/>
      <c r="B338" s="74"/>
      <c r="C338" s="74">
        <v>14251</v>
      </c>
      <c r="D338" s="74" t="s">
        <v>652</v>
      </c>
      <c r="E338" s="75">
        <f t="shared" si="239"/>
        <v>157.4</v>
      </c>
      <c r="F338" s="74">
        <v>24</v>
      </c>
      <c r="G338" s="76">
        <f t="shared" si="248"/>
        <v>96</v>
      </c>
      <c r="H338" s="19"/>
      <c r="I338" s="19">
        <v>1</v>
      </c>
      <c r="J338" s="79">
        <f t="shared" si="246"/>
        <v>2</v>
      </c>
      <c r="L338" s="19">
        <v>7</v>
      </c>
      <c r="M338" s="79">
        <f t="shared" si="247"/>
        <v>10.5</v>
      </c>
      <c r="N338" s="19"/>
      <c r="O338" s="19">
        <v>8</v>
      </c>
      <c r="P338" s="79">
        <f t="shared" si="225"/>
        <v>8</v>
      </c>
      <c r="Q338" s="19"/>
      <c r="R338" s="81"/>
      <c r="S338" s="82">
        <f t="shared" si="221"/>
        <v>0</v>
      </c>
      <c r="T338" s="19"/>
      <c r="U338" s="19">
        <v>3</v>
      </c>
      <c r="V338" s="79">
        <f t="shared" si="249"/>
        <v>7.5</v>
      </c>
      <c r="W338" s="19"/>
      <c r="X338" s="19">
        <v>2</v>
      </c>
      <c r="Y338" s="82">
        <f>1*X338</f>
        <v>2</v>
      </c>
      <c r="AA338" s="19">
        <v>3</v>
      </c>
      <c r="AB338" s="84">
        <f>0.8*AA338</f>
        <v>2.4</v>
      </c>
      <c r="AC338" s="19"/>
      <c r="AD338" s="19"/>
      <c r="AE338" s="79">
        <f t="shared" si="211"/>
        <v>0</v>
      </c>
      <c r="AF338" s="19"/>
      <c r="AG338" s="19">
        <v>1</v>
      </c>
      <c r="AH338" s="19"/>
      <c r="AI338" s="19">
        <f t="shared" si="245"/>
        <v>1</v>
      </c>
      <c r="AJ338" s="79">
        <f t="shared" si="250"/>
        <v>1.5</v>
      </c>
      <c r="AK338" s="19"/>
      <c r="AL338" s="19">
        <v>2</v>
      </c>
      <c r="AM338" s="19"/>
      <c r="AN338" s="19">
        <f t="shared" si="243"/>
        <v>2</v>
      </c>
      <c r="AO338" s="79">
        <f t="shared" si="251"/>
        <v>2</v>
      </c>
      <c r="AP338" s="19"/>
      <c r="AQ338" s="19">
        <v>2</v>
      </c>
      <c r="AR338" s="82">
        <f t="shared" si="238"/>
        <v>2</v>
      </c>
      <c r="AS338" s="81"/>
      <c r="AT338" s="81">
        <v>13</v>
      </c>
      <c r="AU338" s="81">
        <v>3</v>
      </c>
      <c r="AV338" s="81">
        <f t="shared" si="241"/>
        <v>19</v>
      </c>
      <c r="AW338" s="79">
        <f t="shared" si="252"/>
        <v>19</v>
      </c>
      <c r="AX338" s="19"/>
      <c r="AY338" s="81">
        <v>3</v>
      </c>
      <c r="AZ338" s="79">
        <f t="shared" si="237"/>
        <v>3</v>
      </c>
      <c r="BA338" s="19"/>
      <c r="BB338" s="19">
        <v>1</v>
      </c>
      <c r="BC338" s="79">
        <f t="shared" si="242"/>
        <v>1.5</v>
      </c>
      <c r="BD338" s="19"/>
    </row>
    <row r="339" customHeight="1" spans="1:56">
      <c r="A339" s="74">
        <v>114622</v>
      </c>
      <c r="B339" s="74" t="s">
        <v>653</v>
      </c>
      <c r="C339" s="74">
        <v>5641</v>
      </c>
      <c r="D339" s="74" t="s">
        <v>654</v>
      </c>
      <c r="E339" s="75">
        <f t="shared" si="239"/>
        <v>138.5</v>
      </c>
      <c r="F339" s="74">
        <v>16</v>
      </c>
      <c r="G339" s="76">
        <f t="shared" si="248"/>
        <v>64</v>
      </c>
      <c r="H339" s="19">
        <v>35</v>
      </c>
      <c r="I339" s="19">
        <v>5</v>
      </c>
      <c r="J339" s="79">
        <f t="shared" si="246"/>
        <v>10</v>
      </c>
      <c r="K339" s="19">
        <v>25</v>
      </c>
      <c r="L339" s="19"/>
      <c r="M339" s="79">
        <f t="shared" si="247"/>
        <v>0</v>
      </c>
      <c r="N339" s="19">
        <v>12</v>
      </c>
      <c r="O339" s="19">
        <v>9</v>
      </c>
      <c r="P339" s="79">
        <f t="shared" si="225"/>
        <v>9</v>
      </c>
      <c r="Q339" s="19">
        <v>30</v>
      </c>
      <c r="R339" s="81"/>
      <c r="S339" s="82">
        <f t="shared" si="221"/>
        <v>0</v>
      </c>
      <c r="T339" s="19">
        <v>10</v>
      </c>
      <c r="U339" s="19">
        <v>6</v>
      </c>
      <c r="V339" s="79">
        <f>3.5*U339</f>
        <v>21</v>
      </c>
      <c r="W339" s="19">
        <v>6</v>
      </c>
      <c r="X339" s="19"/>
      <c r="Y339" s="82">
        <f t="shared" ref="Y339:Y346" si="253">0.8*X339</f>
        <v>0</v>
      </c>
      <c r="Z339" s="19">
        <v>12</v>
      </c>
      <c r="AA339" s="19">
        <v>1</v>
      </c>
      <c r="AB339" s="84">
        <f>0.5*AA339</f>
        <v>0.5</v>
      </c>
      <c r="AC339" s="19">
        <v>8</v>
      </c>
      <c r="AD339" s="19"/>
      <c r="AE339" s="79">
        <f t="shared" si="211"/>
        <v>0</v>
      </c>
      <c r="AF339" s="19">
        <v>12</v>
      </c>
      <c r="AG339" s="19"/>
      <c r="AH339" s="19">
        <v>2</v>
      </c>
      <c r="AI339" s="19">
        <f t="shared" si="245"/>
        <v>1</v>
      </c>
      <c r="AJ339" s="79">
        <f t="shared" si="250"/>
        <v>1.5</v>
      </c>
      <c r="AK339" s="19">
        <v>10</v>
      </c>
      <c r="AL339" s="19">
        <v>4</v>
      </c>
      <c r="AM339" s="19">
        <v>2</v>
      </c>
      <c r="AN339" s="19">
        <f t="shared" si="243"/>
        <v>6</v>
      </c>
      <c r="AO339" s="79">
        <f t="shared" si="251"/>
        <v>6</v>
      </c>
      <c r="AP339" s="19">
        <v>25</v>
      </c>
      <c r="AQ339" s="19">
        <v>7</v>
      </c>
      <c r="AR339" s="82">
        <f t="shared" si="238"/>
        <v>7</v>
      </c>
      <c r="AS339" s="81">
        <v>18</v>
      </c>
      <c r="AT339" s="81">
        <v>14</v>
      </c>
      <c r="AU339" s="81">
        <v>2</v>
      </c>
      <c r="AV339" s="81">
        <f t="shared" si="241"/>
        <v>18</v>
      </c>
      <c r="AW339" s="79">
        <f t="shared" si="252"/>
        <v>18</v>
      </c>
      <c r="AX339" s="19">
        <v>25</v>
      </c>
      <c r="AY339" s="81"/>
      <c r="AZ339" s="79">
        <f t="shared" si="237"/>
        <v>0</v>
      </c>
      <c r="BA339" s="19">
        <v>15</v>
      </c>
      <c r="BB339" s="19">
        <v>1</v>
      </c>
      <c r="BC339" s="79">
        <f t="shared" si="242"/>
        <v>1.5</v>
      </c>
      <c r="BD339" s="19">
        <v>20</v>
      </c>
    </row>
    <row r="340" customHeight="1" spans="1:56">
      <c r="A340" s="74"/>
      <c r="B340" s="74"/>
      <c r="C340" s="74">
        <v>15077</v>
      </c>
      <c r="D340" s="74" t="s">
        <v>655</v>
      </c>
      <c r="E340" s="75">
        <f t="shared" si="239"/>
        <v>13</v>
      </c>
      <c r="F340" s="74">
        <v>2</v>
      </c>
      <c r="G340" s="76">
        <f t="shared" si="248"/>
        <v>8</v>
      </c>
      <c r="H340" s="19"/>
      <c r="I340" s="19">
        <v>2</v>
      </c>
      <c r="J340" s="79">
        <f t="shared" si="246"/>
        <v>4</v>
      </c>
      <c r="L340" s="19"/>
      <c r="M340" s="79">
        <f t="shared" si="247"/>
        <v>0</v>
      </c>
      <c r="N340" s="19"/>
      <c r="O340" s="19"/>
      <c r="P340" s="79">
        <f t="shared" si="225"/>
        <v>0</v>
      </c>
      <c r="Q340" s="19"/>
      <c r="R340" s="81"/>
      <c r="S340" s="82">
        <f t="shared" si="221"/>
        <v>0</v>
      </c>
      <c r="T340" s="19"/>
      <c r="U340" s="19"/>
      <c r="V340" s="79">
        <f t="shared" ref="V340:V346" si="254">3.5*U340</f>
        <v>0</v>
      </c>
      <c r="W340" s="19"/>
      <c r="X340" s="19"/>
      <c r="Y340" s="82">
        <f t="shared" si="253"/>
        <v>0</v>
      </c>
      <c r="AA340" s="19"/>
      <c r="AB340" s="84">
        <f t="shared" ref="AB340:AB356" si="255">0.5*AA340</f>
        <v>0</v>
      </c>
      <c r="AC340" s="19"/>
      <c r="AD340" s="19"/>
      <c r="AE340" s="79">
        <f t="shared" ref="AE340:AE365" si="256">0.3*AD340</f>
        <v>0</v>
      </c>
      <c r="AF340" s="19"/>
      <c r="AG340" s="19"/>
      <c r="AH340" s="19"/>
      <c r="AI340" s="19">
        <f t="shared" si="245"/>
        <v>0</v>
      </c>
      <c r="AJ340" s="79">
        <f t="shared" si="250"/>
        <v>0</v>
      </c>
      <c r="AK340" s="19"/>
      <c r="AL340" s="19"/>
      <c r="AM340" s="19"/>
      <c r="AN340" s="19">
        <f t="shared" si="243"/>
        <v>0</v>
      </c>
      <c r="AO340" s="79">
        <f t="shared" si="251"/>
        <v>0</v>
      </c>
      <c r="AP340" s="19"/>
      <c r="AQ340" s="19"/>
      <c r="AR340" s="82">
        <f t="shared" si="238"/>
        <v>0</v>
      </c>
      <c r="AS340" s="81"/>
      <c r="AT340" s="81">
        <v>1</v>
      </c>
      <c r="AU340" s="81"/>
      <c r="AV340" s="81">
        <f t="shared" si="241"/>
        <v>1</v>
      </c>
      <c r="AW340" s="79">
        <f t="shared" si="252"/>
        <v>1</v>
      </c>
      <c r="AX340" s="19"/>
      <c r="AY340" s="81"/>
      <c r="AZ340" s="79">
        <f t="shared" si="237"/>
        <v>0</v>
      </c>
      <c r="BA340" s="19"/>
      <c r="BB340" s="19"/>
      <c r="BC340" s="79">
        <f t="shared" si="242"/>
        <v>0</v>
      </c>
      <c r="BD340" s="19"/>
    </row>
    <row r="341" customHeight="1" spans="1:56">
      <c r="A341" s="74"/>
      <c r="B341" s="74"/>
      <c r="C341" s="74">
        <v>15144</v>
      </c>
      <c r="D341" s="74" t="s">
        <v>656</v>
      </c>
      <c r="E341" s="75">
        <f t="shared" si="239"/>
        <v>92.5</v>
      </c>
      <c r="F341" s="74">
        <v>20</v>
      </c>
      <c r="G341" s="76">
        <f t="shared" si="248"/>
        <v>80</v>
      </c>
      <c r="H341" s="19"/>
      <c r="I341" s="19">
        <v>1</v>
      </c>
      <c r="J341" s="79">
        <f t="shared" si="246"/>
        <v>2</v>
      </c>
      <c r="L341" s="19"/>
      <c r="M341" s="79">
        <f t="shared" si="247"/>
        <v>0</v>
      </c>
      <c r="N341" s="19"/>
      <c r="O341" s="19">
        <v>1</v>
      </c>
      <c r="P341" s="79">
        <f t="shared" si="225"/>
        <v>1</v>
      </c>
      <c r="Q341" s="19"/>
      <c r="R341" s="81"/>
      <c r="S341" s="82">
        <f t="shared" si="221"/>
        <v>0</v>
      </c>
      <c r="T341" s="19"/>
      <c r="U341" s="19">
        <v>1</v>
      </c>
      <c r="V341" s="79">
        <f t="shared" si="254"/>
        <v>3.5</v>
      </c>
      <c r="W341" s="19"/>
      <c r="X341" s="19"/>
      <c r="Y341" s="82">
        <f t="shared" si="253"/>
        <v>0</v>
      </c>
      <c r="AA341" s="19"/>
      <c r="AB341" s="84">
        <f t="shared" si="255"/>
        <v>0</v>
      </c>
      <c r="AC341" s="19"/>
      <c r="AD341" s="19"/>
      <c r="AE341" s="79">
        <f t="shared" si="256"/>
        <v>0</v>
      </c>
      <c r="AF341" s="19"/>
      <c r="AG341" s="19"/>
      <c r="AH341" s="19"/>
      <c r="AI341" s="19">
        <f t="shared" si="245"/>
        <v>0</v>
      </c>
      <c r="AJ341" s="79">
        <f t="shared" si="250"/>
        <v>0</v>
      </c>
      <c r="AK341" s="19"/>
      <c r="AL341" s="19">
        <v>1</v>
      </c>
      <c r="AM341" s="19">
        <v>2</v>
      </c>
      <c r="AN341" s="19">
        <f t="shared" si="243"/>
        <v>3</v>
      </c>
      <c r="AO341" s="79">
        <f t="shared" si="251"/>
        <v>3</v>
      </c>
      <c r="AP341" s="19"/>
      <c r="AQ341" s="19"/>
      <c r="AR341" s="82">
        <f t="shared" si="238"/>
        <v>0</v>
      </c>
      <c r="AS341" s="81"/>
      <c r="AT341" s="81">
        <v>1</v>
      </c>
      <c r="AU341" s="81">
        <v>1</v>
      </c>
      <c r="AV341" s="81">
        <f t="shared" si="241"/>
        <v>3</v>
      </c>
      <c r="AW341" s="79">
        <f t="shared" si="252"/>
        <v>3</v>
      </c>
      <c r="AX341" s="19"/>
      <c r="AY341" s="81"/>
      <c r="AZ341" s="79">
        <f t="shared" si="237"/>
        <v>0</v>
      </c>
      <c r="BA341" s="19"/>
      <c r="BB341" s="19"/>
      <c r="BC341" s="79">
        <f t="shared" si="242"/>
        <v>0</v>
      </c>
      <c r="BD341" s="19"/>
    </row>
    <row r="342" customHeight="1" spans="1:56">
      <c r="A342" s="74"/>
      <c r="B342" s="74"/>
      <c r="C342" s="74">
        <v>15543</v>
      </c>
      <c r="D342" s="74" t="s">
        <v>657</v>
      </c>
      <c r="E342" s="75">
        <f t="shared" si="239"/>
        <v>92.3</v>
      </c>
      <c r="F342" s="74">
        <v>15</v>
      </c>
      <c r="G342" s="76">
        <f t="shared" si="248"/>
        <v>60</v>
      </c>
      <c r="H342" s="19"/>
      <c r="I342" s="19">
        <v>6</v>
      </c>
      <c r="J342" s="79">
        <f t="shared" si="246"/>
        <v>12</v>
      </c>
      <c r="L342" s="19"/>
      <c r="M342" s="79">
        <f t="shared" si="247"/>
        <v>0</v>
      </c>
      <c r="N342" s="19"/>
      <c r="O342" s="19">
        <v>11</v>
      </c>
      <c r="P342" s="79">
        <f t="shared" si="225"/>
        <v>11</v>
      </c>
      <c r="Q342" s="19"/>
      <c r="R342" s="81"/>
      <c r="S342" s="82">
        <f t="shared" si="221"/>
        <v>0</v>
      </c>
      <c r="T342" s="19"/>
      <c r="U342" s="19"/>
      <c r="V342" s="79">
        <f t="shared" si="254"/>
        <v>0</v>
      </c>
      <c r="W342" s="19"/>
      <c r="X342" s="19">
        <v>1</v>
      </c>
      <c r="Y342" s="82">
        <f t="shared" si="253"/>
        <v>0.8</v>
      </c>
      <c r="AA342" s="19"/>
      <c r="AB342" s="84">
        <f t="shared" si="255"/>
        <v>0</v>
      </c>
      <c r="AC342" s="19"/>
      <c r="AD342" s="19"/>
      <c r="AE342" s="79">
        <f t="shared" si="256"/>
        <v>0</v>
      </c>
      <c r="AF342" s="19"/>
      <c r="AG342" s="19"/>
      <c r="AH342" s="19"/>
      <c r="AI342" s="19">
        <f t="shared" si="245"/>
        <v>0</v>
      </c>
      <c r="AJ342" s="79">
        <f t="shared" si="250"/>
        <v>0</v>
      </c>
      <c r="AK342" s="19"/>
      <c r="AL342" s="19">
        <v>2</v>
      </c>
      <c r="AM342" s="19"/>
      <c r="AN342" s="19">
        <f t="shared" si="243"/>
        <v>2</v>
      </c>
      <c r="AO342" s="79">
        <f t="shared" si="251"/>
        <v>2</v>
      </c>
      <c r="AP342" s="19"/>
      <c r="AQ342" s="19">
        <v>2</v>
      </c>
      <c r="AR342" s="82">
        <f t="shared" si="238"/>
        <v>2</v>
      </c>
      <c r="AS342" s="81"/>
      <c r="AT342" s="81">
        <v>3</v>
      </c>
      <c r="AU342" s="81"/>
      <c r="AV342" s="81">
        <f t="shared" si="241"/>
        <v>3</v>
      </c>
      <c r="AW342" s="79">
        <f t="shared" si="252"/>
        <v>3</v>
      </c>
      <c r="AX342" s="19"/>
      <c r="AY342" s="81"/>
      <c r="AZ342" s="79">
        <f t="shared" si="237"/>
        <v>0</v>
      </c>
      <c r="BA342" s="19"/>
      <c r="BB342" s="19">
        <v>1</v>
      </c>
      <c r="BC342" s="79">
        <f t="shared" si="242"/>
        <v>1.5</v>
      </c>
      <c r="BD342" s="19"/>
    </row>
    <row r="343" customHeight="1" spans="1:56">
      <c r="A343" s="74">
        <v>114685</v>
      </c>
      <c r="B343" s="74" t="s">
        <v>658</v>
      </c>
      <c r="C343" s="74">
        <v>4086</v>
      </c>
      <c r="D343" s="74" t="s">
        <v>659</v>
      </c>
      <c r="E343" s="75">
        <f t="shared" si="239"/>
        <v>107.1</v>
      </c>
      <c r="F343" s="74">
        <v>18</v>
      </c>
      <c r="G343" s="76">
        <f t="shared" si="248"/>
        <v>72</v>
      </c>
      <c r="H343" s="19">
        <v>40</v>
      </c>
      <c r="I343" s="19"/>
      <c r="J343" s="79">
        <f t="shared" si="246"/>
        <v>0</v>
      </c>
      <c r="K343" s="19">
        <v>30</v>
      </c>
      <c r="L343" s="19"/>
      <c r="M343" s="79">
        <f t="shared" si="247"/>
        <v>0</v>
      </c>
      <c r="N343" s="19">
        <v>15</v>
      </c>
      <c r="O343" s="19">
        <v>1</v>
      </c>
      <c r="P343" s="79">
        <f t="shared" si="225"/>
        <v>1</v>
      </c>
      <c r="Q343" s="19">
        <v>25</v>
      </c>
      <c r="R343" s="81"/>
      <c r="S343" s="82">
        <f t="shared" si="221"/>
        <v>0</v>
      </c>
      <c r="T343" s="19">
        <v>10</v>
      </c>
      <c r="U343" s="19">
        <v>6</v>
      </c>
      <c r="V343" s="79">
        <f t="shared" si="254"/>
        <v>21</v>
      </c>
      <c r="W343" s="19">
        <v>6</v>
      </c>
      <c r="X343" s="19">
        <v>2</v>
      </c>
      <c r="Y343" s="82">
        <f t="shared" si="253"/>
        <v>1.6</v>
      </c>
      <c r="Z343" s="19">
        <v>12</v>
      </c>
      <c r="AA343" s="19"/>
      <c r="AB343" s="84">
        <f t="shared" si="255"/>
        <v>0</v>
      </c>
      <c r="AC343" s="19">
        <v>8</v>
      </c>
      <c r="AD343" s="19"/>
      <c r="AE343" s="79">
        <f t="shared" si="256"/>
        <v>0</v>
      </c>
      <c r="AF343" s="19">
        <v>12</v>
      </c>
      <c r="AG343" s="19">
        <v>3</v>
      </c>
      <c r="AH343" s="19"/>
      <c r="AI343" s="19">
        <f t="shared" si="245"/>
        <v>3</v>
      </c>
      <c r="AJ343" s="79">
        <f>3*AI343</f>
        <v>9</v>
      </c>
      <c r="AK343" s="19">
        <v>10</v>
      </c>
      <c r="AL343" s="19"/>
      <c r="AM343" s="19"/>
      <c r="AN343" s="19">
        <f t="shared" si="243"/>
        <v>0</v>
      </c>
      <c r="AO343" s="79">
        <f t="shared" si="251"/>
        <v>0</v>
      </c>
      <c r="AP343" s="19">
        <v>30</v>
      </c>
      <c r="AQ343" s="19"/>
      <c r="AR343" s="82">
        <f t="shared" si="238"/>
        <v>0</v>
      </c>
      <c r="AS343" s="81">
        <v>20</v>
      </c>
      <c r="AT343" s="81">
        <v>5</v>
      </c>
      <c r="AU343" s="81"/>
      <c r="AV343" s="81">
        <f t="shared" si="241"/>
        <v>5</v>
      </c>
      <c r="AW343" s="79">
        <f>0.5*AV343</f>
        <v>2.5</v>
      </c>
      <c r="AX343" s="19">
        <v>30</v>
      </c>
      <c r="AY343" s="81"/>
      <c r="AZ343" s="79">
        <f t="shared" si="237"/>
        <v>0</v>
      </c>
      <c r="BA343" s="19">
        <v>15</v>
      </c>
      <c r="BB343" s="19"/>
      <c r="BC343" s="79">
        <f t="shared" si="242"/>
        <v>0</v>
      </c>
      <c r="BD343" s="19">
        <v>25</v>
      </c>
    </row>
    <row r="344" customHeight="1" spans="1:56">
      <c r="A344" s="74"/>
      <c r="B344" s="74"/>
      <c r="C344" s="74">
        <v>7279</v>
      </c>
      <c r="D344" s="74" t="s">
        <v>660</v>
      </c>
      <c r="E344" s="75">
        <f t="shared" si="239"/>
        <v>139.7</v>
      </c>
      <c r="F344" s="74">
        <v>25</v>
      </c>
      <c r="G344" s="76">
        <f t="shared" si="248"/>
        <v>100</v>
      </c>
      <c r="H344" s="19"/>
      <c r="I344" s="19">
        <v>2</v>
      </c>
      <c r="J344" s="79">
        <f t="shared" si="246"/>
        <v>4</v>
      </c>
      <c r="L344" s="19"/>
      <c r="M344" s="79">
        <f t="shared" si="247"/>
        <v>0</v>
      </c>
      <c r="N344" s="19"/>
      <c r="O344" s="19"/>
      <c r="P344" s="79">
        <f t="shared" si="225"/>
        <v>0</v>
      </c>
      <c r="Q344" s="19"/>
      <c r="R344" s="81"/>
      <c r="S344" s="82">
        <f t="shared" si="221"/>
        <v>0</v>
      </c>
      <c r="T344" s="19"/>
      <c r="U344" s="19"/>
      <c r="V344" s="79">
        <f t="shared" si="254"/>
        <v>0</v>
      </c>
      <c r="W344" s="19"/>
      <c r="X344" s="19">
        <v>4</v>
      </c>
      <c r="Y344" s="82">
        <f t="shared" si="253"/>
        <v>3.2</v>
      </c>
      <c r="AA344" s="19"/>
      <c r="AB344" s="84">
        <f t="shared" si="255"/>
        <v>0</v>
      </c>
      <c r="AC344" s="19"/>
      <c r="AD344" s="19"/>
      <c r="AE344" s="79">
        <f t="shared" si="256"/>
        <v>0</v>
      </c>
      <c r="AF344" s="19"/>
      <c r="AG344" s="19">
        <v>9</v>
      </c>
      <c r="AH344" s="19"/>
      <c r="AI344" s="19">
        <f t="shared" si="245"/>
        <v>9</v>
      </c>
      <c r="AJ344" s="79">
        <f>3*AI344</f>
        <v>27</v>
      </c>
      <c r="AK344" s="19"/>
      <c r="AL344" s="19"/>
      <c r="AM344" s="19"/>
      <c r="AN344" s="19">
        <f t="shared" si="243"/>
        <v>0</v>
      </c>
      <c r="AO344" s="79">
        <f t="shared" si="251"/>
        <v>0</v>
      </c>
      <c r="AP344" s="19"/>
      <c r="AQ344" s="19"/>
      <c r="AR344" s="82">
        <f t="shared" si="238"/>
        <v>0</v>
      </c>
      <c r="AS344" s="81"/>
      <c r="AT344" s="81">
        <v>3</v>
      </c>
      <c r="AU344" s="81">
        <v>4</v>
      </c>
      <c r="AV344" s="81">
        <f t="shared" si="241"/>
        <v>11</v>
      </c>
      <c r="AW344" s="79">
        <f>0.5*AV344</f>
        <v>5.5</v>
      </c>
      <c r="AX344" s="19"/>
      <c r="AY344" s="81"/>
      <c r="AZ344" s="79">
        <f t="shared" si="237"/>
        <v>0</v>
      </c>
      <c r="BA344" s="19"/>
      <c r="BB344" s="19"/>
      <c r="BC344" s="79">
        <f t="shared" si="242"/>
        <v>0</v>
      </c>
      <c r="BD344" s="19"/>
    </row>
    <row r="345" customHeight="1" spans="1:56">
      <c r="A345" s="74"/>
      <c r="B345" s="74"/>
      <c r="C345" s="74">
        <v>14306</v>
      </c>
      <c r="D345" s="74" t="s">
        <v>661</v>
      </c>
      <c r="E345" s="75">
        <f t="shared" si="239"/>
        <v>97.6</v>
      </c>
      <c r="F345" s="74">
        <v>23</v>
      </c>
      <c r="G345" s="76">
        <f t="shared" si="248"/>
        <v>92</v>
      </c>
      <c r="H345" s="19"/>
      <c r="I345" s="19">
        <v>1</v>
      </c>
      <c r="J345" s="79">
        <f t="shared" si="246"/>
        <v>2</v>
      </c>
      <c r="L345" s="19"/>
      <c r="M345" s="79">
        <f t="shared" si="247"/>
        <v>0</v>
      </c>
      <c r="N345" s="19"/>
      <c r="O345" s="19"/>
      <c r="P345" s="79">
        <f t="shared" si="225"/>
        <v>0</v>
      </c>
      <c r="Q345" s="19"/>
      <c r="R345" s="81"/>
      <c r="S345" s="82">
        <f t="shared" si="221"/>
        <v>0</v>
      </c>
      <c r="T345" s="19"/>
      <c r="U345" s="19"/>
      <c r="V345" s="79">
        <f t="shared" si="254"/>
        <v>0</v>
      </c>
      <c r="W345" s="19"/>
      <c r="X345" s="19">
        <v>2</v>
      </c>
      <c r="Y345" s="82">
        <f t="shared" si="253"/>
        <v>1.6</v>
      </c>
      <c r="AA345" s="19"/>
      <c r="AB345" s="84">
        <f t="shared" si="255"/>
        <v>0</v>
      </c>
      <c r="AC345" s="19"/>
      <c r="AD345" s="19"/>
      <c r="AE345" s="79">
        <f t="shared" si="256"/>
        <v>0</v>
      </c>
      <c r="AF345" s="19"/>
      <c r="AG345" s="19"/>
      <c r="AH345" s="19"/>
      <c r="AI345" s="19">
        <f t="shared" si="245"/>
        <v>0</v>
      </c>
      <c r="AJ345" s="79">
        <f>3*AI345</f>
        <v>0</v>
      </c>
      <c r="AK345" s="19"/>
      <c r="AL345" s="19">
        <v>1</v>
      </c>
      <c r="AM345" s="19"/>
      <c r="AN345" s="19">
        <f t="shared" si="243"/>
        <v>1</v>
      </c>
      <c r="AO345" s="79">
        <f t="shared" si="251"/>
        <v>1</v>
      </c>
      <c r="AP345" s="19"/>
      <c r="AQ345" s="19"/>
      <c r="AR345" s="82">
        <f t="shared" si="238"/>
        <v>0</v>
      </c>
      <c r="AS345" s="81"/>
      <c r="AT345" s="81"/>
      <c r="AU345" s="81">
        <v>1</v>
      </c>
      <c r="AV345" s="81">
        <f t="shared" si="241"/>
        <v>2</v>
      </c>
      <c r="AW345" s="79">
        <f>0.5*AV345</f>
        <v>1</v>
      </c>
      <c r="AX345" s="19"/>
      <c r="AY345" s="81"/>
      <c r="AZ345" s="79">
        <f t="shared" si="237"/>
        <v>0</v>
      </c>
      <c r="BA345" s="19"/>
      <c r="BB345" s="19"/>
      <c r="BC345" s="79">
        <f t="shared" si="242"/>
        <v>0</v>
      </c>
      <c r="BD345" s="19"/>
    </row>
    <row r="346" customHeight="1" spans="1:56">
      <c r="A346" s="74"/>
      <c r="B346" s="74"/>
      <c r="C346" s="74">
        <v>14470</v>
      </c>
      <c r="D346" s="74" t="s">
        <v>662</v>
      </c>
      <c r="E346" s="75">
        <f t="shared" si="239"/>
        <v>86.6</v>
      </c>
      <c r="F346" s="74">
        <v>19</v>
      </c>
      <c r="G346" s="76">
        <f t="shared" si="248"/>
        <v>76</v>
      </c>
      <c r="H346" s="19"/>
      <c r="I346" s="19"/>
      <c r="J346" s="79">
        <f t="shared" si="246"/>
        <v>0</v>
      </c>
      <c r="L346" s="19"/>
      <c r="M346" s="79">
        <f t="shared" si="247"/>
        <v>0</v>
      </c>
      <c r="N346" s="19"/>
      <c r="O346" s="19">
        <v>1</v>
      </c>
      <c r="P346" s="79">
        <f t="shared" si="225"/>
        <v>1</v>
      </c>
      <c r="Q346" s="19"/>
      <c r="R346" s="81"/>
      <c r="S346" s="82">
        <f t="shared" si="221"/>
        <v>0</v>
      </c>
      <c r="T346" s="19"/>
      <c r="U346" s="19"/>
      <c r="V346" s="79">
        <f t="shared" si="254"/>
        <v>0</v>
      </c>
      <c r="W346" s="19"/>
      <c r="X346" s="19">
        <v>2</v>
      </c>
      <c r="Y346" s="82">
        <f t="shared" si="253"/>
        <v>1.6</v>
      </c>
      <c r="AA346" s="19"/>
      <c r="AB346" s="84">
        <f t="shared" si="255"/>
        <v>0</v>
      </c>
      <c r="AC346" s="19"/>
      <c r="AD346" s="19"/>
      <c r="AE346" s="79">
        <f t="shared" si="256"/>
        <v>0</v>
      </c>
      <c r="AF346" s="19"/>
      <c r="AG346" s="19">
        <v>1</v>
      </c>
      <c r="AH346" s="19"/>
      <c r="AI346" s="19">
        <f t="shared" si="245"/>
        <v>1</v>
      </c>
      <c r="AJ346" s="79">
        <f>3*AI346</f>
        <v>3</v>
      </c>
      <c r="AK346" s="19"/>
      <c r="AL346" s="19"/>
      <c r="AM346" s="19"/>
      <c r="AN346" s="19">
        <f t="shared" si="243"/>
        <v>0</v>
      </c>
      <c r="AO346" s="79">
        <f t="shared" si="251"/>
        <v>0</v>
      </c>
      <c r="AP346" s="19"/>
      <c r="AQ346" s="19">
        <v>3</v>
      </c>
      <c r="AR346" s="82">
        <f t="shared" si="238"/>
        <v>3</v>
      </c>
      <c r="AS346" s="81"/>
      <c r="AT346" s="81">
        <v>4</v>
      </c>
      <c r="AU346" s="81"/>
      <c r="AV346" s="81">
        <f t="shared" si="241"/>
        <v>4</v>
      </c>
      <c r="AW346" s="79">
        <f>0.5*AV346</f>
        <v>2</v>
      </c>
      <c r="AX346" s="19"/>
      <c r="AY346" s="81"/>
      <c r="AZ346" s="79">
        <f t="shared" si="237"/>
        <v>0</v>
      </c>
      <c r="BA346" s="19"/>
      <c r="BB346" s="19"/>
      <c r="BC346" s="79">
        <f t="shared" si="242"/>
        <v>0</v>
      </c>
      <c r="BD346" s="19"/>
    </row>
    <row r="347" customHeight="1" spans="1:56">
      <c r="A347" s="74">
        <v>114844</v>
      </c>
      <c r="B347" s="74" t="s">
        <v>663</v>
      </c>
      <c r="C347" s="74">
        <v>11326</v>
      </c>
      <c r="D347" s="74" t="s">
        <v>664</v>
      </c>
      <c r="E347" s="75">
        <f t="shared" si="239"/>
        <v>101.8</v>
      </c>
      <c r="F347" s="74">
        <v>21</v>
      </c>
      <c r="G347" s="76">
        <f t="shared" si="248"/>
        <v>84</v>
      </c>
      <c r="H347" s="19">
        <v>40</v>
      </c>
      <c r="I347" s="19">
        <v>2</v>
      </c>
      <c r="J347" s="79">
        <f t="shared" ref="J347:J358" si="257">2*I347</f>
        <v>4</v>
      </c>
      <c r="K347" s="19">
        <v>30</v>
      </c>
      <c r="L347" s="19"/>
      <c r="M347" s="79">
        <f t="shared" si="247"/>
        <v>0</v>
      </c>
      <c r="N347" s="19">
        <v>15</v>
      </c>
      <c r="O347" s="19">
        <v>7</v>
      </c>
      <c r="P347" s="79">
        <f t="shared" ref="P347:P365" si="258">1*O347</f>
        <v>7</v>
      </c>
      <c r="Q347" s="19">
        <v>25</v>
      </c>
      <c r="R347" s="81"/>
      <c r="S347" s="82">
        <f t="shared" si="221"/>
        <v>0</v>
      </c>
      <c r="T347" s="19">
        <v>10</v>
      </c>
      <c r="U347" s="19"/>
      <c r="V347" s="79">
        <f>2.5*U347</f>
        <v>0</v>
      </c>
      <c r="W347" s="19">
        <v>6</v>
      </c>
      <c r="X347" s="19">
        <v>1</v>
      </c>
      <c r="Y347" s="82">
        <f t="shared" ref="Y347:Y358" si="259">0.8*X347</f>
        <v>0.8</v>
      </c>
      <c r="Z347" s="19">
        <v>12</v>
      </c>
      <c r="AA347" s="19"/>
      <c r="AB347" s="84">
        <f t="shared" si="255"/>
        <v>0</v>
      </c>
      <c r="AC347" s="19">
        <v>8</v>
      </c>
      <c r="AD347" s="19"/>
      <c r="AE347" s="79">
        <f t="shared" si="256"/>
        <v>0</v>
      </c>
      <c r="AF347" s="19">
        <v>12</v>
      </c>
      <c r="AG347" s="19"/>
      <c r="AH347" s="19"/>
      <c r="AI347" s="19">
        <f t="shared" si="245"/>
        <v>0</v>
      </c>
      <c r="AJ347" s="79">
        <f>1.5*AI347</f>
        <v>0</v>
      </c>
      <c r="AK347" s="19">
        <v>10</v>
      </c>
      <c r="AL347" s="19">
        <v>2</v>
      </c>
      <c r="AM347" s="19"/>
      <c r="AN347" s="19">
        <f t="shared" si="243"/>
        <v>2</v>
      </c>
      <c r="AO347" s="79">
        <f t="shared" ref="AO347:AO360" si="260">1*AN347</f>
        <v>2</v>
      </c>
      <c r="AP347" s="19">
        <v>30</v>
      </c>
      <c r="AQ347" s="19">
        <v>1</v>
      </c>
      <c r="AR347" s="82">
        <f t="shared" si="238"/>
        <v>1</v>
      </c>
      <c r="AS347" s="81">
        <v>20</v>
      </c>
      <c r="AT347" s="81">
        <v>1</v>
      </c>
      <c r="AU347" s="81">
        <v>1</v>
      </c>
      <c r="AV347" s="81">
        <f t="shared" si="241"/>
        <v>3</v>
      </c>
      <c r="AW347" s="79">
        <f t="shared" ref="AW347:AW358" si="261">0.5*AV347</f>
        <v>1.5</v>
      </c>
      <c r="AX347" s="19">
        <v>30</v>
      </c>
      <c r="AY347" s="81"/>
      <c r="AZ347" s="79">
        <f t="shared" si="237"/>
        <v>0</v>
      </c>
      <c r="BA347" s="19">
        <v>15</v>
      </c>
      <c r="BB347" s="19">
        <v>1</v>
      </c>
      <c r="BC347" s="79">
        <f t="shared" si="242"/>
        <v>1.5</v>
      </c>
      <c r="BD347" s="19">
        <v>25</v>
      </c>
    </row>
    <row r="348" customHeight="1" spans="1:56">
      <c r="A348" s="74"/>
      <c r="B348" s="74"/>
      <c r="C348" s="74">
        <v>13061</v>
      </c>
      <c r="D348" s="74" t="s">
        <v>665</v>
      </c>
      <c r="E348" s="75">
        <f t="shared" si="239"/>
        <v>89.5</v>
      </c>
      <c r="F348" s="74">
        <v>16</v>
      </c>
      <c r="G348" s="76">
        <f t="shared" si="248"/>
        <v>64</v>
      </c>
      <c r="H348" s="19"/>
      <c r="I348" s="19">
        <v>2</v>
      </c>
      <c r="J348" s="79">
        <f t="shared" si="257"/>
        <v>4</v>
      </c>
      <c r="L348" s="19"/>
      <c r="M348" s="79">
        <f t="shared" si="247"/>
        <v>0</v>
      </c>
      <c r="N348" s="19"/>
      <c r="O348" s="19">
        <v>4</v>
      </c>
      <c r="P348" s="79">
        <f t="shared" si="258"/>
        <v>4</v>
      </c>
      <c r="Q348" s="19"/>
      <c r="R348" s="81"/>
      <c r="S348" s="82">
        <f t="shared" si="221"/>
        <v>0</v>
      </c>
      <c r="T348" s="19"/>
      <c r="U348" s="19"/>
      <c r="V348" s="79">
        <f t="shared" ref="V348:V365" si="262">2.5*U348</f>
        <v>0</v>
      </c>
      <c r="W348" s="19"/>
      <c r="X348" s="19">
        <v>5</v>
      </c>
      <c r="Y348" s="82">
        <f t="shared" si="259"/>
        <v>4</v>
      </c>
      <c r="AA348" s="19">
        <v>3</v>
      </c>
      <c r="AB348" s="84">
        <f t="shared" si="255"/>
        <v>1.5</v>
      </c>
      <c r="AC348" s="19"/>
      <c r="AD348" s="19"/>
      <c r="AE348" s="79">
        <f t="shared" si="256"/>
        <v>0</v>
      </c>
      <c r="AF348" s="19"/>
      <c r="AG348" s="19">
        <v>1</v>
      </c>
      <c r="AH348" s="19"/>
      <c r="AI348" s="19">
        <f t="shared" si="245"/>
        <v>1</v>
      </c>
      <c r="AJ348" s="79">
        <f t="shared" ref="AJ348:AJ353" si="263">1.5*AI348</f>
        <v>1.5</v>
      </c>
      <c r="AK348" s="19"/>
      <c r="AL348" s="19">
        <v>7</v>
      </c>
      <c r="AM348" s="19"/>
      <c r="AN348" s="19">
        <f t="shared" si="243"/>
        <v>7</v>
      </c>
      <c r="AO348" s="79">
        <f t="shared" si="260"/>
        <v>7</v>
      </c>
      <c r="AP348" s="19"/>
      <c r="AQ348" s="19">
        <v>2</v>
      </c>
      <c r="AR348" s="82">
        <f t="shared" si="238"/>
        <v>2</v>
      </c>
      <c r="AS348" s="81"/>
      <c r="AT348" s="81"/>
      <c r="AU348" s="81"/>
      <c r="AV348" s="81">
        <f t="shared" si="241"/>
        <v>0</v>
      </c>
      <c r="AW348" s="79">
        <f t="shared" si="261"/>
        <v>0</v>
      </c>
      <c r="AX348" s="19"/>
      <c r="AY348" s="81"/>
      <c r="AZ348" s="79">
        <f t="shared" si="237"/>
        <v>0</v>
      </c>
      <c r="BA348" s="19"/>
      <c r="BB348" s="19">
        <v>1</v>
      </c>
      <c r="BC348" s="79">
        <f t="shared" si="242"/>
        <v>1.5</v>
      </c>
      <c r="BD348" s="19"/>
    </row>
    <row r="349" customHeight="1" spans="1:56">
      <c r="A349" s="74"/>
      <c r="B349" s="74"/>
      <c r="C349" s="74">
        <v>13831</v>
      </c>
      <c r="D349" s="74" t="s">
        <v>666</v>
      </c>
      <c r="E349" s="75">
        <f t="shared" si="239"/>
        <v>55.5</v>
      </c>
      <c r="F349" s="74">
        <v>7</v>
      </c>
      <c r="G349" s="76">
        <f t="shared" si="248"/>
        <v>28</v>
      </c>
      <c r="H349" s="19"/>
      <c r="I349" s="19">
        <v>6</v>
      </c>
      <c r="J349" s="79">
        <f t="shared" si="257"/>
        <v>12</v>
      </c>
      <c r="L349" s="19"/>
      <c r="M349" s="79">
        <f t="shared" si="247"/>
        <v>0</v>
      </c>
      <c r="N349" s="19"/>
      <c r="O349" s="19"/>
      <c r="P349" s="79">
        <f t="shared" si="258"/>
        <v>0</v>
      </c>
      <c r="Q349" s="19"/>
      <c r="R349" s="81"/>
      <c r="S349" s="82">
        <f t="shared" si="221"/>
        <v>0</v>
      </c>
      <c r="T349" s="19"/>
      <c r="U349" s="19"/>
      <c r="V349" s="79">
        <f t="shared" si="262"/>
        <v>0</v>
      </c>
      <c r="W349" s="19"/>
      <c r="X349" s="19"/>
      <c r="Y349" s="82">
        <f t="shared" si="259"/>
        <v>0</v>
      </c>
      <c r="AA349" s="19">
        <v>1</v>
      </c>
      <c r="AB349" s="84">
        <f t="shared" si="255"/>
        <v>0.5</v>
      </c>
      <c r="AC349" s="19"/>
      <c r="AD349" s="19"/>
      <c r="AE349" s="79">
        <f t="shared" si="256"/>
        <v>0</v>
      </c>
      <c r="AF349" s="19"/>
      <c r="AG349" s="19"/>
      <c r="AH349" s="19"/>
      <c r="AI349" s="19">
        <f t="shared" si="245"/>
        <v>0</v>
      </c>
      <c r="AJ349" s="79">
        <f t="shared" si="263"/>
        <v>0</v>
      </c>
      <c r="AK349" s="19"/>
      <c r="AL349" s="19">
        <v>7</v>
      </c>
      <c r="AM349" s="19"/>
      <c r="AN349" s="19">
        <f t="shared" si="243"/>
        <v>7</v>
      </c>
      <c r="AO349" s="79">
        <f t="shared" si="260"/>
        <v>7</v>
      </c>
      <c r="AP349" s="19"/>
      <c r="AQ349" s="19">
        <v>1</v>
      </c>
      <c r="AR349" s="82">
        <f t="shared" si="238"/>
        <v>1</v>
      </c>
      <c r="AS349" s="81"/>
      <c r="AT349" s="81"/>
      <c r="AU349" s="81">
        <v>4</v>
      </c>
      <c r="AV349" s="81">
        <f t="shared" si="241"/>
        <v>8</v>
      </c>
      <c r="AW349" s="79">
        <f t="shared" si="261"/>
        <v>4</v>
      </c>
      <c r="AX349" s="19"/>
      <c r="AY349" s="81"/>
      <c r="AZ349" s="79">
        <f t="shared" si="237"/>
        <v>0</v>
      </c>
      <c r="BA349" s="19"/>
      <c r="BB349" s="19">
        <v>2</v>
      </c>
      <c r="BC349" s="79">
        <f t="shared" si="242"/>
        <v>3</v>
      </c>
      <c r="BD349" s="19"/>
    </row>
    <row r="350" ht="17.25" customHeight="1" spans="1:56">
      <c r="A350" s="74">
        <v>114848</v>
      </c>
      <c r="B350" s="74" t="s">
        <v>667</v>
      </c>
      <c r="C350" s="74">
        <v>12949</v>
      </c>
      <c r="D350" s="74" t="s">
        <v>570</v>
      </c>
      <c r="E350" s="75">
        <f t="shared" si="239"/>
        <v>56.6</v>
      </c>
      <c r="F350" s="74">
        <v>13</v>
      </c>
      <c r="G350" s="76">
        <f t="shared" si="248"/>
        <v>52</v>
      </c>
      <c r="H350" s="19"/>
      <c r="I350" s="19"/>
      <c r="J350" s="79">
        <f t="shared" si="257"/>
        <v>0</v>
      </c>
      <c r="L350" s="19"/>
      <c r="M350" s="79">
        <f t="shared" si="247"/>
        <v>0</v>
      </c>
      <c r="N350" s="19"/>
      <c r="O350" s="19"/>
      <c r="P350" s="79">
        <f t="shared" si="258"/>
        <v>0</v>
      </c>
      <c r="Q350" s="19"/>
      <c r="R350" s="81"/>
      <c r="S350" s="82">
        <f t="shared" si="221"/>
        <v>0</v>
      </c>
      <c r="T350" s="19"/>
      <c r="U350" s="19"/>
      <c r="V350" s="79">
        <f t="shared" si="262"/>
        <v>0</v>
      </c>
      <c r="W350" s="19"/>
      <c r="X350" s="19">
        <v>2</v>
      </c>
      <c r="Y350" s="82">
        <f t="shared" si="259"/>
        <v>1.6</v>
      </c>
      <c r="AA350" s="19"/>
      <c r="AB350" s="84">
        <f t="shared" si="255"/>
        <v>0</v>
      </c>
      <c r="AC350" s="19"/>
      <c r="AD350" s="19"/>
      <c r="AE350" s="79">
        <f t="shared" si="256"/>
        <v>0</v>
      </c>
      <c r="AF350" s="19"/>
      <c r="AG350" s="19"/>
      <c r="AH350" s="19"/>
      <c r="AI350" s="19">
        <f t="shared" si="245"/>
        <v>0</v>
      </c>
      <c r="AJ350" s="79">
        <f t="shared" si="263"/>
        <v>0</v>
      </c>
      <c r="AK350" s="19"/>
      <c r="AL350" s="19"/>
      <c r="AM350" s="19"/>
      <c r="AN350" s="19">
        <f t="shared" si="243"/>
        <v>0</v>
      </c>
      <c r="AO350" s="79">
        <f t="shared" si="260"/>
        <v>0</v>
      </c>
      <c r="AP350" s="19"/>
      <c r="AQ350" s="19"/>
      <c r="AR350" s="82">
        <f t="shared" si="238"/>
        <v>0</v>
      </c>
      <c r="AS350" s="81"/>
      <c r="AT350" s="81"/>
      <c r="AU350" s="81"/>
      <c r="AV350" s="81">
        <f t="shared" si="241"/>
        <v>0</v>
      </c>
      <c r="AW350" s="79">
        <f t="shared" si="261"/>
        <v>0</v>
      </c>
      <c r="AX350" s="19"/>
      <c r="AY350" s="81"/>
      <c r="AZ350" s="79">
        <f t="shared" si="237"/>
        <v>0</v>
      </c>
      <c r="BA350" s="19"/>
      <c r="BB350" s="19">
        <v>2</v>
      </c>
      <c r="BC350" s="79">
        <f t="shared" si="242"/>
        <v>3</v>
      </c>
      <c r="BD350" s="19"/>
    </row>
    <row r="351" customHeight="1" spans="1:56">
      <c r="A351" s="74"/>
      <c r="B351" s="74"/>
      <c r="C351" s="74">
        <v>1003531</v>
      </c>
      <c r="D351" s="74" t="s">
        <v>668</v>
      </c>
      <c r="E351" s="75">
        <f t="shared" si="239"/>
        <v>12</v>
      </c>
      <c r="F351" s="74">
        <v>3</v>
      </c>
      <c r="G351" s="76">
        <f t="shared" si="248"/>
        <v>12</v>
      </c>
      <c r="H351" s="19"/>
      <c r="I351" s="19"/>
      <c r="J351" s="79">
        <f t="shared" si="257"/>
        <v>0</v>
      </c>
      <c r="L351" s="19"/>
      <c r="M351" s="79">
        <f t="shared" si="247"/>
        <v>0</v>
      </c>
      <c r="N351" s="19"/>
      <c r="O351" s="19"/>
      <c r="P351" s="79">
        <f t="shared" si="258"/>
        <v>0</v>
      </c>
      <c r="Q351" s="19"/>
      <c r="R351" s="81"/>
      <c r="S351" s="82">
        <f t="shared" si="221"/>
        <v>0</v>
      </c>
      <c r="T351" s="19"/>
      <c r="U351" s="19"/>
      <c r="V351" s="79">
        <f t="shared" si="262"/>
        <v>0</v>
      </c>
      <c r="W351" s="19"/>
      <c r="X351" s="19"/>
      <c r="Y351" s="82">
        <f t="shared" si="259"/>
        <v>0</v>
      </c>
      <c r="AA351" s="19"/>
      <c r="AB351" s="84">
        <f t="shared" si="255"/>
        <v>0</v>
      </c>
      <c r="AC351" s="19"/>
      <c r="AD351" s="19"/>
      <c r="AE351" s="79">
        <f t="shared" si="256"/>
        <v>0</v>
      </c>
      <c r="AF351" s="19"/>
      <c r="AG351" s="19"/>
      <c r="AH351" s="19"/>
      <c r="AI351" s="19">
        <f t="shared" si="245"/>
        <v>0</v>
      </c>
      <c r="AJ351" s="79">
        <f t="shared" si="263"/>
        <v>0</v>
      </c>
      <c r="AK351" s="19"/>
      <c r="AL351" s="19"/>
      <c r="AM351" s="19"/>
      <c r="AN351" s="19">
        <f t="shared" si="243"/>
        <v>0</v>
      </c>
      <c r="AO351" s="79">
        <f t="shared" si="260"/>
        <v>0</v>
      </c>
      <c r="AP351" s="19"/>
      <c r="AQ351" s="19"/>
      <c r="AR351" s="82">
        <f t="shared" si="238"/>
        <v>0</v>
      </c>
      <c r="AS351" s="81"/>
      <c r="AT351" s="81"/>
      <c r="AU351" s="81"/>
      <c r="AV351" s="81">
        <f t="shared" si="241"/>
        <v>0</v>
      </c>
      <c r="AW351" s="79">
        <f t="shared" si="261"/>
        <v>0</v>
      </c>
      <c r="AX351" s="19"/>
      <c r="AY351" s="81"/>
      <c r="AZ351" s="79">
        <f t="shared" si="237"/>
        <v>0</v>
      </c>
      <c r="BA351" s="19"/>
      <c r="BB351" s="19"/>
      <c r="BC351" s="79">
        <f t="shared" si="242"/>
        <v>0</v>
      </c>
      <c r="BD351" s="19"/>
    </row>
    <row r="352" customHeight="1" spans="1:56">
      <c r="A352" s="74"/>
      <c r="B352" s="74"/>
      <c r="C352" s="74">
        <v>1003532</v>
      </c>
      <c r="D352" s="74" t="s">
        <v>508</v>
      </c>
      <c r="E352" s="75">
        <f t="shared" si="239"/>
        <v>5.5</v>
      </c>
      <c r="F352" s="74"/>
      <c r="G352" s="76"/>
      <c r="H352" s="19"/>
      <c r="I352" s="19">
        <v>2</v>
      </c>
      <c r="J352" s="79">
        <f t="shared" si="257"/>
        <v>4</v>
      </c>
      <c r="L352" s="19"/>
      <c r="M352" s="79">
        <f t="shared" si="247"/>
        <v>0</v>
      </c>
      <c r="N352" s="19"/>
      <c r="O352" s="19"/>
      <c r="P352" s="79">
        <f t="shared" si="258"/>
        <v>0</v>
      </c>
      <c r="Q352" s="19"/>
      <c r="R352" s="81"/>
      <c r="S352" s="82">
        <f t="shared" si="221"/>
        <v>0</v>
      </c>
      <c r="T352" s="19"/>
      <c r="U352" s="19"/>
      <c r="V352" s="79">
        <f t="shared" si="262"/>
        <v>0</v>
      </c>
      <c r="W352" s="19"/>
      <c r="X352" s="19"/>
      <c r="Y352" s="82">
        <f t="shared" si="259"/>
        <v>0</v>
      </c>
      <c r="AA352" s="19"/>
      <c r="AB352" s="84">
        <f t="shared" si="255"/>
        <v>0</v>
      </c>
      <c r="AC352" s="19"/>
      <c r="AD352" s="19"/>
      <c r="AE352" s="79">
        <f t="shared" si="256"/>
        <v>0</v>
      </c>
      <c r="AF352" s="19"/>
      <c r="AG352" s="19">
        <v>1</v>
      </c>
      <c r="AH352" s="19"/>
      <c r="AI352" s="19">
        <f t="shared" si="245"/>
        <v>1</v>
      </c>
      <c r="AJ352" s="79">
        <f t="shared" si="263"/>
        <v>1.5</v>
      </c>
      <c r="AK352" s="19"/>
      <c r="AL352" s="19"/>
      <c r="AM352" s="19"/>
      <c r="AN352" s="19">
        <f t="shared" si="243"/>
        <v>0</v>
      </c>
      <c r="AO352" s="79">
        <f t="shared" si="260"/>
        <v>0</v>
      </c>
      <c r="AP352" s="19"/>
      <c r="AQ352" s="19"/>
      <c r="AR352" s="82">
        <f t="shared" si="238"/>
        <v>0</v>
      </c>
      <c r="AS352" s="81"/>
      <c r="AT352" s="81"/>
      <c r="AU352" s="81"/>
      <c r="AV352" s="81">
        <f t="shared" si="241"/>
        <v>0</v>
      </c>
      <c r="AW352" s="79">
        <f t="shared" si="261"/>
        <v>0</v>
      </c>
      <c r="AX352" s="19"/>
      <c r="AY352" s="81"/>
      <c r="AZ352" s="79">
        <f t="shared" si="237"/>
        <v>0</v>
      </c>
      <c r="BA352" s="19"/>
      <c r="BB352" s="19"/>
      <c r="BC352" s="79">
        <f t="shared" si="242"/>
        <v>0</v>
      </c>
      <c r="BD352" s="19"/>
    </row>
    <row r="353" customHeight="1" spans="1:56">
      <c r="A353" s="74"/>
      <c r="B353" s="74"/>
      <c r="C353" s="74">
        <v>1003533</v>
      </c>
      <c r="D353" s="74" t="s">
        <v>669</v>
      </c>
      <c r="E353" s="75">
        <f t="shared" si="239"/>
        <v>6</v>
      </c>
      <c r="F353" s="74"/>
      <c r="G353" s="76"/>
      <c r="H353" s="19"/>
      <c r="I353" s="19">
        <v>3</v>
      </c>
      <c r="J353" s="79">
        <f t="shared" si="257"/>
        <v>6</v>
      </c>
      <c r="L353" s="19"/>
      <c r="M353" s="79">
        <f t="shared" si="247"/>
        <v>0</v>
      </c>
      <c r="N353" s="19"/>
      <c r="O353" s="19"/>
      <c r="P353" s="79">
        <f t="shared" si="258"/>
        <v>0</v>
      </c>
      <c r="Q353" s="19"/>
      <c r="R353" s="81"/>
      <c r="S353" s="82">
        <f t="shared" si="221"/>
        <v>0</v>
      </c>
      <c r="T353" s="19"/>
      <c r="U353" s="19"/>
      <c r="V353" s="79">
        <f t="shared" si="262"/>
        <v>0</v>
      </c>
      <c r="W353" s="19"/>
      <c r="X353" s="19"/>
      <c r="Y353" s="82">
        <f t="shared" si="259"/>
        <v>0</v>
      </c>
      <c r="AA353" s="19"/>
      <c r="AB353" s="84">
        <f t="shared" si="255"/>
        <v>0</v>
      </c>
      <c r="AC353" s="19"/>
      <c r="AD353" s="19"/>
      <c r="AE353" s="79">
        <f t="shared" si="256"/>
        <v>0</v>
      </c>
      <c r="AF353" s="19"/>
      <c r="AG353" s="19"/>
      <c r="AH353" s="19"/>
      <c r="AI353" s="19">
        <f t="shared" si="245"/>
        <v>0</v>
      </c>
      <c r="AJ353" s="79">
        <f t="shared" ref="AJ353:AJ360" si="264">1.5*AI353</f>
        <v>0</v>
      </c>
      <c r="AK353" s="19"/>
      <c r="AL353" s="19"/>
      <c r="AM353" s="19"/>
      <c r="AN353" s="19">
        <f t="shared" si="243"/>
        <v>0</v>
      </c>
      <c r="AO353" s="79">
        <f t="shared" si="260"/>
        <v>0</v>
      </c>
      <c r="AP353" s="19"/>
      <c r="AQ353" s="19"/>
      <c r="AR353" s="82">
        <f t="shared" si="238"/>
        <v>0</v>
      </c>
      <c r="AS353" s="81"/>
      <c r="AT353" s="81"/>
      <c r="AU353" s="81"/>
      <c r="AV353" s="81">
        <f t="shared" si="241"/>
        <v>0</v>
      </c>
      <c r="AW353" s="79">
        <f t="shared" si="261"/>
        <v>0</v>
      </c>
      <c r="AX353" s="19"/>
      <c r="AY353" s="81"/>
      <c r="AZ353" s="79">
        <f t="shared" si="237"/>
        <v>0</v>
      </c>
      <c r="BA353" s="19"/>
      <c r="BB353" s="19"/>
      <c r="BC353" s="79">
        <f t="shared" si="242"/>
        <v>0</v>
      </c>
      <c r="BD353" s="19"/>
    </row>
    <row r="354" customHeight="1" spans="1:56">
      <c r="A354" s="74">
        <v>115971</v>
      </c>
      <c r="B354" s="74" t="s">
        <v>670</v>
      </c>
      <c r="C354" s="74">
        <v>7369</v>
      </c>
      <c r="D354" s="74" t="s">
        <v>671</v>
      </c>
      <c r="E354" s="75">
        <f t="shared" si="239"/>
        <v>84.6</v>
      </c>
      <c r="F354" s="74">
        <v>19</v>
      </c>
      <c r="G354" s="76">
        <f>4*F354</f>
        <v>76</v>
      </c>
      <c r="H354" s="19">
        <v>30</v>
      </c>
      <c r="I354" s="19"/>
      <c r="J354" s="79">
        <f t="shared" si="257"/>
        <v>0</v>
      </c>
      <c r="K354" s="19">
        <v>15</v>
      </c>
      <c r="L354" s="19">
        <v>4</v>
      </c>
      <c r="M354" s="79">
        <f t="shared" si="247"/>
        <v>6</v>
      </c>
      <c r="N354" s="19">
        <v>8</v>
      </c>
      <c r="O354" s="19">
        <v>1</v>
      </c>
      <c r="P354" s="79">
        <f t="shared" si="258"/>
        <v>1</v>
      </c>
      <c r="Q354" s="19">
        <v>20</v>
      </c>
      <c r="R354" s="81"/>
      <c r="S354" s="82">
        <f t="shared" si="221"/>
        <v>0</v>
      </c>
      <c r="T354" s="19">
        <v>6</v>
      </c>
      <c r="U354" s="19"/>
      <c r="V354" s="79">
        <f t="shared" si="262"/>
        <v>0</v>
      </c>
      <c r="W354" s="19">
        <v>4</v>
      </c>
      <c r="X354" s="19">
        <v>2</v>
      </c>
      <c r="Y354" s="82">
        <f t="shared" si="259"/>
        <v>1.6</v>
      </c>
      <c r="Z354" s="19">
        <v>8</v>
      </c>
      <c r="AA354" s="19"/>
      <c r="AB354" s="84">
        <f t="shared" si="255"/>
        <v>0</v>
      </c>
      <c r="AC354" s="19">
        <v>3</v>
      </c>
      <c r="AD354" s="19"/>
      <c r="AE354" s="79">
        <f t="shared" si="256"/>
        <v>0</v>
      </c>
      <c r="AF354" s="19">
        <v>8</v>
      </c>
      <c r="AG354" s="19"/>
      <c r="AH354" s="19"/>
      <c r="AI354" s="19">
        <f t="shared" si="245"/>
        <v>0</v>
      </c>
      <c r="AJ354" s="79">
        <f t="shared" si="264"/>
        <v>0</v>
      </c>
      <c r="AK354" s="19">
        <v>5</v>
      </c>
      <c r="AL354" s="19"/>
      <c r="AM354" s="19"/>
      <c r="AN354" s="19">
        <f t="shared" si="243"/>
        <v>0</v>
      </c>
      <c r="AO354" s="79">
        <f t="shared" si="260"/>
        <v>0</v>
      </c>
      <c r="AP354" s="19">
        <v>20</v>
      </c>
      <c r="AQ354" s="19"/>
      <c r="AR354" s="82">
        <f t="shared" si="238"/>
        <v>0</v>
      </c>
      <c r="AS354" s="81">
        <v>10</v>
      </c>
      <c r="AT354" s="81"/>
      <c r="AU354" s="81"/>
      <c r="AV354" s="81">
        <f t="shared" si="241"/>
        <v>0</v>
      </c>
      <c r="AW354" s="79">
        <f t="shared" si="261"/>
        <v>0</v>
      </c>
      <c r="AX354" s="19">
        <v>15</v>
      </c>
      <c r="AY354" s="81"/>
      <c r="AZ354" s="79">
        <f t="shared" si="237"/>
        <v>0</v>
      </c>
      <c r="BA354" s="19">
        <v>10</v>
      </c>
      <c r="BB354" s="19"/>
      <c r="BC354" s="79">
        <f t="shared" si="242"/>
        <v>0</v>
      </c>
      <c r="BD354" s="19">
        <v>15</v>
      </c>
    </row>
    <row r="355" customHeight="1" spans="1:56">
      <c r="A355" s="74"/>
      <c r="B355" s="74"/>
      <c r="C355" s="74">
        <v>7707</v>
      </c>
      <c r="D355" s="74" t="s">
        <v>311</v>
      </c>
      <c r="E355" s="75">
        <f t="shared" si="239"/>
        <v>56</v>
      </c>
      <c r="F355" s="74">
        <v>11</v>
      </c>
      <c r="G355" s="76">
        <f>4*F355</f>
        <v>44</v>
      </c>
      <c r="H355" s="19"/>
      <c r="I355" s="19">
        <v>2</v>
      </c>
      <c r="J355" s="79">
        <f t="shared" si="257"/>
        <v>4</v>
      </c>
      <c r="L355" s="19"/>
      <c r="M355" s="79">
        <f t="shared" si="247"/>
        <v>0</v>
      </c>
      <c r="N355" s="19"/>
      <c r="O355" s="19">
        <v>6</v>
      </c>
      <c r="P355" s="79">
        <f t="shared" si="258"/>
        <v>6</v>
      </c>
      <c r="Q355" s="19"/>
      <c r="R355" s="81"/>
      <c r="S355" s="82">
        <f t="shared" si="221"/>
        <v>0</v>
      </c>
      <c r="T355" s="19"/>
      <c r="U355" s="19"/>
      <c r="V355" s="79">
        <f t="shared" si="262"/>
        <v>0</v>
      </c>
      <c r="W355" s="19"/>
      <c r="X355" s="19"/>
      <c r="Y355" s="82">
        <f t="shared" si="259"/>
        <v>0</v>
      </c>
      <c r="AA355" s="19"/>
      <c r="AB355" s="84">
        <f t="shared" si="255"/>
        <v>0</v>
      </c>
      <c r="AC355" s="19"/>
      <c r="AD355" s="19"/>
      <c r="AE355" s="79">
        <f t="shared" si="256"/>
        <v>0</v>
      </c>
      <c r="AF355" s="19"/>
      <c r="AG355" s="19"/>
      <c r="AH355" s="19"/>
      <c r="AI355" s="19">
        <f t="shared" si="245"/>
        <v>0</v>
      </c>
      <c r="AJ355" s="79">
        <f t="shared" si="264"/>
        <v>0</v>
      </c>
      <c r="AK355" s="19"/>
      <c r="AL355" s="19">
        <v>2</v>
      </c>
      <c r="AM355" s="19"/>
      <c r="AN355" s="19">
        <f t="shared" si="243"/>
        <v>2</v>
      </c>
      <c r="AO355" s="79">
        <f t="shared" si="260"/>
        <v>2</v>
      </c>
      <c r="AP355" s="19"/>
      <c r="AQ355" s="19"/>
      <c r="AR355" s="82">
        <f t="shared" si="238"/>
        <v>0</v>
      </c>
      <c r="AS355" s="81"/>
      <c r="AT355" s="81"/>
      <c r="AU355" s="81"/>
      <c r="AV355" s="81">
        <f t="shared" si="241"/>
        <v>0</v>
      </c>
      <c r="AW355" s="79">
        <f t="shared" si="261"/>
        <v>0</v>
      </c>
      <c r="AX355" s="19"/>
      <c r="AY355" s="81"/>
      <c r="AZ355" s="79">
        <f t="shared" si="237"/>
        <v>0</v>
      </c>
      <c r="BA355" s="19"/>
      <c r="BB355" s="19"/>
      <c r="BC355" s="79">
        <f t="shared" si="242"/>
        <v>0</v>
      </c>
      <c r="BD355" s="19"/>
    </row>
    <row r="356" customHeight="1" spans="1:56">
      <c r="A356" s="74"/>
      <c r="B356" s="74"/>
      <c r="C356" s="74">
        <v>15319</v>
      </c>
      <c r="D356" s="74" t="s">
        <v>313</v>
      </c>
      <c r="E356" s="75">
        <f t="shared" si="239"/>
        <v>30</v>
      </c>
      <c r="F356" s="74">
        <v>6</v>
      </c>
      <c r="G356" s="76">
        <f>4*F356</f>
        <v>24</v>
      </c>
      <c r="H356" s="19"/>
      <c r="I356" s="19">
        <v>2</v>
      </c>
      <c r="J356" s="79">
        <f t="shared" si="257"/>
        <v>4</v>
      </c>
      <c r="L356" s="19"/>
      <c r="M356" s="79">
        <f t="shared" si="247"/>
        <v>0</v>
      </c>
      <c r="N356" s="19"/>
      <c r="O356" s="19"/>
      <c r="P356" s="79">
        <f t="shared" si="258"/>
        <v>0</v>
      </c>
      <c r="Q356" s="19"/>
      <c r="R356" s="81"/>
      <c r="S356" s="82">
        <f t="shared" ref="S356:S365" si="265">0.8*R356</f>
        <v>0</v>
      </c>
      <c r="T356" s="19"/>
      <c r="U356" s="19"/>
      <c r="V356" s="79">
        <f t="shared" si="262"/>
        <v>0</v>
      </c>
      <c r="W356" s="19"/>
      <c r="X356" s="19"/>
      <c r="Y356" s="82">
        <f t="shared" si="259"/>
        <v>0</v>
      </c>
      <c r="AA356" s="19">
        <v>2</v>
      </c>
      <c r="AB356" s="84">
        <f t="shared" si="255"/>
        <v>1</v>
      </c>
      <c r="AC356" s="19"/>
      <c r="AD356" s="19"/>
      <c r="AE356" s="79">
        <f t="shared" si="256"/>
        <v>0</v>
      </c>
      <c r="AF356" s="19"/>
      <c r="AG356" s="19"/>
      <c r="AH356" s="19"/>
      <c r="AI356" s="19">
        <f t="shared" si="245"/>
        <v>0</v>
      </c>
      <c r="AJ356" s="79">
        <f t="shared" si="264"/>
        <v>0</v>
      </c>
      <c r="AK356" s="19"/>
      <c r="AL356" s="19">
        <v>1</v>
      </c>
      <c r="AM356" s="19"/>
      <c r="AN356" s="19">
        <f t="shared" si="243"/>
        <v>1</v>
      </c>
      <c r="AO356" s="79">
        <f t="shared" si="260"/>
        <v>1</v>
      </c>
      <c r="AP356" s="19"/>
      <c r="AQ356" s="19"/>
      <c r="AR356" s="82">
        <f t="shared" si="238"/>
        <v>0</v>
      </c>
      <c r="AS356" s="81"/>
      <c r="AT356" s="81"/>
      <c r="AU356" s="81"/>
      <c r="AV356" s="81">
        <f t="shared" si="241"/>
        <v>0</v>
      </c>
      <c r="AW356" s="79">
        <f t="shared" si="261"/>
        <v>0</v>
      </c>
      <c r="AX356" s="19"/>
      <c r="AY356" s="81"/>
      <c r="AZ356" s="79">
        <f t="shared" si="237"/>
        <v>0</v>
      </c>
      <c r="BA356" s="19"/>
      <c r="BB356" s="19"/>
      <c r="BC356" s="79">
        <f t="shared" si="242"/>
        <v>0</v>
      </c>
      <c r="BD356" s="19"/>
    </row>
    <row r="357" customHeight="1" spans="1:56">
      <c r="A357" s="74">
        <v>116482</v>
      </c>
      <c r="B357" s="74" t="s">
        <v>672</v>
      </c>
      <c r="C357" s="74">
        <v>8386</v>
      </c>
      <c r="D357" s="74" t="s">
        <v>673</v>
      </c>
      <c r="E357" s="75">
        <f t="shared" si="239"/>
        <v>105.7</v>
      </c>
      <c r="F357" s="74">
        <v>18</v>
      </c>
      <c r="G357" s="76">
        <f>4*F357</f>
        <v>72</v>
      </c>
      <c r="H357" s="19">
        <v>30</v>
      </c>
      <c r="I357" s="19">
        <v>7</v>
      </c>
      <c r="J357" s="79">
        <f t="shared" si="257"/>
        <v>14</v>
      </c>
      <c r="K357" s="19">
        <v>15</v>
      </c>
      <c r="L357" s="19"/>
      <c r="M357" s="79">
        <f t="shared" si="247"/>
        <v>0</v>
      </c>
      <c r="N357" s="19">
        <v>8</v>
      </c>
      <c r="O357" s="19">
        <v>2</v>
      </c>
      <c r="P357" s="79">
        <f t="shared" si="258"/>
        <v>2</v>
      </c>
      <c r="Q357" s="19">
        <v>25</v>
      </c>
      <c r="R357" s="81">
        <v>1</v>
      </c>
      <c r="S357" s="82">
        <f t="shared" si="265"/>
        <v>0.8</v>
      </c>
      <c r="T357" s="19">
        <v>6</v>
      </c>
      <c r="U357" s="19">
        <v>2</v>
      </c>
      <c r="V357" s="79">
        <f t="shared" si="262"/>
        <v>5</v>
      </c>
      <c r="W357" s="19">
        <v>4</v>
      </c>
      <c r="X357" s="19">
        <v>2</v>
      </c>
      <c r="Y357" s="82">
        <f t="shared" si="259"/>
        <v>1.6</v>
      </c>
      <c r="Z357" s="19">
        <v>10</v>
      </c>
      <c r="AA357" s="19">
        <v>1</v>
      </c>
      <c r="AB357" s="84">
        <f>0.8*AA357</f>
        <v>0.8</v>
      </c>
      <c r="AC357" s="19">
        <v>3</v>
      </c>
      <c r="AD357" s="19"/>
      <c r="AE357" s="79">
        <f t="shared" si="256"/>
        <v>0</v>
      </c>
      <c r="AF357" s="19">
        <v>8</v>
      </c>
      <c r="AG357" s="19">
        <v>1</v>
      </c>
      <c r="AH357" s="19"/>
      <c r="AI357" s="19">
        <f t="shared" si="245"/>
        <v>1</v>
      </c>
      <c r="AJ357" s="79">
        <f t="shared" si="264"/>
        <v>1.5</v>
      </c>
      <c r="AK357" s="19">
        <v>5</v>
      </c>
      <c r="AL357" s="19">
        <v>1</v>
      </c>
      <c r="AM357" s="19">
        <v>2</v>
      </c>
      <c r="AN357" s="19">
        <f t="shared" si="243"/>
        <v>3</v>
      </c>
      <c r="AO357" s="79">
        <f t="shared" si="260"/>
        <v>3</v>
      </c>
      <c r="AP357" s="19">
        <v>20</v>
      </c>
      <c r="AQ357" s="19"/>
      <c r="AR357" s="82">
        <f t="shared" si="238"/>
        <v>0</v>
      </c>
      <c r="AS357" s="81">
        <v>12</v>
      </c>
      <c r="AT357" s="81">
        <v>5</v>
      </c>
      <c r="AU357" s="81">
        <v>1</v>
      </c>
      <c r="AV357" s="81">
        <f t="shared" si="241"/>
        <v>7</v>
      </c>
      <c r="AW357" s="79">
        <f t="shared" si="261"/>
        <v>3.5</v>
      </c>
      <c r="AX357" s="19">
        <v>20</v>
      </c>
      <c r="AY357" s="81"/>
      <c r="AZ357" s="79">
        <f t="shared" si="237"/>
        <v>0</v>
      </c>
      <c r="BA357" s="19">
        <v>10</v>
      </c>
      <c r="BB357" s="19">
        <v>1</v>
      </c>
      <c r="BC357" s="79">
        <f t="shared" si="242"/>
        <v>1.5</v>
      </c>
      <c r="BD357" s="19">
        <v>18</v>
      </c>
    </row>
    <row r="358" customHeight="1" spans="1:56">
      <c r="A358" s="74"/>
      <c r="B358" s="74"/>
      <c r="C358" s="74">
        <v>11120</v>
      </c>
      <c r="D358" s="74" t="s">
        <v>333</v>
      </c>
      <c r="E358" s="75">
        <f t="shared" si="239"/>
        <v>107</v>
      </c>
      <c r="F358" s="74">
        <v>18</v>
      </c>
      <c r="G358" s="76">
        <f>4*F358</f>
        <v>72</v>
      </c>
      <c r="H358" s="19"/>
      <c r="I358" s="19">
        <v>5</v>
      </c>
      <c r="J358" s="79">
        <f t="shared" si="257"/>
        <v>10</v>
      </c>
      <c r="L358" s="19"/>
      <c r="M358" s="79">
        <f t="shared" si="247"/>
        <v>0</v>
      </c>
      <c r="N358" s="19"/>
      <c r="O358" s="19">
        <v>9</v>
      </c>
      <c r="P358" s="79">
        <f t="shared" si="258"/>
        <v>9</v>
      </c>
      <c r="Q358" s="19"/>
      <c r="R358" s="81"/>
      <c r="S358" s="82">
        <f t="shared" si="265"/>
        <v>0</v>
      </c>
      <c r="T358" s="19"/>
      <c r="U358" s="19"/>
      <c r="V358" s="79">
        <f t="shared" si="262"/>
        <v>0</v>
      </c>
      <c r="W358" s="19"/>
      <c r="X358" s="19">
        <v>1</v>
      </c>
      <c r="Y358" s="82">
        <f t="shared" si="259"/>
        <v>0.8</v>
      </c>
      <c r="AA358" s="19">
        <v>4</v>
      </c>
      <c r="AB358" s="84">
        <f>0.8*AA358</f>
        <v>3.2</v>
      </c>
      <c r="AC358" s="19"/>
      <c r="AD358" s="19"/>
      <c r="AE358" s="79">
        <f t="shared" si="256"/>
        <v>0</v>
      </c>
      <c r="AF358" s="19"/>
      <c r="AG358" s="19"/>
      <c r="AH358" s="19"/>
      <c r="AI358" s="19">
        <f t="shared" si="245"/>
        <v>0</v>
      </c>
      <c r="AJ358" s="79">
        <f t="shared" si="264"/>
        <v>0</v>
      </c>
      <c r="AK358" s="19"/>
      <c r="AL358" s="19">
        <v>7</v>
      </c>
      <c r="AM358" s="19">
        <v>4</v>
      </c>
      <c r="AN358" s="19">
        <f t="shared" si="243"/>
        <v>11</v>
      </c>
      <c r="AO358" s="79">
        <f t="shared" si="260"/>
        <v>11</v>
      </c>
      <c r="AP358" s="19"/>
      <c r="AQ358" s="19"/>
      <c r="AR358" s="82">
        <f t="shared" si="238"/>
        <v>0</v>
      </c>
      <c r="AS358" s="81"/>
      <c r="AT358" s="81"/>
      <c r="AU358" s="81">
        <v>1</v>
      </c>
      <c r="AV358" s="81">
        <f t="shared" si="241"/>
        <v>2</v>
      </c>
      <c r="AW358" s="79">
        <f t="shared" si="261"/>
        <v>1</v>
      </c>
      <c r="AX358" s="19"/>
      <c r="AY358" s="81"/>
      <c r="AZ358" s="79">
        <f t="shared" si="237"/>
        <v>0</v>
      </c>
      <c r="BA358" s="19"/>
      <c r="BB358" s="19"/>
      <c r="BC358" s="79">
        <f t="shared" si="242"/>
        <v>0</v>
      </c>
      <c r="BD358" s="19"/>
    </row>
    <row r="359" customHeight="1" spans="1:56">
      <c r="A359" s="74">
        <v>116773</v>
      </c>
      <c r="B359" s="74" t="s">
        <v>674</v>
      </c>
      <c r="C359" s="74">
        <v>14360</v>
      </c>
      <c r="D359" s="74" t="s">
        <v>675</v>
      </c>
      <c r="E359" s="75">
        <f t="shared" si="239"/>
        <v>111.9</v>
      </c>
      <c r="F359" s="74">
        <v>16</v>
      </c>
      <c r="G359" s="76">
        <f>2*F359</f>
        <v>32</v>
      </c>
      <c r="H359" s="19">
        <v>30</v>
      </c>
      <c r="I359" s="19">
        <v>8</v>
      </c>
      <c r="J359" s="79">
        <f>3*I359</f>
        <v>24</v>
      </c>
      <c r="K359" s="19">
        <v>15</v>
      </c>
      <c r="L359" s="19"/>
      <c r="M359" s="79">
        <f t="shared" si="247"/>
        <v>0</v>
      </c>
      <c r="N359" s="19">
        <v>8</v>
      </c>
      <c r="O359" s="19">
        <v>3</v>
      </c>
      <c r="P359" s="79">
        <f t="shared" si="258"/>
        <v>3</v>
      </c>
      <c r="Q359" s="19">
        <v>20</v>
      </c>
      <c r="R359" s="81"/>
      <c r="S359" s="82">
        <f t="shared" si="265"/>
        <v>0</v>
      </c>
      <c r="T359" s="19">
        <v>6</v>
      </c>
      <c r="U359" s="19">
        <v>2</v>
      </c>
      <c r="V359" s="79">
        <f t="shared" si="262"/>
        <v>5</v>
      </c>
      <c r="W359" s="19">
        <v>4</v>
      </c>
      <c r="X359" s="19">
        <v>6</v>
      </c>
      <c r="Y359" s="82">
        <f>1*X359</f>
        <v>6</v>
      </c>
      <c r="Z359" s="19">
        <v>8</v>
      </c>
      <c r="AA359" s="19">
        <v>3</v>
      </c>
      <c r="AB359" s="84">
        <f>0.8*AA359</f>
        <v>2.4</v>
      </c>
      <c r="AC359" s="19">
        <v>3</v>
      </c>
      <c r="AD359" s="19"/>
      <c r="AE359" s="79">
        <f t="shared" si="256"/>
        <v>0</v>
      </c>
      <c r="AF359" s="19">
        <v>8</v>
      </c>
      <c r="AG359" s="19"/>
      <c r="AH359" s="19"/>
      <c r="AI359" s="19">
        <f t="shared" si="245"/>
        <v>0</v>
      </c>
      <c r="AJ359" s="79">
        <f t="shared" si="264"/>
        <v>0</v>
      </c>
      <c r="AK359" s="19">
        <v>5</v>
      </c>
      <c r="AL359" s="19">
        <v>7</v>
      </c>
      <c r="AM359" s="19">
        <v>2</v>
      </c>
      <c r="AN359" s="19">
        <f t="shared" si="243"/>
        <v>9</v>
      </c>
      <c r="AO359" s="79">
        <f t="shared" si="260"/>
        <v>9</v>
      </c>
      <c r="AP359" s="19">
        <v>20</v>
      </c>
      <c r="AQ359" s="19"/>
      <c r="AR359" s="82">
        <f t="shared" si="238"/>
        <v>0</v>
      </c>
      <c r="AS359" s="81">
        <v>10</v>
      </c>
      <c r="AT359" s="81">
        <v>9</v>
      </c>
      <c r="AU359" s="81">
        <v>2</v>
      </c>
      <c r="AV359" s="81">
        <f t="shared" si="241"/>
        <v>13</v>
      </c>
      <c r="AW359" s="79">
        <f>1*AV359</f>
        <v>13</v>
      </c>
      <c r="AX359" s="19">
        <v>15</v>
      </c>
      <c r="AY359" s="81">
        <v>8</v>
      </c>
      <c r="AZ359" s="79">
        <f>2*AY359</f>
        <v>16</v>
      </c>
      <c r="BA359" s="19">
        <v>10</v>
      </c>
      <c r="BB359" s="19">
        <v>1</v>
      </c>
      <c r="BC359" s="79">
        <f t="shared" si="242"/>
        <v>1.5</v>
      </c>
      <c r="BD359" s="19">
        <v>15</v>
      </c>
    </row>
    <row r="360" customHeight="1" spans="1:56">
      <c r="A360" s="74"/>
      <c r="B360" s="74"/>
      <c r="C360" s="74">
        <v>14493</v>
      </c>
      <c r="D360" s="74" t="s">
        <v>676</v>
      </c>
      <c r="E360" s="75">
        <f t="shared" si="239"/>
        <v>141.05</v>
      </c>
      <c r="F360" s="74">
        <v>12</v>
      </c>
      <c r="G360" s="76">
        <f>2*F360</f>
        <v>24</v>
      </c>
      <c r="H360" s="19"/>
      <c r="I360" s="19">
        <v>9</v>
      </c>
      <c r="J360" s="79">
        <f>3*I360</f>
        <v>27</v>
      </c>
      <c r="L360" s="19"/>
      <c r="M360" s="79">
        <f t="shared" si="247"/>
        <v>0</v>
      </c>
      <c r="N360" s="19"/>
      <c r="O360" s="19">
        <v>13</v>
      </c>
      <c r="P360" s="79">
        <f t="shared" si="258"/>
        <v>13</v>
      </c>
      <c r="Q360" s="19"/>
      <c r="R360" s="81"/>
      <c r="S360" s="82">
        <f t="shared" si="265"/>
        <v>0</v>
      </c>
      <c r="T360" s="19"/>
      <c r="U360" s="19">
        <v>1</v>
      </c>
      <c r="V360" s="79">
        <f t="shared" si="262"/>
        <v>2.5</v>
      </c>
      <c r="W360" s="19"/>
      <c r="X360" s="19">
        <v>9</v>
      </c>
      <c r="Y360" s="82">
        <f>1*X360</f>
        <v>9</v>
      </c>
      <c r="AA360" s="19">
        <v>6</v>
      </c>
      <c r="AB360" s="84">
        <f>0.8*AA360</f>
        <v>4.8</v>
      </c>
      <c r="AC360" s="19"/>
      <c r="AD360" s="19"/>
      <c r="AE360" s="79">
        <f t="shared" si="256"/>
        <v>0</v>
      </c>
      <c r="AF360" s="19"/>
      <c r="AG360" s="19"/>
      <c r="AH360" s="19">
        <v>1</v>
      </c>
      <c r="AI360" s="19">
        <f t="shared" si="245"/>
        <v>0.5</v>
      </c>
      <c r="AJ360" s="79">
        <f t="shared" si="264"/>
        <v>0.75</v>
      </c>
      <c r="AK360" s="19"/>
      <c r="AL360" s="19">
        <v>3</v>
      </c>
      <c r="AM360" s="19">
        <v>3</v>
      </c>
      <c r="AN360" s="19">
        <f t="shared" si="243"/>
        <v>6</v>
      </c>
      <c r="AO360" s="79">
        <f t="shared" si="260"/>
        <v>6</v>
      </c>
      <c r="AP360" s="19"/>
      <c r="AQ360" s="19">
        <v>3</v>
      </c>
      <c r="AR360" s="82">
        <f t="shared" si="238"/>
        <v>3</v>
      </c>
      <c r="AS360" s="81"/>
      <c r="AT360" s="81">
        <v>14</v>
      </c>
      <c r="AU360" s="81">
        <v>4</v>
      </c>
      <c r="AV360" s="81">
        <f t="shared" si="241"/>
        <v>22</v>
      </c>
      <c r="AW360" s="79">
        <f>1*AV360</f>
        <v>22</v>
      </c>
      <c r="AX360" s="19"/>
      <c r="AY360" s="81">
        <v>13</v>
      </c>
      <c r="AZ360" s="79">
        <f>2*AY360</f>
        <v>26</v>
      </c>
      <c r="BA360" s="19"/>
      <c r="BB360" s="19">
        <v>2</v>
      </c>
      <c r="BC360" s="79">
        <f t="shared" si="242"/>
        <v>3</v>
      </c>
      <c r="BD360" s="19"/>
    </row>
    <row r="361" customHeight="1" spans="1:56">
      <c r="A361" s="74">
        <v>116919</v>
      </c>
      <c r="B361" s="74" t="s">
        <v>677</v>
      </c>
      <c r="C361" s="74">
        <v>1003110</v>
      </c>
      <c r="D361" s="74" t="s">
        <v>678</v>
      </c>
      <c r="E361" s="75">
        <f t="shared" si="239"/>
        <v>268</v>
      </c>
      <c r="F361" s="74">
        <v>44</v>
      </c>
      <c r="G361" s="76">
        <f>4*F361</f>
        <v>176</v>
      </c>
      <c r="H361" s="19">
        <v>30</v>
      </c>
      <c r="I361" s="19">
        <v>6</v>
      </c>
      <c r="J361" s="79">
        <f>2*I361</f>
        <v>12</v>
      </c>
      <c r="K361" s="19">
        <v>15</v>
      </c>
      <c r="L361" s="19"/>
      <c r="M361" s="79">
        <f t="shared" si="247"/>
        <v>0</v>
      </c>
      <c r="N361" s="19">
        <v>8</v>
      </c>
      <c r="O361" s="19">
        <v>17</v>
      </c>
      <c r="P361" s="79">
        <f t="shared" si="258"/>
        <v>17</v>
      </c>
      <c r="Q361" s="19">
        <v>20</v>
      </c>
      <c r="R361" s="81"/>
      <c r="S361" s="82">
        <f t="shared" si="265"/>
        <v>0</v>
      </c>
      <c r="T361" s="19">
        <v>6</v>
      </c>
      <c r="U361" s="19"/>
      <c r="V361" s="79">
        <f t="shared" si="262"/>
        <v>0</v>
      </c>
      <c r="W361" s="19">
        <v>4</v>
      </c>
      <c r="X361" s="19">
        <v>4</v>
      </c>
      <c r="Y361" s="82">
        <f>0.8*X361</f>
        <v>3.2</v>
      </c>
      <c r="Z361" s="19">
        <v>8</v>
      </c>
      <c r="AA361" s="19"/>
      <c r="AB361" s="84"/>
      <c r="AC361" s="19">
        <v>3</v>
      </c>
      <c r="AD361" s="19">
        <v>1</v>
      </c>
      <c r="AE361" s="79">
        <f t="shared" si="256"/>
        <v>0.3</v>
      </c>
      <c r="AF361" s="19">
        <v>8</v>
      </c>
      <c r="AG361" s="19">
        <v>3</v>
      </c>
      <c r="AH361" s="19">
        <v>1</v>
      </c>
      <c r="AI361" s="19">
        <f t="shared" si="245"/>
        <v>3.5</v>
      </c>
      <c r="AJ361" s="79">
        <f>3*AI361</f>
        <v>10.5</v>
      </c>
      <c r="AK361" s="19">
        <v>5</v>
      </c>
      <c r="AL361" s="19">
        <v>15</v>
      </c>
      <c r="AM361" s="19">
        <v>4</v>
      </c>
      <c r="AN361" s="19">
        <f t="shared" si="243"/>
        <v>19</v>
      </c>
      <c r="AO361" s="79">
        <f>2.5*AN361</f>
        <v>47.5</v>
      </c>
      <c r="AP361" s="19">
        <v>20</v>
      </c>
      <c r="AQ361" s="19"/>
      <c r="AR361" s="82">
        <f t="shared" si="238"/>
        <v>0</v>
      </c>
      <c r="AS361" s="81">
        <v>10</v>
      </c>
      <c r="AT361" s="81"/>
      <c r="AU361" s="81"/>
      <c r="AV361" s="81">
        <f t="shared" si="241"/>
        <v>0</v>
      </c>
      <c r="AW361" s="79">
        <f t="shared" ref="AW361:AW390" si="266">0.5*AV361</f>
        <v>0</v>
      </c>
      <c r="AX361" s="19">
        <v>15</v>
      </c>
      <c r="AY361" s="81"/>
      <c r="AZ361" s="79">
        <f>1*AY361</f>
        <v>0</v>
      </c>
      <c r="BA361" s="19">
        <v>10</v>
      </c>
      <c r="BB361" s="19">
        <v>1</v>
      </c>
      <c r="BC361" s="79">
        <f t="shared" si="242"/>
        <v>1.5</v>
      </c>
      <c r="BD361" s="19">
        <v>15</v>
      </c>
    </row>
    <row r="362" customHeight="1" spans="1:56">
      <c r="A362" s="74"/>
      <c r="B362" s="74"/>
      <c r="C362" s="74">
        <v>1003111</v>
      </c>
      <c r="D362" s="74" t="s">
        <v>679</v>
      </c>
      <c r="E362" s="75">
        <f t="shared" si="239"/>
        <v>55.1</v>
      </c>
      <c r="F362" s="74">
        <v>6</v>
      </c>
      <c r="G362" s="76">
        <f>4*F362</f>
        <v>24</v>
      </c>
      <c r="H362" s="19"/>
      <c r="I362" s="19">
        <v>1</v>
      </c>
      <c r="J362" s="79">
        <f>2*I362</f>
        <v>2</v>
      </c>
      <c r="L362" s="19"/>
      <c r="M362" s="79">
        <f t="shared" si="247"/>
        <v>0</v>
      </c>
      <c r="N362" s="19"/>
      <c r="O362" s="19">
        <v>1</v>
      </c>
      <c r="P362" s="79">
        <f t="shared" si="258"/>
        <v>1</v>
      </c>
      <c r="Q362" s="19"/>
      <c r="R362" s="81"/>
      <c r="S362" s="82">
        <f t="shared" si="265"/>
        <v>0</v>
      </c>
      <c r="T362" s="19"/>
      <c r="U362" s="19"/>
      <c r="V362" s="79">
        <f t="shared" si="262"/>
        <v>0</v>
      </c>
      <c r="W362" s="19"/>
      <c r="X362" s="19">
        <v>2</v>
      </c>
      <c r="Y362" s="82">
        <f>0.8*X362</f>
        <v>1.6</v>
      </c>
      <c r="AA362" s="19"/>
      <c r="AB362" s="84"/>
      <c r="AC362" s="19"/>
      <c r="AD362" s="19"/>
      <c r="AE362" s="79">
        <f t="shared" si="256"/>
        <v>0</v>
      </c>
      <c r="AF362" s="19"/>
      <c r="AG362" s="19">
        <v>3</v>
      </c>
      <c r="AH362" s="19"/>
      <c r="AI362" s="19">
        <f t="shared" si="245"/>
        <v>3</v>
      </c>
      <c r="AJ362" s="79">
        <f>3*AI362</f>
        <v>9</v>
      </c>
      <c r="AK362" s="19"/>
      <c r="AL362" s="19">
        <v>6</v>
      </c>
      <c r="AM362" s="19">
        <v>1</v>
      </c>
      <c r="AN362" s="19">
        <f t="shared" si="243"/>
        <v>7</v>
      </c>
      <c r="AO362" s="79">
        <f>2.5*AN362</f>
        <v>17.5</v>
      </c>
      <c r="AP362" s="19"/>
      <c r="AQ362" s="19"/>
      <c r="AR362" s="82">
        <f t="shared" si="238"/>
        <v>0</v>
      </c>
      <c r="AS362" s="81"/>
      <c r="AT362" s="81"/>
      <c r="AU362" s="81"/>
      <c r="AV362" s="81">
        <f t="shared" si="241"/>
        <v>0</v>
      </c>
      <c r="AW362" s="79">
        <f t="shared" si="266"/>
        <v>0</v>
      </c>
      <c r="AX362" s="19"/>
      <c r="AY362" s="81"/>
      <c r="AZ362" s="79">
        <f t="shared" ref="AZ362:AZ393" si="267">1*AY362</f>
        <v>0</v>
      </c>
      <c r="BA362" s="19"/>
      <c r="BB362" s="19"/>
      <c r="BC362" s="79">
        <f t="shared" si="242"/>
        <v>0</v>
      </c>
      <c r="BD362" s="19"/>
    </row>
    <row r="363" customHeight="1" spans="1:56">
      <c r="A363" s="74"/>
      <c r="B363" s="74"/>
      <c r="C363" s="74">
        <v>1003130</v>
      </c>
      <c r="D363" s="74" t="s">
        <v>680</v>
      </c>
      <c r="E363" s="75">
        <f t="shared" si="239"/>
        <v>54.6</v>
      </c>
      <c r="F363" s="74">
        <v>7</v>
      </c>
      <c r="G363" s="76">
        <f>4*F363</f>
        <v>28</v>
      </c>
      <c r="H363" s="19"/>
      <c r="I363" s="19">
        <v>4</v>
      </c>
      <c r="J363" s="79">
        <f>2*I363</f>
        <v>8</v>
      </c>
      <c r="L363" s="19"/>
      <c r="M363" s="79">
        <f t="shared" si="247"/>
        <v>0</v>
      </c>
      <c r="N363" s="19"/>
      <c r="O363" s="19"/>
      <c r="P363" s="79">
        <f t="shared" si="258"/>
        <v>0</v>
      </c>
      <c r="Q363" s="19"/>
      <c r="R363" s="81"/>
      <c r="S363" s="82">
        <f t="shared" si="265"/>
        <v>0</v>
      </c>
      <c r="T363" s="19"/>
      <c r="U363" s="19"/>
      <c r="V363" s="79">
        <f t="shared" si="262"/>
        <v>0</v>
      </c>
      <c r="W363" s="19"/>
      <c r="X363" s="19">
        <v>1</v>
      </c>
      <c r="Y363" s="82">
        <f>0.8*X363</f>
        <v>0.8</v>
      </c>
      <c r="AA363" s="19">
        <v>1</v>
      </c>
      <c r="AB363" s="84"/>
      <c r="AC363" s="19"/>
      <c r="AD363" s="19">
        <v>1</v>
      </c>
      <c r="AE363" s="79">
        <f t="shared" si="256"/>
        <v>0.3</v>
      </c>
      <c r="AF363" s="19"/>
      <c r="AG363" s="19">
        <v>1</v>
      </c>
      <c r="AH363" s="19"/>
      <c r="AI363" s="19">
        <f t="shared" si="245"/>
        <v>1</v>
      </c>
      <c r="AJ363" s="79">
        <f>3*AI363</f>
        <v>3</v>
      </c>
      <c r="AK363" s="19"/>
      <c r="AL363" s="19">
        <v>4</v>
      </c>
      <c r="AM363" s="19"/>
      <c r="AN363" s="19">
        <f t="shared" si="243"/>
        <v>4</v>
      </c>
      <c r="AO363" s="79">
        <f>2.5*AN363</f>
        <v>10</v>
      </c>
      <c r="AP363" s="19"/>
      <c r="AQ363" s="19"/>
      <c r="AR363" s="82">
        <f t="shared" si="238"/>
        <v>0</v>
      </c>
      <c r="AS363" s="81"/>
      <c r="AT363" s="81"/>
      <c r="AU363" s="81">
        <v>3</v>
      </c>
      <c r="AV363" s="81">
        <f t="shared" si="241"/>
        <v>6</v>
      </c>
      <c r="AW363" s="79">
        <f t="shared" si="266"/>
        <v>3</v>
      </c>
      <c r="AX363" s="19"/>
      <c r="AY363" s="81"/>
      <c r="AZ363" s="79">
        <f t="shared" si="267"/>
        <v>0</v>
      </c>
      <c r="BA363" s="19"/>
      <c r="BB363" s="19">
        <v>1</v>
      </c>
      <c r="BC363" s="79">
        <f t="shared" si="242"/>
        <v>1.5</v>
      </c>
      <c r="BD363" s="19"/>
    </row>
    <row r="364" customHeight="1" spans="1:56">
      <c r="A364" s="74"/>
      <c r="B364" s="74"/>
      <c r="C364" s="74">
        <v>1003131</v>
      </c>
      <c r="D364" s="74" t="s">
        <v>681</v>
      </c>
      <c r="E364" s="75">
        <f t="shared" si="239"/>
        <v>11</v>
      </c>
      <c r="F364" s="74">
        <v>2</v>
      </c>
      <c r="G364" s="76">
        <f>4*F364</f>
        <v>8</v>
      </c>
      <c r="H364" s="19"/>
      <c r="I364" s="19">
        <v>1</v>
      </c>
      <c r="J364" s="79">
        <f>2*I364</f>
        <v>2</v>
      </c>
      <c r="L364" s="19"/>
      <c r="M364" s="79">
        <f t="shared" si="247"/>
        <v>0</v>
      </c>
      <c r="N364" s="19"/>
      <c r="O364" s="19">
        <v>1</v>
      </c>
      <c r="P364" s="79">
        <f t="shared" si="258"/>
        <v>1</v>
      </c>
      <c r="Q364" s="19"/>
      <c r="R364" s="81"/>
      <c r="S364" s="82">
        <f t="shared" si="265"/>
        <v>0</v>
      </c>
      <c r="T364" s="19"/>
      <c r="U364" s="19"/>
      <c r="V364" s="79">
        <f t="shared" si="262"/>
        <v>0</v>
      </c>
      <c r="W364" s="19"/>
      <c r="X364" s="19"/>
      <c r="Y364" s="82">
        <f>0.8*X364</f>
        <v>0</v>
      </c>
      <c r="AA364" s="19"/>
      <c r="AB364" s="84"/>
      <c r="AC364" s="19"/>
      <c r="AD364" s="19"/>
      <c r="AE364" s="79">
        <f t="shared" si="256"/>
        <v>0</v>
      </c>
      <c r="AF364" s="19"/>
      <c r="AG364" s="19"/>
      <c r="AH364" s="19"/>
      <c r="AI364" s="19">
        <f t="shared" si="245"/>
        <v>0</v>
      </c>
      <c r="AJ364" s="79">
        <f>3*AI364</f>
        <v>0</v>
      </c>
      <c r="AK364" s="19"/>
      <c r="AL364" s="19"/>
      <c r="AM364" s="19"/>
      <c r="AN364" s="19">
        <f t="shared" si="243"/>
        <v>0</v>
      </c>
      <c r="AO364" s="79">
        <f>2.5*AN364</f>
        <v>0</v>
      </c>
      <c r="AP364" s="19"/>
      <c r="AQ364" s="19"/>
      <c r="AR364" s="82">
        <f t="shared" si="238"/>
        <v>0</v>
      </c>
      <c r="AS364" s="81"/>
      <c r="AT364" s="81"/>
      <c r="AU364" s="81"/>
      <c r="AV364" s="81">
        <f t="shared" si="241"/>
        <v>0</v>
      </c>
      <c r="AW364" s="79">
        <f t="shared" si="266"/>
        <v>0</v>
      </c>
      <c r="AX364" s="19"/>
      <c r="AY364" s="81"/>
      <c r="AZ364" s="79">
        <f t="shared" si="267"/>
        <v>0</v>
      </c>
      <c r="BA364" s="19"/>
      <c r="BB364" s="19"/>
      <c r="BC364" s="79">
        <f t="shared" si="242"/>
        <v>0</v>
      </c>
      <c r="BD364" s="19"/>
    </row>
    <row r="365" customHeight="1" spans="1:56">
      <c r="A365" s="74"/>
      <c r="B365" s="74"/>
      <c r="C365" s="74">
        <v>1003112</v>
      </c>
      <c r="D365" s="74" t="s">
        <v>682</v>
      </c>
      <c r="E365" s="75">
        <f t="shared" si="239"/>
        <v>2</v>
      </c>
      <c r="F365" s="74"/>
      <c r="G365" s="76"/>
      <c r="H365" s="19"/>
      <c r="I365" s="19">
        <v>1</v>
      </c>
      <c r="J365" s="79">
        <f>2*I365</f>
        <v>2</v>
      </c>
      <c r="L365" s="19"/>
      <c r="M365" s="79">
        <f t="shared" si="247"/>
        <v>0</v>
      </c>
      <c r="N365" s="19"/>
      <c r="O365" s="19"/>
      <c r="P365" s="79">
        <f t="shared" si="258"/>
        <v>0</v>
      </c>
      <c r="Q365" s="19"/>
      <c r="R365" s="81"/>
      <c r="S365" s="82">
        <f t="shared" si="265"/>
        <v>0</v>
      </c>
      <c r="T365" s="19"/>
      <c r="U365" s="19"/>
      <c r="V365" s="79">
        <f t="shared" si="262"/>
        <v>0</v>
      </c>
      <c r="W365" s="19"/>
      <c r="X365" s="19"/>
      <c r="Y365" s="82">
        <f>0.8*X365</f>
        <v>0</v>
      </c>
      <c r="AA365" s="19"/>
      <c r="AB365" s="84"/>
      <c r="AC365" s="19"/>
      <c r="AD365" s="19"/>
      <c r="AE365" s="79">
        <f t="shared" si="256"/>
        <v>0</v>
      </c>
      <c r="AF365" s="19"/>
      <c r="AG365" s="19"/>
      <c r="AH365" s="19"/>
      <c r="AI365" s="19">
        <f t="shared" si="245"/>
        <v>0</v>
      </c>
      <c r="AJ365" s="79">
        <f>3*AI365</f>
        <v>0</v>
      </c>
      <c r="AK365" s="19"/>
      <c r="AL365" s="19"/>
      <c r="AM365" s="19"/>
      <c r="AN365" s="19">
        <f t="shared" si="243"/>
        <v>0</v>
      </c>
      <c r="AO365" s="79">
        <f>2.5*AN365</f>
        <v>0</v>
      </c>
      <c r="AP365" s="19"/>
      <c r="AQ365" s="19"/>
      <c r="AR365" s="82">
        <f t="shared" si="238"/>
        <v>0</v>
      </c>
      <c r="AS365" s="81"/>
      <c r="AT365" s="81"/>
      <c r="AU365" s="81"/>
      <c r="AV365" s="81">
        <f t="shared" si="241"/>
        <v>0</v>
      </c>
      <c r="AW365" s="79">
        <f t="shared" si="266"/>
        <v>0</v>
      </c>
      <c r="AX365" s="19"/>
      <c r="AY365" s="81"/>
      <c r="AZ365" s="79">
        <f t="shared" si="267"/>
        <v>0</v>
      </c>
      <c r="BA365" s="19"/>
      <c r="BB365" s="19"/>
      <c r="BC365" s="79">
        <f t="shared" si="242"/>
        <v>0</v>
      </c>
      <c r="BD365" s="19"/>
    </row>
    <row r="366" customHeight="1" spans="1:56">
      <c r="A366" s="74"/>
      <c r="B366" s="74"/>
      <c r="C366" s="86">
        <v>14436</v>
      </c>
      <c r="D366" s="86" t="s">
        <v>535</v>
      </c>
      <c r="E366" s="75">
        <f t="shared" si="239"/>
        <v>1</v>
      </c>
      <c r="F366" s="74"/>
      <c r="G366" s="76"/>
      <c r="H366" s="19"/>
      <c r="I366" s="19"/>
      <c r="J366" s="79"/>
      <c r="L366" s="19"/>
      <c r="M366" s="79"/>
      <c r="N366" s="19"/>
      <c r="O366" s="19"/>
      <c r="P366" s="79"/>
      <c r="Q366" s="19"/>
      <c r="R366" s="81"/>
      <c r="S366" s="82"/>
      <c r="T366" s="19"/>
      <c r="U366" s="19"/>
      <c r="V366" s="79"/>
      <c r="W366" s="19"/>
      <c r="X366" s="19"/>
      <c r="Y366" s="82"/>
      <c r="AA366" s="19"/>
      <c r="AB366" s="84"/>
      <c r="AC366" s="19"/>
      <c r="AD366" s="19"/>
      <c r="AE366" s="79"/>
      <c r="AF366" s="19"/>
      <c r="AG366" s="19"/>
      <c r="AH366" s="19"/>
      <c r="AI366" s="19"/>
      <c r="AJ366" s="79"/>
      <c r="AK366" s="19"/>
      <c r="AL366" s="19"/>
      <c r="AM366" s="19"/>
      <c r="AN366" s="19"/>
      <c r="AO366" s="79"/>
      <c r="AP366" s="19"/>
      <c r="AQ366" s="19"/>
      <c r="AR366" s="82"/>
      <c r="AS366" s="81"/>
      <c r="AT366" s="81"/>
      <c r="AU366" s="81">
        <v>1</v>
      </c>
      <c r="AV366" s="81">
        <f t="shared" si="241"/>
        <v>2</v>
      </c>
      <c r="AW366" s="79">
        <f t="shared" si="266"/>
        <v>1</v>
      </c>
      <c r="AX366" s="19"/>
      <c r="AY366" s="81"/>
      <c r="AZ366" s="79">
        <f t="shared" si="267"/>
        <v>0</v>
      </c>
      <c r="BA366" s="19"/>
      <c r="BB366" s="19"/>
      <c r="BC366" s="79">
        <f t="shared" si="242"/>
        <v>0</v>
      </c>
      <c r="BD366" s="19"/>
    </row>
    <row r="367" customHeight="1" spans="1:56">
      <c r="A367" s="74">
        <v>117184</v>
      </c>
      <c r="B367" s="74" t="s">
        <v>683</v>
      </c>
      <c r="C367" s="74">
        <v>5408</v>
      </c>
      <c r="D367" s="74" t="s">
        <v>684</v>
      </c>
      <c r="E367" s="75">
        <f t="shared" si="239"/>
        <v>149.6</v>
      </c>
      <c r="F367" s="74">
        <v>26</v>
      </c>
      <c r="G367" s="76">
        <f>4*F367</f>
        <v>104</v>
      </c>
      <c r="H367" s="19">
        <v>34</v>
      </c>
      <c r="I367" s="19">
        <v>6</v>
      </c>
      <c r="J367" s="79">
        <f t="shared" ref="J367:J372" si="268">3*I367</f>
        <v>18</v>
      </c>
      <c r="K367" s="19">
        <v>25</v>
      </c>
      <c r="L367" s="19"/>
      <c r="M367" s="79">
        <f t="shared" ref="M367:M389" si="269">1.5*L367</f>
        <v>0</v>
      </c>
      <c r="N367" s="19">
        <v>12</v>
      </c>
      <c r="O367" s="19">
        <v>5</v>
      </c>
      <c r="P367" s="79">
        <f>2*O367</f>
        <v>10</v>
      </c>
      <c r="Q367" s="19">
        <v>30</v>
      </c>
      <c r="R367" s="81"/>
      <c r="S367" s="82">
        <f t="shared" ref="S367:S410" si="270">0.8*R367</f>
        <v>0</v>
      </c>
      <c r="T367" s="19">
        <v>10</v>
      </c>
      <c r="U367" s="19"/>
      <c r="V367" s="79">
        <f t="shared" ref="V367:V372" si="271">3.5*U367</f>
        <v>0</v>
      </c>
      <c r="W367" s="19">
        <v>6</v>
      </c>
      <c r="X367" s="19">
        <v>2</v>
      </c>
      <c r="Y367" s="82">
        <f t="shared" ref="Y367:Y374" si="272">0.8*X367</f>
        <v>1.6</v>
      </c>
      <c r="Z367" s="19">
        <v>12</v>
      </c>
      <c r="AA367" s="19"/>
      <c r="AB367" s="84"/>
      <c r="AC367" s="19">
        <v>8</v>
      </c>
      <c r="AD367" s="19"/>
      <c r="AE367" s="79">
        <f t="shared" ref="AE367:AE411" si="273">0.3*AD367</f>
        <v>0</v>
      </c>
      <c r="AF367" s="19">
        <v>12</v>
      </c>
      <c r="AG367" s="19"/>
      <c r="AH367" s="19"/>
      <c r="AI367" s="19">
        <f t="shared" ref="AI367:AI412" si="274">AG367+AH367/2</f>
        <v>0</v>
      </c>
      <c r="AJ367" s="79">
        <f t="shared" ref="AJ367:AJ378" si="275">1.5*AI367</f>
        <v>0</v>
      </c>
      <c r="AK367" s="19">
        <v>10</v>
      </c>
      <c r="AL367" s="19">
        <v>2</v>
      </c>
      <c r="AM367" s="19"/>
      <c r="AN367" s="19">
        <f t="shared" ref="AN367:AN412" si="276">AL367+AM367</f>
        <v>2</v>
      </c>
      <c r="AO367" s="79">
        <f>2.5*AN367</f>
        <v>5</v>
      </c>
      <c r="AP367" s="19">
        <v>25</v>
      </c>
      <c r="AQ367" s="19"/>
      <c r="AR367" s="82">
        <f t="shared" ref="AR367:AR384" si="277">1*AQ367</f>
        <v>0</v>
      </c>
      <c r="AS367" s="81">
        <v>15</v>
      </c>
      <c r="AT367" s="81">
        <v>1</v>
      </c>
      <c r="AU367" s="81">
        <v>1</v>
      </c>
      <c r="AV367" s="81">
        <f t="shared" si="241"/>
        <v>3</v>
      </c>
      <c r="AW367" s="79">
        <f t="shared" si="266"/>
        <v>1.5</v>
      </c>
      <c r="AX367" s="19">
        <v>25</v>
      </c>
      <c r="AY367" s="81">
        <v>5</v>
      </c>
      <c r="AZ367" s="79">
        <f t="shared" si="267"/>
        <v>5</v>
      </c>
      <c r="BA367" s="19">
        <v>15</v>
      </c>
      <c r="BB367" s="19">
        <v>3</v>
      </c>
      <c r="BC367" s="79">
        <f t="shared" si="242"/>
        <v>4.5</v>
      </c>
      <c r="BD367" s="19">
        <v>20</v>
      </c>
    </row>
    <row r="368" customHeight="1" spans="1:56">
      <c r="A368" s="74"/>
      <c r="B368" s="74"/>
      <c r="C368" s="74">
        <v>11769</v>
      </c>
      <c r="D368" s="74" t="s">
        <v>685</v>
      </c>
      <c r="E368" s="75">
        <f t="shared" si="239"/>
        <v>100.4</v>
      </c>
      <c r="F368" s="74">
        <v>12</v>
      </c>
      <c r="G368" s="76">
        <f>4*F368</f>
        <v>48</v>
      </c>
      <c r="H368" s="19"/>
      <c r="I368" s="19">
        <v>6</v>
      </c>
      <c r="J368" s="79">
        <f t="shared" si="268"/>
        <v>18</v>
      </c>
      <c r="L368" s="19"/>
      <c r="M368" s="79">
        <f t="shared" si="269"/>
        <v>0</v>
      </c>
      <c r="N368" s="19"/>
      <c r="O368" s="19">
        <v>6</v>
      </c>
      <c r="P368" s="79">
        <f>2*O368</f>
        <v>12</v>
      </c>
      <c r="Q368" s="19"/>
      <c r="R368" s="81"/>
      <c r="S368" s="82">
        <f t="shared" si="270"/>
        <v>0</v>
      </c>
      <c r="T368" s="19"/>
      <c r="U368" s="19"/>
      <c r="V368" s="79">
        <f t="shared" si="271"/>
        <v>0</v>
      </c>
      <c r="W368" s="19"/>
      <c r="X368" s="19">
        <v>3</v>
      </c>
      <c r="Y368" s="82">
        <f t="shared" si="272"/>
        <v>2.4</v>
      </c>
      <c r="AA368" s="19">
        <v>1</v>
      </c>
      <c r="AB368" s="84"/>
      <c r="AC368" s="19"/>
      <c r="AD368" s="19"/>
      <c r="AE368" s="79">
        <f t="shared" si="273"/>
        <v>0</v>
      </c>
      <c r="AF368" s="19"/>
      <c r="AG368" s="19"/>
      <c r="AH368" s="19"/>
      <c r="AI368" s="19">
        <f t="shared" si="274"/>
        <v>0</v>
      </c>
      <c r="AJ368" s="79">
        <f t="shared" si="275"/>
        <v>0</v>
      </c>
      <c r="AK368" s="19"/>
      <c r="AL368" s="19">
        <v>7</v>
      </c>
      <c r="AM368" s="19">
        <v>1</v>
      </c>
      <c r="AN368" s="19">
        <f t="shared" si="276"/>
        <v>8</v>
      </c>
      <c r="AO368" s="79">
        <f>2.5*AN368</f>
        <v>20</v>
      </c>
      <c r="AP368" s="19"/>
      <c r="AQ368" s="19"/>
      <c r="AR368" s="82">
        <f t="shared" si="277"/>
        <v>0</v>
      </c>
      <c r="AS368" s="81"/>
      <c r="AT368" s="81"/>
      <c r="AU368" s="81"/>
      <c r="AV368" s="81">
        <f t="shared" si="241"/>
        <v>0</v>
      </c>
      <c r="AW368" s="79">
        <f t="shared" si="266"/>
        <v>0</v>
      </c>
      <c r="AX368" s="19"/>
      <c r="AY368" s="81"/>
      <c r="AZ368" s="79">
        <f t="shared" si="267"/>
        <v>0</v>
      </c>
      <c r="BA368" s="19"/>
      <c r="BB368" s="19"/>
      <c r="BC368" s="79">
        <f t="shared" si="242"/>
        <v>0</v>
      </c>
      <c r="BD368" s="19"/>
    </row>
    <row r="369" customHeight="1" spans="1:56">
      <c r="A369" s="74"/>
      <c r="B369" s="74"/>
      <c r="C369" s="74">
        <v>15048</v>
      </c>
      <c r="D369" s="74" t="s">
        <v>297</v>
      </c>
      <c r="E369" s="75">
        <f t="shared" si="239"/>
        <v>218.6</v>
      </c>
      <c r="F369" s="74">
        <v>26</v>
      </c>
      <c r="G369" s="76">
        <f>4*F369</f>
        <v>104</v>
      </c>
      <c r="H369" s="19"/>
      <c r="I369" s="19">
        <v>10</v>
      </c>
      <c r="J369" s="79">
        <f t="shared" si="268"/>
        <v>30</v>
      </c>
      <c r="L369" s="19"/>
      <c r="M369" s="79">
        <f t="shared" si="269"/>
        <v>0</v>
      </c>
      <c r="N369" s="19"/>
      <c r="O369" s="19">
        <v>17</v>
      </c>
      <c r="P369" s="79">
        <f>2*O369</f>
        <v>34</v>
      </c>
      <c r="Q369" s="19"/>
      <c r="R369" s="81"/>
      <c r="S369" s="82">
        <f t="shared" si="270"/>
        <v>0</v>
      </c>
      <c r="T369" s="19"/>
      <c r="U369" s="19">
        <v>3</v>
      </c>
      <c r="V369" s="79">
        <f t="shared" si="271"/>
        <v>10.5</v>
      </c>
      <c r="W369" s="19"/>
      <c r="X369" s="19">
        <v>2</v>
      </c>
      <c r="Y369" s="82">
        <f t="shared" si="272"/>
        <v>1.6</v>
      </c>
      <c r="AA369" s="19">
        <v>2</v>
      </c>
      <c r="AB369" s="84"/>
      <c r="AC369" s="19"/>
      <c r="AD369" s="19"/>
      <c r="AE369" s="79">
        <f t="shared" si="273"/>
        <v>0</v>
      </c>
      <c r="AF369" s="19"/>
      <c r="AG369" s="19">
        <v>1</v>
      </c>
      <c r="AH369" s="19"/>
      <c r="AI369" s="19">
        <f t="shared" si="274"/>
        <v>1</v>
      </c>
      <c r="AJ369" s="79">
        <f t="shared" si="275"/>
        <v>1.5</v>
      </c>
      <c r="AK369" s="19"/>
      <c r="AL369" s="19">
        <v>12</v>
      </c>
      <c r="AM369" s="19"/>
      <c r="AN369" s="19">
        <f t="shared" si="276"/>
        <v>12</v>
      </c>
      <c r="AO369" s="79">
        <f>2.5*AN369</f>
        <v>30</v>
      </c>
      <c r="AP369" s="19"/>
      <c r="AQ369" s="19">
        <v>1</v>
      </c>
      <c r="AR369" s="82">
        <f t="shared" si="277"/>
        <v>1</v>
      </c>
      <c r="AS369" s="81"/>
      <c r="AT369" s="81">
        <v>8</v>
      </c>
      <c r="AU369" s="81"/>
      <c r="AV369" s="81">
        <f t="shared" si="241"/>
        <v>8</v>
      </c>
      <c r="AW369" s="79">
        <f t="shared" si="266"/>
        <v>4</v>
      </c>
      <c r="AX369" s="19"/>
      <c r="AY369" s="81">
        <v>2</v>
      </c>
      <c r="AZ369" s="79">
        <f t="shared" si="267"/>
        <v>2</v>
      </c>
      <c r="BA369" s="19"/>
      <c r="BB369" s="19"/>
      <c r="BC369" s="79">
        <f t="shared" si="242"/>
        <v>0</v>
      </c>
      <c r="BD369" s="19"/>
    </row>
    <row r="370" customHeight="1" spans="1:56">
      <c r="A370" s="74"/>
      <c r="B370" s="74"/>
      <c r="C370" s="74">
        <v>15049</v>
      </c>
      <c r="D370" s="74" t="s">
        <v>686</v>
      </c>
      <c r="E370" s="75">
        <f t="shared" si="239"/>
        <v>195.4</v>
      </c>
      <c r="F370" s="74">
        <v>28</v>
      </c>
      <c r="G370" s="76">
        <f>4*F370</f>
        <v>112</v>
      </c>
      <c r="H370" s="19"/>
      <c r="I370" s="19">
        <v>10</v>
      </c>
      <c r="J370" s="79">
        <f t="shared" si="268"/>
        <v>30</v>
      </c>
      <c r="L370" s="19"/>
      <c r="M370" s="79">
        <f t="shared" si="269"/>
        <v>0</v>
      </c>
      <c r="N370" s="19"/>
      <c r="O370" s="19">
        <v>10</v>
      </c>
      <c r="P370" s="79">
        <f>2*O370</f>
        <v>20</v>
      </c>
      <c r="Q370" s="19"/>
      <c r="R370" s="81"/>
      <c r="S370" s="82">
        <f t="shared" si="270"/>
        <v>0</v>
      </c>
      <c r="T370" s="19"/>
      <c r="U370" s="19">
        <v>5</v>
      </c>
      <c r="V370" s="79">
        <f t="shared" si="271"/>
        <v>17.5</v>
      </c>
      <c r="W370" s="19"/>
      <c r="X370" s="19">
        <v>3</v>
      </c>
      <c r="Y370" s="82">
        <f t="shared" si="272"/>
        <v>2.4</v>
      </c>
      <c r="AA370" s="19">
        <v>1</v>
      </c>
      <c r="AB370" s="84"/>
      <c r="AC370" s="19"/>
      <c r="AD370" s="19"/>
      <c r="AE370" s="79">
        <f t="shared" si="273"/>
        <v>0</v>
      </c>
      <c r="AF370" s="19"/>
      <c r="AG370" s="19">
        <v>1</v>
      </c>
      <c r="AH370" s="19"/>
      <c r="AI370" s="19">
        <f t="shared" si="274"/>
        <v>1</v>
      </c>
      <c r="AJ370" s="79">
        <f t="shared" si="275"/>
        <v>1.5</v>
      </c>
      <c r="AK370" s="19"/>
      <c r="AL370" s="19">
        <v>3</v>
      </c>
      <c r="AM370" s="19">
        <v>1</v>
      </c>
      <c r="AN370" s="19">
        <f t="shared" si="276"/>
        <v>4</v>
      </c>
      <c r="AO370" s="79">
        <f>2.5*AN370</f>
        <v>10</v>
      </c>
      <c r="AP370" s="19"/>
      <c r="AQ370" s="19"/>
      <c r="AR370" s="82">
        <f t="shared" si="277"/>
        <v>0</v>
      </c>
      <c r="AS370" s="81"/>
      <c r="AT370" s="81">
        <v>2</v>
      </c>
      <c r="AU370" s="81">
        <v>1</v>
      </c>
      <c r="AV370" s="81">
        <f t="shared" si="241"/>
        <v>4</v>
      </c>
      <c r="AW370" s="79">
        <f t="shared" si="266"/>
        <v>2</v>
      </c>
      <c r="AX370" s="19"/>
      <c r="AY370" s="81"/>
      <c r="AZ370" s="79">
        <f t="shared" si="267"/>
        <v>0</v>
      </c>
      <c r="BA370" s="19"/>
      <c r="BB370" s="19"/>
      <c r="BC370" s="79">
        <f t="shared" si="242"/>
        <v>0</v>
      </c>
      <c r="BD370" s="19"/>
    </row>
    <row r="371" customHeight="1" spans="1:56">
      <c r="A371" s="74">
        <v>117310</v>
      </c>
      <c r="B371" s="74" t="s">
        <v>687</v>
      </c>
      <c r="C371" s="74">
        <v>10949</v>
      </c>
      <c r="D371" s="74" t="s">
        <v>688</v>
      </c>
      <c r="E371" s="75">
        <f t="shared" si="239"/>
        <v>86.6</v>
      </c>
      <c r="F371" s="74">
        <v>12</v>
      </c>
      <c r="G371" s="76">
        <f>2*F371</f>
        <v>24</v>
      </c>
      <c r="H371" s="19">
        <v>30</v>
      </c>
      <c r="I371" s="19">
        <v>6</v>
      </c>
      <c r="J371" s="79">
        <f t="shared" si="268"/>
        <v>18</v>
      </c>
      <c r="K371" s="19">
        <v>15</v>
      </c>
      <c r="L371" s="19">
        <v>1</v>
      </c>
      <c r="M371" s="79">
        <f t="shared" si="269"/>
        <v>1.5</v>
      </c>
      <c r="N371" s="19">
        <v>8</v>
      </c>
      <c r="O371" s="19">
        <v>1</v>
      </c>
      <c r="P371" s="79">
        <f t="shared" ref="P371:P389" si="278">1*O371</f>
        <v>1</v>
      </c>
      <c r="Q371" s="19">
        <v>25</v>
      </c>
      <c r="R371" s="81"/>
      <c r="S371" s="82">
        <f t="shared" si="270"/>
        <v>0</v>
      </c>
      <c r="T371" s="19">
        <v>6</v>
      </c>
      <c r="U371" s="19">
        <v>6</v>
      </c>
      <c r="V371" s="79">
        <f t="shared" si="271"/>
        <v>21</v>
      </c>
      <c r="W371" s="19">
        <v>4</v>
      </c>
      <c r="X371" s="19">
        <v>2</v>
      </c>
      <c r="Y371" s="82">
        <f t="shared" si="272"/>
        <v>1.6</v>
      </c>
      <c r="Z371" s="19">
        <v>10</v>
      </c>
      <c r="AA371" s="19"/>
      <c r="AB371" s="84"/>
      <c r="AC371" s="19">
        <v>3</v>
      </c>
      <c r="AD371" s="19"/>
      <c r="AE371" s="79">
        <f t="shared" si="273"/>
        <v>0</v>
      </c>
      <c r="AF371" s="19">
        <v>8</v>
      </c>
      <c r="AG371" s="19">
        <v>1</v>
      </c>
      <c r="AH371" s="19"/>
      <c r="AI371" s="19">
        <f t="shared" si="274"/>
        <v>1</v>
      </c>
      <c r="AJ371" s="79">
        <f t="shared" si="275"/>
        <v>1.5</v>
      </c>
      <c r="AK371" s="19">
        <v>5</v>
      </c>
      <c r="AL371" s="19">
        <v>6</v>
      </c>
      <c r="AM371" s="19">
        <v>2</v>
      </c>
      <c r="AN371" s="19">
        <f t="shared" si="276"/>
        <v>8</v>
      </c>
      <c r="AO371" s="79">
        <f t="shared" ref="AO371:AO378" si="279">1*AN371</f>
        <v>8</v>
      </c>
      <c r="AP371" s="19">
        <v>20</v>
      </c>
      <c r="AQ371" s="19">
        <v>3</v>
      </c>
      <c r="AR371" s="82">
        <f t="shared" si="277"/>
        <v>3</v>
      </c>
      <c r="AS371" s="81">
        <v>12</v>
      </c>
      <c r="AT371" s="81">
        <v>12</v>
      </c>
      <c r="AU371" s="81"/>
      <c r="AV371" s="81">
        <f t="shared" si="241"/>
        <v>12</v>
      </c>
      <c r="AW371" s="79">
        <f t="shared" si="266"/>
        <v>6</v>
      </c>
      <c r="AX371" s="19">
        <v>20</v>
      </c>
      <c r="AY371" s="81">
        <v>1</v>
      </c>
      <c r="AZ371" s="79">
        <f t="shared" si="267"/>
        <v>1</v>
      </c>
      <c r="BA371" s="19">
        <v>10</v>
      </c>
      <c r="BB371" s="19"/>
      <c r="BC371" s="79">
        <f t="shared" si="242"/>
        <v>0</v>
      </c>
      <c r="BD371" s="19">
        <v>18</v>
      </c>
    </row>
    <row r="372" customHeight="1" spans="1:56">
      <c r="A372" s="74"/>
      <c r="B372" s="74"/>
      <c r="C372" s="74">
        <v>14483</v>
      </c>
      <c r="D372" s="74" t="s">
        <v>689</v>
      </c>
      <c r="E372" s="75">
        <f t="shared" si="239"/>
        <v>60.1</v>
      </c>
      <c r="F372" s="74">
        <v>9</v>
      </c>
      <c r="G372" s="76">
        <f>2*F372</f>
        <v>18</v>
      </c>
      <c r="H372" s="19"/>
      <c r="I372" s="19">
        <v>9</v>
      </c>
      <c r="J372" s="79">
        <f t="shared" si="268"/>
        <v>27</v>
      </c>
      <c r="L372" s="19">
        <v>3</v>
      </c>
      <c r="M372" s="79">
        <f t="shared" si="269"/>
        <v>4.5</v>
      </c>
      <c r="N372" s="19"/>
      <c r="O372" s="19">
        <v>3</v>
      </c>
      <c r="P372" s="79">
        <f t="shared" si="278"/>
        <v>3</v>
      </c>
      <c r="Q372" s="19"/>
      <c r="R372" s="81"/>
      <c r="S372" s="82">
        <f t="shared" si="270"/>
        <v>0</v>
      </c>
      <c r="T372" s="19"/>
      <c r="U372" s="19"/>
      <c r="V372" s="79">
        <f t="shared" si="271"/>
        <v>0</v>
      </c>
      <c r="W372" s="19"/>
      <c r="X372" s="19">
        <v>2</v>
      </c>
      <c r="Y372" s="82">
        <f t="shared" si="272"/>
        <v>1.6</v>
      </c>
      <c r="AA372" s="19">
        <v>1</v>
      </c>
      <c r="AB372" s="84"/>
      <c r="AC372" s="19"/>
      <c r="AD372" s="19"/>
      <c r="AE372" s="79">
        <f t="shared" si="273"/>
        <v>0</v>
      </c>
      <c r="AF372" s="19"/>
      <c r="AG372" s="19">
        <v>1</v>
      </c>
      <c r="AH372" s="19"/>
      <c r="AI372" s="19">
        <f t="shared" si="274"/>
        <v>1</v>
      </c>
      <c r="AJ372" s="79">
        <f t="shared" si="275"/>
        <v>1.5</v>
      </c>
      <c r="AK372" s="19"/>
      <c r="AL372" s="19">
        <v>2</v>
      </c>
      <c r="AM372" s="19"/>
      <c r="AN372" s="19">
        <f t="shared" si="276"/>
        <v>2</v>
      </c>
      <c r="AO372" s="79">
        <f t="shared" si="279"/>
        <v>2</v>
      </c>
      <c r="AP372" s="19"/>
      <c r="AQ372" s="19">
        <v>1</v>
      </c>
      <c r="AR372" s="82">
        <f t="shared" si="277"/>
        <v>1</v>
      </c>
      <c r="AS372" s="81"/>
      <c r="AT372" s="81">
        <v>3</v>
      </c>
      <c r="AU372" s="81"/>
      <c r="AV372" s="81">
        <f t="shared" si="241"/>
        <v>3</v>
      </c>
      <c r="AW372" s="79">
        <f t="shared" si="266"/>
        <v>1.5</v>
      </c>
      <c r="AX372" s="19"/>
      <c r="AY372" s="81"/>
      <c r="AZ372" s="79">
        <f t="shared" si="267"/>
        <v>0</v>
      </c>
      <c r="BA372" s="19"/>
      <c r="BB372" s="19"/>
      <c r="BC372" s="79">
        <f t="shared" si="242"/>
        <v>0</v>
      </c>
      <c r="BD372" s="19"/>
    </row>
    <row r="373" customHeight="1" spans="1:56">
      <c r="A373" s="74">
        <v>117491</v>
      </c>
      <c r="B373" s="74" t="s">
        <v>690</v>
      </c>
      <c r="C373" s="74">
        <v>12909</v>
      </c>
      <c r="D373" s="74" t="s">
        <v>691</v>
      </c>
      <c r="E373" s="75">
        <f t="shared" si="239"/>
        <v>98.5</v>
      </c>
      <c r="F373" s="74">
        <v>18</v>
      </c>
      <c r="G373" s="76">
        <f>4*F373</f>
        <v>72</v>
      </c>
      <c r="H373" s="19">
        <v>40</v>
      </c>
      <c r="I373" s="19">
        <v>7</v>
      </c>
      <c r="J373" s="79">
        <f t="shared" ref="J373:J378" si="280">2*I373</f>
        <v>14</v>
      </c>
      <c r="K373" s="19">
        <v>30</v>
      </c>
      <c r="L373" s="19"/>
      <c r="M373" s="79">
        <f t="shared" si="269"/>
        <v>0</v>
      </c>
      <c r="N373" s="19">
        <v>15</v>
      </c>
      <c r="O373" s="19">
        <v>1</v>
      </c>
      <c r="P373" s="79">
        <f t="shared" si="278"/>
        <v>1</v>
      </c>
      <c r="Q373" s="19">
        <v>25</v>
      </c>
      <c r="R373" s="81"/>
      <c r="S373" s="82">
        <f t="shared" si="270"/>
        <v>0</v>
      </c>
      <c r="T373" s="19">
        <v>10</v>
      </c>
      <c r="U373" s="19"/>
      <c r="V373" s="79">
        <f>2.5*U373</f>
        <v>0</v>
      </c>
      <c r="W373" s="19">
        <v>6</v>
      </c>
      <c r="X373" s="19"/>
      <c r="Y373" s="82">
        <f t="shared" si="272"/>
        <v>0</v>
      </c>
      <c r="Z373" s="19">
        <v>12</v>
      </c>
      <c r="AA373" s="19"/>
      <c r="AB373" s="84"/>
      <c r="AC373" s="19">
        <v>8</v>
      </c>
      <c r="AD373" s="19"/>
      <c r="AE373" s="79">
        <f t="shared" si="273"/>
        <v>0</v>
      </c>
      <c r="AF373" s="19">
        <v>12</v>
      </c>
      <c r="AG373" s="19"/>
      <c r="AH373" s="19"/>
      <c r="AI373" s="19">
        <f t="shared" si="274"/>
        <v>0</v>
      </c>
      <c r="AJ373" s="79">
        <f t="shared" si="275"/>
        <v>0</v>
      </c>
      <c r="AK373" s="19">
        <v>10</v>
      </c>
      <c r="AL373" s="19">
        <v>4</v>
      </c>
      <c r="AM373" s="19"/>
      <c r="AN373" s="19">
        <f t="shared" si="276"/>
        <v>4</v>
      </c>
      <c r="AO373" s="79">
        <f t="shared" si="279"/>
        <v>4</v>
      </c>
      <c r="AP373" s="19">
        <v>30</v>
      </c>
      <c r="AQ373" s="19">
        <v>3</v>
      </c>
      <c r="AR373" s="82">
        <f t="shared" si="277"/>
        <v>3</v>
      </c>
      <c r="AS373" s="81">
        <v>20</v>
      </c>
      <c r="AT373" s="81">
        <v>1</v>
      </c>
      <c r="AU373" s="81"/>
      <c r="AV373" s="81">
        <f t="shared" si="241"/>
        <v>1</v>
      </c>
      <c r="AW373" s="79">
        <f t="shared" si="266"/>
        <v>0.5</v>
      </c>
      <c r="AX373" s="19">
        <v>30</v>
      </c>
      <c r="AY373" s="81">
        <v>1</v>
      </c>
      <c r="AZ373" s="79">
        <f t="shared" si="267"/>
        <v>1</v>
      </c>
      <c r="BA373" s="19">
        <v>15</v>
      </c>
      <c r="BB373" s="19">
        <v>2</v>
      </c>
      <c r="BC373" s="79">
        <f t="shared" si="242"/>
        <v>3</v>
      </c>
      <c r="BD373" s="19">
        <v>25</v>
      </c>
    </row>
    <row r="374" customHeight="1" spans="1:56">
      <c r="A374" s="74"/>
      <c r="B374" s="74"/>
      <c r="C374" s="74">
        <v>15043</v>
      </c>
      <c r="D374" s="74" t="s">
        <v>692</v>
      </c>
      <c r="E374" s="75">
        <f t="shared" si="239"/>
        <v>140.8</v>
      </c>
      <c r="F374" s="74">
        <v>24</v>
      </c>
      <c r="G374" s="76">
        <f>4*F374</f>
        <v>96</v>
      </c>
      <c r="H374" s="19"/>
      <c r="I374" s="19">
        <v>3</v>
      </c>
      <c r="J374" s="79">
        <f t="shared" si="280"/>
        <v>6</v>
      </c>
      <c r="L374" s="19"/>
      <c r="M374" s="79">
        <f t="shared" si="269"/>
        <v>0</v>
      </c>
      <c r="N374" s="19"/>
      <c r="O374" s="19">
        <v>10</v>
      </c>
      <c r="P374" s="79">
        <f t="shared" si="278"/>
        <v>10</v>
      </c>
      <c r="Q374" s="19"/>
      <c r="R374" s="81"/>
      <c r="S374" s="82">
        <f t="shared" si="270"/>
        <v>0</v>
      </c>
      <c r="T374" s="19"/>
      <c r="U374" s="19"/>
      <c r="V374" s="79">
        <f>2.5*U374</f>
        <v>0</v>
      </c>
      <c r="W374" s="19"/>
      <c r="X374" s="19">
        <v>1</v>
      </c>
      <c r="Y374" s="82">
        <f t="shared" si="272"/>
        <v>0.8</v>
      </c>
      <c r="AA374" s="19"/>
      <c r="AB374" s="84"/>
      <c r="AC374" s="19"/>
      <c r="AD374" s="19"/>
      <c r="AE374" s="79">
        <f t="shared" si="273"/>
        <v>0</v>
      </c>
      <c r="AF374" s="19"/>
      <c r="AG374" s="19">
        <v>1</v>
      </c>
      <c r="AH374" s="19"/>
      <c r="AI374" s="19">
        <f t="shared" si="274"/>
        <v>1</v>
      </c>
      <c r="AJ374" s="79">
        <f t="shared" si="275"/>
        <v>1.5</v>
      </c>
      <c r="AK374" s="19"/>
      <c r="AL374" s="19">
        <v>9</v>
      </c>
      <c r="AM374" s="19"/>
      <c r="AN374" s="19">
        <f t="shared" si="276"/>
        <v>9</v>
      </c>
      <c r="AO374" s="79">
        <f t="shared" si="279"/>
        <v>9</v>
      </c>
      <c r="AP374" s="19"/>
      <c r="AQ374" s="19">
        <v>2</v>
      </c>
      <c r="AR374" s="82">
        <f t="shared" si="277"/>
        <v>2</v>
      </c>
      <c r="AS374" s="81"/>
      <c r="AT374" s="81">
        <v>7</v>
      </c>
      <c r="AU374" s="81"/>
      <c r="AV374" s="81">
        <f t="shared" si="241"/>
        <v>7</v>
      </c>
      <c r="AW374" s="79">
        <f t="shared" si="266"/>
        <v>3.5</v>
      </c>
      <c r="AX374" s="19"/>
      <c r="AY374" s="81">
        <v>6</v>
      </c>
      <c r="AZ374" s="79">
        <f t="shared" si="267"/>
        <v>6</v>
      </c>
      <c r="BA374" s="19"/>
      <c r="BB374" s="19">
        <v>4</v>
      </c>
      <c r="BC374" s="79">
        <f t="shared" si="242"/>
        <v>6</v>
      </c>
      <c r="BD374" s="19"/>
    </row>
    <row r="375" customHeight="1" spans="1:56">
      <c r="A375" s="74">
        <v>117637</v>
      </c>
      <c r="B375" s="74" t="s">
        <v>693</v>
      </c>
      <c r="C375" s="74">
        <v>11992</v>
      </c>
      <c r="D375" s="74" t="s">
        <v>694</v>
      </c>
      <c r="E375" s="75">
        <f t="shared" si="239"/>
        <v>37</v>
      </c>
      <c r="F375" s="74">
        <v>12</v>
      </c>
      <c r="G375" s="76">
        <f>2*F375</f>
        <v>24</v>
      </c>
      <c r="H375" s="19">
        <v>30</v>
      </c>
      <c r="I375" s="19">
        <v>1</v>
      </c>
      <c r="J375" s="79">
        <f t="shared" si="280"/>
        <v>2</v>
      </c>
      <c r="K375" s="19">
        <v>15</v>
      </c>
      <c r="L375" s="19"/>
      <c r="M375" s="79">
        <f t="shared" si="269"/>
        <v>0</v>
      </c>
      <c r="N375" s="19">
        <v>8</v>
      </c>
      <c r="O375" s="19"/>
      <c r="P375" s="79">
        <f t="shared" si="278"/>
        <v>0</v>
      </c>
      <c r="Q375" s="19">
        <v>20</v>
      </c>
      <c r="R375" s="81"/>
      <c r="S375" s="82">
        <f t="shared" si="270"/>
        <v>0</v>
      </c>
      <c r="T375" s="19">
        <v>6</v>
      </c>
      <c r="U375" s="19">
        <v>1</v>
      </c>
      <c r="V375" s="79">
        <f>2.5*U375</f>
        <v>2.5</v>
      </c>
      <c r="W375" s="19">
        <v>4</v>
      </c>
      <c r="X375" s="19"/>
      <c r="Y375" s="82">
        <f t="shared" ref="Y375:Y387" si="281">0.8*X375</f>
        <v>0</v>
      </c>
      <c r="Z375" s="19">
        <v>8</v>
      </c>
      <c r="AA375" s="19">
        <v>2</v>
      </c>
      <c r="AB375" s="84"/>
      <c r="AC375" s="19">
        <v>3</v>
      </c>
      <c r="AD375" s="19"/>
      <c r="AE375" s="79">
        <f t="shared" si="273"/>
        <v>0</v>
      </c>
      <c r="AF375" s="19">
        <v>8</v>
      </c>
      <c r="AG375" s="19"/>
      <c r="AH375" s="19"/>
      <c r="AI375" s="19">
        <f t="shared" si="274"/>
        <v>0</v>
      </c>
      <c r="AJ375" s="79">
        <f t="shared" si="275"/>
        <v>0</v>
      </c>
      <c r="AK375" s="19">
        <v>5</v>
      </c>
      <c r="AL375" s="19">
        <v>1</v>
      </c>
      <c r="AM375" s="19">
        <v>1</v>
      </c>
      <c r="AN375" s="19">
        <f t="shared" si="276"/>
        <v>2</v>
      </c>
      <c r="AO375" s="79">
        <f t="shared" si="279"/>
        <v>2</v>
      </c>
      <c r="AP375" s="19">
        <v>20</v>
      </c>
      <c r="AQ375" s="19">
        <v>4</v>
      </c>
      <c r="AR375" s="82">
        <f t="shared" si="277"/>
        <v>4</v>
      </c>
      <c r="AS375" s="81">
        <v>10</v>
      </c>
      <c r="AT375" s="81">
        <v>3</v>
      </c>
      <c r="AU375" s="81"/>
      <c r="AV375" s="81">
        <f t="shared" si="241"/>
        <v>3</v>
      </c>
      <c r="AW375" s="79">
        <f t="shared" si="266"/>
        <v>1.5</v>
      </c>
      <c r="AX375" s="19">
        <v>15</v>
      </c>
      <c r="AY375" s="81">
        <v>1</v>
      </c>
      <c r="AZ375" s="79">
        <f t="shared" si="267"/>
        <v>1</v>
      </c>
      <c r="BA375" s="19">
        <v>10</v>
      </c>
      <c r="BB375" s="19"/>
      <c r="BC375" s="79">
        <f t="shared" si="242"/>
        <v>0</v>
      </c>
      <c r="BD375" s="19">
        <v>15</v>
      </c>
    </row>
    <row r="376" customHeight="1" spans="1:56">
      <c r="A376" s="74"/>
      <c r="B376" s="74"/>
      <c r="C376" s="74">
        <v>15384</v>
      </c>
      <c r="D376" s="74" t="s">
        <v>695</v>
      </c>
      <c r="E376" s="75">
        <f t="shared" si="239"/>
        <v>33</v>
      </c>
      <c r="F376" s="74">
        <v>12</v>
      </c>
      <c r="G376" s="76">
        <f>2*F376</f>
        <v>24</v>
      </c>
      <c r="H376" s="19"/>
      <c r="I376" s="19">
        <v>3</v>
      </c>
      <c r="J376" s="79">
        <f t="shared" si="280"/>
        <v>6</v>
      </c>
      <c r="L376" s="19"/>
      <c r="M376" s="79">
        <f t="shared" si="269"/>
        <v>0</v>
      </c>
      <c r="N376" s="19"/>
      <c r="O376" s="19"/>
      <c r="P376" s="79">
        <f t="shared" si="278"/>
        <v>0</v>
      </c>
      <c r="Q376" s="19"/>
      <c r="R376" s="81"/>
      <c r="S376" s="82">
        <f t="shared" si="270"/>
        <v>0</v>
      </c>
      <c r="T376" s="19"/>
      <c r="U376" s="19"/>
      <c r="V376" s="79">
        <f>2.5*U376</f>
        <v>0</v>
      </c>
      <c r="W376" s="19"/>
      <c r="X376" s="19"/>
      <c r="Y376" s="82">
        <f t="shared" si="281"/>
        <v>0</v>
      </c>
      <c r="AA376" s="19">
        <v>1</v>
      </c>
      <c r="AB376" s="84"/>
      <c r="AC376" s="19"/>
      <c r="AD376" s="19"/>
      <c r="AE376" s="79">
        <f t="shared" si="273"/>
        <v>0</v>
      </c>
      <c r="AF376" s="19"/>
      <c r="AG376" s="19"/>
      <c r="AH376" s="19"/>
      <c r="AI376" s="19">
        <f t="shared" si="274"/>
        <v>0</v>
      </c>
      <c r="AJ376" s="79">
        <f t="shared" si="275"/>
        <v>0</v>
      </c>
      <c r="AK376" s="19"/>
      <c r="AL376" s="19">
        <v>1</v>
      </c>
      <c r="AM376" s="19"/>
      <c r="AN376" s="19">
        <f t="shared" si="276"/>
        <v>1</v>
      </c>
      <c r="AO376" s="79">
        <f t="shared" si="279"/>
        <v>1</v>
      </c>
      <c r="AP376" s="19"/>
      <c r="AQ376" s="19"/>
      <c r="AR376" s="82">
        <f t="shared" si="277"/>
        <v>0</v>
      </c>
      <c r="AS376" s="81"/>
      <c r="AT376" s="81">
        <v>4</v>
      </c>
      <c r="AU376" s="81"/>
      <c r="AV376" s="81">
        <f t="shared" si="241"/>
        <v>4</v>
      </c>
      <c r="AW376" s="79">
        <f t="shared" si="266"/>
        <v>2</v>
      </c>
      <c r="AX376" s="19"/>
      <c r="AY376" s="81"/>
      <c r="AZ376" s="79">
        <f t="shared" si="267"/>
        <v>0</v>
      </c>
      <c r="BA376" s="19"/>
      <c r="BB376" s="19"/>
      <c r="BC376" s="79">
        <f t="shared" si="242"/>
        <v>0</v>
      </c>
      <c r="BD376" s="19"/>
    </row>
    <row r="377" customHeight="1" spans="1:56">
      <c r="A377" s="74">
        <v>117923</v>
      </c>
      <c r="B377" s="74" t="s">
        <v>696</v>
      </c>
      <c r="C377" s="74">
        <v>11977</v>
      </c>
      <c r="D377" s="74" t="s">
        <v>697</v>
      </c>
      <c r="E377" s="75">
        <f t="shared" si="239"/>
        <v>74.3</v>
      </c>
      <c r="F377" s="74">
        <v>13</v>
      </c>
      <c r="G377" s="76">
        <f>4*F377</f>
        <v>52</v>
      </c>
      <c r="H377" s="19">
        <v>30</v>
      </c>
      <c r="I377" s="19">
        <v>1</v>
      </c>
      <c r="J377" s="79">
        <f t="shared" si="280"/>
        <v>2</v>
      </c>
      <c r="K377" s="19">
        <v>15</v>
      </c>
      <c r="L377" s="19"/>
      <c r="M377" s="79">
        <f t="shared" si="269"/>
        <v>0</v>
      </c>
      <c r="N377" s="19">
        <v>8</v>
      </c>
      <c r="O377" s="19">
        <v>1</v>
      </c>
      <c r="P377" s="79">
        <f t="shared" si="278"/>
        <v>1</v>
      </c>
      <c r="Q377" s="19">
        <v>20</v>
      </c>
      <c r="R377" s="81"/>
      <c r="S377" s="82">
        <f t="shared" si="270"/>
        <v>0</v>
      </c>
      <c r="T377" s="19">
        <v>6</v>
      </c>
      <c r="U377" s="19">
        <v>3</v>
      </c>
      <c r="V377" s="79">
        <f>3.5*U377</f>
        <v>10.5</v>
      </c>
      <c r="W377" s="19">
        <v>4</v>
      </c>
      <c r="X377" s="19">
        <v>1</v>
      </c>
      <c r="Y377" s="82">
        <f t="shared" si="281"/>
        <v>0.8</v>
      </c>
      <c r="Z377" s="19">
        <v>10</v>
      </c>
      <c r="AA377" s="19">
        <v>1</v>
      </c>
      <c r="AB377" s="84"/>
      <c r="AC377" s="19">
        <v>3</v>
      </c>
      <c r="AD377" s="19"/>
      <c r="AE377" s="79">
        <f t="shared" si="273"/>
        <v>0</v>
      </c>
      <c r="AF377" s="19">
        <v>8</v>
      </c>
      <c r="AG377" s="19">
        <v>1</v>
      </c>
      <c r="AH377" s="19"/>
      <c r="AI377" s="19">
        <f t="shared" si="274"/>
        <v>1</v>
      </c>
      <c r="AJ377" s="79">
        <f t="shared" si="275"/>
        <v>1.5</v>
      </c>
      <c r="AK377" s="19">
        <v>5</v>
      </c>
      <c r="AL377" s="19">
        <v>4</v>
      </c>
      <c r="AM377" s="19">
        <v>1</v>
      </c>
      <c r="AN377" s="19">
        <f t="shared" si="276"/>
        <v>5</v>
      </c>
      <c r="AO377" s="79">
        <f t="shared" si="279"/>
        <v>5</v>
      </c>
      <c r="AP377" s="19">
        <v>20</v>
      </c>
      <c r="AQ377" s="19"/>
      <c r="AR377" s="82">
        <f t="shared" si="277"/>
        <v>0</v>
      </c>
      <c r="AS377" s="81">
        <v>12</v>
      </c>
      <c r="AT377" s="81">
        <v>3</v>
      </c>
      <c r="AU377" s="81"/>
      <c r="AV377" s="81">
        <f t="shared" si="241"/>
        <v>3</v>
      </c>
      <c r="AW377" s="79">
        <f t="shared" si="266"/>
        <v>1.5</v>
      </c>
      <c r="AX377" s="19">
        <v>20</v>
      </c>
      <c r="AY377" s="81"/>
      <c r="AZ377" s="79">
        <f t="shared" si="267"/>
        <v>0</v>
      </c>
      <c r="BA377" s="19">
        <v>10</v>
      </c>
      <c r="BB377" s="19"/>
      <c r="BC377" s="79">
        <f t="shared" si="242"/>
        <v>0</v>
      </c>
      <c r="BD377" s="19">
        <v>18</v>
      </c>
    </row>
    <row r="378" customHeight="1" spans="1:56">
      <c r="A378" s="74"/>
      <c r="B378" s="74"/>
      <c r="C378" s="74">
        <v>13644</v>
      </c>
      <c r="D378" s="74" t="s">
        <v>698</v>
      </c>
      <c r="E378" s="75">
        <f t="shared" si="239"/>
        <v>119.5</v>
      </c>
      <c r="F378" s="74">
        <v>20</v>
      </c>
      <c r="G378" s="76">
        <f>4*F378</f>
        <v>80</v>
      </c>
      <c r="H378" s="19"/>
      <c r="I378" s="19">
        <v>3</v>
      </c>
      <c r="J378" s="79">
        <f t="shared" si="280"/>
        <v>6</v>
      </c>
      <c r="L378" s="19">
        <v>4</v>
      </c>
      <c r="M378" s="79">
        <f t="shared" si="269"/>
        <v>6</v>
      </c>
      <c r="N378" s="19"/>
      <c r="O378" s="19">
        <v>13</v>
      </c>
      <c r="P378" s="79">
        <f t="shared" si="278"/>
        <v>13</v>
      </c>
      <c r="Q378" s="19"/>
      <c r="R378" s="81"/>
      <c r="S378" s="82">
        <f t="shared" si="270"/>
        <v>0</v>
      </c>
      <c r="T378" s="19"/>
      <c r="U378" s="19">
        <v>1</v>
      </c>
      <c r="V378" s="79">
        <f>3.5*U378</f>
        <v>3.5</v>
      </c>
      <c r="W378" s="19"/>
      <c r="X378" s="19"/>
      <c r="Y378" s="82">
        <f t="shared" si="281"/>
        <v>0</v>
      </c>
      <c r="AA378" s="19"/>
      <c r="AB378" s="84"/>
      <c r="AC378" s="19"/>
      <c r="AD378" s="19"/>
      <c r="AE378" s="79">
        <f t="shared" si="273"/>
        <v>0</v>
      </c>
      <c r="AF378" s="19"/>
      <c r="AG378" s="19"/>
      <c r="AH378" s="19"/>
      <c r="AI378" s="19">
        <f t="shared" si="274"/>
        <v>0</v>
      </c>
      <c r="AJ378" s="79">
        <f t="shared" si="275"/>
        <v>0</v>
      </c>
      <c r="AK378" s="19"/>
      <c r="AL378" s="19">
        <v>5</v>
      </c>
      <c r="AM378" s="19"/>
      <c r="AN378" s="19">
        <f t="shared" si="276"/>
        <v>5</v>
      </c>
      <c r="AO378" s="79">
        <f t="shared" si="279"/>
        <v>5</v>
      </c>
      <c r="AP378" s="19"/>
      <c r="AQ378" s="19">
        <v>2</v>
      </c>
      <c r="AR378" s="82">
        <f t="shared" si="277"/>
        <v>2</v>
      </c>
      <c r="AS378" s="81"/>
      <c r="AT378" s="81">
        <v>2</v>
      </c>
      <c r="AU378" s="81"/>
      <c r="AV378" s="81">
        <f t="shared" si="241"/>
        <v>2</v>
      </c>
      <c r="AW378" s="79">
        <f t="shared" si="266"/>
        <v>1</v>
      </c>
      <c r="AX378" s="19"/>
      <c r="AY378" s="81">
        <v>3</v>
      </c>
      <c r="AZ378" s="79">
        <f t="shared" si="267"/>
        <v>3</v>
      </c>
      <c r="BA378" s="19"/>
      <c r="BB378" s="19"/>
      <c r="BC378" s="79">
        <f t="shared" si="242"/>
        <v>0</v>
      </c>
      <c r="BD378" s="19"/>
    </row>
    <row r="379" customHeight="1" spans="1:56">
      <c r="A379" s="74">
        <v>118074</v>
      </c>
      <c r="B379" s="74" t="s">
        <v>699</v>
      </c>
      <c r="C379" s="74">
        <v>11109</v>
      </c>
      <c r="D379" s="74" t="s">
        <v>668</v>
      </c>
      <c r="E379" s="75">
        <f t="shared" si="239"/>
        <v>542.8</v>
      </c>
      <c r="F379" s="74">
        <v>65</v>
      </c>
      <c r="G379" s="76">
        <f>4*F379</f>
        <v>260</v>
      </c>
      <c r="H379" s="19">
        <v>30</v>
      </c>
      <c r="I379" s="19">
        <v>20</v>
      </c>
      <c r="J379" s="79">
        <f>3*I379</f>
        <v>60</v>
      </c>
      <c r="K379" s="19">
        <v>15</v>
      </c>
      <c r="L379" s="19"/>
      <c r="M379" s="79">
        <f t="shared" si="269"/>
        <v>0</v>
      </c>
      <c r="N379" s="19">
        <v>8</v>
      </c>
      <c r="O379" s="19">
        <v>11</v>
      </c>
      <c r="P379" s="79">
        <f t="shared" si="278"/>
        <v>11</v>
      </c>
      <c r="Q379" s="19">
        <v>20</v>
      </c>
      <c r="R379" s="81"/>
      <c r="S379" s="82">
        <f t="shared" si="270"/>
        <v>0</v>
      </c>
      <c r="T379" s="19">
        <v>6</v>
      </c>
      <c r="U379" s="19"/>
      <c r="V379" s="79">
        <f>2.5*U379</f>
        <v>0</v>
      </c>
      <c r="W379" s="19">
        <v>4</v>
      </c>
      <c r="X379" s="19">
        <v>6</v>
      </c>
      <c r="Y379" s="82">
        <f t="shared" si="281"/>
        <v>4.8</v>
      </c>
      <c r="Z379" s="19">
        <v>10</v>
      </c>
      <c r="AA379" s="19"/>
      <c r="AB379" s="84"/>
      <c r="AC379" s="19">
        <v>3</v>
      </c>
      <c r="AD379" s="19"/>
      <c r="AE379" s="79">
        <f t="shared" si="273"/>
        <v>0</v>
      </c>
      <c r="AF379" s="19">
        <v>8</v>
      </c>
      <c r="AG379" s="19">
        <v>4</v>
      </c>
      <c r="AH379" s="19">
        <v>1</v>
      </c>
      <c r="AI379" s="19">
        <f t="shared" si="274"/>
        <v>4.5</v>
      </c>
      <c r="AJ379" s="79">
        <f>3*AI379</f>
        <v>13.5</v>
      </c>
      <c r="AK379" s="19">
        <v>5</v>
      </c>
      <c r="AL379" s="19">
        <v>34</v>
      </c>
      <c r="AM379" s="19">
        <v>11</v>
      </c>
      <c r="AN379" s="19">
        <f t="shared" si="276"/>
        <v>45</v>
      </c>
      <c r="AO379" s="79">
        <f>2.5*AN379</f>
        <v>112.5</v>
      </c>
      <c r="AP379" s="19">
        <v>20</v>
      </c>
      <c r="AQ379" s="19">
        <v>1</v>
      </c>
      <c r="AR379" s="82">
        <f t="shared" si="277"/>
        <v>1</v>
      </c>
      <c r="AS379" s="81">
        <v>12</v>
      </c>
      <c r="AT379" s="81">
        <v>6</v>
      </c>
      <c r="AU379" s="81">
        <v>2</v>
      </c>
      <c r="AV379" s="81">
        <f t="shared" si="241"/>
        <v>10</v>
      </c>
      <c r="AW379" s="79">
        <f t="shared" si="266"/>
        <v>5</v>
      </c>
      <c r="AX379" s="19">
        <v>20</v>
      </c>
      <c r="AY379" s="81"/>
      <c r="AZ379" s="79">
        <f t="shared" si="267"/>
        <v>0</v>
      </c>
      <c r="BA379" s="19">
        <v>10</v>
      </c>
      <c r="BB379" s="19">
        <v>30</v>
      </c>
      <c r="BC379" s="79">
        <f>2.5*BB379</f>
        <v>75</v>
      </c>
      <c r="BD379" s="19">
        <v>18</v>
      </c>
    </row>
    <row r="380" customHeight="1" spans="1:56">
      <c r="A380" s="74"/>
      <c r="B380" s="74"/>
      <c r="C380" s="74">
        <v>13144</v>
      </c>
      <c r="D380" s="74" t="s">
        <v>508</v>
      </c>
      <c r="E380" s="75">
        <f t="shared" si="239"/>
        <v>198.8</v>
      </c>
      <c r="F380" s="74">
        <v>29</v>
      </c>
      <c r="G380" s="76">
        <f>4*F380</f>
        <v>116</v>
      </c>
      <c r="H380" s="19"/>
      <c r="I380" s="19">
        <v>12</v>
      </c>
      <c r="J380" s="79">
        <f>3*I380</f>
        <v>36</v>
      </c>
      <c r="L380" s="19"/>
      <c r="M380" s="79">
        <f t="shared" si="269"/>
        <v>0</v>
      </c>
      <c r="N380" s="19"/>
      <c r="O380" s="19">
        <v>5</v>
      </c>
      <c r="P380" s="79">
        <f t="shared" si="278"/>
        <v>5</v>
      </c>
      <c r="Q380" s="19"/>
      <c r="R380" s="81"/>
      <c r="S380" s="82">
        <f t="shared" si="270"/>
        <v>0</v>
      </c>
      <c r="T380" s="19"/>
      <c r="U380" s="19"/>
      <c r="V380" s="79">
        <f t="shared" ref="V380:V387" si="282">2.5*U380</f>
        <v>0</v>
      </c>
      <c r="W380" s="19"/>
      <c r="X380" s="19">
        <v>1</v>
      </c>
      <c r="Y380" s="82">
        <f t="shared" si="281"/>
        <v>0.8</v>
      </c>
      <c r="AA380" s="19">
        <v>1</v>
      </c>
      <c r="AB380" s="84"/>
      <c r="AC380" s="19"/>
      <c r="AD380" s="19"/>
      <c r="AE380" s="79">
        <f t="shared" si="273"/>
        <v>0</v>
      </c>
      <c r="AF380" s="19"/>
      <c r="AG380" s="19">
        <v>2</v>
      </c>
      <c r="AH380" s="19"/>
      <c r="AI380" s="19">
        <f t="shared" si="274"/>
        <v>2</v>
      </c>
      <c r="AJ380" s="79">
        <f>3*AI380</f>
        <v>6</v>
      </c>
      <c r="AK380" s="19"/>
      <c r="AL380" s="19">
        <v>11</v>
      </c>
      <c r="AM380" s="19">
        <v>1</v>
      </c>
      <c r="AN380" s="19">
        <f t="shared" si="276"/>
        <v>12</v>
      </c>
      <c r="AO380" s="79">
        <f>2.5*AN380</f>
        <v>30</v>
      </c>
      <c r="AP380" s="19"/>
      <c r="AQ380" s="19"/>
      <c r="AR380" s="82">
        <f t="shared" si="277"/>
        <v>0</v>
      </c>
      <c r="AS380" s="81"/>
      <c r="AT380" s="81"/>
      <c r="AU380" s="81"/>
      <c r="AV380" s="81">
        <f t="shared" si="241"/>
        <v>0</v>
      </c>
      <c r="AW380" s="79">
        <f t="shared" si="266"/>
        <v>0</v>
      </c>
      <c r="AX380" s="19"/>
      <c r="AY380" s="81"/>
      <c r="AZ380" s="79">
        <f t="shared" si="267"/>
        <v>0</v>
      </c>
      <c r="BA380" s="19"/>
      <c r="BB380" s="19">
        <v>2</v>
      </c>
      <c r="BC380" s="79">
        <f>2.5*BB380</f>
        <v>5</v>
      </c>
      <c r="BD380" s="19"/>
    </row>
    <row r="381" customHeight="1" spans="1:56">
      <c r="A381" s="74">
        <v>118151</v>
      </c>
      <c r="B381" s="74" t="s">
        <v>700</v>
      </c>
      <c r="C381" s="74">
        <v>12185</v>
      </c>
      <c r="D381" s="74" t="s">
        <v>701</v>
      </c>
      <c r="E381" s="75">
        <f t="shared" si="239"/>
        <v>36.65</v>
      </c>
      <c r="F381" s="74">
        <v>11</v>
      </c>
      <c r="G381" s="76">
        <f>2*F381</f>
        <v>22</v>
      </c>
      <c r="H381" s="19">
        <v>30</v>
      </c>
      <c r="I381" s="19">
        <v>1</v>
      </c>
      <c r="J381" s="79">
        <f t="shared" ref="J381:J389" si="283">2*I381</f>
        <v>2</v>
      </c>
      <c r="K381" s="19">
        <v>15</v>
      </c>
      <c r="L381" s="19">
        <v>1</v>
      </c>
      <c r="M381" s="79">
        <f t="shared" si="269"/>
        <v>1.5</v>
      </c>
      <c r="N381" s="19">
        <v>8</v>
      </c>
      <c r="O381" s="19">
        <v>1</v>
      </c>
      <c r="P381" s="79">
        <f t="shared" si="278"/>
        <v>1</v>
      </c>
      <c r="Q381" s="19">
        <v>20</v>
      </c>
      <c r="R381" s="81"/>
      <c r="S381" s="82">
        <f t="shared" si="270"/>
        <v>0</v>
      </c>
      <c r="T381" s="19">
        <v>6</v>
      </c>
      <c r="U381" s="19"/>
      <c r="V381" s="79">
        <f t="shared" si="282"/>
        <v>0</v>
      </c>
      <c r="W381" s="19">
        <v>4</v>
      </c>
      <c r="X381" s="19">
        <v>3</v>
      </c>
      <c r="Y381" s="82">
        <f t="shared" si="281"/>
        <v>2.4</v>
      </c>
      <c r="Z381" s="19">
        <v>10</v>
      </c>
      <c r="AA381" s="19"/>
      <c r="AB381" s="84"/>
      <c r="AC381" s="19">
        <v>3</v>
      </c>
      <c r="AD381" s="19"/>
      <c r="AE381" s="79">
        <f t="shared" si="273"/>
        <v>0</v>
      </c>
      <c r="AF381" s="19">
        <v>8</v>
      </c>
      <c r="AG381" s="19"/>
      <c r="AH381" s="19">
        <v>1</v>
      </c>
      <c r="AI381" s="19">
        <f t="shared" si="274"/>
        <v>0.5</v>
      </c>
      <c r="AJ381" s="79">
        <f t="shared" ref="AJ381:AJ404" si="284">1.5*AI381</f>
        <v>0.75</v>
      </c>
      <c r="AK381" s="19">
        <v>5</v>
      </c>
      <c r="AL381" s="19">
        <v>3</v>
      </c>
      <c r="AM381" s="19"/>
      <c r="AN381" s="19">
        <f t="shared" si="276"/>
        <v>3</v>
      </c>
      <c r="AO381" s="79">
        <f t="shared" ref="AO381:AO408" si="285">1*AN381</f>
        <v>3</v>
      </c>
      <c r="AP381" s="19">
        <v>20</v>
      </c>
      <c r="AQ381" s="19"/>
      <c r="AR381" s="82">
        <f t="shared" si="277"/>
        <v>0</v>
      </c>
      <c r="AS381" s="81">
        <v>12</v>
      </c>
      <c r="AT381" s="81">
        <v>8</v>
      </c>
      <c r="AU381" s="81"/>
      <c r="AV381" s="81">
        <f t="shared" si="241"/>
        <v>8</v>
      </c>
      <c r="AW381" s="79">
        <f t="shared" si="266"/>
        <v>4</v>
      </c>
      <c r="AX381" s="19">
        <v>20</v>
      </c>
      <c r="AY381" s="81"/>
      <c r="AZ381" s="79">
        <f t="shared" si="267"/>
        <v>0</v>
      </c>
      <c r="BA381" s="19">
        <v>10</v>
      </c>
      <c r="BB381" s="19"/>
      <c r="BC381" s="79">
        <f>1.5*BB381</f>
        <v>0</v>
      </c>
      <c r="BD381" s="19">
        <v>18</v>
      </c>
    </row>
    <row r="382" customHeight="1" spans="1:56">
      <c r="A382" s="74"/>
      <c r="B382" s="74"/>
      <c r="C382" s="74">
        <v>13279</v>
      </c>
      <c r="D382" s="74" t="s">
        <v>702</v>
      </c>
      <c r="E382" s="75">
        <f t="shared" si="239"/>
        <v>61.8</v>
      </c>
      <c r="F382" s="74">
        <v>18</v>
      </c>
      <c r="G382" s="76">
        <f>2*F382</f>
        <v>36</v>
      </c>
      <c r="H382" s="19"/>
      <c r="I382" s="19"/>
      <c r="J382" s="79">
        <f t="shared" si="283"/>
        <v>0</v>
      </c>
      <c r="L382" s="19">
        <v>1</v>
      </c>
      <c r="M382" s="79">
        <f t="shared" si="269"/>
        <v>1.5</v>
      </c>
      <c r="N382" s="19"/>
      <c r="O382" s="19">
        <v>6</v>
      </c>
      <c r="P382" s="79">
        <f t="shared" si="278"/>
        <v>6</v>
      </c>
      <c r="Q382" s="19"/>
      <c r="R382" s="81"/>
      <c r="S382" s="82">
        <f t="shared" si="270"/>
        <v>0</v>
      </c>
      <c r="T382" s="19"/>
      <c r="U382" s="19"/>
      <c r="V382" s="79">
        <f t="shared" si="282"/>
        <v>0</v>
      </c>
      <c r="W382" s="19"/>
      <c r="X382" s="19">
        <v>1</v>
      </c>
      <c r="Y382" s="82">
        <f t="shared" si="281"/>
        <v>0.8</v>
      </c>
      <c r="AA382" s="19">
        <v>3</v>
      </c>
      <c r="AB382" s="84"/>
      <c r="AC382" s="19"/>
      <c r="AD382" s="19"/>
      <c r="AE382" s="79">
        <f t="shared" si="273"/>
        <v>0</v>
      </c>
      <c r="AF382" s="19"/>
      <c r="AG382" s="19"/>
      <c r="AH382" s="19"/>
      <c r="AI382" s="19">
        <f t="shared" si="274"/>
        <v>0</v>
      </c>
      <c r="AJ382" s="79">
        <f t="shared" si="284"/>
        <v>0</v>
      </c>
      <c r="AK382" s="19"/>
      <c r="AL382" s="19">
        <v>4</v>
      </c>
      <c r="AM382" s="19">
        <v>4</v>
      </c>
      <c r="AN382" s="19">
        <f t="shared" si="276"/>
        <v>8</v>
      </c>
      <c r="AO382" s="79">
        <f t="shared" si="285"/>
        <v>8</v>
      </c>
      <c r="AP382" s="19"/>
      <c r="AQ382" s="19">
        <v>4</v>
      </c>
      <c r="AR382" s="82">
        <f t="shared" si="277"/>
        <v>4</v>
      </c>
      <c r="AS382" s="81"/>
      <c r="AT382" s="81">
        <v>9</v>
      </c>
      <c r="AU382" s="81"/>
      <c r="AV382" s="81">
        <f t="shared" si="241"/>
        <v>9</v>
      </c>
      <c r="AW382" s="79">
        <f t="shared" si="266"/>
        <v>4.5</v>
      </c>
      <c r="AX382" s="19"/>
      <c r="AY382" s="81">
        <v>1</v>
      </c>
      <c r="AZ382" s="79">
        <f t="shared" si="267"/>
        <v>1</v>
      </c>
      <c r="BA382" s="19"/>
      <c r="BB382" s="19"/>
      <c r="BC382" s="79">
        <f t="shared" ref="BC382:BC411" si="286">1.5*BB382</f>
        <v>0</v>
      </c>
      <c r="BD382" s="19"/>
    </row>
    <row r="383" customHeight="1" spans="1:56">
      <c r="A383" s="74">
        <v>118758</v>
      </c>
      <c r="B383" s="74" t="s">
        <v>703</v>
      </c>
      <c r="C383" s="74">
        <v>13327</v>
      </c>
      <c r="D383" s="74" t="s">
        <v>704</v>
      </c>
      <c r="E383" s="75">
        <f t="shared" si="239"/>
        <v>85.9</v>
      </c>
      <c r="F383" s="74">
        <v>17</v>
      </c>
      <c r="G383" s="76">
        <f>4*F383</f>
        <v>68</v>
      </c>
      <c r="H383" s="19">
        <v>30</v>
      </c>
      <c r="I383" s="19">
        <v>2</v>
      </c>
      <c r="J383" s="79">
        <f t="shared" si="283"/>
        <v>4</v>
      </c>
      <c r="K383" s="19">
        <v>15</v>
      </c>
      <c r="L383" s="19"/>
      <c r="M383" s="79">
        <f t="shared" si="269"/>
        <v>0</v>
      </c>
      <c r="N383" s="19">
        <v>8</v>
      </c>
      <c r="O383" s="19">
        <v>4</v>
      </c>
      <c r="P383" s="79">
        <f t="shared" si="278"/>
        <v>4</v>
      </c>
      <c r="Q383" s="19">
        <v>20</v>
      </c>
      <c r="R383" s="81">
        <v>2</v>
      </c>
      <c r="S383" s="82">
        <f t="shared" si="270"/>
        <v>1.6</v>
      </c>
      <c r="T383" s="19">
        <v>6</v>
      </c>
      <c r="U383" s="19"/>
      <c r="V383" s="79">
        <f t="shared" si="282"/>
        <v>0</v>
      </c>
      <c r="W383" s="19">
        <v>4</v>
      </c>
      <c r="X383" s="19">
        <v>1</v>
      </c>
      <c r="Y383" s="82">
        <f t="shared" si="281"/>
        <v>0.8</v>
      </c>
      <c r="Z383" s="19">
        <v>8</v>
      </c>
      <c r="AA383" s="19">
        <v>1</v>
      </c>
      <c r="AB383" s="84"/>
      <c r="AC383" s="19">
        <v>3</v>
      </c>
      <c r="AD383" s="19"/>
      <c r="AE383" s="79">
        <f t="shared" si="273"/>
        <v>0</v>
      </c>
      <c r="AF383" s="19">
        <v>8</v>
      </c>
      <c r="AG383" s="19"/>
      <c r="AH383" s="19"/>
      <c r="AI383" s="19">
        <f t="shared" si="274"/>
        <v>0</v>
      </c>
      <c r="AJ383" s="79">
        <f t="shared" si="284"/>
        <v>0</v>
      </c>
      <c r="AK383" s="19">
        <v>5</v>
      </c>
      <c r="AL383" s="19"/>
      <c r="AM383" s="19"/>
      <c r="AN383" s="19">
        <f t="shared" si="276"/>
        <v>0</v>
      </c>
      <c r="AO383" s="79">
        <f t="shared" si="285"/>
        <v>0</v>
      </c>
      <c r="AP383" s="19">
        <v>20</v>
      </c>
      <c r="AQ383" s="19">
        <v>5</v>
      </c>
      <c r="AR383" s="82">
        <f t="shared" si="277"/>
        <v>5</v>
      </c>
      <c r="AS383" s="81">
        <v>10</v>
      </c>
      <c r="AT383" s="81">
        <v>5</v>
      </c>
      <c r="AU383" s="81"/>
      <c r="AV383" s="81">
        <f t="shared" si="241"/>
        <v>5</v>
      </c>
      <c r="AW383" s="79">
        <f t="shared" si="266"/>
        <v>2.5</v>
      </c>
      <c r="AX383" s="19">
        <v>15</v>
      </c>
      <c r="AY383" s="81"/>
      <c r="AZ383" s="79">
        <f t="shared" si="267"/>
        <v>0</v>
      </c>
      <c r="BA383" s="19">
        <v>10</v>
      </c>
      <c r="BB383" s="19"/>
      <c r="BC383" s="79">
        <f t="shared" si="286"/>
        <v>0</v>
      </c>
      <c r="BD383" s="19">
        <v>15</v>
      </c>
    </row>
    <row r="384" customHeight="1" spans="1:56">
      <c r="A384" s="74"/>
      <c r="B384" s="74"/>
      <c r="C384" s="74">
        <v>14171</v>
      </c>
      <c r="D384" s="74" t="s">
        <v>705</v>
      </c>
      <c r="E384" s="75">
        <f t="shared" si="239"/>
        <v>77.35</v>
      </c>
      <c r="F384" s="74">
        <v>14</v>
      </c>
      <c r="G384" s="76">
        <f>4*F384</f>
        <v>56</v>
      </c>
      <c r="H384" s="19"/>
      <c r="I384" s="19">
        <v>5</v>
      </c>
      <c r="J384" s="79">
        <f t="shared" si="283"/>
        <v>10</v>
      </c>
      <c r="L384" s="19">
        <v>1</v>
      </c>
      <c r="M384" s="79">
        <f t="shared" si="269"/>
        <v>1.5</v>
      </c>
      <c r="N384" s="19"/>
      <c r="O384" s="19"/>
      <c r="P384" s="79">
        <f t="shared" si="278"/>
        <v>0</v>
      </c>
      <c r="Q384" s="19"/>
      <c r="R384" s="81"/>
      <c r="S384" s="82">
        <f t="shared" si="270"/>
        <v>0</v>
      </c>
      <c r="T384" s="19"/>
      <c r="U384" s="19"/>
      <c r="V384" s="79">
        <f t="shared" si="282"/>
        <v>0</v>
      </c>
      <c r="W384" s="19"/>
      <c r="X384" s="19">
        <v>2</v>
      </c>
      <c r="Y384" s="82">
        <f t="shared" si="281"/>
        <v>1.6</v>
      </c>
      <c r="AA384" s="19"/>
      <c r="AB384" s="84"/>
      <c r="AC384" s="19"/>
      <c r="AD384" s="19"/>
      <c r="AE384" s="79">
        <f t="shared" si="273"/>
        <v>0</v>
      </c>
      <c r="AF384" s="19"/>
      <c r="AG384" s="19"/>
      <c r="AH384" s="19">
        <v>3</v>
      </c>
      <c r="AI384" s="19">
        <f t="shared" si="274"/>
        <v>1.5</v>
      </c>
      <c r="AJ384" s="79">
        <f t="shared" si="284"/>
        <v>2.25</v>
      </c>
      <c r="AK384" s="19"/>
      <c r="AL384" s="19">
        <v>3</v>
      </c>
      <c r="AM384" s="19">
        <v>1</v>
      </c>
      <c r="AN384" s="19">
        <f t="shared" si="276"/>
        <v>4</v>
      </c>
      <c r="AO384" s="79">
        <f t="shared" si="285"/>
        <v>4</v>
      </c>
      <c r="AP384" s="19"/>
      <c r="AQ384" s="19">
        <v>2</v>
      </c>
      <c r="AR384" s="82">
        <f t="shared" si="277"/>
        <v>2</v>
      </c>
      <c r="AS384" s="81"/>
      <c r="AT384" s="81"/>
      <c r="AU384" s="81"/>
      <c r="AV384" s="81">
        <f t="shared" si="241"/>
        <v>0</v>
      </c>
      <c r="AW384" s="79">
        <f t="shared" si="266"/>
        <v>0</v>
      </c>
      <c r="AX384" s="19"/>
      <c r="AY384" s="81"/>
      <c r="AZ384" s="79">
        <f t="shared" si="267"/>
        <v>0</v>
      </c>
      <c r="BA384" s="19"/>
      <c r="BB384" s="19"/>
      <c r="BC384" s="79">
        <f t="shared" si="286"/>
        <v>0</v>
      </c>
      <c r="BD384" s="19"/>
    </row>
    <row r="385" customHeight="1" spans="1:56">
      <c r="A385" s="74">
        <v>118951</v>
      </c>
      <c r="B385" s="74" t="s">
        <v>706</v>
      </c>
      <c r="C385" s="74">
        <v>12932</v>
      </c>
      <c r="D385" s="74" t="s">
        <v>707</v>
      </c>
      <c r="E385" s="75">
        <f t="shared" si="239"/>
        <v>41.2</v>
      </c>
      <c r="F385" s="74">
        <v>2</v>
      </c>
      <c r="G385" s="76">
        <f>2*F385</f>
        <v>4</v>
      </c>
      <c r="H385" s="19">
        <v>30</v>
      </c>
      <c r="I385" s="19">
        <v>3</v>
      </c>
      <c r="J385" s="79">
        <f t="shared" si="283"/>
        <v>6</v>
      </c>
      <c r="K385" s="19">
        <v>15</v>
      </c>
      <c r="L385" s="19"/>
      <c r="M385" s="79">
        <f t="shared" si="269"/>
        <v>0</v>
      </c>
      <c r="N385" s="19">
        <v>8</v>
      </c>
      <c r="O385" s="19">
        <v>3</v>
      </c>
      <c r="P385" s="79">
        <f t="shared" si="278"/>
        <v>3</v>
      </c>
      <c r="Q385" s="19">
        <v>25</v>
      </c>
      <c r="R385" s="81"/>
      <c r="S385" s="82">
        <f t="shared" si="270"/>
        <v>0</v>
      </c>
      <c r="T385" s="19">
        <v>6</v>
      </c>
      <c r="U385" s="19">
        <v>1</v>
      </c>
      <c r="V385" s="79">
        <f t="shared" si="282"/>
        <v>2.5</v>
      </c>
      <c r="W385" s="19">
        <v>4</v>
      </c>
      <c r="X385" s="19">
        <v>4</v>
      </c>
      <c r="Y385" s="82">
        <f t="shared" si="281"/>
        <v>3.2</v>
      </c>
      <c r="Z385" s="19">
        <v>8</v>
      </c>
      <c r="AA385" s="19">
        <v>1</v>
      </c>
      <c r="AB385" s="84"/>
      <c r="AC385" s="19">
        <v>3</v>
      </c>
      <c r="AD385" s="19"/>
      <c r="AE385" s="79">
        <f t="shared" si="273"/>
        <v>0</v>
      </c>
      <c r="AF385" s="19">
        <v>8</v>
      </c>
      <c r="AG385" s="19">
        <v>1</v>
      </c>
      <c r="AH385" s="19"/>
      <c r="AI385" s="19">
        <f t="shared" si="274"/>
        <v>1</v>
      </c>
      <c r="AJ385" s="79">
        <f t="shared" si="284"/>
        <v>1.5</v>
      </c>
      <c r="AK385" s="19">
        <v>5</v>
      </c>
      <c r="AL385" s="19">
        <v>7</v>
      </c>
      <c r="AM385" s="19">
        <v>3</v>
      </c>
      <c r="AN385" s="19">
        <f t="shared" si="276"/>
        <v>10</v>
      </c>
      <c r="AO385" s="79">
        <f t="shared" si="285"/>
        <v>10</v>
      </c>
      <c r="AP385" s="19">
        <v>20</v>
      </c>
      <c r="AQ385" s="19">
        <v>5</v>
      </c>
      <c r="AR385" s="82">
        <f>2*AQ385</f>
        <v>10</v>
      </c>
      <c r="AS385" s="81">
        <v>10</v>
      </c>
      <c r="AT385" s="81"/>
      <c r="AU385" s="81"/>
      <c r="AV385" s="81">
        <f t="shared" si="241"/>
        <v>0</v>
      </c>
      <c r="AW385" s="79">
        <f t="shared" si="266"/>
        <v>0</v>
      </c>
      <c r="AX385" s="19">
        <v>15</v>
      </c>
      <c r="AY385" s="81">
        <v>1</v>
      </c>
      <c r="AZ385" s="79">
        <f t="shared" si="267"/>
        <v>1</v>
      </c>
      <c r="BA385" s="19">
        <v>10</v>
      </c>
      <c r="BB385" s="19"/>
      <c r="BC385" s="79">
        <f t="shared" si="286"/>
        <v>0</v>
      </c>
      <c r="BD385" s="19">
        <v>15</v>
      </c>
    </row>
    <row r="386" customHeight="1" spans="1:56">
      <c r="A386" s="74"/>
      <c r="B386" s="74"/>
      <c r="C386" s="74">
        <v>14751</v>
      </c>
      <c r="D386" s="74" t="s">
        <v>314</v>
      </c>
      <c r="E386" s="75">
        <f t="shared" si="239"/>
        <v>28</v>
      </c>
      <c r="F386" s="74">
        <v>1</v>
      </c>
      <c r="G386" s="76">
        <f>2*F386</f>
        <v>2</v>
      </c>
      <c r="H386" s="19"/>
      <c r="I386" s="19">
        <v>3</v>
      </c>
      <c r="J386" s="79">
        <f t="shared" si="283"/>
        <v>6</v>
      </c>
      <c r="L386" s="19"/>
      <c r="M386" s="79">
        <f t="shared" si="269"/>
        <v>0</v>
      </c>
      <c r="N386" s="19"/>
      <c r="O386" s="19">
        <v>1</v>
      </c>
      <c r="P386" s="79">
        <f t="shared" si="278"/>
        <v>1</v>
      </c>
      <c r="Q386" s="19"/>
      <c r="R386" s="81"/>
      <c r="S386" s="82">
        <f t="shared" si="270"/>
        <v>0</v>
      </c>
      <c r="T386" s="19"/>
      <c r="U386" s="19"/>
      <c r="V386" s="79">
        <f t="shared" si="282"/>
        <v>0</v>
      </c>
      <c r="W386" s="19"/>
      <c r="X386" s="19"/>
      <c r="Y386" s="82">
        <f t="shared" si="281"/>
        <v>0</v>
      </c>
      <c r="AA386" s="19"/>
      <c r="AB386" s="84"/>
      <c r="AC386" s="19"/>
      <c r="AD386" s="19"/>
      <c r="AE386" s="79">
        <f t="shared" si="273"/>
        <v>0</v>
      </c>
      <c r="AF386" s="19"/>
      <c r="AG386" s="19">
        <v>1</v>
      </c>
      <c r="AH386" s="19"/>
      <c r="AI386" s="19">
        <f t="shared" si="274"/>
        <v>1</v>
      </c>
      <c r="AJ386" s="79">
        <f t="shared" si="284"/>
        <v>1.5</v>
      </c>
      <c r="AK386" s="19"/>
      <c r="AL386" s="19">
        <v>4</v>
      </c>
      <c r="AM386" s="19">
        <v>1</v>
      </c>
      <c r="AN386" s="19">
        <f t="shared" si="276"/>
        <v>5</v>
      </c>
      <c r="AO386" s="79">
        <f t="shared" si="285"/>
        <v>5</v>
      </c>
      <c r="AP386" s="19"/>
      <c r="AQ386" s="19">
        <v>5</v>
      </c>
      <c r="AR386" s="82">
        <f>2*AQ386</f>
        <v>10</v>
      </c>
      <c r="AS386" s="81"/>
      <c r="AT386" s="81">
        <v>5</v>
      </c>
      <c r="AU386" s="81"/>
      <c r="AV386" s="81">
        <f t="shared" si="241"/>
        <v>5</v>
      </c>
      <c r="AW386" s="79">
        <f t="shared" si="266"/>
        <v>2.5</v>
      </c>
      <c r="AX386" s="19"/>
      <c r="AY386" s="81"/>
      <c r="AZ386" s="79">
        <f t="shared" si="267"/>
        <v>0</v>
      </c>
      <c r="BA386" s="19"/>
      <c r="BB386" s="19"/>
      <c r="BC386" s="79">
        <f t="shared" si="286"/>
        <v>0</v>
      </c>
      <c r="BD386" s="19"/>
    </row>
    <row r="387" customHeight="1" spans="1:56">
      <c r="A387" s="74"/>
      <c r="B387" s="74"/>
      <c r="C387" s="74">
        <v>15263</v>
      </c>
      <c r="D387" s="74" t="s">
        <v>583</v>
      </c>
      <c r="E387" s="75">
        <f t="shared" ref="E387:E411" si="287">G387+J387+M387+P387+S387+V387+Y387+AB387+AE387+AJ387+AO387+AR387+AW387+AZ387+BC387</f>
        <v>27.75</v>
      </c>
      <c r="F387" s="74">
        <v>6</v>
      </c>
      <c r="G387" s="76">
        <f>2*F387</f>
        <v>12</v>
      </c>
      <c r="H387" s="19"/>
      <c r="I387" s="19">
        <v>1</v>
      </c>
      <c r="J387" s="79">
        <f t="shared" si="283"/>
        <v>2</v>
      </c>
      <c r="L387" s="19"/>
      <c r="M387" s="79">
        <f t="shared" si="269"/>
        <v>0</v>
      </c>
      <c r="N387" s="19"/>
      <c r="O387" s="19">
        <v>1</v>
      </c>
      <c r="P387" s="79">
        <f t="shared" si="278"/>
        <v>1</v>
      </c>
      <c r="Q387" s="19"/>
      <c r="R387" s="81"/>
      <c r="S387" s="82">
        <f t="shared" si="270"/>
        <v>0</v>
      </c>
      <c r="T387" s="19"/>
      <c r="U387" s="19"/>
      <c r="V387" s="79">
        <f t="shared" si="282"/>
        <v>0</v>
      </c>
      <c r="W387" s="19"/>
      <c r="X387" s="19"/>
      <c r="Y387" s="82">
        <f t="shared" si="281"/>
        <v>0</v>
      </c>
      <c r="AA387" s="19"/>
      <c r="AB387" s="84"/>
      <c r="AC387" s="19"/>
      <c r="AD387" s="19"/>
      <c r="AE387" s="79">
        <f t="shared" si="273"/>
        <v>0</v>
      </c>
      <c r="AF387" s="19"/>
      <c r="AG387" s="19"/>
      <c r="AH387" s="19">
        <v>1</v>
      </c>
      <c r="AI387" s="19">
        <f t="shared" si="274"/>
        <v>0.5</v>
      </c>
      <c r="AJ387" s="79">
        <f t="shared" si="284"/>
        <v>0.75</v>
      </c>
      <c r="AK387" s="19"/>
      <c r="AL387" s="19">
        <v>3</v>
      </c>
      <c r="AM387" s="19"/>
      <c r="AN387" s="19">
        <f t="shared" si="276"/>
        <v>3</v>
      </c>
      <c r="AO387" s="79">
        <f t="shared" si="285"/>
        <v>3</v>
      </c>
      <c r="AP387" s="19"/>
      <c r="AQ387" s="19">
        <v>4</v>
      </c>
      <c r="AR387" s="82">
        <f>2*AQ387</f>
        <v>8</v>
      </c>
      <c r="AS387" s="81"/>
      <c r="AT387" s="81">
        <v>2</v>
      </c>
      <c r="AU387" s="81"/>
      <c r="AV387" s="81">
        <f t="shared" ref="AV387:AV412" si="288">AT387+AU387*2</f>
        <v>2</v>
      </c>
      <c r="AW387" s="79">
        <f t="shared" si="266"/>
        <v>1</v>
      </c>
      <c r="AX387" s="19"/>
      <c r="AY387" s="81"/>
      <c r="AZ387" s="79">
        <f t="shared" si="267"/>
        <v>0</v>
      </c>
      <c r="BA387" s="19"/>
      <c r="BB387" s="19"/>
      <c r="BC387" s="79">
        <f t="shared" si="286"/>
        <v>0</v>
      </c>
      <c r="BD387" s="19"/>
    </row>
    <row r="388" customHeight="1" spans="1:56">
      <c r="A388" s="74">
        <v>119262</v>
      </c>
      <c r="B388" s="74" t="s">
        <v>708</v>
      </c>
      <c r="C388" s="74">
        <v>6544</v>
      </c>
      <c r="D388" s="74" t="s">
        <v>709</v>
      </c>
      <c r="E388" s="75">
        <f t="shared" si="287"/>
        <v>97.6</v>
      </c>
      <c r="F388" s="74">
        <v>16</v>
      </c>
      <c r="G388" s="76">
        <f>2*F388</f>
        <v>32</v>
      </c>
      <c r="H388" s="19">
        <v>30</v>
      </c>
      <c r="I388" s="19">
        <v>4</v>
      </c>
      <c r="J388" s="79">
        <f t="shared" si="283"/>
        <v>8</v>
      </c>
      <c r="K388" s="19">
        <v>15</v>
      </c>
      <c r="L388" s="19"/>
      <c r="M388" s="79">
        <f t="shared" si="269"/>
        <v>0</v>
      </c>
      <c r="N388" s="19">
        <v>8</v>
      </c>
      <c r="O388" s="19">
        <v>13</v>
      </c>
      <c r="P388" s="79">
        <f t="shared" si="278"/>
        <v>13</v>
      </c>
      <c r="Q388" s="19">
        <v>20</v>
      </c>
      <c r="R388" s="81">
        <v>2</v>
      </c>
      <c r="S388" s="82">
        <f t="shared" si="270"/>
        <v>1.6</v>
      </c>
      <c r="T388" s="19">
        <v>6</v>
      </c>
      <c r="U388" s="19">
        <v>6</v>
      </c>
      <c r="V388" s="79">
        <f>3.5*U388</f>
        <v>21</v>
      </c>
      <c r="W388" s="19">
        <v>4</v>
      </c>
      <c r="X388" s="19">
        <v>11</v>
      </c>
      <c r="Y388" s="82">
        <f>1*X388</f>
        <v>11</v>
      </c>
      <c r="Z388" s="19">
        <v>8</v>
      </c>
      <c r="AA388" s="19"/>
      <c r="AB388" s="84"/>
      <c r="AC388" s="19">
        <v>3</v>
      </c>
      <c r="AD388" s="19"/>
      <c r="AE388" s="79">
        <f t="shared" si="273"/>
        <v>0</v>
      </c>
      <c r="AF388" s="19">
        <v>8</v>
      </c>
      <c r="AG388" s="19"/>
      <c r="AH388" s="19"/>
      <c r="AI388" s="19">
        <f t="shared" si="274"/>
        <v>0</v>
      </c>
      <c r="AJ388" s="79">
        <f t="shared" si="284"/>
        <v>0</v>
      </c>
      <c r="AK388" s="19">
        <v>5</v>
      </c>
      <c r="AL388" s="19">
        <v>4</v>
      </c>
      <c r="AM388" s="19"/>
      <c r="AN388" s="19">
        <f t="shared" si="276"/>
        <v>4</v>
      </c>
      <c r="AO388" s="79">
        <f t="shared" si="285"/>
        <v>4</v>
      </c>
      <c r="AP388" s="19">
        <v>20</v>
      </c>
      <c r="AQ388" s="19"/>
      <c r="AR388" s="82">
        <f t="shared" ref="AR388:AR404" si="289">1*AQ388</f>
        <v>0</v>
      </c>
      <c r="AS388" s="81">
        <v>10</v>
      </c>
      <c r="AT388" s="81">
        <v>3</v>
      </c>
      <c r="AU388" s="81">
        <v>4</v>
      </c>
      <c r="AV388" s="81">
        <f t="shared" si="288"/>
        <v>11</v>
      </c>
      <c r="AW388" s="79">
        <f t="shared" si="266"/>
        <v>5.5</v>
      </c>
      <c r="AX388" s="19">
        <v>15</v>
      </c>
      <c r="AY388" s="81"/>
      <c r="AZ388" s="79">
        <f t="shared" si="267"/>
        <v>0</v>
      </c>
      <c r="BA388" s="19">
        <v>10</v>
      </c>
      <c r="BB388" s="19">
        <v>1</v>
      </c>
      <c r="BC388" s="79">
        <f t="shared" si="286"/>
        <v>1.5</v>
      </c>
      <c r="BD388" s="19">
        <v>15</v>
      </c>
    </row>
    <row r="389" customHeight="1" spans="1:56">
      <c r="A389" s="74"/>
      <c r="B389" s="74"/>
      <c r="C389" s="74">
        <v>1001972</v>
      </c>
      <c r="D389" s="74" t="s">
        <v>710</v>
      </c>
      <c r="E389" s="75">
        <f t="shared" si="287"/>
        <v>39</v>
      </c>
      <c r="F389" s="74">
        <v>6</v>
      </c>
      <c r="G389" s="76">
        <f>2*F389</f>
        <v>12</v>
      </c>
      <c r="H389" s="19"/>
      <c r="I389" s="19">
        <v>4</v>
      </c>
      <c r="J389" s="79">
        <f t="shared" si="283"/>
        <v>8</v>
      </c>
      <c r="L389" s="19"/>
      <c r="M389" s="79">
        <f t="shared" si="269"/>
        <v>0</v>
      </c>
      <c r="N389" s="19"/>
      <c r="O389" s="19">
        <v>5</v>
      </c>
      <c r="P389" s="79">
        <f t="shared" si="278"/>
        <v>5</v>
      </c>
      <c r="Q389" s="19"/>
      <c r="R389" s="81"/>
      <c r="S389" s="82">
        <f t="shared" si="270"/>
        <v>0</v>
      </c>
      <c r="T389" s="19"/>
      <c r="U389" s="19">
        <v>3</v>
      </c>
      <c r="V389" s="79">
        <f>3.5*U389</f>
        <v>10.5</v>
      </c>
      <c r="W389" s="19"/>
      <c r="X389" s="19"/>
      <c r="Y389" s="82">
        <f>1*X389</f>
        <v>0</v>
      </c>
      <c r="AA389" s="19"/>
      <c r="AB389" s="84"/>
      <c r="AC389" s="19"/>
      <c r="AD389" s="19"/>
      <c r="AE389" s="79">
        <f t="shared" si="273"/>
        <v>0</v>
      </c>
      <c r="AF389" s="19"/>
      <c r="AG389" s="19">
        <v>1</v>
      </c>
      <c r="AH389" s="19"/>
      <c r="AI389" s="19">
        <f t="shared" si="274"/>
        <v>1</v>
      </c>
      <c r="AJ389" s="79">
        <f t="shared" si="284"/>
        <v>1.5</v>
      </c>
      <c r="AK389" s="19"/>
      <c r="AL389" s="19">
        <v>1</v>
      </c>
      <c r="AM389" s="19">
        <v>1</v>
      </c>
      <c r="AN389" s="19">
        <f t="shared" si="276"/>
        <v>2</v>
      </c>
      <c r="AO389" s="79">
        <f t="shared" si="285"/>
        <v>2</v>
      </c>
      <c r="AP389" s="19"/>
      <c r="AQ389" s="19"/>
      <c r="AR389" s="82">
        <f t="shared" si="289"/>
        <v>0</v>
      </c>
      <c r="AS389" s="81"/>
      <c r="AT389" s="81"/>
      <c r="AU389" s="81"/>
      <c r="AV389" s="81">
        <f t="shared" si="288"/>
        <v>0</v>
      </c>
      <c r="AW389" s="79">
        <f t="shared" si="266"/>
        <v>0</v>
      </c>
      <c r="AX389" s="19"/>
      <c r="AY389" s="81"/>
      <c r="AZ389" s="79">
        <f t="shared" si="267"/>
        <v>0</v>
      </c>
      <c r="BA389" s="19"/>
      <c r="BB389" s="19"/>
      <c r="BC389" s="79">
        <f t="shared" si="286"/>
        <v>0</v>
      </c>
      <c r="BD389" s="19"/>
    </row>
    <row r="390" customHeight="1" spans="1:56">
      <c r="A390" s="74"/>
      <c r="B390" s="74"/>
      <c r="C390" s="74">
        <v>1001811</v>
      </c>
      <c r="D390" s="74" t="s">
        <v>711</v>
      </c>
      <c r="E390" s="75">
        <f t="shared" si="287"/>
        <v>3.75</v>
      </c>
      <c r="F390" s="74"/>
      <c r="G390" s="76"/>
      <c r="H390" s="19"/>
      <c r="I390" s="19"/>
      <c r="J390" s="79"/>
      <c r="L390" s="19"/>
      <c r="M390" s="79"/>
      <c r="N390" s="19"/>
      <c r="O390" s="19"/>
      <c r="P390" s="79"/>
      <c r="Q390" s="19"/>
      <c r="R390" s="81"/>
      <c r="S390" s="82"/>
      <c r="T390" s="19"/>
      <c r="U390" s="19"/>
      <c r="V390" s="79"/>
      <c r="W390" s="19"/>
      <c r="X390" s="19">
        <v>1</v>
      </c>
      <c r="Y390" s="82">
        <f>1*X390</f>
        <v>1</v>
      </c>
      <c r="AA390" s="19"/>
      <c r="AB390" s="84"/>
      <c r="AC390" s="19"/>
      <c r="AD390" s="19"/>
      <c r="AE390" s="79">
        <f t="shared" si="273"/>
        <v>0</v>
      </c>
      <c r="AF390" s="19"/>
      <c r="AG390" s="19"/>
      <c r="AH390" s="19">
        <v>1</v>
      </c>
      <c r="AI390" s="19">
        <f t="shared" si="274"/>
        <v>0.5</v>
      </c>
      <c r="AJ390" s="79">
        <f t="shared" si="284"/>
        <v>0.75</v>
      </c>
      <c r="AK390" s="19"/>
      <c r="AL390" s="19">
        <v>2</v>
      </c>
      <c r="AM390" s="19"/>
      <c r="AN390" s="19">
        <f t="shared" si="276"/>
        <v>2</v>
      </c>
      <c r="AO390" s="79">
        <f t="shared" si="285"/>
        <v>2</v>
      </c>
      <c r="AP390" s="19"/>
      <c r="AQ390" s="19"/>
      <c r="AR390" s="82">
        <f t="shared" si="289"/>
        <v>0</v>
      </c>
      <c r="AS390" s="81"/>
      <c r="AT390" s="81"/>
      <c r="AU390" s="81"/>
      <c r="AV390" s="81">
        <f t="shared" si="288"/>
        <v>0</v>
      </c>
      <c r="AW390" s="79">
        <f t="shared" si="266"/>
        <v>0</v>
      </c>
      <c r="AX390" s="19"/>
      <c r="AY390" s="81"/>
      <c r="AZ390" s="79">
        <f t="shared" si="267"/>
        <v>0</v>
      </c>
      <c r="BA390" s="19"/>
      <c r="BB390" s="19"/>
      <c r="BC390" s="79">
        <f t="shared" si="286"/>
        <v>0</v>
      </c>
      <c r="BD390" s="19"/>
    </row>
    <row r="391" customHeight="1" spans="1:56">
      <c r="A391" s="74">
        <v>119263</v>
      </c>
      <c r="B391" s="74" t="s">
        <v>712</v>
      </c>
      <c r="C391" s="74">
        <v>12718</v>
      </c>
      <c r="D391" s="74" t="s">
        <v>713</v>
      </c>
      <c r="E391" s="75">
        <f t="shared" si="287"/>
        <v>70.1</v>
      </c>
      <c r="F391" s="74">
        <v>12</v>
      </c>
      <c r="G391" s="76">
        <f t="shared" ref="G391:G397" si="290">2*F391</f>
        <v>24</v>
      </c>
      <c r="H391" s="19">
        <v>30</v>
      </c>
      <c r="I391" s="19">
        <v>2</v>
      </c>
      <c r="J391" s="79">
        <f t="shared" ref="J391:J411" si="291">2*I391</f>
        <v>4</v>
      </c>
      <c r="K391" s="19">
        <v>15</v>
      </c>
      <c r="L391" s="19"/>
      <c r="M391" s="79">
        <f>1.5*L391</f>
        <v>0</v>
      </c>
      <c r="N391" s="19">
        <v>8</v>
      </c>
      <c r="O391" s="19">
        <v>5</v>
      </c>
      <c r="P391" s="79">
        <f t="shared" ref="P391:P411" si="292">1*O391</f>
        <v>5</v>
      </c>
      <c r="Q391" s="19">
        <v>25</v>
      </c>
      <c r="R391" s="81">
        <v>1</v>
      </c>
      <c r="S391" s="82">
        <f t="shared" ref="S391:S411" si="293">0.8*R391</f>
        <v>0.8</v>
      </c>
      <c r="T391" s="19">
        <v>6</v>
      </c>
      <c r="U391" s="19">
        <v>3</v>
      </c>
      <c r="V391" s="79">
        <f>3.5*U391</f>
        <v>10.5</v>
      </c>
      <c r="W391" s="19">
        <v>4</v>
      </c>
      <c r="X391" s="19">
        <v>1</v>
      </c>
      <c r="Y391" s="79">
        <f>0.8*X391</f>
        <v>0.8</v>
      </c>
      <c r="Z391" s="19">
        <v>8</v>
      </c>
      <c r="AA391" s="19">
        <v>1</v>
      </c>
      <c r="AB391" s="84"/>
      <c r="AC391" s="19">
        <v>3</v>
      </c>
      <c r="AD391" s="19"/>
      <c r="AE391" s="79">
        <f t="shared" si="273"/>
        <v>0</v>
      </c>
      <c r="AF391" s="19">
        <v>8</v>
      </c>
      <c r="AG391" s="19"/>
      <c r="AH391" s="19"/>
      <c r="AI391" s="19">
        <f t="shared" si="274"/>
        <v>0</v>
      </c>
      <c r="AJ391" s="79">
        <f t="shared" si="284"/>
        <v>0</v>
      </c>
      <c r="AK391" s="19">
        <v>5</v>
      </c>
      <c r="AL391" s="19">
        <v>3</v>
      </c>
      <c r="AM391" s="19">
        <v>1</v>
      </c>
      <c r="AN391" s="19">
        <f t="shared" si="276"/>
        <v>4</v>
      </c>
      <c r="AO391" s="79">
        <f t="shared" si="285"/>
        <v>4</v>
      </c>
      <c r="AP391" s="19">
        <v>20</v>
      </c>
      <c r="AQ391" s="19">
        <v>6</v>
      </c>
      <c r="AR391" s="82">
        <f t="shared" si="289"/>
        <v>6</v>
      </c>
      <c r="AS391" s="81">
        <v>10</v>
      </c>
      <c r="AT391" s="81">
        <v>7</v>
      </c>
      <c r="AU391" s="81"/>
      <c r="AV391" s="81">
        <f t="shared" si="288"/>
        <v>7</v>
      </c>
      <c r="AW391" s="79">
        <f>1*AV391</f>
        <v>7</v>
      </c>
      <c r="AX391" s="19">
        <v>15</v>
      </c>
      <c r="AY391" s="81">
        <v>2</v>
      </c>
      <c r="AZ391" s="79">
        <f t="shared" si="267"/>
        <v>2</v>
      </c>
      <c r="BA391" s="19">
        <v>10</v>
      </c>
      <c r="BB391" s="19">
        <v>4</v>
      </c>
      <c r="BC391" s="79">
        <f t="shared" si="286"/>
        <v>6</v>
      </c>
      <c r="BD391" s="19">
        <v>15</v>
      </c>
    </row>
    <row r="392" customHeight="1" spans="1:56">
      <c r="A392" s="74"/>
      <c r="B392" s="74"/>
      <c r="C392" s="74">
        <v>14337</v>
      </c>
      <c r="D392" s="74" t="s">
        <v>714</v>
      </c>
      <c r="E392" s="75">
        <f t="shared" si="287"/>
        <v>85.8</v>
      </c>
      <c r="F392" s="74">
        <v>14</v>
      </c>
      <c r="G392" s="76">
        <f t="shared" si="290"/>
        <v>28</v>
      </c>
      <c r="H392" s="19"/>
      <c r="I392" s="19">
        <v>5</v>
      </c>
      <c r="J392" s="79">
        <f t="shared" si="291"/>
        <v>10</v>
      </c>
      <c r="L392" s="19"/>
      <c r="M392" s="79">
        <f>1.5*L392</f>
        <v>0</v>
      </c>
      <c r="N392" s="19"/>
      <c r="O392" s="19"/>
      <c r="P392" s="79">
        <f t="shared" si="292"/>
        <v>0</v>
      </c>
      <c r="Q392" s="19"/>
      <c r="R392" s="81"/>
      <c r="S392" s="82">
        <f t="shared" si="293"/>
        <v>0</v>
      </c>
      <c r="T392" s="19"/>
      <c r="U392" s="19">
        <v>2</v>
      </c>
      <c r="V392" s="79">
        <f>3.5*U392</f>
        <v>7</v>
      </c>
      <c r="W392" s="19"/>
      <c r="X392" s="19">
        <v>1</v>
      </c>
      <c r="Y392" s="79">
        <f>0.8*X392</f>
        <v>0.8</v>
      </c>
      <c r="AA392" s="19">
        <v>1</v>
      </c>
      <c r="AB392" s="84"/>
      <c r="AC392" s="19"/>
      <c r="AD392" s="19"/>
      <c r="AE392" s="79">
        <f t="shared" si="273"/>
        <v>0</v>
      </c>
      <c r="AF392" s="19"/>
      <c r="AG392" s="19">
        <v>1</v>
      </c>
      <c r="AH392" s="19"/>
      <c r="AI392" s="19">
        <f t="shared" si="274"/>
        <v>1</v>
      </c>
      <c r="AJ392" s="79">
        <f t="shared" si="284"/>
        <v>1.5</v>
      </c>
      <c r="AK392" s="19"/>
      <c r="AL392" s="19">
        <v>4</v>
      </c>
      <c r="AM392" s="19">
        <v>1</v>
      </c>
      <c r="AN392" s="19">
        <f t="shared" si="276"/>
        <v>5</v>
      </c>
      <c r="AO392" s="79">
        <f t="shared" si="285"/>
        <v>5</v>
      </c>
      <c r="AP392" s="19"/>
      <c r="AQ392" s="19">
        <v>3</v>
      </c>
      <c r="AR392" s="82">
        <f t="shared" si="289"/>
        <v>3</v>
      </c>
      <c r="AS392" s="81"/>
      <c r="AT392" s="81">
        <v>17</v>
      </c>
      <c r="AU392" s="81">
        <v>3</v>
      </c>
      <c r="AV392" s="81">
        <f t="shared" si="288"/>
        <v>23</v>
      </c>
      <c r="AW392" s="79">
        <f>1*AV392</f>
        <v>23</v>
      </c>
      <c r="AX392" s="19"/>
      <c r="AY392" s="81">
        <v>3</v>
      </c>
      <c r="AZ392" s="79">
        <f t="shared" si="267"/>
        <v>3</v>
      </c>
      <c r="BA392" s="19"/>
      <c r="BB392" s="19">
        <v>3</v>
      </c>
      <c r="BC392" s="79">
        <f t="shared" si="286"/>
        <v>4.5</v>
      </c>
      <c r="BD392" s="19"/>
    </row>
    <row r="393" customHeight="1" spans="1:56">
      <c r="A393" s="74">
        <v>120844</v>
      </c>
      <c r="B393" s="74" t="s">
        <v>715</v>
      </c>
      <c r="C393" s="74">
        <v>6322</v>
      </c>
      <c r="D393" s="74" t="s">
        <v>716</v>
      </c>
      <c r="E393" s="75">
        <f t="shared" si="287"/>
        <v>31.15</v>
      </c>
      <c r="F393" s="74">
        <v>8</v>
      </c>
      <c r="G393" s="76">
        <f t="shared" si="290"/>
        <v>16</v>
      </c>
      <c r="H393" s="19">
        <v>30</v>
      </c>
      <c r="I393" s="19">
        <v>2</v>
      </c>
      <c r="J393" s="79">
        <f t="shared" si="291"/>
        <v>4</v>
      </c>
      <c r="K393" s="19">
        <v>15</v>
      </c>
      <c r="L393" s="19"/>
      <c r="M393" s="79">
        <f>1.5*L393</f>
        <v>0</v>
      </c>
      <c r="N393" s="19">
        <v>8</v>
      </c>
      <c r="O393" s="19">
        <v>1</v>
      </c>
      <c r="P393" s="79">
        <f t="shared" si="292"/>
        <v>1</v>
      </c>
      <c r="Q393" s="19">
        <v>25</v>
      </c>
      <c r="R393" s="81">
        <v>3</v>
      </c>
      <c r="S393" s="82">
        <f t="shared" si="293"/>
        <v>2.4</v>
      </c>
      <c r="T393" s="19">
        <v>6</v>
      </c>
      <c r="U393" s="19"/>
      <c r="V393" s="79">
        <f>3.5*U393</f>
        <v>0</v>
      </c>
      <c r="W393" s="19">
        <v>4</v>
      </c>
      <c r="X393" s="19"/>
      <c r="Y393" s="79">
        <f>0.8*X393</f>
        <v>0</v>
      </c>
      <c r="Z393" s="19">
        <v>10</v>
      </c>
      <c r="AA393" s="19"/>
      <c r="AB393" s="84"/>
      <c r="AC393" s="19">
        <v>3</v>
      </c>
      <c r="AD393" s="19"/>
      <c r="AE393" s="79">
        <f t="shared" si="273"/>
        <v>0</v>
      </c>
      <c r="AF393" s="19">
        <v>8</v>
      </c>
      <c r="AG393" s="19"/>
      <c r="AH393" s="19">
        <v>1</v>
      </c>
      <c r="AI393" s="19">
        <f t="shared" si="274"/>
        <v>0.5</v>
      </c>
      <c r="AJ393" s="79">
        <f t="shared" si="284"/>
        <v>0.75</v>
      </c>
      <c r="AK393" s="19">
        <v>5</v>
      </c>
      <c r="AL393" s="19"/>
      <c r="AM393" s="19"/>
      <c r="AN393" s="19">
        <f t="shared" si="276"/>
        <v>0</v>
      </c>
      <c r="AO393" s="79">
        <f t="shared" si="285"/>
        <v>0</v>
      </c>
      <c r="AP393" s="19">
        <v>20</v>
      </c>
      <c r="AQ393" s="19">
        <v>3</v>
      </c>
      <c r="AR393" s="82">
        <f t="shared" si="289"/>
        <v>3</v>
      </c>
      <c r="AS393" s="81">
        <v>12</v>
      </c>
      <c r="AT393" s="81">
        <v>8</v>
      </c>
      <c r="AU393" s="81"/>
      <c r="AV393" s="81">
        <f t="shared" si="288"/>
        <v>8</v>
      </c>
      <c r="AW393" s="79">
        <f t="shared" ref="AW393:AW404" si="294">0.5*AV393</f>
        <v>4</v>
      </c>
      <c r="AX393" s="19">
        <v>20</v>
      </c>
      <c r="AY393" s="81"/>
      <c r="AZ393" s="79">
        <f t="shared" si="267"/>
        <v>0</v>
      </c>
      <c r="BA393" s="19">
        <v>10</v>
      </c>
      <c r="BB393" s="19"/>
      <c r="BC393" s="79">
        <f t="shared" si="286"/>
        <v>0</v>
      </c>
      <c r="BD393" s="19">
        <v>18</v>
      </c>
    </row>
    <row r="394" customHeight="1" spans="1:56">
      <c r="A394" s="74"/>
      <c r="B394" s="74"/>
      <c r="C394" s="74">
        <v>11119</v>
      </c>
      <c r="D394" s="74" t="s">
        <v>717</v>
      </c>
      <c r="E394" s="75">
        <f t="shared" si="287"/>
        <v>39.6</v>
      </c>
      <c r="F394" s="74">
        <v>12</v>
      </c>
      <c r="G394" s="76">
        <f t="shared" si="290"/>
        <v>24</v>
      </c>
      <c r="H394" s="19"/>
      <c r="I394" s="19">
        <v>3</v>
      </c>
      <c r="J394" s="79">
        <f t="shared" si="291"/>
        <v>6</v>
      </c>
      <c r="L394" s="19"/>
      <c r="M394" s="79">
        <f>1.5*L394</f>
        <v>0</v>
      </c>
      <c r="N394" s="19"/>
      <c r="O394" s="19">
        <v>3</v>
      </c>
      <c r="P394" s="79">
        <f t="shared" si="292"/>
        <v>3</v>
      </c>
      <c r="Q394" s="19"/>
      <c r="R394" s="81"/>
      <c r="S394" s="82">
        <f t="shared" si="293"/>
        <v>0</v>
      </c>
      <c r="T394" s="19"/>
      <c r="U394" s="19"/>
      <c r="V394" s="79">
        <f>3.5*U394</f>
        <v>0</v>
      </c>
      <c r="W394" s="19"/>
      <c r="X394" s="19">
        <v>2</v>
      </c>
      <c r="Y394" s="79">
        <f>0.8*X394</f>
        <v>1.6</v>
      </c>
      <c r="AA394" s="19"/>
      <c r="AB394" s="84"/>
      <c r="AC394" s="19"/>
      <c r="AD394" s="19"/>
      <c r="AE394" s="79">
        <f t="shared" si="273"/>
        <v>0</v>
      </c>
      <c r="AF394" s="19"/>
      <c r="AG394" s="19"/>
      <c r="AH394" s="19"/>
      <c r="AI394" s="19">
        <f t="shared" si="274"/>
        <v>0</v>
      </c>
      <c r="AJ394" s="79">
        <f t="shared" si="284"/>
        <v>0</v>
      </c>
      <c r="AK394" s="19"/>
      <c r="AL394" s="19"/>
      <c r="AM394" s="19">
        <v>1</v>
      </c>
      <c r="AN394" s="19">
        <f t="shared" si="276"/>
        <v>1</v>
      </c>
      <c r="AO394" s="79">
        <f t="shared" si="285"/>
        <v>1</v>
      </c>
      <c r="AP394" s="19"/>
      <c r="AQ394" s="19">
        <v>3</v>
      </c>
      <c r="AR394" s="82">
        <f t="shared" si="289"/>
        <v>3</v>
      </c>
      <c r="AS394" s="81"/>
      <c r="AT394" s="81">
        <v>2</v>
      </c>
      <c r="AU394" s="81"/>
      <c r="AV394" s="81">
        <f t="shared" si="288"/>
        <v>2</v>
      </c>
      <c r="AW394" s="79">
        <f t="shared" si="294"/>
        <v>1</v>
      </c>
      <c r="AX394" s="19"/>
      <c r="AY394" s="81"/>
      <c r="AZ394" s="79">
        <f t="shared" ref="AZ394:AZ411" si="295">1*AY394</f>
        <v>0</v>
      </c>
      <c r="BA394" s="19"/>
      <c r="BB394" s="19"/>
      <c r="BC394" s="79">
        <f t="shared" si="286"/>
        <v>0</v>
      </c>
      <c r="BD394" s="19"/>
    </row>
    <row r="395" customHeight="1" spans="1:56">
      <c r="A395" s="74"/>
      <c r="B395" s="74"/>
      <c r="C395" s="74">
        <v>12354</v>
      </c>
      <c r="D395" s="74" t="s">
        <v>718</v>
      </c>
      <c r="E395" s="75">
        <f t="shared" si="287"/>
        <v>23.3</v>
      </c>
      <c r="F395" s="74">
        <v>7</v>
      </c>
      <c r="G395" s="76">
        <f t="shared" si="290"/>
        <v>14</v>
      </c>
      <c r="H395" s="19"/>
      <c r="I395" s="19">
        <v>2</v>
      </c>
      <c r="J395" s="79">
        <f t="shared" si="291"/>
        <v>4</v>
      </c>
      <c r="L395" s="19"/>
      <c r="M395" s="79">
        <f>1.5*L395</f>
        <v>0</v>
      </c>
      <c r="N395" s="19"/>
      <c r="O395" s="19">
        <v>1</v>
      </c>
      <c r="P395" s="79">
        <f t="shared" si="292"/>
        <v>1</v>
      </c>
      <c r="Q395" s="19"/>
      <c r="R395" s="81"/>
      <c r="S395" s="82">
        <f t="shared" si="293"/>
        <v>0</v>
      </c>
      <c r="T395" s="19"/>
      <c r="U395" s="19"/>
      <c r="V395" s="79">
        <f>3.5*U395</f>
        <v>0</v>
      </c>
      <c r="W395" s="19"/>
      <c r="X395" s="19">
        <v>1</v>
      </c>
      <c r="Y395" s="79">
        <f>0.8*X395</f>
        <v>0.8</v>
      </c>
      <c r="AA395" s="19"/>
      <c r="AB395" s="84"/>
      <c r="AC395" s="19"/>
      <c r="AD395" s="19"/>
      <c r="AE395" s="79">
        <f t="shared" si="273"/>
        <v>0</v>
      </c>
      <c r="AF395" s="19"/>
      <c r="AG395" s="19"/>
      <c r="AH395" s="19"/>
      <c r="AI395" s="19">
        <f t="shared" si="274"/>
        <v>0</v>
      </c>
      <c r="AJ395" s="79">
        <f t="shared" si="284"/>
        <v>0</v>
      </c>
      <c r="AK395" s="19"/>
      <c r="AL395" s="19"/>
      <c r="AM395" s="19"/>
      <c r="AN395" s="19">
        <f t="shared" si="276"/>
        <v>0</v>
      </c>
      <c r="AO395" s="79">
        <f t="shared" si="285"/>
        <v>0</v>
      </c>
      <c r="AP395" s="19"/>
      <c r="AQ395" s="19">
        <v>2</v>
      </c>
      <c r="AR395" s="82">
        <f t="shared" si="289"/>
        <v>2</v>
      </c>
      <c r="AS395" s="81"/>
      <c r="AT395" s="81">
        <v>1</v>
      </c>
      <c r="AU395" s="81"/>
      <c r="AV395" s="81">
        <f t="shared" si="288"/>
        <v>1</v>
      </c>
      <c r="AW395" s="79">
        <f t="shared" si="294"/>
        <v>0.5</v>
      </c>
      <c r="AX395" s="19"/>
      <c r="AY395" s="81">
        <v>1</v>
      </c>
      <c r="AZ395" s="79">
        <f t="shared" si="295"/>
        <v>1</v>
      </c>
      <c r="BA395" s="19"/>
      <c r="BB395" s="19"/>
      <c r="BC395" s="79">
        <f t="shared" si="286"/>
        <v>0</v>
      </c>
      <c r="BD395" s="19"/>
    </row>
    <row r="396" customHeight="1" spans="1:56">
      <c r="A396" s="74">
        <v>122176</v>
      </c>
      <c r="B396" s="74" t="s">
        <v>719</v>
      </c>
      <c r="C396" s="74">
        <v>14250</v>
      </c>
      <c r="D396" s="74" t="s">
        <v>720</v>
      </c>
      <c r="E396" s="75">
        <f t="shared" si="287"/>
        <v>24.5</v>
      </c>
      <c r="F396" s="74">
        <v>6</v>
      </c>
      <c r="G396" s="76">
        <f t="shared" si="290"/>
        <v>12</v>
      </c>
      <c r="H396" s="19">
        <v>25</v>
      </c>
      <c r="I396" s="19">
        <v>2</v>
      </c>
      <c r="J396" s="79">
        <f t="shared" si="291"/>
        <v>4</v>
      </c>
      <c r="K396" s="19">
        <v>15</v>
      </c>
      <c r="L396" s="19">
        <v>1</v>
      </c>
      <c r="M396" s="79">
        <f t="shared" ref="M396:M411" si="296">1.5*L396</f>
        <v>1.5</v>
      </c>
      <c r="N396" s="19">
        <v>8</v>
      </c>
      <c r="O396" s="19"/>
      <c r="P396" s="79">
        <f t="shared" si="292"/>
        <v>0</v>
      </c>
      <c r="Q396" s="19">
        <v>20</v>
      </c>
      <c r="R396" s="81"/>
      <c r="S396" s="82">
        <f t="shared" si="293"/>
        <v>0</v>
      </c>
      <c r="T396" s="19">
        <v>6</v>
      </c>
      <c r="U396" s="19"/>
      <c r="V396" s="79">
        <f>2.5*U396</f>
        <v>0</v>
      </c>
      <c r="W396" s="19">
        <v>4</v>
      </c>
      <c r="X396" s="19"/>
      <c r="Y396" s="79">
        <f t="shared" ref="Y396:Y411" si="297">0.8*X396</f>
        <v>0</v>
      </c>
      <c r="Z396" s="19">
        <v>8</v>
      </c>
      <c r="AA396" s="19"/>
      <c r="AB396" s="84"/>
      <c r="AC396" s="19">
        <v>3</v>
      </c>
      <c r="AD396" s="19"/>
      <c r="AE396" s="79">
        <f t="shared" si="273"/>
        <v>0</v>
      </c>
      <c r="AF396" s="19">
        <v>8</v>
      </c>
      <c r="AG396" s="19"/>
      <c r="AH396" s="19"/>
      <c r="AI396" s="19">
        <f t="shared" si="274"/>
        <v>0</v>
      </c>
      <c r="AJ396" s="79">
        <f t="shared" si="284"/>
        <v>0</v>
      </c>
      <c r="AK396" s="19">
        <v>5</v>
      </c>
      <c r="AL396" s="19"/>
      <c r="AM396" s="19"/>
      <c r="AN396" s="19">
        <f t="shared" si="276"/>
        <v>0</v>
      </c>
      <c r="AO396" s="79">
        <f t="shared" si="285"/>
        <v>0</v>
      </c>
      <c r="AP396" s="19">
        <v>20</v>
      </c>
      <c r="AQ396" s="19"/>
      <c r="AR396" s="82">
        <f t="shared" si="289"/>
        <v>0</v>
      </c>
      <c r="AS396" s="81">
        <v>10</v>
      </c>
      <c r="AT396" s="81">
        <v>8</v>
      </c>
      <c r="AU396" s="81"/>
      <c r="AV396" s="81">
        <f t="shared" si="288"/>
        <v>8</v>
      </c>
      <c r="AW396" s="79">
        <f t="shared" si="294"/>
        <v>4</v>
      </c>
      <c r="AX396" s="19">
        <v>15</v>
      </c>
      <c r="AY396" s="81"/>
      <c r="AZ396" s="79">
        <f t="shared" si="295"/>
        <v>0</v>
      </c>
      <c r="BA396" s="19">
        <v>10</v>
      </c>
      <c r="BB396" s="19">
        <v>2</v>
      </c>
      <c r="BC396" s="79">
        <f t="shared" si="286"/>
        <v>3</v>
      </c>
      <c r="BD396" s="19">
        <v>15</v>
      </c>
    </row>
    <row r="397" customHeight="1" spans="1:56">
      <c r="A397" s="74"/>
      <c r="B397" s="74"/>
      <c r="C397" s="74">
        <v>15504</v>
      </c>
      <c r="D397" s="74" t="s">
        <v>721</v>
      </c>
      <c r="E397" s="75">
        <f t="shared" si="287"/>
        <v>21</v>
      </c>
      <c r="F397" s="74">
        <v>3</v>
      </c>
      <c r="G397" s="76">
        <f t="shared" si="290"/>
        <v>6</v>
      </c>
      <c r="H397" s="19"/>
      <c r="I397" s="19">
        <v>2</v>
      </c>
      <c r="J397" s="79">
        <f t="shared" si="291"/>
        <v>4</v>
      </c>
      <c r="L397" s="19"/>
      <c r="M397" s="79">
        <f t="shared" si="296"/>
        <v>0</v>
      </c>
      <c r="N397" s="19"/>
      <c r="O397" s="19"/>
      <c r="P397" s="79">
        <f t="shared" si="292"/>
        <v>0</v>
      </c>
      <c r="Q397" s="19"/>
      <c r="R397" s="81"/>
      <c r="S397" s="82">
        <f t="shared" si="293"/>
        <v>0</v>
      </c>
      <c r="T397" s="19"/>
      <c r="U397" s="19">
        <v>1</v>
      </c>
      <c r="V397" s="79">
        <f>2.5*U397</f>
        <v>2.5</v>
      </c>
      <c r="W397" s="19"/>
      <c r="X397" s="19"/>
      <c r="Y397" s="79">
        <f t="shared" si="297"/>
        <v>0</v>
      </c>
      <c r="AA397" s="19"/>
      <c r="AB397" s="84"/>
      <c r="AC397" s="19"/>
      <c r="AD397" s="19"/>
      <c r="AE397" s="79">
        <f t="shared" si="273"/>
        <v>0</v>
      </c>
      <c r="AF397" s="19"/>
      <c r="AG397" s="19"/>
      <c r="AH397" s="19"/>
      <c r="AI397" s="19">
        <f t="shared" si="274"/>
        <v>0</v>
      </c>
      <c r="AJ397" s="79">
        <f t="shared" si="284"/>
        <v>0</v>
      </c>
      <c r="AK397" s="19"/>
      <c r="AL397" s="19">
        <v>1</v>
      </c>
      <c r="AM397" s="19">
        <v>1</v>
      </c>
      <c r="AN397" s="19">
        <f t="shared" si="276"/>
        <v>2</v>
      </c>
      <c r="AO397" s="79">
        <f t="shared" si="285"/>
        <v>2</v>
      </c>
      <c r="AP397" s="19"/>
      <c r="AQ397" s="19">
        <v>4</v>
      </c>
      <c r="AR397" s="82">
        <f t="shared" si="289"/>
        <v>4</v>
      </c>
      <c r="AS397" s="81"/>
      <c r="AT397" s="81">
        <v>5</v>
      </c>
      <c r="AU397" s="81"/>
      <c r="AV397" s="81">
        <f t="shared" si="288"/>
        <v>5</v>
      </c>
      <c r="AW397" s="79">
        <f t="shared" si="294"/>
        <v>2.5</v>
      </c>
      <c r="AX397" s="19"/>
      <c r="AY397" s="81"/>
      <c r="AZ397" s="79">
        <f t="shared" si="295"/>
        <v>0</v>
      </c>
      <c r="BA397" s="19"/>
      <c r="BB397" s="19"/>
      <c r="BC397" s="79">
        <f t="shared" si="286"/>
        <v>0</v>
      </c>
      <c r="BD397" s="19"/>
    </row>
    <row r="398" ht="12" customHeight="1" spans="1:56">
      <c r="A398" s="74">
        <v>122198</v>
      </c>
      <c r="B398" s="74" t="s">
        <v>722</v>
      </c>
      <c r="C398" s="74">
        <v>7006</v>
      </c>
      <c r="D398" s="74" t="s">
        <v>723</v>
      </c>
      <c r="E398" s="75">
        <f t="shared" si="287"/>
        <v>110.7</v>
      </c>
      <c r="F398" s="74">
        <v>18</v>
      </c>
      <c r="G398" s="76">
        <f>4*F398</f>
        <v>72</v>
      </c>
      <c r="H398" s="19">
        <v>30</v>
      </c>
      <c r="I398" s="19">
        <v>5</v>
      </c>
      <c r="J398" s="79">
        <f t="shared" si="291"/>
        <v>10</v>
      </c>
      <c r="K398" s="19">
        <v>15</v>
      </c>
      <c r="L398" s="19"/>
      <c r="M398" s="79">
        <f t="shared" si="296"/>
        <v>0</v>
      </c>
      <c r="N398" s="19">
        <v>8</v>
      </c>
      <c r="O398" s="19">
        <v>2</v>
      </c>
      <c r="P398" s="79">
        <f t="shared" si="292"/>
        <v>2</v>
      </c>
      <c r="Q398" s="19">
        <v>20</v>
      </c>
      <c r="R398" s="81">
        <v>1</v>
      </c>
      <c r="S398" s="82">
        <f t="shared" si="293"/>
        <v>0.8</v>
      </c>
      <c r="T398" s="19">
        <v>6</v>
      </c>
      <c r="U398" s="19">
        <v>1</v>
      </c>
      <c r="V398" s="79">
        <f>3.5*U398</f>
        <v>3.5</v>
      </c>
      <c r="W398" s="19">
        <v>4</v>
      </c>
      <c r="X398" s="19"/>
      <c r="Y398" s="79">
        <f t="shared" si="297"/>
        <v>0</v>
      </c>
      <c r="Z398" s="19">
        <v>10</v>
      </c>
      <c r="AA398" s="19">
        <v>1</v>
      </c>
      <c r="AB398" s="84"/>
      <c r="AC398" s="19">
        <v>3</v>
      </c>
      <c r="AD398" s="19">
        <v>3</v>
      </c>
      <c r="AE398" s="79">
        <f t="shared" si="273"/>
        <v>0.9</v>
      </c>
      <c r="AF398" s="19">
        <v>8</v>
      </c>
      <c r="AG398" s="19"/>
      <c r="AH398" s="19"/>
      <c r="AI398" s="19">
        <f t="shared" si="274"/>
        <v>0</v>
      </c>
      <c r="AJ398" s="79">
        <f t="shared" si="284"/>
        <v>0</v>
      </c>
      <c r="AK398" s="19">
        <v>5</v>
      </c>
      <c r="AL398" s="19">
        <v>5</v>
      </c>
      <c r="AM398" s="19"/>
      <c r="AN398" s="19">
        <f t="shared" si="276"/>
        <v>5</v>
      </c>
      <c r="AO398" s="79">
        <f t="shared" si="285"/>
        <v>5</v>
      </c>
      <c r="AP398" s="19">
        <v>20</v>
      </c>
      <c r="AQ398" s="19">
        <v>4</v>
      </c>
      <c r="AR398" s="82">
        <f t="shared" si="289"/>
        <v>4</v>
      </c>
      <c r="AS398" s="81">
        <v>12</v>
      </c>
      <c r="AT398" s="81">
        <v>13</v>
      </c>
      <c r="AU398" s="81"/>
      <c r="AV398" s="81">
        <f t="shared" si="288"/>
        <v>13</v>
      </c>
      <c r="AW398" s="79">
        <f t="shared" si="294"/>
        <v>6.5</v>
      </c>
      <c r="AX398" s="19">
        <v>20</v>
      </c>
      <c r="AY398" s="81"/>
      <c r="AZ398" s="79">
        <f t="shared" si="295"/>
        <v>0</v>
      </c>
      <c r="BA398" s="19">
        <v>10</v>
      </c>
      <c r="BB398" s="19">
        <v>4</v>
      </c>
      <c r="BC398" s="79">
        <f t="shared" si="286"/>
        <v>6</v>
      </c>
      <c r="BD398" s="19">
        <v>18</v>
      </c>
    </row>
    <row r="399" customHeight="1" spans="1:56">
      <c r="A399" s="74"/>
      <c r="B399" s="74"/>
      <c r="C399" s="74">
        <v>14065</v>
      </c>
      <c r="D399" s="74" t="s">
        <v>724</v>
      </c>
      <c r="E399" s="75">
        <f t="shared" si="287"/>
        <v>91.1</v>
      </c>
      <c r="F399" s="74">
        <v>13</v>
      </c>
      <c r="G399" s="76">
        <f>4*F399</f>
        <v>52</v>
      </c>
      <c r="H399" s="19"/>
      <c r="I399" s="19">
        <v>3</v>
      </c>
      <c r="J399" s="79">
        <f t="shared" si="291"/>
        <v>6</v>
      </c>
      <c r="L399" s="19"/>
      <c r="M399" s="79">
        <f t="shared" si="296"/>
        <v>0</v>
      </c>
      <c r="N399" s="19"/>
      <c r="O399" s="19">
        <v>2</v>
      </c>
      <c r="P399" s="79">
        <f t="shared" si="292"/>
        <v>2</v>
      </c>
      <c r="Q399" s="19"/>
      <c r="R399" s="81"/>
      <c r="S399" s="82">
        <f t="shared" si="293"/>
        <v>0</v>
      </c>
      <c r="T399" s="19"/>
      <c r="U399" s="19">
        <v>4</v>
      </c>
      <c r="V399" s="79">
        <f>3.5*U399</f>
        <v>14</v>
      </c>
      <c r="W399" s="19"/>
      <c r="X399" s="19">
        <v>2</v>
      </c>
      <c r="Y399" s="79">
        <f t="shared" si="297"/>
        <v>1.6</v>
      </c>
      <c r="AA399" s="19">
        <v>4</v>
      </c>
      <c r="AB399" s="84"/>
      <c r="AC399" s="19"/>
      <c r="AD399" s="19"/>
      <c r="AE399" s="79">
        <f t="shared" si="273"/>
        <v>0</v>
      </c>
      <c r="AF399" s="19"/>
      <c r="AG399" s="19">
        <v>1</v>
      </c>
      <c r="AH399" s="19"/>
      <c r="AI399" s="19">
        <f t="shared" si="274"/>
        <v>1</v>
      </c>
      <c r="AJ399" s="79">
        <f t="shared" si="284"/>
        <v>1.5</v>
      </c>
      <c r="AK399" s="19"/>
      <c r="AL399" s="19">
        <v>3</v>
      </c>
      <c r="AM399" s="19">
        <v>4</v>
      </c>
      <c r="AN399" s="19">
        <f t="shared" si="276"/>
        <v>7</v>
      </c>
      <c r="AO399" s="79">
        <f t="shared" si="285"/>
        <v>7</v>
      </c>
      <c r="AP399" s="19"/>
      <c r="AQ399" s="19">
        <v>3</v>
      </c>
      <c r="AR399" s="82">
        <f t="shared" si="289"/>
        <v>3</v>
      </c>
      <c r="AS399" s="81"/>
      <c r="AT399" s="81">
        <v>6</v>
      </c>
      <c r="AU399" s="81"/>
      <c r="AV399" s="81">
        <f t="shared" si="288"/>
        <v>6</v>
      </c>
      <c r="AW399" s="79">
        <f t="shared" si="294"/>
        <v>3</v>
      </c>
      <c r="AX399" s="19"/>
      <c r="AY399" s="81">
        <v>1</v>
      </c>
      <c r="AZ399" s="79">
        <f t="shared" si="295"/>
        <v>1</v>
      </c>
      <c r="BA399" s="19"/>
      <c r="BB399" s="19"/>
      <c r="BC399" s="79">
        <f t="shared" si="286"/>
        <v>0</v>
      </c>
      <c r="BD399" s="19"/>
    </row>
    <row r="400" customHeight="1" spans="1:56">
      <c r="A400" s="74">
        <v>122686</v>
      </c>
      <c r="B400" s="74" t="s">
        <v>725</v>
      </c>
      <c r="C400" s="74">
        <v>8068</v>
      </c>
      <c r="D400" s="74" t="s">
        <v>726</v>
      </c>
      <c r="E400" s="75">
        <f t="shared" si="287"/>
        <v>30.8</v>
      </c>
      <c r="F400" s="74">
        <v>10</v>
      </c>
      <c r="G400" s="76">
        <f>2*F400</f>
        <v>20</v>
      </c>
      <c r="H400" s="19">
        <v>30</v>
      </c>
      <c r="I400" s="19">
        <v>2</v>
      </c>
      <c r="J400" s="79">
        <f t="shared" si="291"/>
        <v>4</v>
      </c>
      <c r="K400" s="19">
        <v>15</v>
      </c>
      <c r="L400" s="19">
        <v>1</v>
      </c>
      <c r="M400" s="79">
        <f t="shared" si="296"/>
        <v>1.5</v>
      </c>
      <c r="N400" s="19">
        <v>8</v>
      </c>
      <c r="O400" s="19"/>
      <c r="P400" s="79">
        <f t="shared" si="292"/>
        <v>0</v>
      </c>
      <c r="Q400" s="19">
        <v>20</v>
      </c>
      <c r="R400" s="81"/>
      <c r="S400" s="82">
        <f t="shared" si="293"/>
        <v>0</v>
      </c>
      <c r="T400" s="19">
        <v>6</v>
      </c>
      <c r="U400" s="19">
        <v>1</v>
      </c>
      <c r="V400" s="79">
        <f>2.5*U400</f>
        <v>2.5</v>
      </c>
      <c r="W400" s="19">
        <v>4</v>
      </c>
      <c r="X400" s="19">
        <v>1</v>
      </c>
      <c r="Y400" s="79">
        <f t="shared" si="297"/>
        <v>0.8</v>
      </c>
      <c r="Z400" s="19">
        <v>8</v>
      </c>
      <c r="AA400" s="19">
        <v>2</v>
      </c>
      <c r="AB400" s="84"/>
      <c r="AC400" s="19">
        <v>3</v>
      </c>
      <c r="AD400" s="19"/>
      <c r="AE400" s="79">
        <f t="shared" si="273"/>
        <v>0</v>
      </c>
      <c r="AF400" s="19">
        <v>8</v>
      </c>
      <c r="AG400" s="19"/>
      <c r="AH400" s="19"/>
      <c r="AI400" s="19">
        <f t="shared" si="274"/>
        <v>0</v>
      </c>
      <c r="AJ400" s="79">
        <f t="shared" si="284"/>
        <v>0</v>
      </c>
      <c r="AK400" s="19">
        <v>5</v>
      </c>
      <c r="AL400" s="19"/>
      <c r="AM400" s="19"/>
      <c r="AN400" s="19">
        <f t="shared" si="276"/>
        <v>0</v>
      </c>
      <c r="AO400" s="79">
        <f t="shared" si="285"/>
        <v>0</v>
      </c>
      <c r="AP400" s="19">
        <v>20</v>
      </c>
      <c r="AQ400" s="19">
        <v>1</v>
      </c>
      <c r="AR400" s="82">
        <f t="shared" si="289"/>
        <v>1</v>
      </c>
      <c r="AS400" s="81">
        <v>10</v>
      </c>
      <c r="AT400" s="81">
        <v>2</v>
      </c>
      <c r="AU400" s="81"/>
      <c r="AV400" s="81">
        <f t="shared" si="288"/>
        <v>2</v>
      </c>
      <c r="AW400" s="79">
        <f t="shared" si="294"/>
        <v>1</v>
      </c>
      <c r="AX400" s="19">
        <v>15</v>
      </c>
      <c r="AY400" s="81"/>
      <c r="AZ400" s="79">
        <f t="shared" si="295"/>
        <v>0</v>
      </c>
      <c r="BA400" s="19">
        <v>10</v>
      </c>
      <c r="BB400" s="19"/>
      <c r="BC400" s="79">
        <f t="shared" si="286"/>
        <v>0</v>
      </c>
      <c r="BD400" s="19">
        <v>15</v>
      </c>
    </row>
    <row r="401" customHeight="1" spans="1:56">
      <c r="A401" s="74"/>
      <c r="B401" s="74"/>
      <c r="C401" s="74">
        <v>14754</v>
      </c>
      <c r="D401" s="74" t="s">
        <v>727</v>
      </c>
      <c r="E401" s="75">
        <f t="shared" si="287"/>
        <v>29</v>
      </c>
      <c r="F401" s="74">
        <v>10</v>
      </c>
      <c r="G401" s="76">
        <f>2*F401</f>
        <v>20</v>
      </c>
      <c r="H401" s="19"/>
      <c r="I401" s="19">
        <v>2</v>
      </c>
      <c r="J401" s="79">
        <f t="shared" si="291"/>
        <v>4</v>
      </c>
      <c r="L401" s="19">
        <v>2</v>
      </c>
      <c r="M401" s="79">
        <f t="shared" si="296"/>
        <v>3</v>
      </c>
      <c r="N401" s="19"/>
      <c r="O401" s="19"/>
      <c r="P401" s="79">
        <f t="shared" si="292"/>
        <v>0</v>
      </c>
      <c r="Q401" s="19"/>
      <c r="R401" s="81"/>
      <c r="S401" s="82">
        <f t="shared" si="293"/>
        <v>0</v>
      </c>
      <c r="T401" s="19"/>
      <c r="U401" s="19"/>
      <c r="V401" s="79">
        <f>2.5*U401</f>
        <v>0</v>
      </c>
      <c r="W401" s="19"/>
      <c r="X401" s="19"/>
      <c r="Y401" s="79">
        <f t="shared" si="297"/>
        <v>0</v>
      </c>
      <c r="AA401" s="19"/>
      <c r="AB401" s="84"/>
      <c r="AC401" s="19"/>
      <c r="AD401" s="19"/>
      <c r="AE401" s="79">
        <f t="shared" si="273"/>
        <v>0</v>
      </c>
      <c r="AF401" s="19"/>
      <c r="AG401" s="19"/>
      <c r="AH401" s="19"/>
      <c r="AI401" s="19">
        <f t="shared" si="274"/>
        <v>0</v>
      </c>
      <c r="AJ401" s="79">
        <f t="shared" si="284"/>
        <v>0</v>
      </c>
      <c r="AK401" s="19"/>
      <c r="AL401" s="19">
        <v>2</v>
      </c>
      <c r="AM401" s="19"/>
      <c r="AN401" s="19">
        <f t="shared" si="276"/>
        <v>2</v>
      </c>
      <c r="AO401" s="79">
        <f t="shared" si="285"/>
        <v>2</v>
      </c>
      <c r="AP401" s="19"/>
      <c r="AQ401" s="19"/>
      <c r="AR401" s="82">
        <f t="shared" si="289"/>
        <v>0</v>
      </c>
      <c r="AS401" s="81"/>
      <c r="AT401" s="81"/>
      <c r="AU401" s="81"/>
      <c r="AV401" s="81">
        <f t="shared" si="288"/>
        <v>0</v>
      </c>
      <c r="AW401" s="79">
        <f t="shared" si="294"/>
        <v>0</v>
      </c>
      <c r="AX401" s="19"/>
      <c r="AY401" s="81"/>
      <c r="AZ401" s="79">
        <f t="shared" si="295"/>
        <v>0</v>
      </c>
      <c r="BA401" s="19"/>
      <c r="BB401" s="19"/>
      <c r="BC401" s="79">
        <f t="shared" si="286"/>
        <v>0</v>
      </c>
      <c r="BD401" s="19"/>
    </row>
    <row r="402" customHeight="1" spans="1:56">
      <c r="A402" s="74">
        <v>122718</v>
      </c>
      <c r="B402" s="74" t="s">
        <v>728</v>
      </c>
      <c r="C402" s="74">
        <v>12184</v>
      </c>
      <c r="D402" s="74" t="s">
        <v>729</v>
      </c>
      <c r="E402" s="75">
        <f t="shared" si="287"/>
        <v>23.7</v>
      </c>
      <c r="F402" s="74">
        <v>4</v>
      </c>
      <c r="G402" s="76">
        <f>2*F402</f>
        <v>8</v>
      </c>
      <c r="H402" s="19">
        <v>30</v>
      </c>
      <c r="I402" s="19"/>
      <c r="J402" s="79">
        <f t="shared" si="291"/>
        <v>0</v>
      </c>
      <c r="K402" s="19">
        <v>15</v>
      </c>
      <c r="L402" s="19"/>
      <c r="M402" s="79">
        <f t="shared" si="296"/>
        <v>0</v>
      </c>
      <c r="N402" s="19">
        <v>8</v>
      </c>
      <c r="O402" s="19"/>
      <c r="P402" s="79">
        <f t="shared" si="292"/>
        <v>0</v>
      </c>
      <c r="Q402" s="19">
        <v>25</v>
      </c>
      <c r="R402" s="81">
        <v>1</v>
      </c>
      <c r="S402" s="82">
        <f t="shared" si="293"/>
        <v>0.8</v>
      </c>
      <c r="T402" s="19">
        <v>6</v>
      </c>
      <c r="U402" s="19">
        <v>3</v>
      </c>
      <c r="V402" s="79">
        <f>3.5*U402</f>
        <v>10.5</v>
      </c>
      <c r="W402" s="19">
        <v>4</v>
      </c>
      <c r="X402" s="19">
        <v>3</v>
      </c>
      <c r="Y402" s="79">
        <f t="shared" si="297"/>
        <v>2.4</v>
      </c>
      <c r="Z402" s="19">
        <v>8</v>
      </c>
      <c r="AA402" s="19"/>
      <c r="AB402" s="84"/>
      <c r="AC402" s="19">
        <v>3</v>
      </c>
      <c r="AD402" s="19"/>
      <c r="AE402" s="79">
        <f t="shared" si="273"/>
        <v>0</v>
      </c>
      <c r="AF402" s="19">
        <v>8</v>
      </c>
      <c r="AG402" s="19"/>
      <c r="AH402" s="19"/>
      <c r="AI402" s="19">
        <f t="shared" si="274"/>
        <v>0</v>
      </c>
      <c r="AJ402" s="79">
        <f t="shared" si="284"/>
        <v>0</v>
      </c>
      <c r="AK402" s="19">
        <v>5</v>
      </c>
      <c r="AL402" s="19"/>
      <c r="AM402" s="19"/>
      <c r="AN402" s="19">
        <f t="shared" si="276"/>
        <v>0</v>
      </c>
      <c r="AO402" s="79">
        <f t="shared" si="285"/>
        <v>0</v>
      </c>
      <c r="AP402" s="19">
        <v>20</v>
      </c>
      <c r="AQ402" s="19">
        <v>2</v>
      </c>
      <c r="AR402" s="82">
        <f t="shared" si="289"/>
        <v>2</v>
      </c>
      <c r="AS402" s="81">
        <v>10</v>
      </c>
      <c r="AT402" s="81"/>
      <c r="AU402" s="81"/>
      <c r="AV402" s="81">
        <f t="shared" si="288"/>
        <v>0</v>
      </c>
      <c r="AW402" s="79">
        <f t="shared" si="294"/>
        <v>0</v>
      </c>
      <c r="AX402" s="19">
        <v>15</v>
      </c>
      <c r="AY402" s="81"/>
      <c r="AZ402" s="79">
        <f t="shared" si="295"/>
        <v>0</v>
      </c>
      <c r="BA402" s="19">
        <v>10</v>
      </c>
      <c r="BB402" s="19"/>
      <c r="BC402" s="79">
        <f t="shared" si="286"/>
        <v>0</v>
      </c>
      <c r="BD402" s="19">
        <v>15</v>
      </c>
    </row>
    <row r="403" customHeight="1" spans="1:56">
      <c r="A403" s="74"/>
      <c r="B403" s="74"/>
      <c r="C403" s="74">
        <v>13969</v>
      </c>
      <c r="D403" s="74" t="s">
        <v>730</v>
      </c>
      <c r="E403" s="75">
        <f t="shared" si="287"/>
        <v>19.1</v>
      </c>
      <c r="F403" s="74">
        <v>2</v>
      </c>
      <c r="G403" s="76">
        <f>2*F403</f>
        <v>4</v>
      </c>
      <c r="H403" s="19"/>
      <c r="I403" s="19"/>
      <c r="J403" s="79">
        <f t="shared" si="291"/>
        <v>0</v>
      </c>
      <c r="L403" s="19"/>
      <c r="M403" s="79">
        <f t="shared" si="296"/>
        <v>0</v>
      </c>
      <c r="N403" s="19"/>
      <c r="O403" s="19"/>
      <c r="P403" s="79">
        <f t="shared" si="292"/>
        <v>0</v>
      </c>
      <c r="Q403" s="19"/>
      <c r="R403" s="81">
        <v>1</v>
      </c>
      <c r="S403" s="82">
        <f t="shared" si="293"/>
        <v>0.8</v>
      </c>
      <c r="T403" s="19"/>
      <c r="U403" s="19">
        <v>3</v>
      </c>
      <c r="V403" s="79">
        <f>3.5*U403</f>
        <v>10.5</v>
      </c>
      <c r="W403" s="19"/>
      <c r="X403" s="19">
        <v>1</v>
      </c>
      <c r="Y403" s="79">
        <f t="shared" si="297"/>
        <v>0.8</v>
      </c>
      <c r="AA403" s="19"/>
      <c r="AB403" s="84"/>
      <c r="AC403" s="19"/>
      <c r="AD403" s="19"/>
      <c r="AE403" s="79">
        <f t="shared" si="273"/>
        <v>0</v>
      </c>
      <c r="AF403" s="19"/>
      <c r="AG403" s="19">
        <v>1</v>
      </c>
      <c r="AH403" s="19"/>
      <c r="AI403" s="19">
        <f t="shared" si="274"/>
        <v>1</v>
      </c>
      <c r="AJ403" s="79">
        <f t="shared" si="284"/>
        <v>1.5</v>
      </c>
      <c r="AK403" s="19"/>
      <c r="AL403" s="19"/>
      <c r="AM403" s="19"/>
      <c r="AN403" s="19">
        <f t="shared" si="276"/>
        <v>0</v>
      </c>
      <c r="AO403" s="79">
        <f t="shared" si="285"/>
        <v>0</v>
      </c>
      <c r="AP403" s="19"/>
      <c r="AQ403" s="19"/>
      <c r="AR403" s="82">
        <f t="shared" si="289"/>
        <v>0</v>
      </c>
      <c r="AS403" s="81"/>
      <c r="AT403" s="81">
        <v>3</v>
      </c>
      <c r="AU403" s="81"/>
      <c r="AV403" s="81">
        <f t="shared" si="288"/>
        <v>3</v>
      </c>
      <c r="AW403" s="79">
        <f t="shared" si="294"/>
        <v>1.5</v>
      </c>
      <c r="AX403" s="19"/>
      <c r="AY403" s="81"/>
      <c r="AZ403" s="79">
        <f t="shared" si="295"/>
        <v>0</v>
      </c>
      <c r="BA403" s="19"/>
      <c r="BB403" s="19"/>
      <c r="BC403" s="79">
        <f t="shared" si="286"/>
        <v>0</v>
      </c>
      <c r="BD403" s="19"/>
    </row>
    <row r="404" customHeight="1" spans="1:56">
      <c r="A404" s="74"/>
      <c r="B404" s="74"/>
      <c r="C404" s="74">
        <v>1003050</v>
      </c>
      <c r="D404" s="74" t="s">
        <v>731</v>
      </c>
      <c r="E404" s="75">
        <f t="shared" si="287"/>
        <v>2</v>
      </c>
      <c r="F404" s="74">
        <v>1</v>
      </c>
      <c r="G404" s="76">
        <f>2*F404</f>
        <v>2</v>
      </c>
      <c r="H404" s="19"/>
      <c r="I404" s="19"/>
      <c r="J404" s="79">
        <f t="shared" si="291"/>
        <v>0</v>
      </c>
      <c r="L404" s="19"/>
      <c r="M404" s="79">
        <f t="shared" si="296"/>
        <v>0</v>
      </c>
      <c r="N404" s="19"/>
      <c r="O404" s="19"/>
      <c r="P404" s="79">
        <f t="shared" si="292"/>
        <v>0</v>
      </c>
      <c r="Q404" s="19"/>
      <c r="R404" s="81"/>
      <c r="S404" s="82">
        <f t="shared" si="293"/>
        <v>0</v>
      </c>
      <c r="T404" s="19"/>
      <c r="U404" s="19"/>
      <c r="V404" s="79">
        <f>3.5*U404</f>
        <v>0</v>
      </c>
      <c r="W404" s="19"/>
      <c r="X404" s="19"/>
      <c r="Y404" s="79">
        <f t="shared" si="297"/>
        <v>0</v>
      </c>
      <c r="AA404" s="19"/>
      <c r="AB404" s="84"/>
      <c r="AC404" s="19"/>
      <c r="AD404" s="19"/>
      <c r="AE404" s="79">
        <f t="shared" si="273"/>
        <v>0</v>
      </c>
      <c r="AF404" s="19"/>
      <c r="AG404" s="19"/>
      <c r="AH404" s="19"/>
      <c r="AI404" s="19">
        <f t="shared" si="274"/>
        <v>0</v>
      </c>
      <c r="AJ404" s="79">
        <f t="shared" si="284"/>
        <v>0</v>
      </c>
      <c r="AK404" s="19"/>
      <c r="AL404" s="19"/>
      <c r="AM404" s="19"/>
      <c r="AN404" s="19">
        <f t="shared" si="276"/>
        <v>0</v>
      </c>
      <c r="AO404" s="79">
        <f t="shared" si="285"/>
        <v>0</v>
      </c>
      <c r="AP404" s="19"/>
      <c r="AQ404" s="19"/>
      <c r="AR404" s="82">
        <f t="shared" si="289"/>
        <v>0</v>
      </c>
      <c r="AS404" s="81"/>
      <c r="AT404" s="81"/>
      <c r="AU404" s="81"/>
      <c r="AV404" s="81">
        <f t="shared" si="288"/>
        <v>0</v>
      </c>
      <c r="AW404" s="79">
        <f t="shared" si="294"/>
        <v>0</v>
      </c>
      <c r="AX404" s="19"/>
      <c r="AY404" s="81"/>
      <c r="AZ404" s="79">
        <f t="shared" si="295"/>
        <v>0</v>
      </c>
      <c r="BA404" s="19"/>
      <c r="BB404" s="19"/>
      <c r="BC404" s="79">
        <f t="shared" si="286"/>
        <v>0</v>
      </c>
      <c r="BD404" s="19"/>
    </row>
    <row r="405" customHeight="1" spans="1:56">
      <c r="A405" s="74">
        <v>122906</v>
      </c>
      <c r="B405" s="74" t="s">
        <v>732</v>
      </c>
      <c r="C405" s="74">
        <v>14417</v>
      </c>
      <c r="D405" s="74" t="s">
        <v>733</v>
      </c>
      <c r="E405" s="75">
        <f t="shared" si="287"/>
        <v>165</v>
      </c>
      <c r="F405" s="74">
        <v>26</v>
      </c>
      <c r="G405" s="76">
        <f>4*F405</f>
        <v>104</v>
      </c>
      <c r="H405" s="19">
        <v>30</v>
      </c>
      <c r="I405" s="19">
        <v>5</v>
      </c>
      <c r="J405" s="79">
        <f t="shared" si="291"/>
        <v>10</v>
      </c>
      <c r="K405" s="19">
        <v>15</v>
      </c>
      <c r="L405" s="19"/>
      <c r="M405" s="79">
        <f t="shared" si="296"/>
        <v>0</v>
      </c>
      <c r="N405" s="19">
        <v>8</v>
      </c>
      <c r="O405" s="19">
        <v>4</v>
      </c>
      <c r="P405" s="79">
        <f t="shared" si="292"/>
        <v>4</v>
      </c>
      <c r="Q405" s="19">
        <v>25</v>
      </c>
      <c r="R405" s="81">
        <v>1</v>
      </c>
      <c r="S405" s="82">
        <f t="shared" si="293"/>
        <v>0.8</v>
      </c>
      <c r="T405" s="19">
        <v>6</v>
      </c>
      <c r="U405" s="19"/>
      <c r="V405" s="79">
        <f>2.5*U405</f>
        <v>0</v>
      </c>
      <c r="W405" s="19">
        <v>4</v>
      </c>
      <c r="X405" s="19">
        <v>4</v>
      </c>
      <c r="Y405" s="79">
        <f t="shared" si="297"/>
        <v>3.2</v>
      </c>
      <c r="Z405" s="19">
        <v>8</v>
      </c>
      <c r="AA405" s="19">
        <v>1</v>
      </c>
      <c r="AB405" s="84"/>
      <c r="AC405" s="19">
        <v>3</v>
      </c>
      <c r="AD405" s="19"/>
      <c r="AE405" s="79">
        <f t="shared" si="273"/>
        <v>0</v>
      </c>
      <c r="AF405" s="19">
        <v>8</v>
      </c>
      <c r="AG405" s="19">
        <v>3</v>
      </c>
      <c r="AH405" s="19"/>
      <c r="AI405" s="19">
        <f t="shared" si="274"/>
        <v>3</v>
      </c>
      <c r="AJ405" s="79">
        <f>3*AI405</f>
        <v>9</v>
      </c>
      <c r="AK405" s="19">
        <v>5</v>
      </c>
      <c r="AL405" s="19">
        <v>3</v>
      </c>
      <c r="AM405" s="19">
        <v>1</v>
      </c>
      <c r="AN405" s="19">
        <f t="shared" si="276"/>
        <v>4</v>
      </c>
      <c r="AO405" s="79">
        <f t="shared" si="285"/>
        <v>4</v>
      </c>
      <c r="AP405" s="19">
        <v>20</v>
      </c>
      <c r="AQ405" s="19">
        <v>6</v>
      </c>
      <c r="AR405" s="82">
        <f>2*AQ405</f>
        <v>12</v>
      </c>
      <c r="AS405" s="81">
        <v>10</v>
      </c>
      <c r="AT405" s="81">
        <v>13</v>
      </c>
      <c r="AU405" s="81">
        <v>1</v>
      </c>
      <c r="AV405" s="81">
        <f t="shared" si="288"/>
        <v>15</v>
      </c>
      <c r="AW405" s="79">
        <f>1*AV405</f>
        <v>15</v>
      </c>
      <c r="AX405" s="19">
        <v>15</v>
      </c>
      <c r="AY405" s="81">
        <v>0</v>
      </c>
      <c r="AZ405" s="79">
        <f t="shared" si="295"/>
        <v>0</v>
      </c>
      <c r="BA405" s="19">
        <v>10</v>
      </c>
      <c r="BB405" s="19">
        <v>2</v>
      </c>
      <c r="BC405" s="79">
        <f t="shared" si="286"/>
        <v>3</v>
      </c>
      <c r="BD405" s="19">
        <v>15</v>
      </c>
    </row>
    <row r="406" customHeight="1" spans="1:56">
      <c r="A406" s="74"/>
      <c r="B406" s="74"/>
      <c r="C406" s="74">
        <v>14866</v>
      </c>
      <c r="D406" s="74" t="s">
        <v>734</v>
      </c>
      <c r="E406" s="75">
        <f t="shared" si="287"/>
        <v>233.5</v>
      </c>
      <c r="F406" s="74">
        <v>36</v>
      </c>
      <c r="G406" s="76">
        <f>4*F406</f>
        <v>144</v>
      </c>
      <c r="H406" s="19"/>
      <c r="I406" s="19">
        <v>7</v>
      </c>
      <c r="J406" s="79">
        <f t="shared" si="291"/>
        <v>14</v>
      </c>
      <c r="L406" s="19"/>
      <c r="M406" s="79">
        <f t="shared" si="296"/>
        <v>0</v>
      </c>
      <c r="N406" s="19"/>
      <c r="O406" s="19">
        <v>2</v>
      </c>
      <c r="P406" s="79">
        <f t="shared" si="292"/>
        <v>2</v>
      </c>
      <c r="Q406" s="19"/>
      <c r="R406" s="81">
        <v>4</v>
      </c>
      <c r="S406" s="82">
        <f t="shared" si="293"/>
        <v>3.2</v>
      </c>
      <c r="T406" s="19"/>
      <c r="U406" s="19"/>
      <c r="V406" s="79">
        <f t="shared" ref="V406:V411" si="298">2.5*U406</f>
        <v>0</v>
      </c>
      <c r="W406" s="19"/>
      <c r="X406" s="19">
        <v>1</v>
      </c>
      <c r="Y406" s="79">
        <f t="shared" si="297"/>
        <v>0.8</v>
      </c>
      <c r="AA406" s="19"/>
      <c r="AB406" s="84"/>
      <c r="AC406" s="19"/>
      <c r="AD406" s="19"/>
      <c r="AE406" s="79">
        <f t="shared" si="273"/>
        <v>0</v>
      </c>
      <c r="AF406" s="19"/>
      <c r="AG406" s="19">
        <v>3</v>
      </c>
      <c r="AH406" s="19"/>
      <c r="AI406" s="19">
        <f t="shared" si="274"/>
        <v>3</v>
      </c>
      <c r="AJ406" s="79">
        <f>3*AI406</f>
        <v>9</v>
      </c>
      <c r="AK406" s="19"/>
      <c r="AL406" s="19">
        <v>7</v>
      </c>
      <c r="AM406" s="19">
        <v>1</v>
      </c>
      <c r="AN406" s="19">
        <f t="shared" si="276"/>
        <v>8</v>
      </c>
      <c r="AO406" s="79">
        <f t="shared" si="285"/>
        <v>8</v>
      </c>
      <c r="AP406" s="19"/>
      <c r="AQ406" s="19">
        <v>12</v>
      </c>
      <c r="AR406" s="82">
        <f>2*AQ406</f>
        <v>24</v>
      </c>
      <c r="AS406" s="81"/>
      <c r="AT406" s="81">
        <v>23</v>
      </c>
      <c r="AU406" s="81">
        <v>1</v>
      </c>
      <c r="AV406" s="81">
        <f t="shared" si="288"/>
        <v>25</v>
      </c>
      <c r="AW406" s="79">
        <f>1*AV406</f>
        <v>25</v>
      </c>
      <c r="AX406" s="19"/>
      <c r="AY406" s="81">
        <v>2</v>
      </c>
      <c r="AZ406" s="79">
        <f t="shared" si="295"/>
        <v>2</v>
      </c>
      <c r="BA406" s="19"/>
      <c r="BB406" s="19">
        <v>1</v>
      </c>
      <c r="BC406" s="79">
        <f t="shared" si="286"/>
        <v>1.5</v>
      </c>
      <c r="BD406" s="19"/>
    </row>
    <row r="407" customHeight="1" spans="1:56">
      <c r="A407" s="74">
        <v>123007</v>
      </c>
      <c r="B407" s="74" t="s">
        <v>735</v>
      </c>
      <c r="C407" s="74">
        <v>6733</v>
      </c>
      <c r="D407" s="74" t="s">
        <v>736</v>
      </c>
      <c r="E407" s="75">
        <f t="shared" si="287"/>
        <v>56</v>
      </c>
      <c r="F407" s="74">
        <v>18</v>
      </c>
      <c r="G407" s="88">
        <f>2*F407</f>
        <v>36</v>
      </c>
      <c r="H407" s="19">
        <v>30</v>
      </c>
      <c r="I407" s="19">
        <v>3</v>
      </c>
      <c r="J407" s="79">
        <f t="shared" si="291"/>
        <v>6</v>
      </c>
      <c r="K407" s="19">
        <v>15</v>
      </c>
      <c r="L407" s="19">
        <v>1</v>
      </c>
      <c r="M407" s="79">
        <f t="shared" si="296"/>
        <v>1.5</v>
      </c>
      <c r="N407" s="19">
        <v>8</v>
      </c>
      <c r="O407" s="19">
        <v>1</v>
      </c>
      <c r="P407" s="79">
        <f t="shared" si="292"/>
        <v>1</v>
      </c>
      <c r="Q407" s="19">
        <v>25</v>
      </c>
      <c r="R407" s="81">
        <v>1</v>
      </c>
      <c r="S407" s="82">
        <f t="shared" si="293"/>
        <v>0.8</v>
      </c>
      <c r="T407" s="19">
        <v>6</v>
      </c>
      <c r="U407" s="19">
        <v>1</v>
      </c>
      <c r="V407" s="79">
        <f t="shared" si="298"/>
        <v>2.5</v>
      </c>
      <c r="W407" s="19">
        <v>4</v>
      </c>
      <c r="X407" s="19">
        <v>4</v>
      </c>
      <c r="Y407" s="79">
        <f t="shared" si="297"/>
        <v>3.2</v>
      </c>
      <c r="Z407" s="19">
        <v>8</v>
      </c>
      <c r="AA407" s="19">
        <v>1</v>
      </c>
      <c r="AB407" s="106"/>
      <c r="AC407" s="19">
        <v>3</v>
      </c>
      <c r="AD407" s="19"/>
      <c r="AE407" s="79">
        <f t="shared" si="273"/>
        <v>0</v>
      </c>
      <c r="AF407" s="19">
        <v>8</v>
      </c>
      <c r="AG407" s="19"/>
      <c r="AH407" s="19"/>
      <c r="AI407" s="19">
        <f t="shared" si="274"/>
        <v>0</v>
      </c>
      <c r="AJ407" s="101">
        <f>1.5*AI407</f>
        <v>0</v>
      </c>
      <c r="AK407" s="19">
        <v>5</v>
      </c>
      <c r="AL407" s="19"/>
      <c r="AM407" s="19"/>
      <c r="AN407" s="19">
        <f t="shared" si="276"/>
        <v>0</v>
      </c>
      <c r="AO407" s="79">
        <f t="shared" si="285"/>
        <v>0</v>
      </c>
      <c r="AP407" s="19">
        <v>20</v>
      </c>
      <c r="AQ407" s="19">
        <v>3</v>
      </c>
      <c r="AR407" s="104">
        <f>1*AQ407</f>
        <v>3</v>
      </c>
      <c r="AS407" s="81">
        <v>10</v>
      </c>
      <c r="AT407" s="81"/>
      <c r="AU407" s="81"/>
      <c r="AV407" s="81">
        <f t="shared" si="288"/>
        <v>0</v>
      </c>
      <c r="AW407" s="101">
        <f>0.5*AV407</f>
        <v>0</v>
      </c>
      <c r="AX407" s="19">
        <v>15</v>
      </c>
      <c r="AY407" s="81">
        <v>2</v>
      </c>
      <c r="AZ407" s="79">
        <f t="shared" si="295"/>
        <v>2</v>
      </c>
      <c r="BA407" s="19">
        <v>10</v>
      </c>
      <c r="BB407" s="19"/>
      <c r="BC407" s="79">
        <f t="shared" si="286"/>
        <v>0</v>
      </c>
      <c r="BD407" s="19">
        <v>15</v>
      </c>
    </row>
    <row r="408" s="63" customFormat="1" ht="13" customHeight="1" spans="1:56">
      <c r="A408" s="74"/>
      <c r="B408" s="74"/>
      <c r="C408" s="74">
        <v>12447</v>
      </c>
      <c r="D408" s="74" t="s">
        <v>737</v>
      </c>
      <c r="E408" s="75">
        <f t="shared" si="287"/>
        <v>13.8</v>
      </c>
      <c r="F408" s="74">
        <v>4</v>
      </c>
      <c r="G408" s="88">
        <f>2*F408</f>
        <v>8</v>
      </c>
      <c r="H408" s="19"/>
      <c r="I408" s="19">
        <v>1</v>
      </c>
      <c r="J408" s="79">
        <f t="shared" si="291"/>
        <v>2</v>
      </c>
      <c r="K408" s="19"/>
      <c r="L408" s="19">
        <v>1</v>
      </c>
      <c r="M408" s="79">
        <f t="shared" si="296"/>
        <v>1.5</v>
      </c>
      <c r="N408" s="19"/>
      <c r="O408" s="19">
        <v>1</v>
      </c>
      <c r="P408" s="79">
        <f t="shared" si="292"/>
        <v>1</v>
      </c>
      <c r="Q408" s="19"/>
      <c r="R408" s="81">
        <v>1</v>
      </c>
      <c r="S408" s="82">
        <f t="shared" si="293"/>
        <v>0.8</v>
      </c>
      <c r="T408" s="19"/>
      <c r="U408" s="19"/>
      <c r="V408" s="79">
        <f t="shared" si="298"/>
        <v>0</v>
      </c>
      <c r="W408" s="19"/>
      <c r="X408" s="19"/>
      <c r="Y408" s="79">
        <f t="shared" si="297"/>
        <v>0</v>
      </c>
      <c r="Z408" s="19"/>
      <c r="AA408" s="19">
        <v>2</v>
      </c>
      <c r="AB408" s="107"/>
      <c r="AC408" s="19"/>
      <c r="AD408" s="19"/>
      <c r="AE408" s="79">
        <f t="shared" si="273"/>
        <v>0</v>
      </c>
      <c r="AF408" s="19"/>
      <c r="AG408" s="19"/>
      <c r="AH408" s="19"/>
      <c r="AI408" s="19">
        <f t="shared" si="274"/>
        <v>0</v>
      </c>
      <c r="AJ408" s="101">
        <f>1.5*AI408</f>
        <v>0</v>
      </c>
      <c r="AK408" s="19"/>
      <c r="AL408" s="19"/>
      <c r="AM408" s="19"/>
      <c r="AN408" s="19">
        <f t="shared" si="276"/>
        <v>0</v>
      </c>
      <c r="AO408" s="79">
        <f t="shared" si="285"/>
        <v>0</v>
      </c>
      <c r="AP408" s="19"/>
      <c r="AQ408" s="19"/>
      <c r="AR408" s="104">
        <f>1*AQ408</f>
        <v>0</v>
      </c>
      <c r="AS408" s="81"/>
      <c r="AT408" s="81">
        <v>1</v>
      </c>
      <c r="AU408" s="81"/>
      <c r="AV408" s="81">
        <f t="shared" si="288"/>
        <v>1</v>
      </c>
      <c r="AW408" s="101">
        <f>0.5*AV408</f>
        <v>0.5</v>
      </c>
      <c r="AX408" s="19"/>
      <c r="AY408" s="81"/>
      <c r="AZ408" s="79">
        <f t="shared" si="295"/>
        <v>0</v>
      </c>
      <c r="BA408" s="19"/>
      <c r="BB408" s="19"/>
      <c r="BC408" s="79">
        <f t="shared" si="286"/>
        <v>0</v>
      </c>
      <c r="BD408" s="19"/>
    </row>
    <row r="409" s="63" customFormat="1" ht="15" customHeight="1" spans="1:56">
      <c r="A409" s="74">
        <v>128640</v>
      </c>
      <c r="B409" s="74" t="s">
        <v>185</v>
      </c>
      <c r="C409" s="74">
        <v>5344</v>
      </c>
      <c r="D409" s="74" t="s">
        <v>738</v>
      </c>
      <c r="E409" s="75">
        <f t="shared" si="287"/>
        <v>70</v>
      </c>
      <c r="F409" s="74">
        <v>9</v>
      </c>
      <c r="G409" s="89">
        <f>4*F409</f>
        <v>36</v>
      </c>
      <c r="H409" s="19">
        <v>10</v>
      </c>
      <c r="I409" s="19">
        <v>1</v>
      </c>
      <c r="J409" s="79">
        <f t="shared" si="291"/>
        <v>2</v>
      </c>
      <c r="K409" s="19">
        <v>5</v>
      </c>
      <c r="L409" s="19"/>
      <c r="M409" s="79">
        <f t="shared" si="296"/>
        <v>0</v>
      </c>
      <c r="N409" s="19">
        <v>5</v>
      </c>
      <c r="O409" s="19">
        <v>3</v>
      </c>
      <c r="P409" s="79">
        <f t="shared" si="292"/>
        <v>3</v>
      </c>
      <c r="Q409" s="19">
        <v>10</v>
      </c>
      <c r="R409" s="81"/>
      <c r="S409" s="82">
        <f t="shared" si="293"/>
        <v>0</v>
      </c>
      <c r="T409" s="19">
        <v>3</v>
      </c>
      <c r="U409" s="19"/>
      <c r="V409" s="79">
        <f t="shared" si="298"/>
        <v>0</v>
      </c>
      <c r="W409" s="19">
        <v>2</v>
      </c>
      <c r="X409" s="19"/>
      <c r="Y409" s="79">
        <f t="shared" si="297"/>
        <v>0</v>
      </c>
      <c r="Z409" s="19">
        <v>5</v>
      </c>
      <c r="AA409" s="19"/>
      <c r="AB409" s="107"/>
      <c r="AC409" s="19">
        <v>3</v>
      </c>
      <c r="AD409" s="19"/>
      <c r="AE409" s="79">
        <f t="shared" si="273"/>
        <v>0</v>
      </c>
      <c r="AF409" s="19">
        <v>5</v>
      </c>
      <c r="AG409" s="19"/>
      <c r="AH409" s="19"/>
      <c r="AI409" s="19">
        <f t="shared" si="274"/>
        <v>0</v>
      </c>
      <c r="AJ409" s="101">
        <f>1.5*AI409</f>
        <v>0</v>
      </c>
      <c r="AK409" s="19">
        <v>3</v>
      </c>
      <c r="AL409" s="19">
        <v>5</v>
      </c>
      <c r="AM409" s="19">
        <v>3</v>
      </c>
      <c r="AN409" s="19">
        <f t="shared" si="276"/>
        <v>8</v>
      </c>
      <c r="AO409" s="101">
        <f>2.5*AN409</f>
        <v>20</v>
      </c>
      <c r="AP409" s="19">
        <v>10</v>
      </c>
      <c r="AQ409" s="19"/>
      <c r="AR409" s="104">
        <f>1*AQ409</f>
        <v>0</v>
      </c>
      <c r="AS409" s="81">
        <v>3</v>
      </c>
      <c r="AT409" s="81">
        <v>7</v>
      </c>
      <c r="AU409" s="81">
        <v>1</v>
      </c>
      <c r="AV409" s="81">
        <f t="shared" si="288"/>
        <v>9</v>
      </c>
      <c r="AW409" s="101">
        <f>1*AV409</f>
        <v>9</v>
      </c>
      <c r="AX409" s="19">
        <v>5</v>
      </c>
      <c r="AY409" s="81"/>
      <c r="AZ409" s="79">
        <f t="shared" si="295"/>
        <v>0</v>
      </c>
      <c r="BA409" s="19">
        <v>3</v>
      </c>
      <c r="BB409" s="19"/>
      <c r="BC409" s="79">
        <f t="shared" si="286"/>
        <v>0</v>
      </c>
      <c r="BD409" s="19">
        <v>3</v>
      </c>
    </row>
    <row r="410" s="64" customFormat="1" ht="18" customHeight="1" spans="1:56">
      <c r="A410" s="74"/>
      <c r="B410" s="74"/>
      <c r="C410" s="74">
        <v>15308</v>
      </c>
      <c r="D410" s="74" t="s">
        <v>739</v>
      </c>
      <c r="E410" s="75">
        <f t="shared" si="287"/>
        <v>9.8</v>
      </c>
      <c r="F410" s="74">
        <v>2</v>
      </c>
      <c r="G410" s="89">
        <f>4*F410</f>
        <v>8</v>
      </c>
      <c r="H410" s="19"/>
      <c r="I410" s="19"/>
      <c r="J410" s="79">
        <f t="shared" si="291"/>
        <v>0</v>
      </c>
      <c r="K410" s="19"/>
      <c r="L410" s="19"/>
      <c r="M410" s="79">
        <f t="shared" si="296"/>
        <v>0</v>
      </c>
      <c r="N410" s="19"/>
      <c r="O410" s="19">
        <v>1</v>
      </c>
      <c r="P410" s="79">
        <f t="shared" si="292"/>
        <v>1</v>
      </c>
      <c r="Q410" s="19"/>
      <c r="R410" s="81">
        <v>1</v>
      </c>
      <c r="S410" s="82">
        <f t="shared" si="293"/>
        <v>0.8</v>
      </c>
      <c r="T410" s="19"/>
      <c r="U410" s="19"/>
      <c r="V410" s="79">
        <f t="shared" si="298"/>
        <v>0</v>
      </c>
      <c r="W410" s="19"/>
      <c r="X410" s="19"/>
      <c r="Y410" s="79">
        <f t="shared" si="297"/>
        <v>0</v>
      </c>
      <c r="Z410" s="19"/>
      <c r="AA410" s="19"/>
      <c r="AB410" s="108"/>
      <c r="AC410" s="19"/>
      <c r="AD410" s="19"/>
      <c r="AE410" s="79">
        <f t="shared" si="273"/>
        <v>0</v>
      </c>
      <c r="AF410" s="19"/>
      <c r="AG410" s="19"/>
      <c r="AH410" s="19"/>
      <c r="AI410" s="19">
        <f t="shared" si="274"/>
        <v>0</v>
      </c>
      <c r="AJ410" s="101">
        <f>1.5*AI410</f>
        <v>0</v>
      </c>
      <c r="AK410" s="19"/>
      <c r="AL410" s="19"/>
      <c r="AM410" s="19"/>
      <c r="AN410" s="19">
        <f t="shared" si="276"/>
        <v>0</v>
      </c>
      <c r="AO410" s="101">
        <f>2.5*AN410</f>
        <v>0</v>
      </c>
      <c r="AP410" s="19"/>
      <c r="AQ410" s="19"/>
      <c r="AR410" s="104">
        <f>1*AQ410</f>
        <v>0</v>
      </c>
      <c r="AS410" s="81"/>
      <c r="AT410" s="81"/>
      <c r="AU410" s="81"/>
      <c r="AV410" s="81">
        <f t="shared" si="288"/>
        <v>0</v>
      </c>
      <c r="AW410" s="101">
        <f>1*AV410</f>
        <v>0</v>
      </c>
      <c r="AX410" s="19"/>
      <c r="AY410" s="81"/>
      <c r="AZ410" s="79">
        <f t="shared" si="295"/>
        <v>0</v>
      </c>
      <c r="BA410" s="19"/>
      <c r="BB410" s="19"/>
      <c r="BC410" s="79">
        <f t="shared" si="286"/>
        <v>0</v>
      </c>
      <c r="BD410" s="19"/>
    </row>
    <row r="411" s="2" customFormat="1" customHeight="1" spans="1:56">
      <c r="A411" s="74"/>
      <c r="B411" s="74"/>
      <c r="C411" s="74">
        <v>15535</v>
      </c>
      <c r="D411" s="74" t="s">
        <v>740</v>
      </c>
      <c r="E411" s="90">
        <f t="shared" si="287"/>
        <v>23</v>
      </c>
      <c r="F411" s="91">
        <v>3</v>
      </c>
      <c r="G411" s="89">
        <f>4*F411</f>
        <v>12</v>
      </c>
      <c r="H411" s="92"/>
      <c r="I411" s="92">
        <v>1</v>
      </c>
      <c r="J411" s="101">
        <f t="shared" si="291"/>
        <v>2</v>
      </c>
      <c r="K411" s="92"/>
      <c r="L411" s="92"/>
      <c r="M411" s="101">
        <f t="shared" si="296"/>
        <v>0</v>
      </c>
      <c r="N411" s="92"/>
      <c r="O411" s="92">
        <v>2</v>
      </c>
      <c r="P411" s="101">
        <f t="shared" si="292"/>
        <v>2</v>
      </c>
      <c r="Q411" s="92"/>
      <c r="R411" s="103"/>
      <c r="S411" s="104">
        <f t="shared" si="293"/>
        <v>0</v>
      </c>
      <c r="T411" s="92"/>
      <c r="U411" s="92"/>
      <c r="V411" s="101">
        <f t="shared" si="298"/>
        <v>0</v>
      </c>
      <c r="W411" s="92"/>
      <c r="X411" s="92"/>
      <c r="Y411" s="101">
        <f t="shared" si="297"/>
        <v>0</v>
      </c>
      <c r="Z411" s="92"/>
      <c r="AA411" s="92"/>
      <c r="AB411" s="109"/>
      <c r="AC411" s="92"/>
      <c r="AD411" s="92"/>
      <c r="AE411" s="101">
        <f t="shared" si="273"/>
        <v>0</v>
      </c>
      <c r="AF411" s="92"/>
      <c r="AG411" s="92"/>
      <c r="AH411" s="92"/>
      <c r="AI411" s="92">
        <f t="shared" si="274"/>
        <v>0</v>
      </c>
      <c r="AJ411" s="101">
        <f>1.5*AI411</f>
        <v>0</v>
      </c>
      <c r="AK411" s="92"/>
      <c r="AL411" s="92">
        <v>2</v>
      </c>
      <c r="AM411" s="92"/>
      <c r="AN411" s="92">
        <f t="shared" si="276"/>
        <v>2</v>
      </c>
      <c r="AO411" s="101">
        <f>2.5*AN411</f>
        <v>5</v>
      </c>
      <c r="AP411" s="92"/>
      <c r="AQ411" s="92"/>
      <c r="AR411" s="104">
        <f>1*AQ411</f>
        <v>0</v>
      </c>
      <c r="AS411" s="103"/>
      <c r="AT411" s="103">
        <v>2</v>
      </c>
      <c r="AU411" s="103"/>
      <c r="AV411" s="103">
        <f t="shared" si="288"/>
        <v>2</v>
      </c>
      <c r="AW411" s="101">
        <f>1*AV411</f>
        <v>2</v>
      </c>
      <c r="AX411" s="92"/>
      <c r="AY411" s="103"/>
      <c r="AZ411" s="101">
        <f t="shared" si="295"/>
        <v>0</v>
      </c>
      <c r="BA411" s="92"/>
      <c r="BB411" s="92"/>
      <c r="BC411" s="101">
        <f t="shared" si="286"/>
        <v>0</v>
      </c>
      <c r="BD411" s="92"/>
    </row>
    <row r="412" s="2" customFormat="1" ht="25" customHeight="1" spans="1:56">
      <c r="A412" s="93" t="s">
        <v>20</v>
      </c>
      <c r="B412" s="94"/>
      <c r="C412" s="94"/>
      <c r="D412" s="95"/>
      <c r="E412" s="75">
        <f>SUM(E2:E411)</f>
        <v>42801.55</v>
      </c>
      <c r="F412" s="96">
        <f t="shared" ref="F412:AH412" si="299">SUM(F2:F411)</f>
        <v>7287.5</v>
      </c>
      <c r="G412" s="97">
        <f t="shared" si="299"/>
        <v>27482</v>
      </c>
      <c r="H412" s="96">
        <f t="shared" si="299"/>
        <v>4725</v>
      </c>
      <c r="I412" s="75">
        <f t="shared" si="299"/>
        <v>1577</v>
      </c>
      <c r="J412" s="97">
        <f t="shared" si="299"/>
        <v>3582</v>
      </c>
      <c r="K412" s="75">
        <f t="shared" si="299"/>
        <v>2840</v>
      </c>
      <c r="L412" s="75">
        <f t="shared" si="299"/>
        <v>119</v>
      </c>
      <c r="M412" s="97">
        <f t="shared" si="299"/>
        <v>178.5</v>
      </c>
      <c r="N412" s="75">
        <f t="shared" si="299"/>
        <v>1461</v>
      </c>
      <c r="O412" s="75">
        <f t="shared" si="299"/>
        <v>1847</v>
      </c>
      <c r="P412" s="97">
        <f t="shared" si="299"/>
        <v>2142</v>
      </c>
      <c r="Q412" s="75">
        <f t="shared" si="299"/>
        <v>4035</v>
      </c>
      <c r="R412" s="75">
        <f t="shared" si="299"/>
        <v>121</v>
      </c>
      <c r="S412" s="97">
        <f t="shared" si="299"/>
        <v>96.7999999999999</v>
      </c>
      <c r="T412" s="75">
        <f t="shared" si="299"/>
        <v>1101</v>
      </c>
      <c r="U412" s="75">
        <f t="shared" si="299"/>
        <v>389</v>
      </c>
      <c r="V412" s="97">
        <f t="shared" si="299"/>
        <v>1230.5</v>
      </c>
      <c r="W412" s="75">
        <f t="shared" si="299"/>
        <v>694</v>
      </c>
      <c r="X412" s="75">
        <f t="shared" si="299"/>
        <v>864</v>
      </c>
      <c r="Y412" s="97">
        <f t="shared" si="299"/>
        <v>770.6</v>
      </c>
      <c r="Z412" s="75">
        <f t="shared" si="299"/>
        <v>1497</v>
      </c>
      <c r="AA412" s="75">
        <f t="shared" si="299"/>
        <v>249</v>
      </c>
      <c r="AB412" s="110">
        <f t="shared" si="299"/>
        <v>134.3</v>
      </c>
      <c r="AC412" s="75">
        <f t="shared" si="299"/>
        <v>731</v>
      </c>
      <c r="AD412" s="75">
        <f t="shared" si="299"/>
        <v>49</v>
      </c>
      <c r="AE412" s="97">
        <f t="shared" si="299"/>
        <v>17.1</v>
      </c>
      <c r="AF412" s="75">
        <f t="shared" si="299"/>
        <v>1383</v>
      </c>
      <c r="AG412" s="75">
        <f t="shared" si="299"/>
        <v>371</v>
      </c>
      <c r="AH412" s="75">
        <f t="shared" si="299"/>
        <v>71</v>
      </c>
      <c r="AI412" s="115">
        <f t="shared" si="274"/>
        <v>406.5</v>
      </c>
      <c r="AJ412" s="116">
        <f>SUM(AJ2:AJ411)</f>
        <v>828.75</v>
      </c>
      <c r="AK412" s="115">
        <f>AI412+AJ412/2</f>
        <v>820.875</v>
      </c>
      <c r="AL412" s="115">
        <f>SUM(AL2:AL411)</f>
        <v>1610</v>
      </c>
      <c r="AM412" s="115">
        <f>SUM(AM2:AM411)</f>
        <v>350</v>
      </c>
      <c r="AN412" s="115">
        <f t="shared" si="276"/>
        <v>1960</v>
      </c>
      <c r="AO412" s="116">
        <f t="shared" ref="AO412:AU412" si="300">SUM(AO2:AO411)</f>
        <v>3031</v>
      </c>
      <c r="AP412" s="115">
        <f t="shared" si="300"/>
        <v>3255</v>
      </c>
      <c r="AQ412" s="115">
        <f t="shared" si="300"/>
        <v>554</v>
      </c>
      <c r="AR412" s="116">
        <f t="shared" si="300"/>
        <v>670</v>
      </c>
      <c r="AS412" s="115">
        <f t="shared" si="300"/>
        <v>2012</v>
      </c>
      <c r="AT412" s="115">
        <f t="shared" si="300"/>
        <v>1451</v>
      </c>
      <c r="AU412" s="115">
        <f t="shared" si="300"/>
        <v>384</v>
      </c>
      <c r="AV412" s="115">
        <f t="shared" si="288"/>
        <v>2219</v>
      </c>
      <c r="AW412" s="116">
        <f t="shared" ref="AW412:BD412" si="301">SUM(AW2:AW411)</f>
        <v>1704</v>
      </c>
      <c r="AX412" s="115">
        <f t="shared" si="301"/>
        <v>3120</v>
      </c>
      <c r="AY412" s="115">
        <f t="shared" si="301"/>
        <v>359</v>
      </c>
      <c r="AZ412" s="116">
        <f t="shared" si="301"/>
        <v>470</v>
      </c>
      <c r="BA412" s="115">
        <f t="shared" si="301"/>
        <v>1718</v>
      </c>
      <c r="BB412" s="115">
        <f t="shared" si="301"/>
        <v>288</v>
      </c>
      <c r="BC412" s="116">
        <f t="shared" si="301"/>
        <v>464</v>
      </c>
      <c r="BD412" s="115">
        <f t="shared" si="301"/>
        <v>2706</v>
      </c>
    </row>
    <row r="413" s="2" customFormat="1" customHeight="1" spans="1:56">
      <c r="A413" s="98"/>
      <c r="E413" s="99"/>
      <c r="G413" s="66"/>
      <c r="J413" s="67"/>
      <c r="K413" s="61"/>
      <c r="P413" s="61"/>
      <c r="V413" s="67"/>
      <c r="Y413" s="111"/>
      <c r="Z413" s="61"/>
      <c r="AA413" s="61"/>
      <c r="AB413" s="109"/>
      <c r="AC413" s="61"/>
      <c r="AE413" s="67"/>
      <c r="AJ413" s="67"/>
      <c r="AO413" s="67"/>
      <c r="AR413" s="67"/>
      <c r="AW413" s="69"/>
      <c r="AX413" s="1"/>
      <c r="AZ413" s="69"/>
      <c r="BA413" s="1"/>
      <c r="BB413" s="1"/>
      <c r="BC413" s="69"/>
      <c r="BD413" s="1"/>
    </row>
    <row r="414" s="2" customFormat="1" customHeight="1" spans="1:56">
      <c r="A414" s="98"/>
      <c r="E414" s="99"/>
      <c r="G414" s="66"/>
      <c r="J414" s="67"/>
      <c r="K414" s="61"/>
      <c r="P414" s="61"/>
      <c r="V414" s="67"/>
      <c r="Y414" s="111"/>
      <c r="Z414" s="61"/>
      <c r="AA414" s="61"/>
      <c r="AB414" s="109"/>
      <c r="AC414" s="61"/>
      <c r="AE414" s="67"/>
      <c r="AJ414" s="67"/>
      <c r="AO414" s="67"/>
      <c r="AR414" s="67"/>
      <c r="AW414" s="69"/>
      <c r="AX414" s="1"/>
      <c r="AZ414" s="69"/>
      <c r="BA414" s="1"/>
      <c r="BB414" s="1"/>
      <c r="BC414" s="69"/>
      <c r="BD414" s="1"/>
    </row>
    <row r="415" s="2" customFormat="1" customHeight="1" spans="1:56">
      <c r="A415" s="98"/>
      <c r="E415" s="99"/>
      <c r="G415" s="66"/>
      <c r="J415" s="67"/>
      <c r="K415" s="61"/>
      <c r="P415" s="61"/>
      <c r="V415" s="67"/>
      <c r="Y415" s="111"/>
      <c r="Z415" s="61"/>
      <c r="AA415" s="61"/>
      <c r="AB415" s="109"/>
      <c r="AC415" s="61"/>
      <c r="AE415" s="67"/>
      <c r="AJ415" s="67"/>
      <c r="AO415" s="67"/>
      <c r="AR415" s="67"/>
      <c r="AW415" s="69"/>
      <c r="AX415" s="1"/>
      <c r="AZ415" s="69"/>
      <c r="BA415" s="1"/>
      <c r="BB415" s="1"/>
      <c r="BC415" s="69"/>
      <c r="BD415" s="1"/>
    </row>
    <row r="416" s="2" customFormat="1" customHeight="1" spans="1:56">
      <c r="A416" s="98"/>
      <c r="E416" s="99"/>
      <c r="G416" s="66"/>
      <c r="J416" s="67"/>
      <c r="K416" s="61"/>
      <c r="P416" s="61"/>
      <c r="V416" s="67"/>
      <c r="Y416" s="111"/>
      <c r="Z416" s="61"/>
      <c r="AA416" s="61"/>
      <c r="AB416" s="109"/>
      <c r="AC416" s="61"/>
      <c r="AE416" s="67"/>
      <c r="AJ416" s="67"/>
      <c r="AO416" s="67"/>
      <c r="AR416" s="67"/>
      <c r="AW416" s="69"/>
      <c r="AX416" s="1"/>
      <c r="AZ416" s="69"/>
      <c r="BA416" s="1"/>
      <c r="BB416" s="1"/>
      <c r="BC416" s="69"/>
      <c r="BD416" s="1"/>
    </row>
    <row r="417" s="2" customFormat="1" customHeight="1" spans="1:56">
      <c r="A417" s="98"/>
      <c r="E417" s="99"/>
      <c r="G417" s="66"/>
      <c r="J417" s="67"/>
      <c r="K417" s="61"/>
      <c r="P417" s="61"/>
      <c r="V417" s="67"/>
      <c r="Y417" s="111"/>
      <c r="Z417" s="61"/>
      <c r="AA417" s="61"/>
      <c r="AB417" s="109"/>
      <c r="AC417" s="61"/>
      <c r="AE417" s="67"/>
      <c r="AJ417" s="67"/>
      <c r="AO417" s="67"/>
      <c r="AR417" s="67"/>
      <c r="AW417" s="69"/>
      <c r="AX417" s="1"/>
      <c r="AZ417" s="69"/>
      <c r="BA417" s="1"/>
      <c r="BB417" s="1"/>
      <c r="BC417" s="69"/>
      <c r="BD417" s="1"/>
    </row>
    <row r="418" s="2" customFormat="1" customHeight="1" spans="1:56">
      <c r="A418" s="98"/>
      <c r="E418" s="99"/>
      <c r="G418" s="66"/>
      <c r="J418" s="67"/>
      <c r="K418" s="61"/>
      <c r="P418" s="61"/>
      <c r="V418" s="67"/>
      <c r="Y418" s="111"/>
      <c r="Z418" s="61"/>
      <c r="AA418" s="61"/>
      <c r="AB418" s="109"/>
      <c r="AC418" s="61"/>
      <c r="AE418" s="67"/>
      <c r="AJ418" s="67"/>
      <c r="AO418" s="67"/>
      <c r="AR418" s="67"/>
      <c r="AW418" s="69"/>
      <c r="AX418" s="1"/>
      <c r="AZ418" s="69"/>
      <c r="BA418" s="1"/>
      <c r="BB418" s="1"/>
      <c r="BC418" s="69"/>
      <c r="BD418" s="1"/>
    </row>
    <row r="419" s="2" customFormat="1" customHeight="1" spans="1:56">
      <c r="A419" s="98"/>
      <c r="E419" s="99"/>
      <c r="G419" s="66"/>
      <c r="J419" s="67"/>
      <c r="K419" s="61"/>
      <c r="P419" s="61"/>
      <c r="V419" s="67"/>
      <c r="Y419" s="111"/>
      <c r="Z419" s="61"/>
      <c r="AA419" s="61"/>
      <c r="AB419" s="109"/>
      <c r="AC419" s="61"/>
      <c r="AE419" s="67"/>
      <c r="AJ419" s="67"/>
      <c r="AO419" s="67"/>
      <c r="AR419" s="67"/>
      <c r="AW419" s="69"/>
      <c r="AX419" s="1"/>
      <c r="AZ419" s="69"/>
      <c r="BA419" s="1"/>
      <c r="BB419" s="1"/>
      <c r="BC419" s="69"/>
      <c r="BD419" s="1"/>
    </row>
    <row r="420" s="2" customFormat="1" customHeight="1" spans="1:56">
      <c r="A420" s="98"/>
      <c r="E420" s="99"/>
      <c r="G420" s="66"/>
      <c r="J420" s="67"/>
      <c r="K420" s="61"/>
      <c r="P420" s="61"/>
      <c r="V420" s="67"/>
      <c r="Y420" s="111"/>
      <c r="Z420" s="61"/>
      <c r="AA420" s="61"/>
      <c r="AB420" s="109"/>
      <c r="AC420" s="61"/>
      <c r="AE420" s="67"/>
      <c r="AJ420" s="67"/>
      <c r="AO420" s="67"/>
      <c r="AR420" s="67"/>
      <c r="AW420" s="69"/>
      <c r="AX420" s="1"/>
      <c r="AZ420" s="69"/>
      <c r="BA420" s="1"/>
      <c r="BB420" s="1"/>
      <c r="BC420" s="69"/>
      <c r="BD420" s="1"/>
    </row>
    <row r="421" s="2" customFormat="1" customHeight="1" spans="1:56">
      <c r="A421" s="98"/>
      <c r="E421" s="99"/>
      <c r="G421" s="66"/>
      <c r="J421" s="67"/>
      <c r="K421" s="61"/>
      <c r="P421" s="61"/>
      <c r="V421" s="67"/>
      <c r="Y421" s="111"/>
      <c r="Z421" s="61"/>
      <c r="AA421" s="61"/>
      <c r="AB421" s="109"/>
      <c r="AC421" s="61"/>
      <c r="AE421" s="67"/>
      <c r="AJ421" s="67"/>
      <c r="AO421" s="67"/>
      <c r="AR421" s="67"/>
      <c r="AW421" s="69"/>
      <c r="AX421" s="1"/>
      <c r="AZ421" s="69"/>
      <c r="BA421" s="1"/>
      <c r="BB421" s="1"/>
      <c r="BC421" s="69"/>
      <c r="BD421" s="1"/>
    </row>
    <row r="422" s="2" customFormat="1" customHeight="1" spans="1:56">
      <c r="A422" s="98"/>
      <c r="E422" s="99"/>
      <c r="G422" s="66"/>
      <c r="J422" s="67"/>
      <c r="K422" s="61"/>
      <c r="P422" s="61"/>
      <c r="V422" s="67"/>
      <c r="Y422" s="111"/>
      <c r="Z422" s="61"/>
      <c r="AA422" s="61"/>
      <c r="AB422" s="109"/>
      <c r="AC422" s="61"/>
      <c r="AE422" s="67"/>
      <c r="AJ422" s="67"/>
      <c r="AO422" s="67"/>
      <c r="AR422" s="67"/>
      <c r="AW422" s="69"/>
      <c r="AX422" s="1"/>
      <c r="AZ422" s="69"/>
      <c r="BA422" s="1"/>
      <c r="BB422" s="1"/>
      <c r="BC422" s="69"/>
      <c r="BD422" s="1"/>
    </row>
    <row r="423" s="2" customFormat="1" customHeight="1" spans="1:56">
      <c r="A423" s="98"/>
      <c r="E423" s="99"/>
      <c r="G423" s="66"/>
      <c r="J423" s="67"/>
      <c r="K423" s="61"/>
      <c r="P423" s="61"/>
      <c r="V423" s="67"/>
      <c r="Y423" s="111"/>
      <c r="Z423" s="61"/>
      <c r="AA423" s="61"/>
      <c r="AB423" s="109"/>
      <c r="AC423" s="61"/>
      <c r="AE423" s="67"/>
      <c r="AJ423" s="67"/>
      <c r="AO423" s="67"/>
      <c r="AR423" s="67"/>
      <c r="AW423" s="69"/>
      <c r="AX423" s="1"/>
      <c r="AZ423" s="69"/>
      <c r="BA423" s="1"/>
      <c r="BB423" s="1"/>
      <c r="BC423" s="69"/>
      <c r="BD423" s="1"/>
    </row>
    <row r="424" s="2" customFormat="1" customHeight="1" spans="1:56">
      <c r="A424" s="98"/>
      <c r="E424" s="99"/>
      <c r="G424" s="66"/>
      <c r="J424" s="67"/>
      <c r="K424" s="61"/>
      <c r="P424" s="61"/>
      <c r="V424" s="67"/>
      <c r="Y424" s="111"/>
      <c r="Z424" s="61"/>
      <c r="AA424" s="61"/>
      <c r="AB424" s="109"/>
      <c r="AC424" s="61"/>
      <c r="AE424" s="67"/>
      <c r="AJ424" s="67"/>
      <c r="AO424" s="67"/>
      <c r="AR424" s="67"/>
      <c r="AW424" s="69"/>
      <c r="AX424" s="1"/>
      <c r="AZ424" s="69"/>
      <c r="BA424" s="1"/>
      <c r="BB424" s="1"/>
      <c r="BC424" s="69"/>
      <c r="BD424" s="1"/>
    </row>
    <row r="425" s="2" customFormat="1" customHeight="1" spans="1:56">
      <c r="A425" s="98"/>
      <c r="E425" s="99"/>
      <c r="G425" s="66"/>
      <c r="J425" s="67"/>
      <c r="K425" s="61"/>
      <c r="P425" s="61"/>
      <c r="V425" s="67"/>
      <c r="Y425" s="111"/>
      <c r="Z425" s="61"/>
      <c r="AA425" s="61"/>
      <c r="AB425" s="109"/>
      <c r="AC425" s="61"/>
      <c r="AE425" s="67"/>
      <c r="AJ425" s="67"/>
      <c r="AO425" s="67"/>
      <c r="AR425" s="67"/>
      <c r="AW425" s="69"/>
      <c r="AX425" s="1"/>
      <c r="AZ425" s="69"/>
      <c r="BA425" s="1"/>
      <c r="BB425" s="1"/>
      <c r="BC425" s="69"/>
      <c r="BD425" s="1"/>
    </row>
    <row r="426" s="2" customFormat="1" customHeight="1" spans="1:56">
      <c r="A426" s="98"/>
      <c r="E426" s="99"/>
      <c r="G426" s="66"/>
      <c r="J426" s="67"/>
      <c r="K426" s="61"/>
      <c r="P426" s="61"/>
      <c r="V426" s="67"/>
      <c r="Y426" s="111"/>
      <c r="Z426" s="112"/>
      <c r="AA426" s="61"/>
      <c r="AB426" s="109"/>
      <c r="AC426" s="61"/>
      <c r="AE426" s="67"/>
      <c r="AJ426" s="67"/>
      <c r="AO426" s="67"/>
      <c r="AR426" s="67"/>
      <c r="AW426" s="69"/>
      <c r="AX426" s="1"/>
      <c r="AZ426" s="69"/>
      <c r="BA426" s="1"/>
      <c r="BB426" s="1"/>
      <c r="BC426" s="69"/>
      <c r="BD426" s="1"/>
    </row>
    <row r="427" s="2" customFormat="1" customHeight="1" spans="1:56">
      <c r="A427" s="98"/>
      <c r="E427" s="99"/>
      <c r="G427" s="66"/>
      <c r="J427" s="67"/>
      <c r="K427" s="61"/>
      <c r="P427" s="61"/>
      <c r="V427" s="67"/>
      <c r="Y427" s="111"/>
      <c r="Z427" s="19"/>
      <c r="AA427" s="61"/>
      <c r="AB427" s="109"/>
      <c r="AC427" s="61"/>
      <c r="AE427" s="67"/>
      <c r="AJ427" s="67"/>
      <c r="AO427" s="67"/>
      <c r="AR427" s="67"/>
      <c r="AW427" s="69"/>
      <c r="AX427" s="1"/>
      <c r="AZ427" s="69"/>
      <c r="BA427" s="1"/>
      <c r="BB427" s="1"/>
      <c r="BC427" s="69"/>
      <c r="BD427" s="1"/>
    </row>
    <row r="428" s="2" customFormat="1" customHeight="1" spans="1:56">
      <c r="A428" s="98"/>
      <c r="E428" s="99"/>
      <c r="G428" s="66"/>
      <c r="J428" s="67"/>
      <c r="K428" s="61"/>
      <c r="P428" s="61"/>
      <c r="V428" s="67"/>
      <c r="Y428" s="111"/>
      <c r="Z428" s="19"/>
      <c r="AA428" s="61"/>
      <c r="AB428" s="109"/>
      <c r="AC428" s="61"/>
      <c r="AE428" s="67"/>
      <c r="AJ428" s="67"/>
      <c r="AO428" s="67"/>
      <c r="AR428" s="67"/>
      <c r="AW428" s="69"/>
      <c r="AX428" s="1"/>
      <c r="AZ428" s="69"/>
      <c r="BA428" s="1"/>
      <c r="BB428" s="1"/>
      <c r="BC428" s="69"/>
      <c r="BD428" s="1"/>
    </row>
    <row r="429" s="65" customFormat="1" customHeight="1" spans="1:56">
      <c r="A429" s="100"/>
      <c r="E429" s="99"/>
      <c r="F429" s="2"/>
      <c r="G429" s="66"/>
      <c r="H429" s="2"/>
      <c r="I429" s="2"/>
      <c r="J429" s="67"/>
      <c r="K429" s="61"/>
      <c r="P429" s="102"/>
      <c r="V429" s="105"/>
      <c r="Y429" s="113"/>
      <c r="Z429" s="19"/>
      <c r="AA429" s="102"/>
      <c r="AB429" s="114"/>
      <c r="AC429" s="102"/>
      <c r="AE429" s="105"/>
      <c r="AJ429" s="105"/>
      <c r="AO429" s="105"/>
      <c r="AR429" s="105"/>
      <c r="AW429" s="117"/>
      <c r="AX429" s="118"/>
      <c r="AZ429" s="117"/>
      <c r="BA429" s="118"/>
      <c r="BB429" s="118"/>
      <c r="BC429" s="117"/>
      <c r="BD429" s="118"/>
    </row>
    <row r="430" customHeight="1" spans="5:29">
      <c r="E430" s="99"/>
      <c r="K430" s="61"/>
      <c r="Y430" s="111"/>
      <c r="Z430" s="112"/>
      <c r="AA430" s="61"/>
      <c r="AB430" s="109"/>
      <c r="AC430" s="61"/>
    </row>
    <row r="431" customHeight="1" spans="5:29">
      <c r="E431" s="99"/>
      <c r="K431" s="61"/>
      <c r="Y431" s="111"/>
      <c r="AA431" s="61"/>
      <c r="AB431" s="109"/>
      <c r="AC431" s="61"/>
    </row>
    <row r="432" customHeight="1" spans="5:29">
      <c r="E432" s="99"/>
      <c r="K432" s="61"/>
      <c r="Y432" s="111"/>
      <c r="AA432" s="61"/>
      <c r="AB432" s="109"/>
      <c r="AC432" s="61"/>
    </row>
    <row r="433" customHeight="1" spans="5:29">
      <c r="E433" s="99"/>
      <c r="K433" s="61"/>
      <c r="Y433" s="111"/>
      <c r="AA433" s="61"/>
      <c r="AB433" s="109"/>
      <c r="AC433" s="61"/>
    </row>
    <row r="434" customHeight="1" spans="5:29">
      <c r="E434" s="99"/>
      <c r="K434" s="61"/>
      <c r="Y434" s="111"/>
      <c r="AA434" s="61"/>
      <c r="AB434" s="109"/>
      <c r="AC434" s="61"/>
    </row>
    <row r="435" customHeight="1" spans="5:29">
      <c r="E435" s="99"/>
      <c r="K435" s="61"/>
      <c r="Y435" s="111"/>
      <c r="AA435" s="61"/>
      <c r="AB435" s="109"/>
      <c r="AC435" s="61"/>
    </row>
    <row r="436" customHeight="1" spans="5:29">
      <c r="E436" s="99"/>
      <c r="K436" s="61"/>
      <c r="Y436" s="111"/>
      <c r="AA436" s="61"/>
      <c r="AB436" s="109"/>
      <c r="AC436" s="61"/>
    </row>
    <row r="437" customHeight="1" spans="5:29">
      <c r="E437" s="99"/>
      <c r="K437" s="61"/>
      <c r="Y437" s="111"/>
      <c r="AA437" s="61"/>
      <c r="AB437" s="109"/>
      <c r="AC437" s="61"/>
    </row>
    <row r="438" customHeight="1" spans="5:29">
      <c r="E438" s="99"/>
      <c r="K438" s="61"/>
      <c r="Y438" s="111"/>
      <c r="AA438" s="61"/>
      <c r="AB438" s="109"/>
      <c r="AC438" s="61"/>
    </row>
    <row r="439" customHeight="1" spans="5:29">
      <c r="E439" s="99"/>
      <c r="K439" s="61"/>
      <c r="Y439" s="111"/>
      <c r="AA439" s="61"/>
      <c r="AB439" s="109"/>
      <c r="AC439" s="61"/>
    </row>
    <row r="440" customHeight="1" spans="5:29">
      <c r="E440" s="99"/>
      <c r="K440" s="61"/>
      <c r="Y440" s="111"/>
      <c r="AA440" s="61"/>
      <c r="AB440" s="109"/>
      <c r="AC440" s="61"/>
    </row>
    <row r="441" customHeight="1" spans="5:29">
      <c r="E441" s="99"/>
      <c r="K441" s="61"/>
      <c r="Y441" s="111"/>
      <c r="AA441" s="61"/>
      <c r="AB441" s="109"/>
      <c r="AC441" s="61"/>
    </row>
    <row r="442" customHeight="1" spans="5:29">
      <c r="E442" s="99"/>
      <c r="K442" s="61"/>
      <c r="Y442" s="111"/>
      <c r="AA442" s="61"/>
      <c r="AB442" s="109"/>
      <c r="AC442" s="61"/>
    </row>
    <row r="443" customHeight="1" spans="5:29">
      <c r="E443" s="99"/>
      <c r="K443" s="61"/>
      <c r="Y443" s="111"/>
      <c r="AA443" s="61"/>
      <c r="AB443" s="109"/>
      <c r="AC443" s="61"/>
    </row>
    <row r="444" customHeight="1" spans="5:29">
      <c r="E444" s="99"/>
      <c r="K444" s="61"/>
      <c r="Y444" s="111"/>
      <c r="AA444" s="61"/>
      <c r="AB444" s="109"/>
      <c r="AC444" s="61"/>
    </row>
    <row r="445" customHeight="1" spans="5:29">
      <c r="E445" s="99"/>
      <c r="K445" s="61"/>
      <c r="Y445" s="111"/>
      <c r="AA445" s="61"/>
      <c r="AB445" s="109"/>
      <c r="AC445" s="61"/>
    </row>
    <row r="446" customHeight="1" spans="5:29">
      <c r="E446" s="99"/>
      <c r="K446" s="61"/>
      <c r="Y446" s="111"/>
      <c r="AA446" s="61"/>
      <c r="AB446" s="109"/>
      <c r="AC446" s="61"/>
    </row>
    <row r="447" customHeight="1" spans="5:29">
      <c r="E447" s="99"/>
      <c r="K447" s="61"/>
      <c r="Y447" s="111"/>
      <c r="AA447" s="61"/>
      <c r="AB447" s="109"/>
      <c r="AC447" s="61"/>
    </row>
    <row r="448" customHeight="1" spans="5:29">
      <c r="E448" s="99"/>
      <c r="K448" s="61"/>
      <c r="Y448" s="111"/>
      <c r="AA448" s="61"/>
      <c r="AB448" s="109"/>
      <c r="AC448" s="61"/>
    </row>
    <row r="449" customHeight="1" spans="5:29">
      <c r="E449" s="99"/>
      <c r="K449" s="61"/>
      <c r="Y449" s="111"/>
      <c r="AA449" s="61"/>
      <c r="AB449" s="109"/>
      <c r="AC449" s="61"/>
    </row>
    <row r="450" customHeight="1" spans="5:29">
      <c r="E450" s="99"/>
      <c r="K450" s="61"/>
      <c r="Y450" s="111"/>
      <c r="AA450" s="61"/>
      <c r="AB450" s="109"/>
      <c r="AC450" s="61"/>
    </row>
    <row r="451" customHeight="1" spans="5:29">
      <c r="E451" s="99"/>
      <c r="K451" s="61"/>
      <c r="Y451" s="111"/>
      <c r="AA451" s="61"/>
      <c r="AB451" s="109"/>
      <c r="AC451" s="61"/>
    </row>
    <row r="452" customHeight="1" spans="5:29">
      <c r="E452" s="99"/>
      <c r="K452" s="61"/>
      <c r="Y452" s="111"/>
      <c r="AA452" s="61"/>
      <c r="AB452" s="109"/>
      <c r="AC452" s="61"/>
    </row>
    <row r="453" customHeight="1" spans="5:29">
      <c r="E453" s="99"/>
      <c r="K453" s="61"/>
      <c r="Y453" s="111"/>
      <c r="AA453" s="61"/>
      <c r="AB453" s="109"/>
      <c r="AC453" s="61"/>
    </row>
    <row r="454" customHeight="1" spans="5:29">
      <c r="E454" s="99"/>
      <c r="K454" s="61"/>
      <c r="Y454" s="111"/>
      <c r="AA454" s="61"/>
      <c r="AB454" s="109"/>
      <c r="AC454" s="61"/>
    </row>
    <row r="455" customHeight="1" spans="5:29">
      <c r="E455" s="99"/>
      <c r="K455" s="61"/>
      <c r="Y455" s="111"/>
      <c r="AA455" s="61"/>
      <c r="AB455" s="109"/>
      <c r="AC455" s="61"/>
    </row>
    <row r="456" customHeight="1" spans="5:29">
      <c r="E456" s="99"/>
      <c r="K456" s="61"/>
      <c r="Y456" s="111"/>
      <c r="AA456" s="61"/>
      <c r="AB456" s="109"/>
      <c r="AC456" s="61"/>
    </row>
    <row r="457" customHeight="1" spans="5:29">
      <c r="E457" s="99"/>
      <c r="K457" s="61"/>
      <c r="Y457" s="111"/>
      <c r="AA457" s="61"/>
      <c r="AB457" s="109"/>
      <c r="AC457" s="61"/>
    </row>
    <row r="458" customHeight="1" spans="5:29">
      <c r="E458" s="99"/>
      <c r="K458" s="61"/>
      <c r="Y458" s="111"/>
      <c r="AA458" s="61"/>
      <c r="AB458" s="109"/>
      <c r="AC458" s="61"/>
    </row>
    <row r="459" customHeight="1" spans="5:29">
      <c r="E459" s="99"/>
      <c r="K459" s="61"/>
      <c r="Y459" s="111"/>
      <c r="AA459" s="61"/>
      <c r="AB459" s="109"/>
      <c r="AC459" s="61"/>
    </row>
    <row r="460" customHeight="1" spans="5:29">
      <c r="E460" s="99"/>
      <c r="K460" s="61"/>
      <c r="Y460" s="111"/>
      <c r="AA460" s="61"/>
      <c r="AB460" s="109"/>
      <c r="AC460" s="61"/>
    </row>
    <row r="461" customHeight="1" spans="5:29">
      <c r="E461" s="99"/>
      <c r="K461" s="61"/>
      <c r="Y461" s="111"/>
      <c r="AA461" s="61"/>
      <c r="AB461" s="109"/>
      <c r="AC461" s="61"/>
    </row>
    <row r="462" customHeight="1" spans="5:29">
      <c r="E462" s="99"/>
      <c r="K462" s="61"/>
      <c r="Y462" s="111"/>
      <c r="AA462" s="61"/>
      <c r="AB462" s="109"/>
      <c r="AC462" s="61"/>
    </row>
    <row r="463" customHeight="1" spans="5:29">
      <c r="E463" s="99"/>
      <c r="K463" s="61"/>
      <c r="Y463" s="111"/>
      <c r="AA463" s="61"/>
      <c r="AB463" s="109"/>
      <c r="AC463" s="61"/>
    </row>
    <row r="464" customHeight="1" spans="5:29">
      <c r="E464" s="99"/>
      <c r="K464" s="61"/>
      <c r="Y464" s="111"/>
      <c r="AA464" s="61"/>
      <c r="AB464" s="109"/>
      <c r="AC464" s="61"/>
    </row>
    <row r="465" customHeight="1" spans="5:29">
      <c r="E465" s="99"/>
      <c r="K465" s="61"/>
      <c r="Y465" s="111"/>
      <c r="AA465" s="61"/>
      <c r="AB465" s="109"/>
      <c r="AC465" s="61"/>
    </row>
    <row r="466" customHeight="1" spans="5:29">
      <c r="E466" s="99"/>
      <c r="K466" s="61"/>
      <c r="Y466" s="111"/>
      <c r="AA466" s="61"/>
      <c r="AB466" s="109"/>
      <c r="AC466" s="61"/>
    </row>
    <row r="467" customHeight="1" spans="5:29">
      <c r="E467" s="99"/>
      <c r="K467" s="61"/>
      <c r="Y467" s="111"/>
      <c r="AA467" s="61"/>
      <c r="AB467" s="109"/>
      <c r="AC467" s="61"/>
    </row>
    <row r="468" customHeight="1" spans="5:29">
      <c r="E468" s="99"/>
      <c r="K468" s="61"/>
      <c r="Y468" s="111"/>
      <c r="AA468" s="61"/>
      <c r="AB468" s="109"/>
      <c r="AC468" s="61"/>
    </row>
    <row r="469" customHeight="1" spans="5:29">
      <c r="E469" s="99"/>
      <c r="K469" s="61"/>
      <c r="Y469" s="111"/>
      <c r="AA469" s="61"/>
      <c r="AB469" s="109"/>
      <c r="AC469" s="61"/>
    </row>
    <row r="470" customHeight="1" spans="5:29">
      <c r="E470" s="99"/>
      <c r="K470" s="61"/>
      <c r="Y470" s="111"/>
      <c r="AA470" s="61"/>
      <c r="AB470" s="109"/>
      <c r="AC470" s="61"/>
    </row>
    <row r="471" customHeight="1" spans="5:29">
      <c r="E471" s="99"/>
      <c r="K471" s="61"/>
      <c r="Y471" s="111"/>
      <c r="AA471" s="61"/>
      <c r="AB471" s="109"/>
      <c r="AC471" s="61"/>
    </row>
    <row r="472" customHeight="1" spans="5:29">
      <c r="E472" s="99"/>
      <c r="K472" s="61"/>
      <c r="Y472" s="111"/>
      <c r="AA472" s="61"/>
      <c r="AB472" s="109"/>
      <c r="AC472" s="61"/>
    </row>
    <row r="473" customHeight="1" spans="5:29">
      <c r="E473" s="99"/>
      <c r="K473" s="61"/>
      <c r="Y473" s="111"/>
      <c r="AA473" s="61"/>
      <c r="AB473" s="109"/>
      <c r="AC473" s="61"/>
    </row>
    <row r="474" customHeight="1" spans="5:29">
      <c r="E474" s="99"/>
      <c r="K474" s="61"/>
      <c r="Y474" s="111"/>
      <c r="AA474" s="61"/>
      <c r="AB474" s="109"/>
      <c r="AC474" s="61"/>
    </row>
    <row r="475" customHeight="1" spans="5:29">
      <c r="E475" s="99"/>
      <c r="K475" s="61"/>
      <c r="Y475" s="111"/>
      <c r="AA475" s="61"/>
      <c r="AB475" s="109"/>
      <c r="AC475" s="61"/>
    </row>
    <row r="476" customHeight="1" spans="5:29">
      <c r="E476" s="99"/>
      <c r="K476" s="61"/>
      <c r="Y476" s="111"/>
      <c r="AA476" s="61"/>
      <c r="AB476" s="109"/>
      <c r="AC476" s="61"/>
    </row>
    <row r="477" customHeight="1" spans="5:29">
      <c r="E477" s="99"/>
      <c r="K477" s="61"/>
      <c r="Y477" s="111"/>
      <c r="AA477" s="61"/>
      <c r="AB477" s="109"/>
      <c r="AC477" s="61"/>
    </row>
    <row r="478" customHeight="1" spans="5:29">
      <c r="E478" s="99"/>
      <c r="K478" s="61"/>
      <c r="Y478" s="111"/>
      <c r="AA478" s="61"/>
      <c r="AB478" s="109"/>
      <c r="AC478" s="61"/>
    </row>
    <row r="479" customHeight="1" spans="5:29">
      <c r="E479" s="99"/>
      <c r="K479" s="61"/>
      <c r="Y479" s="111"/>
      <c r="AA479" s="61"/>
      <c r="AB479" s="109"/>
      <c r="AC479" s="61"/>
    </row>
    <row r="480" customHeight="1" spans="5:29">
      <c r="E480" s="99"/>
      <c r="K480" s="61"/>
      <c r="Y480" s="111"/>
      <c r="AA480" s="61"/>
      <c r="AB480" s="109"/>
      <c r="AC480" s="61"/>
    </row>
    <row r="481" customHeight="1" spans="5:29">
      <c r="E481" s="99"/>
      <c r="K481" s="61"/>
      <c r="Y481" s="111"/>
      <c r="AA481" s="61"/>
      <c r="AB481" s="109"/>
      <c r="AC481" s="61"/>
    </row>
    <row r="482" customHeight="1" spans="5:29">
      <c r="E482" s="99"/>
      <c r="K482" s="61"/>
      <c r="Y482" s="111"/>
      <c r="AA482" s="61"/>
      <c r="AB482" s="109"/>
      <c r="AC482" s="61"/>
    </row>
    <row r="483" customHeight="1" spans="5:29">
      <c r="E483" s="99"/>
      <c r="K483" s="61"/>
      <c r="Y483" s="111"/>
      <c r="AA483" s="61"/>
      <c r="AB483" s="109"/>
      <c r="AC483" s="61"/>
    </row>
    <row r="484" customHeight="1" spans="5:29">
      <c r="E484" s="99"/>
      <c r="K484" s="61"/>
      <c r="Y484" s="111"/>
      <c r="AA484" s="61"/>
      <c r="AB484" s="109"/>
      <c r="AC484" s="61"/>
    </row>
    <row r="485" customHeight="1" spans="5:29">
      <c r="E485" s="99"/>
      <c r="K485" s="61"/>
      <c r="Y485" s="111"/>
      <c r="AA485" s="61"/>
      <c r="AB485" s="109"/>
      <c r="AC485" s="61"/>
    </row>
    <row r="486" customHeight="1" spans="5:29">
      <c r="E486" s="99"/>
      <c r="K486" s="61"/>
      <c r="Y486" s="111"/>
      <c r="AA486" s="61"/>
      <c r="AB486" s="109"/>
      <c r="AC486" s="61"/>
    </row>
    <row r="487" customHeight="1" spans="5:29">
      <c r="E487" s="99"/>
      <c r="K487" s="61"/>
      <c r="Y487" s="111"/>
      <c r="AA487" s="61"/>
      <c r="AB487" s="109"/>
      <c r="AC487" s="61"/>
    </row>
    <row r="488" customHeight="1" spans="5:29">
      <c r="E488" s="99"/>
      <c r="K488" s="61"/>
      <c r="Y488" s="111"/>
      <c r="AA488" s="61"/>
      <c r="AB488" s="109"/>
      <c r="AC488" s="61"/>
    </row>
    <row r="489" customHeight="1" spans="5:29">
      <c r="E489" s="99"/>
      <c r="K489" s="61"/>
      <c r="Y489" s="111"/>
      <c r="AA489" s="61"/>
      <c r="AB489" s="109"/>
      <c r="AC489" s="61"/>
    </row>
    <row r="490" customHeight="1" spans="5:29">
      <c r="E490" s="99"/>
      <c r="K490" s="61"/>
      <c r="Y490" s="111"/>
      <c r="AA490" s="61"/>
      <c r="AB490" s="109"/>
      <c r="AC490" s="61"/>
    </row>
    <row r="491" customHeight="1" spans="5:29">
      <c r="E491" s="99"/>
      <c r="K491" s="61"/>
      <c r="Y491" s="111"/>
      <c r="AA491" s="61"/>
      <c r="AB491" s="109"/>
      <c r="AC491" s="61"/>
    </row>
    <row r="492" customHeight="1" spans="5:29">
      <c r="E492" s="99"/>
      <c r="K492" s="61"/>
      <c r="Y492" s="111"/>
      <c r="AA492" s="61"/>
      <c r="AB492" s="109"/>
      <c r="AC492" s="61"/>
    </row>
    <row r="493" customHeight="1" spans="5:29">
      <c r="E493" s="99"/>
      <c r="K493" s="61"/>
      <c r="Y493" s="111"/>
      <c r="AA493" s="61"/>
      <c r="AB493" s="109"/>
      <c r="AC493" s="61"/>
    </row>
    <row r="494" customHeight="1" spans="5:29">
      <c r="E494" s="99"/>
      <c r="K494" s="61"/>
      <c r="Y494" s="111"/>
      <c r="AA494" s="61"/>
      <c r="AB494" s="109"/>
      <c r="AC494" s="61"/>
    </row>
    <row r="495" customHeight="1" spans="5:29">
      <c r="E495" s="99"/>
      <c r="K495" s="61"/>
      <c r="Y495" s="111"/>
      <c r="AA495" s="61"/>
      <c r="AB495" s="109"/>
      <c r="AC495" s="61"/>
    </row>
    <row r="496" customHeight="1" spans="5:29">
      <c r="E496" s="99"/>
      <c r="K496" s="61"/>
      <c r="Y496" s="111"/>
      <c r="AA496" s="61"/>
      <c r="AB496" s="109"/>
      <c r="AC496" s="61"/>
    </row>
    <row r="497" customHeight="1" spans="5:29">
      <c r="E497" s="99"/>
      <c r="K497" s="61"/>
      <c r="Y497" s="111"/>
      <c r="AA497" s="61"/>
      <c r="AB497" s="109"/>
      <c r="AC497" s="61"/>
    </row>
    <row r="498" customHeight="1" spans="5:29">
      <c r="E498" s="99"/>
      <c r="K498" s="61"/>
      <c r="Y498" s="111"/>
      <c r="AA498" s="61"/>
      <c r="AB498" s="109"/>
      <c r="AC498" s="61"/>
    </row>
    <row r="499" customHeight="1" spans="5:29">
      <c r="E499" s="99"/>
      <c r="K499" s="61"/>
      <c r="Y499" s="111"/>
      <c r="AA499" s="61"/>
      <c r="AB499" s="109"/>
      <c r="AC499" s="61"/>
    </row>
    <row r="500" customHeight="1" spans="5:29">
      <c r="E500" s="99"/>
      <c r="K500" s="61"/>
      <c r="Y500" s="111"/>
      <c r="AA500" s="61"/>
      <c r="AB500" s="109"/>
      <c r="AC500" s="61"/>
    </row>
    <row r="501" customHeight="1" spans="5:29">
      <c r="E501" s="99"/>
      <c r="K501" s="61"/>
      <c r="Y501" s="111"/>
      <c r="AA501" s="61"/>
      <c r="AB501" s="109"/>
      <c r="AC501" s="61"/>
    </row>
    <row r="502" customHeight="1" spans="5:29">
      <c r="E502" s="99"/>
      <c r="K502" s="61"/>
      <c r="Y502" s="111"/>
      <c r="AA502" s="61"/>
      <c r="AB502" s="109"/>
      <c r="AC502" s="61"/>
    </row>
    <row r="503" customHeight="1" spans="5:29">
      <c r="E503" s="99"/>
      <c r="K503" s="61"/>
      <c r="Y503" s="111"/>
      <c r="AA503" s="61"/>
      <c r="AB503" s="109"/>
      <c r="AC503" s="61"/>
    </row>
    <row r="504" customHeight="1" spans="5:29">
      <c r="E504" s="99"/>
      <c r="K504" s="61"/>
      <c r="Y504" s="111"/>
      <c r="AA504" s="61"/>
      <c r="AB504" s="109"/>
      <c r="AC504" s="61"/>
    </row>
    <row r="505" customHeight="1" spans="5:29">
      <c r="E505" s="99"/>
      <c r="K505" s="61"/>
      <c r="Y505" s="111"/>
      <c r="AA505" s="61"/>
      <c r="AB505" s="109"/>
      <c r="AC505" s="61"/>
    </row>
    <row r="506" customHeight="1" spans="5:29">
      <c r="E506" s="99"/>
      <c r="K506" s="61"/>
      <c r="Y506" s="111"/>
      <c r="AA506" s="61"/>
      <c r="AB506" s="109"/>
      <c r="AC506" s="61"/>
    </row>
    <row r="507" customHeight="1" spans="5:29">
      <c r="E507" s="99"/>
      <c r="K507" s="61"/>
      <c r="Y507" s="111"/>
      <c r="AA507" s="61"/>
      <c r="AB507" s="109"/>
      <c r="AC507" s="61"/>
    </row>
    <row r="508" customHeight="1" spans="5:29">
      <c r="E508" s="99"/>
      <c r="K508" s="61"/>
      <c r="Y508" s="111"/>
      <c r="AA508" s="61"/>
      <c r="AB508" s="109"/>
      <c r="AC508" s="61"/>
    </row>
    <row r="509" customHeight="1" spans="5:29">
      <c r="E509" s="99"/>
      <c r="K509" s="61"/>
      <c r="Y509" s="111"/>
      <c r="AA509" s="61"/>
      <c r="AB509" s="109"/>
      <c r="AC509" s="61"/>
    </row>
    <row r="510" customHeight="1" spans="5:29">
      <c r="E510" s="99"/>
      <c r="K510" s="61"/>
      <c r="Y510" s="111"/>
      <c r="AA510" s="61"/>
      <c r="AB510" s="109"/>
      <c r="AC510" s="61"/>
    </row>
    <row r="511" customHeight="1" spans="5:29">
      <c r="E511" s="99"/>
      <c r="K511" s="61"/>
      <c r="Y511" s="111"/>
      <c r="AA511" s="61"/>
      <c r="AB511" s="109"/>
      <c r="AC511" s="61"/>
    </row>
    <row r="512" customHeight="1" spans="5:29">
      <c r="E512" s="99"/>
      <c r="K512" s="61"/>
      <c r="Y512" s="111"/>
      <c r="AA512" s="61"/>
      <c r="AB512" s="109"/>
      <c r="AC512" s="61"/>
    </row>
    <row r="513" customHeight="1" spans="5:29">
      <c r="E513" s="99"/>
      <c r="K513" s="61"/>
      <c r="Y513" s="111"/>
      <c r="AA513" s="61"/>
      <c r="AB513" s="109"/>
      <c r="AC513" s="61"/>
    </row>
    <row r="514" customHeight="1" spans="5:29">
      <c r="E514" s="99"/>
      <c r="K514" s="61"/>
      <c r="Y514" s="111"/>
      <c r="AA514" s="61"/>
      <c r="AB514" s="109"/>
      <c r="AC514" s="61"/>
    </row>
    <row r="515" customHeight="1" spans="5:29">
      <c r="E515" s="81"/>
      <c r="Y515" s="111"/>
      <c r="AA515" s="61"/>
      <c r="AB515" s="109"/>
      <c r="AC515" s="61"/>
    </row>
    <row r="516" customHeight="1" spans="5:29">
      <c r="E516" s="81"/>
      <c r="Y516" s="111"/>
      <c r="AA516" s="61"/>
      <c r="AB516" s="109"/>
      <c r="AC516" s="61"/>
    </row>
    <row r="517" customHeight="1" spans="5:29">
      <c r="E517" s="81"/>
      <c r="Y517" s="111"/>
      <c r="AA517" s="61"/>
      <c r="AB517" s="109"/>
      <c r="AC517" s="61"/>
    </row>
    <row r="518" customHeight="1" spans="5:29">
      <c r="E518" s="81"/>
      <c r="Y518" s="111"/>
      <c r="AA518" s="61"/>
      <c r="AB518" s="109"/>
      <c r="AC518" s="61"/>
    </row>
    <row r="519" customHeight="1" spans="5:29">
      <c r="E519" s="81"/>
      <c r="Y519" s="111"/>
      <c r="AA519" s="61"/>
      <c r="AB519" s="109"/>
      <c r="AC519" s="61"/>
    </row>
    <row r="520" customHeight="1" spans="5:29">
      <c r="E520" s="81"/>
      <c r="Y520" s="111"/>
      <c r="AA520" s="61"/>
      <c r="AB520" s="109"/>
      <c r="AC520" s="61"/>
    </row>
    <row r="521" customHeight="1" spans="5:29">
      <c r="E521" s="81"/>
      <c r="Y521" s="111"/>
      <c r="AA521" s="61"/>
      <c r="AB521" s="109"/>
      <c r="AC521" s="61"/>
    </row>
    <row r="522" customHeight="1" spans="5:29">
      <c r="E522" s="81"/>
      <c r="Y522" s="111"/>
      <c r="AA522" s="61"/>
      <c r="AB522" s="109"/>
      <c r="AC522" s="61"/>
    </row>
    <row r="523" customHeight="1" spans="5:29">
      <c r="E523" s="81"/>
      <c r="Y523" s="111"/>
      <c r="AA523" s="61"/>
      <c r="AB523" s="109"/>
      <c r="AC523" s="61"/>
    </row>
    <row r="524" customHeight="1" spans="5:29">
      <c r="E524" s="81"/>
      <c r="Y524" s="111"/>
      <c r="AA524" s="61"/>
      <c r="AB524" s="109"/>
      <c r="AC524" s="61"/>
    </row>
    <row r="525" customHeight="1" spans="5:29">
      <c r="E525" s="81"/>
      <c r="Y525" s="111"/>
      <c r="AA525" s="61"/>
      <c r="AB525" s="109"/>
      <c r="AC525" s="61"/>
    </row>
    <row r="526" customHeight="1" spans="5:29">
      <c r="E526" s="81"/>
      <c r="Y526" s="111"/>
      <c r="AA526" s="61"/>
      <c r="AB526" s="109"/>
      <c r="AC526" s="61"/>
    </row>
    <row r="527" customHeight="1" spans="5:29">
      <c r="E527" s="81"/>
      <c r="Y527" s="111"/>
      <c r="AA527" s="61"/>
      <c r="AB527" s="109"/>
      <c r="AC527" s="61"/>
    </row>
    <row r="528" customHeight="1" spans="5:29">
      <c r="E528" s="81"/>
      <c r="Y528" s="111"/>
      <c r="AA528" s="61"/>
      <c r="AB528" s="109"/>
      <c r="AC528" s="61"/>
    </row>
    <row r="529" customHeight="1" spans="5:29">
      <c r="E529" s="81"/>
      <c r="Y529" s="111"/>
      <c r="AA529" s="61"/>
      <c r="AB529" s="109"/>
      <c r="AC529" s="61"/>
    </row>
    <row r="530" customHeight="1" spans="5:29">
      <c r="E530" s="81"/>
      <c r="Y530" s="111"/>
      <c r="AA530" s="61"/>
      <c r="AB530" s="109"/>
      <c r="AC530" s="61"/>
    </row>
    <row r="531" customHeight="1" spans="5:29">
      <c r="E531" s="81"/>
      <c r="Y531" s="111"/>
      <c r="AA531" s="61"/>
      <c r="AB531" s="109"/>
      <c r="AC531" s="61"/>
    </row>
    <row r="532" customHeight="1" spans="5:29">
      <c r="E532" s="81"/>
      <c r="Y532" s="111"/>
      <c r="AA532" s="61"/>
      <c r="AB532" s="109"/>
      <c r="AC532" s="61"/>
    </row>
    <row r="533" customHeight="1" spans="5:29">
      <c r="E533" s="81"/>
      <c r="Y533" s="111"/>
      <c r="AA533" s="61"/>
      <c r="AB533" s="109"/>
      <c r="AC533" s="61"/>
    </row>
    <row r="534" customHeight="1" spans="5:29">
      <c r="E534" s="81"/>
      <c r="Y534" s="111"/>
      <c r="AA534" s="61"/>
      <c r="AB534" s="109"/>
      <c r="AC534" s="61"/>
    </row>
    <row r="535" customHeight="1" spans="5:29">
      <c r="E535" s="81"/>
      <c r="Y535" s="111"/>
      <c r="AA535" s="61"/>
      <c r="AB535" s="109"/>
      <c r="AC535" s="61"/>
    </row>
    <row r="536" customHeight="1" spans="5:29">
      <c r="E536" s="81"/>
      <c r="Y536" s="111"/>
      <c r="AA536" s="61"/>
      <c r="AB536" s="109"/>
      <c r="AC536" s="61"/>
    </row>
    <row r="537" customHeight="1" spans="5:29">
      <c r="E537" s="81"/>
      <c r="Y537" s="111"/>
      <c r="AA537" s="61"/>
      <c r="AB537" s="109"/>
      <c r="AC537" s="61"/>
    </row>
    <row r="538" customHeight="1" spans="5:29">
      <c r="E538" s="81"/>
      <c r="Y538" s="111"/>
      <c r="AA538" s="61"/>
      <c r="AB538" s="109"/>
      <c r="AC538" s="61"/>
    </row>
    <row r="539" customHeight="1" spans="5:29">
      <c r="E539" s="81"/>
      <c r="Y539" s="111"/>
      <c r="AA539" s="61"/>
      <c r="AB539" s="109"/>
      <c r="AC539" s="61"/>
    </row>
    <row r="540" customHeight="1" spans="5:29">
      <c r="E540" s="81"/>
      <c r="Y540" s="111"/>
      <c r="AA540" s="61"/>
      <c r="AB540" s="109"/>
      <c r="AC540" s="61"/>
    </row>
    <row r="541" customHeight="1" spans="5:29">
      <c r="E541" s="81"/>
      <c r="Y541" s="111"/>
      <c r="AA541" s="61"/>
      <c r="AB541" s="109"/>
      <c r="AC541" s="61"/>
    </row>
    <row r="542" customHeight="1" spans="5:29">
      <c r="E542" s="81"/>
      <c r="Y542" s="111"/>
      <c r="AA542" s="61"/>
      <c r="AB542" s="109"/>
      <c r="AC542" s="61"/>
    </row>
    <row r="543" customHeight="1" spans="5:29">
      <c r="E543" s="81"/>
      <c r="Y543" s="111"/>
      <c r="AA543" s="61"/>
      <c r="AB543" s="109"/>
      <c r="AC543" s="61"/>
    </row>
    <row r="544" customHeight="1" spans="5:29">
      <c r="E544" s="81"/>
      <c r="Y544" s="111"/>
      <c r="AA544" s="61"/>
      <c r="AB544" s="109"/>
      <c r="AC544" s="61"/>
    </row>
    <row r="545" customHeight="1" spans="5:29">
      <c r="E545" s="81"/>
      <c r="Y545" s="111"/>
      <c r="AA545" s="61"/>
      <c r="AB545" s="109"/>
      <c r="AC545" s="61"/>
    </row>
    <row r="546" customHeight="1" spans="5:29">
      <c r="E546" s="81"/>
      <c r="Y546" s="111"/>
      <c r="AA546" s="61"/>
      <c r="AB546" s="109"/>
      <c r="AC546" s="61"/>
    </row>
    <row r="547" customHeight="1" spans="5:29">
      <c r="E547" s="81"/>
      <c r="Y547" s="111"/>
      <c r="AA547" s="61"/>
      <c r="AB547" s="109"/>
      <c r="AC547" s="61"/>
    </row>
    <row r="548" customHeight="1" spans="5:29">
      <c r="E548" s="81"/>
      <c r="Y548" s="111"/>
      <c r="AA548" s="61"/>
      <c r="AB548" s="109"/>
      <c r="AC548" s="61"/>
    </row>
    <row r="549" customHeight="1" spans="5:29">
      <c r="E549" s="81"/>
      <c r="Y549" s="111"/>
      <c r="AA549" s="61"/>
      <c r="AB549" s="109"/>
      <c r="AC549" s="61"/>
    </row>
    <row r="550" customHeight="1" spans="5:29">
      <c r="E550" s="81"/>
      <c r="Y550" s="111"/>
      <c r="AA550" s="61"/>
      <c r="AB550" s="109"/>
      <c r="AC550" s="61"/>
    </row>
    <row r="551" customHeight="1" spans="5:29">
      <c r="E551" s="81"/>
      <c r="Y551" s="111"/>
      <c r="AA551" s="61"/>
      <c r="AB551" s="109"/>
      <c r="AC551" s="61"/>
    </row>
    <row r="552" customHeight="1" spans="5:29">
      <c r="E552" s="81"/>
      <c r="Y552" s="111"/>
      <c r="AA552" s="61"/>
      <c r="AB552" s="109"/>
      <c r="AC552" s="61"/>
    </row>
    <row r="553" customHeight="1" spans="5:29">
      <c r="E553" s="81"/>
      <c r="Y553" s="111"/>
      <c r="AA553" s="61"/>
      <c r="AB553" s="109"/>
      <c r="AC553" s="61"/>
    </row>
    <row r="554" customHeight="1" spans="5:29">
      <c r="E554" s="81"/>
      <c r="Y554" s="111"/>
      <c r="AA554" s="61"/>
      <c r="AB554" s="109"/>
      <c r="AC554" s="61"/>
    </row>
    <row r="555" customHeight="1" spans="5:29">
      <c r="E555" s="81"/>
      <c r="Y555" s="111"/>
      <c r="AA555" s="61"/>
      <c r="AB555" s="109"/>
      <c r="AC555" s="61"/>
    </row>
    <row r="556" customHeight="1" spans="5:29">
      <c r="E556" s="81"/>
      <c r="Y556" s="111"/>
      <c r="AA556" s="61"/>
      <c r="AB556" s="109"/>
      <c r="AC556" s="61"/>
    </row>
    <row r="557" customHeight="1" spans="5:29">
      <c r="E557" s="81"/>
      <c r="Y557" s="111"/>
      <c r="AA557" s="61"/>
      <c r="AB557" s="109"/>
      <c r="AC557" s="61"/>
    </row>
    <row r="558" customHeight="1" spans="5:29">
      <c r="E558" s="81"/>
      <c r="Y558" s="111"/>
      <c r="AA558" s="61"/>
      <c r="AB558" s="109"/>
      <c r="AC558" s="61"/>
    </row>
    <row r="559" customHeight="1" spans="5:29">
      <c r="E559" s="81"/>
      <c r="Y559" s="111"/>
      <c r="AA559" s="61"/>
      <c r="AB559" s="109"/>
      <c r="AC559" s="61"/>
    </row>
    <row r="560" customHeight="1" spans="5:29">
      <c r="E560" s="81"/>
      <c r="Y560" s="111"/>
      <c r="AA560" s="61"/>
      <c r="AB560" s="109"/>
      <c r="AC560" s="61"/>
    </row>
    <row r="561" customHeight="1" spans="5:29">
      <c r="E561" s="81"/>
      <c r="Y561" s="111"/>
      <c r="AA561" s="61"/>
      <c r="AB561" s="109"/>
      <c r="AC561" s="61"/>
    </row>
    <row r="562" customHeight="1" spans="5:29">
      <c r="E562" s="81"/>
      <c r="Y562" s="111"/>
      <c r="AA562" s="61"/>
      <c r="AB562" s="109"/>
      <c r="AC562" s="61"/>
    </row>
    <row r="563" customHeight="1" spans="5:29">
      <c r="E563" s="81"/>
      <c r="Y563" s="111"/>
      <c r="AA563" s="61"/>
      <c r="AB563" s="109"/>
      <c r="AC563" s="61"/>
    </row>
    <row r="564" customHeight="1" spans="5:29">
      <c r="E564" s="81"/>
      <c r="Y564" s="111"/>
      <c r="AA564" s="61"/>
      <c r="AB564" s="109"/>
      <c r="AC564" s="61"/>
    </row>
    <row r="565" customHeight="1" spans="5:29">
      <c r="E565" s="81"/>
      <c r="Y565" s="111"/>
      <c r="AA565" s="61"/>
      <c r="AB565" s="109"/>
      <c r="AC565" s="61"/>
    </row>
    <row r="566" customHeight="1" spans="5:29">
      <c r="E566" s="81"/>
      <c r="Y566" s="111"/>
      <c r="AA566" s="61"/>
      <c r="AB566" s="109"/>
      <c r="AC566" s="61"/>
    </row>
    <row r="567" customHeight="1" spans="5:29">
      <c r="E567" s="81"/>
      <c r="Y567" s="111"/>
      <c r="AA567" s="61"/>
      <c r="AB567" s="109"/>
      <c r="AC567" s="61"/>
    </row>
    <row r="568" customHeight="1" spans="5:29">
      <c r="E568" s="81"/>
      <c r="Y568" s="111"/>
      <c r="AA568" s="61"/>
      <c r="AB568" s="109"/>
      <c r="AC568" s="61"/>
    </row>
    <row r="569" customHeight="1" spans="5:29">
      <c r="E569" s="81"/>
      <c r="Y569" s="111"/>
      <c r="AA569" s="61"/>
      <c r="AB569" s="109"/>
      <c r="AC569" s="61"/>
    </row>
    <row r="570" customHeight="1" spans="5:29">
      <c r="E570" s="81"/>
      <c r="Y570" s="111"/>
      <c r="AA570" s="61"/>
      <c r="AB570" s="109"/>
      <c r="AC570" s="61"/>
    </row>
    <row r="571" customHeight="1" spans="5:29">
      <c r="E571" s="81"/>
      <c r="Y571" s="111"/>
      <c r="AA571" s="61"/>
      <c r="AB571" s="109"/>
      <c r="AC571" s="61"/>
    </row>
    <row r="572" customHeight="1" spans="5:29">
      <c r="E572" s="81"/>
      <c r="Y572" s="111"/>
      <c r="AA572" s="61"/>
      <c r="AB572" s="109"/>
      <c r="AC572" s="61"/>
    </row>
    <row r="573" customHeight="1" spans="5:29">
      <c r="E573" s="81"/>
      <c r="Y573" s="111"/>
      <c r="AA573" s="61"/>
      <c r="AB573" s="109"/>
      <c r="AC573" s="61"/>
    </row>
    <row r="574" customHeight="1" spans="5:29">
      <c r="E574" s="81"/>
      <c r="Y574" s="111"/>
      <c r="AA574" s="61"/>
      <c r="AB574" s="109"/>
      <c r="AC574" s="61"/>
    </row>
    <row r="575" customHeight="1" spans="5:29">
      <c r="E575" s="81"/>
      <c r="Y575" s="111"/>
      <c r="AA575" s="61"/>
      <c r="AB575" s="109"/>
      <c r="AC575" s="61"/>
    </row>
    <row r="576" customHeight="1" spans="5:29">
      <c r="E576" s="81"/>
      <c r="Y576" s="111"/>
      <c r="AA576" s="61"/>
      <c r="AB576" s="109"/>
      <c r="AC576" s="61"/>
    </row>
    <row r="577" customHeight="1" spans="5:29">
      <c r="E577" s="81"/>
      <c r="Y577" s="111"/>
      <c r="AA577" s="61"/>
      <c r="AB577" s="109"/>
      <c r="AC577" s="61"/>
    </row>
    <row r="578" customHeight="1" spans="5:29">
      <c r="E578" s="81"/>
      <c r="Y578" s="111"/>
      <c r="AA578" s="61"/>
      <c r="AB578" s="109"/>
      <c r="AC578" s="61"/>
    </row>
    <row r="579" customHeight="1" spans="5:29">
      <c r="E579" s="81"/>
      <c r="Y579" s="111"/>
      <c r="AA579" s="61"/>
      <c r="AB579" s="109"/>
      <c r="AC579" s="61"/>
    </row>
    <row r="580" customHeight="1" spans="5:29">
      <c r="E580" s="81"/>
      <c r="Y580" s="111"/>
      <c r="AA580" s="61"/>
      <c r="AB580" s="109"/>
      <c r="AC580" s="61"/>
    </row>
    <row r="581" customHeight="1" spans="5:29">
      <c r="E581" s="81"/>
      <c r="Y581" s="111"/>
      <c r="AA581" s="61"/>
      <c r="AB581" s="109"/>
      <c r="AC581" s="61"/>
    </row>
    <row r="582" customHeight="1" spans="5:29">
      <c r="E582" s="81"/>
      <c r="Y582" s="111"/>
      <c r="AA582" s="61"/>
      <c r="AB582" s="109"/>
      <c r="AC582" s="61"/>
    </row>
    <row r="583" customHeight="1" spans="5:29">
      <c r="E583" s="81"/>
      <c r="Y583" s="111"/>
      <c r="AA583" s="61"/>
      <c r="AB583" s="109"/>
      <c r="AC583" s="61"/>
    </row>
    <row r="584" customHeight="1" spans="5:29">
      <c r="E584" s="81"/>
      <c r="Y584" s="111"/>
      <c r="AA584" s="61"/>
      <c r="AB584" s="109"/>
      <c r="AC584" s="61"/>
    </row>
    <row r="585" customHeight="1" spans="5:29">
      <c r="E585" s="81"/>
      <c r="Y585" s="111"/>
      <c r="AA585" s="61"/>
      <c r="AB585" s="109"/>
      <c r="AC585" s="61"/>
    </row>
    <row r="586" customHeight="1" spans="5:29">
      <c r="E586" s="81"/>
      <c r="Y586" s="111"/>
      <c r="AA586" s="61"/>
      <c r="AB586" s="109"/>
      <c r="AC586" s="61"/>
    </row>
    <row r="587" customHeight="1" spans="5:29">
      <c r="E587" s="81"/>
      <c r="Y587" s="111"/>
      <c r="AA587" s="61"/>
      <c r="AB587" s="109"/>
      <c r="AC587" s="61"/>
    </row>
    <row r="588" customHeight="1" spans="5:29">
      <c r="E588" s="81"/>
      <c r="Y588" s="111"/>
      <c r="AA588" s="61"/>
      <c r="AB588" s="109"/>
      <c r="AC588" s="61"/>
    </row>
    <row r="589" customHeight="1" spans="5:29">
      <c r="E589" s="81"/>
      <c r="Y589" s="111"/>
      <c r="AA589" s="61"/>
      <c r="AB589" s="109"/>
      <c r="AC589" s="61"/>
    </row>
    <row r="590" customHeight="1" spans="5:29">
      <c r="E590" s="81"/>
      <c r="Y590" s="111"/>
      <c r="AA590" s="61"/>
      <c r="AB590" s="109"/>
      <c r="AC590" s="61"/>
    </row>
    <row r="591" customHeight="1" spans="5:29">
      <c r="E591" s="81"/>
      <c r="Y591" s="111"/>
      <c r="AA591" s="61"/>
      <c r="AB591" s="109"/>
      <c r="AC591" s="61"/>
    </row>
    <row r="592" customHeight="1" spans="5:29">
      <c r="E592" s="81"/>
      <c r="Y592" s="111"/>
      <c r="AA592" s="61"/>
      <c r="AB592" s="109"/>
      <c r="AC592" s="61"/>
    </row>
    <row r="593" customHeight="1" spans="5:29">
      <c r="E593" s="81"/>
      <c r="Y593" s="111"/>
      <c r="AA593" s="61"/>
      <c r="AB593" s="109"/>
      <c r="AC593" s="61"/>
    </row>
    <row r="594" customHeight="1" spans="5:29">
      <c r="E594" s="81"/>
      <c r="Y594" s="111"/>
      <c r="AA594" s="61"/>
      <c r="AB594" s="109"/>
      <c r="AC594" s="61"/>
    </row>
    <row r="595" customHeight="1" spans="5:29">
      <c r="E595" s="81"/>
      <c r="Y595" s="111"/>
      <c r="AA595" s="61"/>
      <c r="AB595" s="109"/>
      <c r="AC595" s="61"/>
    </row>
    <row r="596" customHeight="1" spans="5:29">
      <c r="E596" s="81"/>
      <c r="Y596" s="111"/>
      <c r="AA596" s="61"/>
      <c r="AB596" s="109"/>
      <c r="AC596" s="61"/>
    </row>
    <row r="597" customHeight="1" spans="5:29">
      <c r="E597" s="81"/>
      <c r="Y597" s="111"/>
      <c r="AA597" s="61"/>
      <c r="AB597" s="109"/>
      <c r="AC597" s="61"/>
    </row>
    <row r="598" customHeight="1" spans="5:29">
      <c r="E598" s="81"/>
      <c r="Y598" s="111"/>
      <c r="AA598" s="61"/>
      <c r="AB598" s="109"/>
      <c r="AC598" s="61"/>
    </row>
    <row r="599" customHeight="1" spans="5:29">
      <c r="E599" s="81"/>
      <c r="Y599" s="111"/>
      <c r="AA599" s="61"/>
      <c r="AB599" s="109"/>
      <c r="AC599" s="61"/>
    </row>
    <row r="600" customHeight="1" spans="5:29">
      <c r="E600" s="81"/>
      <c r="Y600" s="111"/>
      <c r="AA600" s="61"/>
      <c r="AB600" s="109"/>
      <c r="AC600" s="61"/>
    </row>
    <row r="601" customHeight="1" spans="5:29">
      <c r="E601" s="81"/>
      <c r="Y601" s="111"/>
      <c r="AA601" s="61"/>
      <c r="AB601" s="109"/>
      <c r="AC601" s="61"/>
    </row>
    <row r="602" customHeight="1" spans="5:29">
      <c r="E602" s="81"/>
      <c r="Y602" s="111"/>
      <c r="AA602" s="61"/>
      <c r="AB602" s="109"/>
      <c r="AC602" s="61"/>
    </row>
    <row r="603" customHeight="1" spans="5:29">
      <c r="E603" s="81"/>
      <c r="Y603" s="111"/>
      <c r="AA603" s="61"/>
      <c r="AB603" s="109"/>
      <c r="AC603" s="61"/>
    </row>
    <row r="604" customHeight="1" spans="5:29">
      <c r="E604" s="81"/>
      <c r="Y604" s="111"/>
      <c r="AA604" s="61"/>
      <c r="AB604" s="109"/>
      <c r="AC604" s="61"/>
    </row>
    <row r="605" customHeight="1" spans="5:29">
      <c r="E605" s="81"/>
      <c r="Y605" s="111"/>
      <c r="AA605" s="61"/>
      <c r="AB605" s="109"/>
      <c r="AC605" s="61"/>
    </row>
    <row r="606" customHeight="1" spans="5:29">
      <c r="E606" s="81"/>
      <c r="Y606" s="111"/>
      <c r="AA606" s="61"/>
      <c r="AB606" s="109"/>
      <c r="AC606" s="61"/>
    </row>
    <row r="607" customHeight="1" spans="5:29">
      <c r="E607" s="81"/>
      <c r="Y607" s="111"/>
      <c r="AA607" s="61"/>
      <c r="AB607" s="109"/>
      <c r="AC607" s="61"/>
    </row>
    <row r="608" customHeight="1" spans="5:29">
      <c r="E608" s="81"/>
      <c r="Y608" s="111"/>
      <c r="AA608" s="61"/>
      <c r="AB608" s="109"/>
      <c r="AC608" s="61"/>
    </row>
    <row r="609" customHeight="1" spans="5:29">
      <c r="E609" s="81">
        <f t="shared" ref="E609:E627" si="302">G609+J609+M609+P609+S609+V609+Y609+AB609+AE609+AJ609+AO609+AR609+AW609+AZ609+BC609</f>
        <v>0</v>
      </c>
      <c r="Y609" s="111"/>
      <c r="AA609" s="61"/>
      <c r="AB609" s="109"/>
      <c r="AC609" s="61"/>
    </row>
    <row r="610" customHeight="1" spans="5:29">
      <c r="E610" s="81">
        <f t="shared" si="302"/>
        <v>0</v>
      </c>
      <c r="Y610" s="111"/>
      <c r="AA610" s="61"/>
      <c r="AB610" s="109"/>
      <c r="AC610" s="61"/>
    </row>
    <row r="611" customHeight="1" spans="5:29">
      <c r="E611" s="81">
        <f t="shared" si="302"/>
        <v>0</v>
      </c>
      <c r="Y611" s="111"/>
      <c r="AA611" s="61"/>
      <c r="AB611" s="109"/>
      <c r="AC611" s="61"/>
    </row>
    <row r="612" customHeight="1" spans="5:29">
      <c r="E612" s="81">
        <f t="shared" si="302"/>
        <v>0</v>
      </c>
      <c r="Y612" s="111"/>
      <c r="AA612" s="61"/>
      <c r="AB612" s="109"/>
      <c r="AC612" s="61"/>
    </row>
    <row r="613" customHeight="1" spans="5:29">
      <c r="E613" s="81">
        <f t="shared" si="302"/>
        <v>0</v>
      </c>
      <c r="Y613" s="111"/>
      <c r="AA613" s="61"/>
      <c r="AB613" s="109"/>
      <c r="AC613" s="61"/>
    </row>
    <row r="614" customHeight="1" spans="5:29">
      <c r="E614" s="81">
        <f t="shared" si="302"/>
        <v>0</v>
      </c>
      <c r="Y614" s="111"/>
      <c r="AA614" s="61"/>
      <c r="AB614" s="109"/>
      <c r="AC614" s="61"/>
    </row>
    <row r="615" customHeight="1" spans="5:29">
      <c r="E615" s="81">
        <f t="shared" si="302"/>
        <v>0</v>
      </c>
      <c r="Y615" s="111"/>
      <c r="AA615" s="61"/>
      <c r="AB615" s="109"/>
      <c r="AC615" s="61"/>
    </row>
    <row r="616" customHeight="1" spans="5:29">
      <c r="E616" s="81">
        <f t="shared" si="302"/>
        <v>0</v>
      </c>
      <c r="Y616" s="111"/>
      <c r="AA616" s="61"/>
      <c r="AB616" s="109"/>
      <c r="AC616" s="61"/>
    </row>
    <row r="617" customHeight="1" spans="5:29">
      <c r="E617" s="81">
        <f t="shared" si="302"/>
        <v>0</v>
      </c>
      <c r="Y617" s="111"/>
      <c r="AA617" s="61"/>
      <c r="AB617" s="109"/>
      <c r="AC617" s="61"/>
    </row>
    <row r="618" customHeight="1" spans="5:29">
      <c r="E618" s="81">
        <f t="shared" si="302"/>
        <v>0</v>
      </c>
      <c r="Y618" s="111"/>
      <c r="AA618" s="61"/>
      <c r="AB618" s="109"/>
      <c r="AC618" s="61"/>
    </row>
    <row r="619" customHeight="1" spans="5:29">
      <c r="E619" s="81">
        <f t="shared" si="302"/>
        <v>0</v>
      </c>
      <c r="Y619" s="111"/>
      <c r="AA619" s="61"/>
      <c r="AB619" s="109"/>
      <c r="AC619" s="61"/>
    </row>
    <row r="620" customHeight="1" spans="5:29">
      <c r="E620" s="81">
        <f t="shared" si="302"/>
        <v>0</v>
      </c>
      <c r="Y620" s="111"/>
      <c r="AA620" s="61"/>
      <c r="AB620" s="109"/>
      <c r="AC620" s="61"/>
    </row>
    <row r="621" customHeight="1" spans="5:29">
      <c r="E621" s="81">
        <f t="shared" si="302"/>
        <v>0</v>
      </c>
      <c r="Y621" s="111"/>
      <c r="AA621" s="61"/>
      <c r="AB621" s="109"/>
      <c r="AC621" s="61"/>
    </row>
    <row r="622" customHeight="1" spans="5:29">
      <c r="E622" s="81">
        <f t="shared" si="302"/>
        <v>0</v>
      </c>
      <c r="Y622" s="111"/>
      <c r="AA622" s="61"/>
      <c r="AB622" s="109"/>
      <c r="AC622" s="61"/>
    </row>
    <row r="623" customHeight="1" spans="5:29">
      <c r="E623" s="81">
        <f t="shared" si="302"/>
        <v>0</v>
      </c>
      <c r="Y623" s="111"/>
      <c r="AA623" s="61"/>
      <c r="AB623" s="109"/>
      <c r="AC623" s="61"/>
    </row>
    <row r="624" customHeight="1" spans="5:29">
      <c r="E624" s="81">
        <f t="shared" si="302"/>
        <v>0</v>
      </c>
      <c r="Y624" s="111"/>
      <c r="AA624" s="61"/>
      <c r="AB624" s="109"/>
      <c r="AC624" s="61"/>
    </row>
    <row r="625" customHeight="1" spans="5:29">
      <c r="E625" s="81">
        <f t="shared" si="302"/>
        <v>0</v>
      </c>
      <c r="Y625" s="111"/>
      <c r="AA625" s="61"/>
      <c r="AB625" s="109"/>
      <c r="AC625" s="61"/>
    </row>
    <row r="626" customHeight="1" spans="5:29">
      <c r="E626" s="81">
        <f t="shared" si="302"/>
        <v>0</v>
      </c>
      <c r="Y626" s="111"/>
      <c r="AA626" s="61"/>
      <c r="AB626" s="109"/>
      <c r="AC626" s="61"/>
    </row>
    <row r="627" customHeight="1" spans="5:29">
      <c r="E627" s="81">
        <f t="shared" si="302"/>
        <v>0</v>
      </c>
      <c r="Y627" s="111"/>
      <c r="AA627" s="61"/>
      <c r="AB627" s="109"/>
      <c r="AC627" s="61"/>
    </row>
    <row r="628" customHeight="1" spans="5:29">
      <c r="E628" s="81">
        <f t="shared" ref="E628:E636" si="303">G628+J628+M628+P628+S628+V628+Y628+AB628+AE628+AJ628+AO628+AR628+AW628+AZ628+BC628</f>
        <v>0</v>
      </c>
      <c r="Y628" s="111"/>
      <c r="AA628" s="61"/>
      <c r="AB628" s="109"/>
      <c r="AC628" s="61"/>
    </row>
    <row r="629" customHeight="1" spans="5:29">
      <c r="E629" s="81">
        <f t="shared" si="303"/>
        <v>0</v>
      </c>
      <c r="Y629" s="111"/>
      <c r="AA629" s="61"/>
      <c r="AB629" s="109"/>
      <c r="AC629" s="61"/>
    </row>
    <row r="630" customHeight="1" spans="5:29">
      <c r="E630" s="81">
        <f t="shared" si="303"/>
        <v>0</v>
      </c>
      <c r="Y630" s="111"/>
      <c r="AA630" s="61"/>
      <c r="AB630" s="109"/>
      <c r="AC630" s="61"/>
    </row>
    <row r="631" customHeight="1" spans="5:29">
      <c r="E631" s="81">
        <f t="shared" si="303"/>
        <v>0</v>
      </c>
      <c r="Y631" s="111"/>
      <c r="AA631" s="61"/>
      <c r="AB631" s="109"/>
      <c r="AC631" s="61"/>
    </row>
    <row r="632" customHeight="1" spans="5:29">
      <c r="E632" s="81">
        <f t="shared" si="303"/>
        <v>0</v>
      </c>
      <c r="Y632" s="111"/>
      <c r="AA632" s="61"/>
      <c r="AB632" s="109"/>
      <c r="AC632" s="61"/>
    </row>
    <row r="633" customHeight="1" spans="5:29">
      <c r="E633" s="81">
        <f t="shared" si="303"/>
        <v>0</v>
      </c>
      <c r="Y633" s="111"/>
      <c r="AA633" s="61"/>
      <c r="AB633" s="109"/>
      <c r="AC633" s="61"/>
    </row>
    <row r="634" customHeight="1" spans="5:29">
      <c r="E634" s="81">
        <f t="shared" si="303"/>
        <v>0</v>
      </c>
      <c r="Y634" s="111"/>
      <c r="AA634" s="61"/>
      <c r="AB634" s="109"/>
      <c r="AC634" s="61"/>
    </row>
    <row r="635" customHeight="1" spans="5:29">
      <c r="E635" s="81">
        <f t="shared" si="303"/>
        <v>0</v>
      </c>
      <c r="Y635" s="111"/>
      <c r="AA635" s="61"/>
      <c r="AB635" s="109"/>
      <c r="AC635" s="61"/>
    </row>
    <row r="636" customHeight="1" spans="5:29">
      <c r="E636" s="81">
        <f t="shared" si="303"/>
        <v>0</v>
      </c>
      <c r="K636" s="92"/>
      <c r="Y636" s="111"/>
      <c r="AA636" s="61"/>
      <c r="AB636" s="109"/>
      <c r="AC636" s="61"/>
    </row>
    <row r="637" customHeight="1" spans="11:11">
      <c r="K637" s="119"/>
    </row>
    <row r="638" customHeight="1" spans="11:11">
      <c r="K638" s="119"/>
    </row>
    <row r="639" customHeight="1" spans="11:11">
      <c r="K639" s="119"/>
    </row>
    <row r="640" customHeight="1" spans="11:11">
      <c r="K640" s="119"/>
    </row>
    <row r="641" customHeight="1" spans="11:11">
      <c r="K641" s="119"/>
    </row>
    <row r="642" customHeight="1" spans="11:11">
      <c r="K642" s="119"/>
    </row>
    <row r="643" customHeight="1" spans="11:11">
      <c r="K643" s="119"/>
    </row>
    <row r="644" customHeight="1" spans="11:11">
      <c r="K644" s="119"/>
    </row>
    <row r="645" customHeight="1" spans="11:11">
      <c r="K645" s="119"/>
    </row>
    <row r="646" customHeight="1" spans="11:11">
      <c r="K646" s="119"/>
    </row>
    <row r="647" customHeight="1" spans="11:11">
      <c r="K647" s="119"/>
    </row>
    <row r="648" customHeight="1" spans="11:11">
      <c r="K648" s="119"/>
    </row>
    <row r="649" customHeight="1" spans="11:11">
      <c r="K649" s="119"/>
    </row>
    <row r="650" customHeight="1" spans="11:11">
      <c r="K650" s="119"/>
    </row>
    <row r="651" customHeight="1" spans="11:11">
      <c r="K651" s="119"/>
    </row>
    <row r="652" customHeight="1" spans="11:11">
      <c r="K652" s="119"/>
    </row>
    <row r="653" customHeight="1" spans="11:11">
      <c r="K653" s="119"/>
    </row>
    <row r="654" customHeight="1" spans="11:11">
      <c r="K654" s="119"/>
    </row>
    <row r="655" customHeight="1" spans="11:11">
      <c r="K655" s="119"/>
    </row>
    <row r="656" customHeight="1" spans="11:11">
      <c r="K656" s="119"/>
    </row>
    <row r="657" customHeight="1" spans="11:11">
      <c r="K657" s="119"/>
    </row>
    <row r="658" customHeight="1" spans="11:11">
      <c r="K658" s="119"/>
    </row>
    <row r="659" customHeight="1" spans="11:11">
      <c r="K659" s="119"/>
    </row>
    <row r="660" customHeight="1" spans="11:11">
      <c r="K660" s="119"/>
    </row>
    <row r="661" customHeight="1" spans="11:11">
      <c r="K661" s="119"/>
    </row>
    <row r="662" customHeight="1" spans="11:11">
      <c r="K662" s="119"/>
    </row>
    <row r="663" customHeight="1" spans="11:11">
      <c r="K663" s="119"/>
    </row>
    <row r="664" customHeight="1" spans="11:11">
      <c r="K664" s="119"/>
    </row>
    <row r="665" customHeight="1" spans="11:11">
      <c r="K665" s="119"/>
    </row>
    <row r="666" customHeight="1" spans="11:11">
      <c r="K666" s="119"/>
    </row>
    <row r="667" customHeight="1" spans="11:11">
      <c r="K667" s="119"/>
    </row>
    <row r="668" customHeight="1" spans="11:11">
      <c r="K668" s="119"/>
    </row>
    <row r="669" customHeight="1" spans="11:11">
      <c r="K669" s="119"/>
    </row>
    <row r="670" customHeight="1" spans="11:11">
      <c r="K670" s="119"/>
    </row>
    <row r="671" customHeight="1" spans="11:11">
      <c r="K671" s="119"/>
    </row>
    <row r="672" customHeight="1" spans="11:11">
      <c r="K672" s="119"/>
    </row>
    <row r="673" customHeight="1" spans="11:11">
      <c r="K673" s="119"/>
    </row>
    <row r="674" customHeight="1" spans="11:11">
      <c r="K674" s="112"/>
    </row>
  </sheetData>
  <autoFilter ref="A1:BD636">
    <extLst/>
  </autoFilter>
  <mergeCells count="1">
    <mergeCell ref="A412:D41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32"/>
  <sheetViews>
    <sheetView workbookViewId="0">
      <selection activeCell="H28" sqref="A1:Q32"/>
    </sheetView>
  </sheetViews>
  <sheetFormatPr defaultColWidth="9" defaultRowHeight="13.5" customHeight="1"/>
  <cols>
    <col min="3" max="3" width="17.6666666666667" style="2" customWidth="1"/>
    <col min="17" max="17" width="15.1666666666667" style="2" customWidth="1"/>
  </cols>
  <sheetData>
    <row r="1" s="1" customFormat="1" ht="23" customHeight="1" spans="1:17">
      <c r="A1" s="3" t="s">
        <v>741</v>
      </c>
      <c r="B1" s="4"/>
      <c r="C1" s="4"/>
      <c r="D1" s="4"/>
      <c r="E1" s="4"/>
      <c r="F1" s="4"/>
      <c r="G1" s="5" t="s">
        <v>195</v>
      </c>
      <c r="H1" s="5"/>
      <c r="I1" s="39"/>
      <c r="J1" s="40" t="s">
        <v>742</v>
      </c>
      <c r="K1" s="40"/>
      <c r="L1" s="40"/>
      <c r="M1" s="41" t="s">
        <v>743</v>
      </c>
      <c r="N1" s="42"/>
      <c r="O1" s="43"/>
      <c r="P1" s="44" t="s">
        <v>744</v>
      </c>
      <c r="Q1" s="61"/>
    </row>
    <row r="2" s="1" customFormat="1" ht="28" customHeight="1" spans="1:17">
      <c r="A2" s="5" t="s">
        <v>745</v>
      </c>
      <c r="B2" s="6" t="s">
        <v>746</v>
      </c>
      <c r="C2" s="7" t="s">
        <v>747</v>
      </c>
      <c r="D2" s="7" t="s">
        <v>748</v>
      </c>
      <c r="E2" s="6" t="s">
        <v>749</v>
      </c>
      <c r="F2" s="6" t="s">
        <v>750</v>
      </c>
      <c r="G2" s="6" t="s">
        <v>751</v>
      </c>
      <c r="H2" s="6" t="s">
        <v>752</v>
      </c>
      <c r="I2" s="45" t="s">
        <v>753</v>
      </c>
      <c r="J2" s="40" t="s">
        <v>754</v>
      </c>
      <c r="K2" s="40" t="s">
        <v>755</v>
      </c>
      <c r="L2" s="40" t="s">
        <v>756</v>
      </c>
      <c r="M2" s="46" t="s">
        <v>757</v>
      </c>
      <c r="N2" s="46" t="s">
        <v>758</v>
      </c>
      <c r="O2" s="46" t="s">
        <v>759</v>
      </c>
      <c r="P2" s="44"/>
      <c r="Q2" s="61"/>
    </row>
    <row r="3" s="1" customFormat="1" ht="23" customHeight="1" spans="1:17">
      <c r="A3" s="8" t="s">
        <v>760</v>
      </c>
      <c r="B3" s="9">
        <v>155108</v>
      </c>
      <c r="C3" s="10" t="s">
        <v>761</v>
      </c>
      <c r="D3" s="11" t="s">
        <v>762</v>
      </c>
      <c r="E3" s="9">
        <v>45</v>
      </c>
      <c r="F3" s="12" t="s">
        <v>763</v>
      </c>
      <c r="G3" s="13" t="s">
        <v>764</v>
      </c>
      <c r="H3" s="13" t="s">
        <v>765</v>
      </c>
      <c r="I3" s="47" t="s">
        <v>766</v>
      </c>
      <c r="J3" s="40">
        <v>3200</v>
      </c>
      <c r="K3" s="40">
        <v>3200</v>
      </c>
      <c r="L3" s="40">
        <v>3305</v>
      </c>
      <c r="M3" s="46">
        <v>4715</v>
      </c>
      <c r="N3" s="46">
        <v>4715</v>
      </c>
      <c r="O3" s="46">
        <v>4715</v>
      </c>
      <c r="P3" s="8" t="s">
        <v>767</v>
      </c>
      <c r="Q3" s="61"/>
    </row>
    <row r="4" s="1" customFormat="1" ht="23" customHeight="1" spans="1:17">
      <c r="A4" s="8" t="s">
        <v>760</v>
      </c>
      <c r="B4" s="9">
        <v>171499</v>
      </c>
      <c r="C4" s="10" t="s">
        <v>768</v>
      </c>
      <c r="D4" s="11" t="s">
        <v>769</v>
      </c>
      <c r="E4" s="9">
        <v>45</v>
      </c>
      <c r="F4" s="12" t="s">
        <v>763</v>
      </c>
      <c r="G4" s="13" t="s">
        <v>764</v>
      </c>
      <c r="H4" s="14" t="s">
        <v>770</v>
      </c>
      <c r="I4" s="47" t="s">
        <v>766</v>
      </c>
      <c r="J4" s="40">
        <v>2800</v>
      </c>
      <c r="K4" s="40">
        <v>2800</v>
      </c>
      <c r="L4" s="40">
        <v>2835</v>
      </c>
      <c r="M4" s="46">
        <v>2835</v>
      </c>
      <c r="N4" s="46">
        <v>2835</v>
      </c>
      <c r="O4" s="46">
        <v>2835</v>
      </c>
      <c r="P4" s="8" t="s">
        <v>767</v>
      </c>
      <c r="Q4" s="61"/>
    </row>
    <row r="5" s="1" customFormat="1" ht="23" customHeight="1" spans="1:17">
      <c r="A5" s="15" t="s">
        <v>760</v>
      </c>
      <c r="B5" s="16">
        <v>110737</v>
      </c>
      <c r="C5" s="17" t="s">
        <v>771</v>
      </c>
      <c r="D5" s="18" t="s">
        <v>772</v>
      </c>
      <c r="E5" s="16">
        <v>33</v>
      </c>
      <c r="F5" s="12"/>
      <c r="G5" s="13"/>
      <c r="H5" s="14"/>
      <c r="I5" s="47"/>
      <c r="J5" s="40"/>
      <c r="K5" s="40"/>
      <c r="L5" s="40"/>
      <c r="M5" s="46"/>
      <c r="N5" s="46"/>
      <c r="O5" s="46"/>
      <c r="P5" s="15" t="s">
        <v>773</v>
      </c>
      <c r="Q5" s="61"/>
    </row>
    <row r="6" s="1" customFormat="1" ht="24" customHeight="1" spans="1:17">
      <c r="A6" s="8" t="s">
        <v>760</v>
      </c>
      <c r="B6" s="9">
        <v>170191</v>
      </c>
      <c r="C6" s="10" t="s">
        <v>774</v>
      </c>
      <c r="D6" s="11" t="s">
        <v>775</v>
      </c>
      <c r="E6" s="9">
        <v>49.8</v>
      </c>
      <c r="F6" s="12" t="s">
        <v>763</v>
      </c>
      <c r="G6" s="13" t="s">
        <v>776</v>
      </c>
      <c r="H6" s="14" t="s">
        <v>764</v>
      </c>
      <c r="I6" s="47" t="s">
        <v>766</v>
      </c>
      <c r="J6" s="40">
        <v>0</v>
      </c>
      <c r="K6" s="40">
        <v>1616</v>
      </c>
      <c r="L6" s="40">
        <v>1456</v>
      </c>
      <c r="M6" s="46">
        <v>1456</v>
      </c>
      <c r="N6" s="46">
        <v>1456</v>
      </c>
      <c r="O6" s="46">
        <v>1456</v>
      </c>
      <c r="P6" s="8" t="s">
        <v>767</v>
      </c>
      <c r="Q6" s="61"/>
    </row>
    <row r="7" s="1" customFormat="1" ht="23" customHeight="1" spans="1:17">
      <c r="A7" s="15" t="s">
        <v>760</v>
      </c>
      <c r="B7" s="16">
        <v>183042</v>
      </c>
      <c r="C7" s="17" t="s">
        <v>777</v>
      </c>
      <c r="D7" s="18" t="s">
        <v>778</v>
      </c>
      <c r="E7" s="16">
        <v>38.8</v>
      </c>
      <c r="F7" s="12"/>
      <c r="G7" s="8"/>
      <c r="H7" s="12"/>
      <c r="I7" s="48"/>
      <c r="J7" s="40"/>
      <c r="K7" s="40"/>
      <c r="L7" s="40"/>
      <c r="M7" s="46"/>
      <c r="N7" s="46"/>
      <c r="O7" s="46"/>
      <c r="P7" s="15" t="s">
        <v>773</v>
      </c>
      <c r="Q7" s="61"/>
    </row>
    <row r="8" s="1" customFormat="1" ht="23" customHeight="1" spans="1:17">
      <c r="A8" s="15" t="s">
        <v>760</v>
      </c>
      <c r="B8" s="16">
        <v>201282</v>
      </c>
      <c r="C8" s="17" t="s">
        <v>779</v>
      </c>
      <c r="D8" s="18" t="s">
        <v>780</v>
      </c>
      <c r="E8" s="16">
        <v>34.9</v>
      </c>
      <c r="F8" s="12"/>
      <c r="G8" s="8"/>
      <c r="H8" s="12"/>
      <c r="I8" s="48"/>
      <c r="J8" s="40"/>
      <c r="K8" s="40"/>
      <c r="L8" s="40"/>
      <c r="M8" s="46"/>
      <c r="N8" s="46"/>
      <c r="O8" s="46"/>
      <c r="P8" s="15" t="s">
        <v>773</v>
      </c>
      <c r="Q8" s="61"/>
    </row>
    <row r="9" s="1" customFormat="1" ht="23" customHeight="1" spans="1:17">
      <c r="A9" s="15" t="s">
        <v>760</v>
      </c>
      <c r="B9" s="16">
        <v>118600</v>
      </c>
      <c r="C9" s="17" t="s">
        <v>781</v>
      </c>
      <c r="D9" s="18" t="s">
        <v>782</v>
      </c>
      <c r="E9" s="16">
        <v>37.5</v>
      </c>
      <c r="F9" s="12"/>
      <c r="G9" s="8"/>
      <c r="H9" s="12"/>
      <c r="I9" s="48"/>
      <c r="J9" s="40"/>
      <c r="K9" s="40"/>
      <c r="L9" s="40"/>
      <c r="M9" s="46"/>
      <c r="N9" s="46"/>
      <c r="O9" s="46"/>
      <c r="P9" s="15" t="s">
        <v>773</v>
      </c>
      <c r="Q9" s="61"/>
    </row>
    <row r="10" s="1" customFormat="1" ht="23" customHeight="1" spans="1:17">
      <c r="A10" s="15" t="s">
        <v>760</v>
      </c>
      <c r="B10" s="16">
        <v>37565</v>
      </c>
      <c r="C10" s="17" t="s">
        <v>783</v>
      </c>
      <c r="D10" s="18" t="s">
        <v>784</v>
      </c>
      <c r="E10" s="16">
        <v>38.8</v>
      </c>
      <c r="F10" s="12"/>
      <c r="G10" s="8"/>
      <c r="H10" s="12"/>
      <c r="I10" s="48"/>
      <c r="J10" s="49"/>
      <c r="K10" s="49"/>
      <c r="L10" s="49"/>
      <c r="M10" s="46"/>
      <c r="N10" s="46"/>
      <c r="O10" s="46"/>
      <c r="P10" s="15" t="s">
        <v>773</v>
      </c>
      <c r="Q10" s="61"/>
    </row>
    <row r="11" s="1" customFormat="1" ht="23" customHeight="1" spans="1:17">
      <c r="A11" s="15" t="s">
        <v>760</v>
      </c>
      <c r="B11" s="16">
        <v>203841</v>
      </c>
      <c r="C11" s="17" t="s">
        <v>785</v>
      </c>
      <c r="D11" s="18" t="s">
        <v>786</v>
      </c>
      <c r="E11" s="16">
        <v>15</v>
      </c>
      <c r="F11" s="12"/>
      <c r="G11" s="15"/>
      <c r="H11" s="12"/>
      <c r="I11" s="48"/>
      <c r="J11" s="49"/>
      <c r="K11" s="49"/>
      <c r="L11" s="49"/>
      <c r="M11" s="46"/>
      <c r="N11" s="46"/>
      <c r="O11" s="46"/>
      <c r="P11" s="15" t="s">
        <v>773</v>
      </c>
      <c r="Q11" s="61"/>
    </row>
    <row r="12" s="1" customFormat="1" ht="23" customHeight="1" spans="1:17">
      <c r="A12" s="15" t="s">
        <v>760</v>
      </c>
      <c r="B12" s="16">
        <v>201281</v>
      </c>
      <c r="C12" s="17" t="s">
        <v>787</v>
      </c>
      <c r="D12" s="18" t="s">
        <v>788</v>
      </c>
      <c r="E12" s="16">
        <v>19.9</v>
      </c>
      <c r="F12" s="12"/>
      <c r="G12" s="8"/>
      <c r="H12" s="12"/>
      <c r="I12" s="48"/>
      <c r="J12" s="49"/>
      <c r="K12" s="49"/>
      <c r="L12" s="49"/>
      <c r="M12" s="46"/>
      <c r="N12" s="46"/>
      <c r="O12" s="46"/>
      <c r="P12" s="15" t="s">
        <v>773</v>
      </c>
      <c r="Q12" s="61"/>
    </row>
    <row r="13" s="1" customFormat="1" ht="23" customHeight="1" spans="1:17">
      <c r="A13" s="15" t="s">
        <v>760</v>
      </c>
      <c r="B13" s="16">
        <v>105528</v>
      </c>
      <c r="C13" s="17" t="s">
        <v>789</v>
      </c>
      <c r="D13" s="18" t="s">
        <v>790</v>
      </c>
      <c r="E13" s="16">
        <v>21.3</v>
      </c>
      <c r="F13" s="12"/>
      <c r="G13" s="8"/>
      <c r="H13" s="12"/>
      <c r="I13" s="48"/>
      <c r="J13" s="49"/>
      <c r="K13" s="49"/>
      <c r="L13" s="49"/>
      <c r="M13" s="46"/>
      <c r="N13" s="46"/>
      <c r="O13" s="46"/>
      <c r="P13" s="15" t="s">
        <v>773</v>
      </c>
      <c r="Q13" s="61"/>
    </row>
    <row r="14" s="1" customFormat="1" ht="23" customHeight="1" spans="1:17">
      <c r="A14" s="15" t="s">
        <v>760</v>
      </c>
      <c r="B14" s="16">
        <v>98019</v>
      </c>
      <c r="C14" s="17" t="s">
        <v>791</v>
      </c>
      <c r="D14" s="18" t="s">
        <v>786</v>
      </c>
      <c r="E14" s="16">
        <v>29.9</v>
      </c>
      <c r="F14" s="12"/>
      <c r="G14" s="8"/>
      <c r="H14" s="12"/>
      <c r="I14" s="12"/>
      <c r="J14" s="49"/>
      <c r="K14" s="49"/>
      <c r="L14" s="49"/>
      <c r="M14" s="46"/>
      <c r="N14" s="46"/>
      <c r="O14" s="46"/>
      <c r="P14" s="15" t="s">
        <v>773</v>
      </c>
      <c r="Q14" s="61"/>
    </row>
    <row r="15" s="1" customFormat="1" ht="23" customHeight="1" spans="1:17">
      <c r="A15" s="19" t="s">
        <v>792</v>
      </c>
      <c r="B15" s="20">
        <v>110038</v>
      </c>
      <c r="C15" s="21" t="s">
        <v>793</v>
      </c>
      <c r="D15" s="21" t="s">
        <v>794</v>
      </c>
      <c r="E15" s="20">
        <v>18</v>
      </c>
      <c r="F15" s="22"/>
      <c r="G15" s="6"/>
      <c r="H15" s="6"/>
      <c r="I15" s="6"/>
      <c r="J15" s="40">
        <v>3430</v>
      </c>
      <c r="K15" s="40">
        <v>4880</v>
      </c>
      <c r="L15" s="40">
        <v>4880</v>
      </c>
      <c r="M15" s="46"/>
      <c r="N15" s="46"/>
      <c r="O15" s="46"/>
      <c r="P15" s="19" t="s">
        <v>773</v>
      </c>
      <c r="Q15" s="61"/>
    </row>
    <row r="16" s="1" customFormat="1" ht="23" customHeight="1" spans="1:17">
      <c r="A16" s="19" t="s">
        <v>792</v>
      </c>
      <c r="B16" s="20">
        <v>110030</v>
      </c>
      <c r="C16" s="21" t="s">
        <v>795</v>
      </c>
      <c r="D16" s="21" t="s">
        <v>796</v>
      </c>
      <c r="E16" s="20">
        <v>18</v>
      </c>
      <c r="F16" s="22"/>
      <c r="G16" s="6"/>
      <c r="H16" s="6"/>
      <c r="I16" s="6"/>
      <c r="J16" s="40">
        <v>1715</v>
      </c>
      <c r="K16" s="40">
        <v>2440</v>
      </c>
      <c r="L16" s="40">
        <v>2440</v>
      </c>
      <c r="M16" s="46"/>
      <c r="N16" s="46"/>
      <c r="O16" s="46"/>
      <c r="P16" s="19" t="s">
        <v>773</v>
      </c>
      <c r="Q16" s="61"/>
    </row>
    <row r="17" s="1" customFormat="1" ht="29" customHeight="1" spans="1:17">
      <c r="A17" s="23" t="s">
        <v>792</v>
      </c>
      <c r="B17" s="24">
        <v>161198</v>
      </c>
      <c r="C17" s="25" t="s">
        <v>797</v>
      </c>
      <c r="D17" s="25" t="s">
        <v>798</v>
      </c>
      <c r="E17" s="24">
        <v>31.5</v>
      </c>
      <c r="F17" s="26" t="s">
        <v>799</v>
      </c>
      <c r="G17" s="27" t="s">
        <v>800</v>
      </c>
      <c r="H17" s="27" t="s">
        <v>764</v>
      </c>
      <c r="I17" s="27" t="s">
        <v>766</v>
      </c>
      <c r="J17" s="40">
        <v>5000</v>
      </c>
      <c r="K17" s="40">
        <v>4025</v>
      </c>
      <c r="L17" s="40">
        <v>4025</v>
      </c>
      <c r="M17" s="46">
        <v>4025</v>
      </c>
      <c r="N17" s="46">
        <v>4025</v>
      </c>
      <c r="O17" s="46">
        <v>4025</v>
      </c>
      <c r="P17" s="50" t="s">
        <v>767</v>
      </c>
      <c r="Q17" s="61"/>
    </row>
    <row r="18" s="1" customFormat="1" ht="23" customHeight="1" spans="1:17">
      <c r="A18" s="19" t="s">
        <v>792</v>
      </c>
      <c r="B18" s="20">
        <v>130134</v>
      </c>
      <c r="C18" s="28" t="s">
        <v>801</v>
      </c>
      <c r="D18" s="28" t="s">
        <v>802</v>
      </c>
      <c r="E18" s="20">
        <v>16</v>
      </c>
      <c r="F18" s="22"/>
      <c r="G18" s="6"/>
      <c r="H18" s="6"/>
      <c r="I18" s="6"/>
      <c r="J18" s="40">
        <v>1715</v>
      </c>
      <c r="K18" s="40">
        <v>1715</v>
      </c>
      <c r="L18" s="40">
        <v>1730</v>
      </c>
      <c r="M18" s="46"/>
      <c r="N18" s="46"/>
      <c r="O18" s="46"/>
      <c r="P18" s="19" t="s">
        <v>773</v>
      </c>
      <c r="Q18" s="61"/>
    </row>
    <row r="19" s="1" customFormat="1" ht="25" customHeight="1" spans="1:17">
      <c r="A19" s="23" t="s">
        <v>792</v>
      </c>
      <c r="B19" s="24">
        <v>177394</v>
      </c>
      <c r="C19" s="25" t="s">
        <v>797</v>
      </c>
      <c r="D19" s="25" t="s">
        <v>803</v>
      </c>
      <c r="E19" s="24">
        <v>18</v>
      </c>
      <c r="F19" s="26"/>
      <c r="G19" s="29" t="s">
        <v>804</v>
      </c>
      <c r="H19" s="29" t="s">
        <v>800</v>
      </c>
      <c r="I19" s="29" t="s">
        <v>805</v>
      </c>
      <c r="J19" s="40">
        <v>1368</v>
      </c>
      <c r="K19" s="40">
        <v>1368</v>
      </c>
      <c r="L19" s="40">
        <v>1380</v>
      </c>
      <c r="M19" s="46">
        <v>1098</v>
      </c>
      <c r="N19" s="46">
        <v>1098</v>
      </c>
      <c r="O19" s="46">
        <v>1098</v>
      </c>
      <c r="P19" s="50" t="s">
        <v>767</v>
      </c>
      <c r="Q19" s="61"/>
    </row>
    <row r="20" s="1" customFormat="1" ht="25" customHeight="1" spans="1:17">
      <c r="A20" s="23" t="s">
        <v>792</v>
      </c>
      <c r="B20" s="24">
        <v>208936</v>
      </c>
      <c r="C20" s="25" t="s">
        <v>806</v>
      </c>
      <c r="D20" s="25" t="s">
        <v>807</v>
      </c>
      <c r="E20" s="24">
        <v>68</v>
      </c>
      <c r="F20" s="26" t="s">
        <v>808</v>
      </c>
      <c r="G20" s="29" t="s">
        <v>809</v>
      </c>
      <c r="H20" s="29" t="s">
        <v>810</v>
      </c>
      <c r="I20" s="29" t="s">
        <v>800</v>
      </c>
      <c r="J20" s="40">
        <v>1082</v>
      </c>
      <c r="K20" s="40">
        <v>1082</v>
      </c>
      <c r="L20" s="40">
        <v>1092</v>
      </c>
      <c r="M20" s="46">
        <v>810</v>
      </c>
      <c r="N20" s="46">
        <v>810</v>
      </c>
      <c r="O20" s="46">
        <v>692</v>
      </c>
      <c r="P20" s="50" t="s">
        <v>767</v>
      </c>
      <c r="Q20" s="61"/>
    </row>
    <row r="21" s="1" customFormat="1" ht="28" customHeight="1" spans="1:17">
      <c r="A21" s="23" t="s">
        <v>792</v>
      </c>
      <c r="B21" s="24">
        <v>144423</v>
      </c>
      <c r="C21" s="25" t="s">
        <v>793</v>
      </c>
      <c r="D21" s="25" t="s">
        <v>811</v>
      </c>
      <c r="E21" s="24">
        <v>18</v>
      </c>
      <c r="F21" s="26" t="s">
        <v>812</v>
      </c>
      <c r="G21" s="29" t="s">
        <v>804</v>
      </c>
      <c r="H21" s="29" t="s">
        <v>800</v>
      </c>
      <c r="I21" s="29" t="s">
        <v>805</v>
      </c>
      <c r="J21" s="40">
        <v>1368</v>
      </c>
      <c r="K21" s="40">
        <v>1368</v>
      </c>
      <c r="L21" s="40">
        <v>1492</v>
      </c>
      <c r="M21" s="46">
        <v>1492</v>
      </c>
      <c r="N21" s="46">
        <v>1492</v>
      </c>
      <c r="O21" s="46">
        <v>1492</v>
      </c>
      <c r="P21" s="50" t="s">
        <v>767</v>
      </c>
      <c r="Q21" s="61"/>
    </row>
    <row r="22" s="1" customFormat="1" ht="23" customHeight="1" spans="1:17">
      <c r="A22" s="23" t="s">
        <v>792</v>
      </c>
      <c r="B22" s="24">
        <v>176240</v>
      </c>
      <c r="C22" s="30" t="s">
        <v>813</v>
      </c>
      <c r="D22" s="30" t="s">
        <v>814</v>
      </c>
      <c r="E22" s="24">
        <v>19.8</v>
      </c>
      <c r="F22" s="26"/>
      <c r="G22" s="29" t="s">
        <v>805</v>
      </c>
      <c r="H22" s="29" t="s">
        <v>804</v>
      </c>
      <c r="I22" s="29" t="s">
        <v>815</v>
      </c>
      <c r="J22" s="40">
        <v>1000</v>
      </c>
      <c r="K22" s="40">
        <v>1000</v>
      </c>
      <c r="L22" s="40">
        <v>1010</v>
      </c>
      <c r="M22" s="46">
        <v>728</v>
      </c>
      <c r="N22" s="46">
        <v>728</v>
      </c>
      <c r="O22" s="46">
        <v>728</v>
      </c>
      <c r="P22" s="50" t="s">
        <v>767</v>
      </c>
      <c r="Q22" s="61"/>
    </row>
    <row r="23" s="1" customFormat="1" ht="23" customHeight="1" spans="1:17">
      <c r="A23" s="23" t="s">
        <v>792</v>
      </c>
      <c r="B23" s="24">
        <v>96009</v>
      </c>
      <c r="C23" s="30" t="s">
        <v>816</v>
      </c>
      <c r="D23" s="30" t="s">
        <v>817</v>
      </c>
      <c r="E23" s="24">
        <v>7.8</v>
      </c>
      <c r="F23" s="26"/>
      <c r="G23" s="29" t="s">
        <v>815</v>
      </c>
      <c r="H23" s="29" t="s">
        <v>805</v>
      </c>
      <c r="I23" s="29" t="s">
        <v>818</v>
      </c>
      <c r="J23" s="40">
        <v>1715</v>
      </c>
      <c r="K23" s="40">
        <v>1715</v>
      </c>
      <c r="L23" s="40">
        <v>1730</v>
      </c>
      <c r="M23" s="46">
        <v>1378</v>
      </c>
      <c r="N23" s="46">
        <v>1378</v>
      </c>
      <c r="O23" s="46">
        <v>1378</v>
      </c>
      <c r="P23" s="50" t="s">
        <v>767</v>
      </c>
      <c r="Q23" s="61"/>
    </row>
    <row r="24" s="1" customFormat="1" ht="23" customHeight="1" spans="1:17">
      <c r="A24" s="31" t="s">
        <v>819</v>
      </c>
      <c r="B24" s="32">
        <v>184082</v>
      </c>
      <c r="C24" s="33" t="s">
        <v>820</v>
      </c>
      <c r="D24" s="33" t="s">
        <v>821</v>
      </c>
      <c r="E24" s="31">
        <v>59</v>
      </c>
      <c r="F24" s="34" t="s">
        <v>822</v>
      </c>
      <c r="G24" s="35">
        <v>1.5</v>
      </c>
      <c r="H24" s="35">
        <v>3</v>
      </c>
      <c r="I24" s="35" t="s">
        <v>766</v>
      </c>
      <c r="J24" s="51">
        <v>1000</v>
      </c>
      <c r="K24" s="51">
        <v>1010</v>
      </c>
      <c r="L24" s="51">
        <v>1010</v>
      </c>
      <c r="M24" s="52">
        <v>1010</v>
      </c>
      <c r="N24" s="52">
        <v>1010</v>
      </c>
      <c r="O24" s="52">
        <v>1010</v>
      </c>
      <c r="P24" s="53" t="s">
        <v>767</v>
      </c>
      <c r="Q24" s="61"/>
    </row>
    <row r="25" s="1" customFormat="1" ht="23" customHeight="1" spans="1:17">
      <c r="A25" s="31" t="s">
        <v>819</v>
      </c>
      <c r="B25" s="32">
        <v>48233</v>
      </c>
      <c r="C25" s="33" t="s">
        <v>823</v>
      </c>
      <c r="D25" s="33" t="s">
        <v>824</v>
      </c>
      <c r="E25" s="31">
        <v>29.8</v>
      </c>
      <c r="F25" s="34"/>
      <c r="G25" s="35"/>
      <c r="H25" s="35"/>
      <c r="I25" s="35"/>
      <c r="J25" s="54"/>
      <c r="K25" s="54"/>
      <c r="L25" s="54"/>
      <c r="M25" s="55"/>
      <c r="N25" s="55"/>
      <c r="O25" s="55"/>
      <c r="P25" s="56"/>
      <c r="Q25" s="62" t="s">
        <v>825</v>
      </c>
    </row>
    <row r="26" s="1" customFormat="1" ht="23" customHeight="1" spans="1:17">
      <c r="A26" s="31" t="s">
        <v>819</v>
      </c>
      <c r="B26" s="32">
        <v>67665</v>
      </c>
      <c r="C26" s="33" t="s">
        <v>826</v>
      </c>
      <c r="D26" s="33" t="s">
        <v>827</v>
      </c>
      <c r="E26" s="31">
        <v>39.8</v>
      </c>
      <c r="F26" s="34" t="s">
        <v>828</v>
      </c>
      <c r="G26" s="35">
        <v>1</v>
      </c>
      <c r="H26" s="35">
        <v>2.5</v>
      </c>
      <c r="I26" s="35" t="s">
        <v>766</v>
      </c>
      <c r="J26" s="51">
        <v>3200</v>
      </c>
      <c r="K26" s="51">
        <v>3245</v>
      </c>
      <c r="L26" s="51">
        <v>3245</v>
      </c>
      <c r="M26" s="52">
        <v>3245</v>
      </c>
      <c r="N26" s="52">
        <v>3245</v>
      </c>
      <c r="O26" s="52">
        <v>3245</v>
      </c>
      <c r="P26" s="57" t="s">
        <v>767</v>
      </c>
      <c r="Q26" s="61"/>
    </row>
    <row r="27" s="1" customFormat="1" ht="23" customHeight="1" spans="1:17">
      <c r="A27" s="31" t="s">
        <v>819</v>
      </c>
      <c r="B27" s="32">
        <v>184102</v>
      </c>
      <c r="C27" s="33" t="s">
        <v>826</v>
      </c>
      <c r="D27" s="33" t="s">
        <v>829</v>
      </c>
      <c r="E27" s="31">
        <v>39.8</v>
      </c>
      <c r="F27" s="34" t="s">
        <v>828</v>
      </c>
      <c r="G27" s="35">
        <v>1</v>
      </c>
      <c r="H27" s="35">
        <v>2.5</v>
      </c>
      <c r="I27" s="35"/>
      <c r="J27" s="58"/>
      <c r="K27" s="58"/>
      <c r="L27" s="58"/>
      <c r="M27" s="59"/>
      <c r="N27" s="59"/>
      <c r="O27" s="59"/>
      <c r="P27" s="57" t="s">
        <v>767</v>
      </c>
      <c r="Q27" s="61"/>
    </row>
    <row r="28" s="1" customFormat="1" ht="23" customHeight="1" spans="1:17">
      <c r="A28" s="31" t="s">
        <v>819</v>
      </c>
      <c r="B28" s="32">
        <v>146</v>
      </c>
      <c r="C28" s="33" t="s">
        <v>830</v>
      </c>
      <c r="D28" s="33" t="s">
        <v>831</v>
      </c>
      <c r="E28" s="31">
        <v>28</v>
      </c>
      <c r="F28" s="34" t="s">
        <v>832</v>
      </c>
      <c r="G28" s="35">
        <v>1</v>
      </c>
      <c r="H28" s="35">
        <v>2</v>
      </c>
      <c r="I28" s="35" t="s">
        <v>833</v>
      </c>
      <c r="J28" s="6">
        <v>1700</v>
      </c>
      <c r="K28" s="6">
        <v>1700</v>
      </c>
      <c r="L28" s="6">
        <v>2009</v>
      </c>
      <c r="M28" s="60">
        <v>2009</v>
      </c>
      <c r="N28" s="60">
        <v>2009</v>
      </c>
      <c r="O28" s="60">
        <v>2009</v>
      </c>
      <c r="P28" s="57" t="s">
        <v>767</v>
      </c>
      <c r="Q28" s="61"/>
    </row>
    <row r="29" s="1" customFormat="1" ht="23" customHeight="1" spans="1:17">
      <c r="A29" s="31" t="s">
        <v>819</v>
      </c>
      <c r="B29" s="32">
        <v>184103</v>
      </c>
      <c r="C29" s="33" t="s">
        <v>834</v>
      </c>
      <c r="D29" s="33" t="s">
        <v>835</v>
      </c>
      <c r="E29" s="31">
        <v>36</v>
      </c>
      <c r="F29" s="34" t="s">
        <v>832</v>
      </c>
      <c r="G29" s="35">
        <v>1.5</v>
      </c>
      <c r="H29" s="35">
        <v>2.5</v>
      </c>
      <c r="I29" s="35" t="s">
        <v>766</v>
      </c>
      <c r="J29" s="6">
        <v>1700</v>
      </c>
      <c r="K29" s="6">
        <v>2440</v>
      </c>
      <c r="L29" s="6">
        <v>2703</v>
      </c>
      <c r="M29" s="60">
        <v>2703</v>
      </c>
      <c r="N29" s="60">
        <v>2703</v>
      </c>
      <c r="O29" s="60">
        <v>2703</v>
      </c>
      <c r="P29" s="57" t="s">
        <v>767</v>
      </c>
      <c r="Q29" s="61"/>
    </row>
    <row r="30" s="1" customFormat="1" ht="23" customHeight="1" spans="1:17">
      <c r="A30" s="31" t="s">
        <v>819</v>
      </c>
      <c r="B30" s="32">
        <v>131752</v>
      </c>
      <c r="C30" s="36" t="s">
        <v>836</v>
      </c>
      <c r="D30" s="36" t="s">
        <v>837</v>
      </c>
      <c r="E30" s="31">
        <v>27.8</v>
      </c>
      <c r="F30" s="34"/>
      <c r="G30" s="37">
        <v>0.5</v>
      </c>
      <c r="H30" s="37">
        <v>1</v>
      </c>
      <c r="I30" s="37" t="s">
        <v>838</v>
      </c>
      <c r="J30" s="51">
        <v>2800</v>
      </c>
      <c r="K30" s="51">
        <v>2835</v>
      </c>
      <c r="L30" s="51">
        <v>3115</v>
      </c>
      <c r="M30" s="52">
        <v>3115</v>
      </c>
      <c r="N30" s="52">
        <v>3115</v>
      </c>
      <c r="O30" s="52">
        <v>3115</v>
      </c>
      <c r="P30" s="53" t="s">
        <v>767</v>
      </c>
      <c r="Q30" s="61"/>
    </row>
    <row r="31" s="1" customFormat="1" ht="23" customHeight="1" spans="1:17">
      <c r="A31" s="31" t="s">
        <v>819</v>
      </c>
      <c r="B31" s="32">
        <v>141623</v>
      </c>
      <c r="C31" s="36" t="s">
        <v>836</v>
      </c>
      <c r="D31" s="36" t="s">
        <v>839</v>
      </c>
      <c r="E31" s="31"/>
      <c r="F31" s="34"/>
      <c r="G31" s="38"/>
      <c r="H31" s="38"/>
      <c r="I31" s="38"/>
      <c r="J31" s="58"/>
      <c r="K31" s="58"/>
      <c r="L31" s="58"/>
      <c r="M31" s="59"/>
      <c r="N31" s="59"/>
      <c r="O31" s="59"/>
      <c r="P31" s="56"/>
      <c r="Q31" s="62" t="s">
        <v>840</v>
      </c>
    </row>
    <row r="32" s="1" customFormat="1" ht="23" customHeight="1" spans="1:17">
      <c r="A32" s="31" t="s">
        <v>819</v>
      </c>
      <c r="B32" s="32">
        <v>9856</v>
      </c>
      <c r="C32" s="36" t="s">
        <v>841</v>
      </c>
      <c r="D32" s="36" t="s">
        <v>842</v>
      </c>
      <c r="E32" s="31">
        <v>39.5</v>
      </c>
      <c r="F32" s="34"/>
      <c r="G32" s="35">
        <v>1</v>
      </c>
      <c r="H32" s="35">
        <v>2</v>
      </c>
      <c r="I32" s="35" t="s">
        <v>838</v>
      </c>
      <c r="J32" s="6">
        <v>1000</v>
      </c>
      <c r="K32" s="6">
        <v>1715</v>
      </c>
      <c r="L32" s="6">
        <v>1715</v>
      </c>
      <c r="M32" s="60">
        <v>1715</v>
      </c>
      <c r="N32" s="60">
        <v>1715</v>
      </c>
      <c r="O32" s="60">
        <v>1715</v>
      </c>
      <c r="P32" s="57" t="s">
        <v>767</v>
      </c>
      <c r="Q32" s="61"/>
    </row>
  </sheetData>
  <mergeCells count="29">
    <mergeCell ref="A1:F1"/>
    <mergeCell ref="G1:I1"/>
    <mergeCell ref="J1:L1"/>
    <mergeCell ref="M1:O1"/>
    <mergeCell ref="G30:G31"/>
    <mergeCell ref="H30:H31"/>
    <mergeCell ref="I26:I27"/>
    <mergeCell ref="I30:I31"/>
    <mergeCell ref="J24:J25"/>
    <mergeCell ref="J26:J27"/>
    <mergeCell ref="J30:J31"/>
    <mergeCell ref="K24:K25"/>
    <mergeCell ref="K26:K27"/>
    <mergeCell ref="K30:K31"/>
    <mergeCell ref="L24:L25"/>
    <mergeCell ref="L26:L27"/>
    <mergeCell ref="L30:L31"/>
    <mergeCell ref="M24:M25"/>
    <mergeCell ref="M26:M27"/>
    <mergeCell ref="M30:M31"/>
    <mergeCell ref="N24:N25"/>
    <mergeCell ref="N26:N27"/>
    <mergeCell ref="N30:N31"/>
    <mergeCell ref="O24:O25"/>
    <mergeCell ref="O26:O27"/>
    <mergeCell ref="O30:O31"/>
    <mergeCell ref="P1:P2"/>
    <mergeCell ref="P24:P25"/>
    <mergeCell ref="P30:P3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门店罚款</vt:lpstr>
      <vt:lpstr>个人奖励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love€soo man </cp:lastModifiedBy>
  <dcterms:created xsi:type="dcterms:W3CDTF">2006-09-16T00:00:00Z</dcterms:created>
  <dcterms:modified xsi:type="dcterms:W3CDTF">2022-12-08T11:41:23Z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EB3A20B4889947799A1F54720B9CE2DF</vt:lpwstr>
  </property>
  <property fmtid="{D5CDD505-2E9C-101B-9397-08002B2CF9AE}" pid="3" name="KSOProductBuildVer">
    <vt:lpwstr>2052-11.1.0.12763</vt:lpwstr>
  </property>
</Properties>
</file>