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门店达成奖" sheetId="1" r:id="rId1"/>
    <sheet name="片区达成奖" sheetId="4" r:id="rId2"/>
  </sheets>
  <definedNames>
    <definedName name="_xlnm._FilterDatabase" localSheetId="0" hidden="1">门店达成奖!$A$2:$R$61</definedName>
  </definedNames>
  <calcPr calcId="144525"/>
</workbook>
</file>

<file path=xl/sharedStrings.xml><?xml version="1.0" encoding="utf-8"?>
<sst xmlns="http://schemas.openxmlformats.org/spreadsheetml/2006/main" count="267" uniqueCount="98">
  <si>
    <t>11月保卫战 达成奖</t>
  </si>
  <si>
    <t>序号</t>
  </si>
  <si>
    <t>门店ID</t>
  </si>
  <si>
    <t>门店</t>
  </si>
  <si>
    <t>片区</t>
  </si>
  <si>
    <t>门店类型</t>
  </si>
  <si>
    <t>11月1档任务（剔除11.9-11.11号）</t>
  </si>
  <si>
    <t>11月2档任务（剔除11.9-11.11号）</t>
  </si>
  <si>
    <t>11月销售金额</t>
  </si>
  <si>
    <t>11.9-11.11号销售金额</t>
  </si>
  <si>
    <t>11月实际销售金额（剔除11.9-11.11号）</t>
  </si>
  <si>
    <t>11月1档完成率</t>
  </si>
  <si>
    <t>11月2档完成率</t>
  </si>
  <si>
    <t>店长</t>
  </si>
  <si>
    <t>正式员工</t>
  </si>
  <si>
    <t>试用期</t>
  </si>
  <si>
    <t>实习生</t>
  </si>
  <si>
    <t>奖励金额</t>
  </si>
  <si>
    <t>奖励标准</t>
  </si>
  <si>
    <t>都江堰宝莲路</t>
  </si>
  <si>
    <t>都江堰片区</t>
  </si>
  <si>
    <t>C1</t>
  </si>
  <si>
    <t xml:space="preserve">T型门店：店长300，店员100，实习生50        A型门店：店长200，店员80， 实习生40    B型门店：店长120，店员80， 实习生30     C型门店：店长120，店员80， 实习生30 </t>
  </si>
  <si>
    <t>都江堰聚源镇药店</t>
  </si>
  <si>
    <t>丝竹路</t>
  </si>
  <si>
    <t>旗舰片区</t>
  </si>
  <si>
    <t>B2</t>
  </si>
  <si>
    <t>都江堰市蒲阳路药店</t>
  </si>
  <si>
    <t>五福桥东路</t>
  </si>
  <si>
    <t>西门一片</t>
  </si>
  <si>
    <t>紫薇东路</t>
  </si>
  <si>
    <t>B1</t>
  </si>
  <si>
    <t>双流区东升街道三强西路药店</t>
  </si>
  <si>
    <t>东南片区</t>
  </si>
  <si>
    <t>大华街药店</t>
  </si>
  <si>
    <t>西门二片</t>
  </si>
  <si>
    <t>大药房连锁有限公司武侯区聚萃街药店</t>
  </si>
  <si>
    <t>大邑县安仁镇千禧街药店</t>
  </si>
  <si>
    <t>城郊一片</t>
  </si>
  <si>
    <t>大石西路药店</t>
  </si>
  <si>
    <t>锦江区劼人路药店</t>
  </si>
  <si>
    <t>城中片区</t>
  </si>
  <si>
    <t>四川太极金牛区蜀汉路药店</t>
  </si>
  <si>
    <t>A3</t>
  </si>
  <si>
    <t>成华区万宇路药店</t>
  </si>
  <si>
    <t>金马河</t>
  </si>
  <si>
    <t>四川太极新津五津西路二店</t>
  </si>
  <si>
    <t>新津片区</t>
  </si>
  <si>
    <t>花照壁</t>
  </si>
  <si>
    <t>四川太极新都区新都街道万和北路药店</t>
  </si>
  <si>
    <t>A2</t>
  </si>
  <si>
    <t>金牛区交大路第三药店</t>
  </si>
  <si>
    <t>成华区崔家店路药店</t>
  </si>
  <si>
    <t>高新天久北巷药店</t>
  </si>
  <si>
    <t>郫县郫筒镇一环路东南段药店</t>
  </si>
  <si>
    <t>银河北街</t>
  </si>
  <si>
    <t>新都区新繁镇繁江北路药店</t>
  </si>
  <si>
    <t>通盈街药店</t>
  </si>
  <si>
    <t>成华区华油路药店</t>
  </si>
  <si>
    <t>新都区马超东路店</t>
  </si>
  <si>
    <t>成华区羊子山西路药店（兴元华盛）</t>
  </si>
  <si>
    <t>成华区万科路药店</t>
  </si>
  <si>
    <t>五津西路药店</t>
  </si>
  <si>
    <t>光华村街药店</t>
  </si>
  <si>
    <t>宏济路</t>
  </si>
  <si>
    <t>科华北路</t>
  </si>
  <si>
    <t>长寿路</t>
  </si>
  <si>
    <t>医贸大道店</t>
  </si>
  <si>
    <t>尚锦路店</t>
  </si>
  <si>
    <t>光华西一路</t>
  </si>
  <si>
    <t xml:space="preserve">T型门店：店长500，店员300，实习生120       A型门店：店长300，店员200，实习生80    B型门店：店长200，店员150，实习生80  C型门店：店长200，店员150，实习生80 </t>
  </si>
  <si>
    <t>四川太极高新区中和公济桥路药店</t>
  </si>
  <si>
    <t>蜀兴路店</t>
  </si>
  <si>
    <t>光华北五路店</t>
  </si>
  <si>
    <t>都江堰奎光路中段药店</t>
  </si>
  <si>
    <t>大邑县晋原镇子龙路店</t>
  </si>
  <si>
    <t>大邑县晋原镇通达东路五段药店</t>
  </si>
  <si>
    <t>邛崃市临邛镇洪川小区药店</t>
  </si>
  <si>
    <t xml:space="preserve">永康东路药店 </t>
  </si>
  <si>
    <t>崇州片区</t>
  </si>
  <si>
    <t>蜀辉路店</t>
  </si>
  <si>
    <t>温江区公平街道江安路药店</t>
  </si>
  <si>
    <t>成华杉板桥南一路店</t>
  </si>
  <si>
    <t>清江东路药店</t>
  </si>
  <si>
    <t>土龙路药店</t>
  </si>
  <si>
    <t>高新区民丰大道西段药店</t>
  </si>
  <si>
    <t>光华药店</t>
  </si>
  <si>
    <t>A1</t>
  </si>
  <si>
    <t>邛崃市临邛镇凤凰大道药店</t>
  </si>
  <si>
    <t>C2</t>
  </si>
  <si>
    <t>经一路店</t>
  </si>
  <si>
    <t>泰和二街</t>
  </si>
  <si>
    <t>金祥店</t>
  </si>
  <si>
    <t>蜀源路店</t>
  </si>
  <si>
    <t>泰和二街2店</t>
  </si>
  <si>
    <t>百日保卫战保卫、胜利目标片区达成奖</t>
  </si>
  <si>
    <t>片区过半门店完成即可享受             保卫目标：（挑战一）100元/家   胜利目标：（挑战二）200元/家</t>
  </si>
  <si>
    <t>都江堰片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</si>
</sst>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1"/>
  <sheetViews>
    <sheetView topLeftCell="G1" workbookViewId="0">
      <pane ySplit="2" topLeftCell="A45" activePane="bottomLeft" state="frozen"/>
      <selection/>
      <selection pane="bottomLeft" activeCell="H58" sqref="H58"/>
    </sheetView>
  </sheetViews>
  <sheetFormatPr defaultColWidth="9" defaultRowHeight="13.5"/>
  <cols>
    <col min="1" max="1" width="6.125" customWidth="1"/>
    <col min="3" max="3" width="29" customWidth="1"/>
    <col min="4" max="4" width="9.5" customWidth="1"/>
    <col min="5" max="5" width="9" customWidth="1"/>
    <col min="6" max="6" width="11.625" style="14" customWidth="1"/>
    <col min="7" max="7" width="11.375" style="14" customWidth="1"/>
    <col min="8" max="8" width="9.875" style="14" customWidth="1"/>
    <col min="9" max="10" width="12.5" style="14" customWidth="1"/>
    <col min="11" max="11" width="9" style="14" customWidth="1"/>
    <col min="12" max="12" width="9" customWidth="1"/>
    <col min="13" max="17" width="9" style="15"/>
    <col min="18" max="18" width="35" customWidth="1"/>
  </cols>
  <sheetData>
    <row r="1" ht="36" customHeight="1" spans="1:18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21"/>
      <c r="N1" s="21"/>
      <c r="O1" s="21"/>
      <c r="P1" s="21"/>
      <c r="Q1" s="21"/>
      <c r="R1" s="16"/>
    </row>
    <row r="2" ht="54" spans="1:18">
      <c r="A2" s="17" t="s">
        <v>1</v>
      </c>
      <c r="B2" s="17" t="s">
        <v>2</v>
      </c>
      <c r="C2" s="17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22" t="s">
        <v>11</v>
      </c>
      <c r="L2" s="18" t="s">
        <v>12</v>
      </c>
      <c r="M2" s="23" t="s">
        <v>13</v>
      </c>
      <c r="N2" s="23" t="s">
        <v>14</v>
      </c>
      <c r="O2" s="23" t="s">
        <v>15</v>
      </c>
      <c r="P2" s="23" t="s">
        <v>16</v>
      </c>
      <c r="Q2" s="23" t="s">
        <v>17</v>
      </c>
      <c r="R2" s="17" t="s">
        <v>18</v>
      </c>
    </row>
    <row r="3" ht="18" customHeight="1" spans="1:18">
      <c r="A3" s="19">
        <v>1</v>
      </c>
      <c r="B3" s="5">
        <v>110378</v>
      </c>
      <c r="C3" s="6" t="s">
        <v>19</v>
      </c>
      <c r="D3" s="5" t="s">
        <v>20</v>
      </c>
      <c r="E3" s="7" t="s">
        <v>21</v>
      </c>
      <c r="F3" s="20">
        <v>98180.1</v>
      </c>
      <c r="G3" s="20">
        <v>107763.75</v>
      </c>
      <c r="H3" s="20">
        <v>129202.55</v>
      </c>
      <c r="I3" s="20">
        <v>26457.38</v>
      </c>
      <c r="J3" s="20">
        <f>H3-I3</f>
        <v>102745.17</v>
      </c>
      <c r="K3" s="8">
        <f>J3/F3</f>
        <v>1.04649689702903</v>
      </c>
      <c r="L3" s="9">
        <f>J3/G3</f>
        <v>0.953429794341789</v>
      </c>
      <c r="M3" s="7">
        <v>1</v>
      </c>
      <c r="N3" s="7">
        <v>1</v>
      </c>
      <c r="O3" s="7"/>
      <c r="P3" s="7"/>
      <c r="Q3" s="7">
        <f t="shared" ref="Q3:Q25" si="0">120*M3+80*N3+30*O3+30*P3</f>
        <v>200</v>
      </c>
      <c r="R3" s="24" t="s">
        <v>22</v>
      </c>
    </row>
    <row r="4" spans="1:18">
      <c r="A4" s="19">
        <v>2</v>
      </c>
      <c r="B4" s="5">
        <v>713</v>
      </c>
      <c r="C4" s="6" t="s">
        <v>23</v>
      </c>
      <c r="D4" s="5" t="s">
        <v>20</v>
      </c>
      <c r="E4" s="7" t="s">
        <v>21</v>
      </c>
      <c r="F4" s="20">
        <v>107681.4</v>
      </c>
      <c r="G4" s="20">
        <v>118192.5</v>
      </c>
      <c r="H4" s="20">
        <v>138659.23</v>
      </c>
      <c r="I4" s="20">
        <v>29106.26</v>
      </c>
      <c r="J4" s="20">
        <f t="shared" ref="J4:J35" si="1">H4-I4</f>
        <v>109552.97</v>
      </c>
      <c r="K4" s="8">
        <f>J4/F4</f>
        <v>1.0173806246947</v>
      </c>
      <c r="L4" s="9">
        <f>J4/G4</f>
        <v>0.926902891469425</v>
      </c>
      <c r="M4" s="7">
        <v>1</v>
      </c>
      <c r="N4" s="7">
        <v>1</v>
      </c>
      <c r="O4" s="7"/>
      <c r="P4" s="7"/>
      <c r="Q4" s="7">
        <f t="shared" si="0"/>
        <v>200</v>
      </c>
      <c r="R4" s="25"/>
    </row>
    <row r="5" spans="1:18">
      <c r="A5" s="19">
        <v>3</v>
      </c>
      <c r="B5" s="5">
        <v>106865</v>
      </c>
      <c r="C5" s="6" t="s">
        <v>24</v>
      </c>
      <c r="D5" s="5" t="s">
        <v>25</v>
      </c>
      <c r="E5" s="7" t="s">
        <v>26</v>
      </c>
      <c r="F5" s="20">
        <v>137837.7</v>
      </c>
      <c r="G5" s="20">
        <v>158169.375</v>
      </c>
      <c r="H5" s="20">
        <v>171205.08</v>
      </c>
      <c r="I5" s="20">
        <v>22107.07</v>
      </c>
      <c r="J5" s="20">
        <f t="shared" si="1"/>
        <v>149098.01</v>
      </c>
      <c r="K5" s="8">
        <f t="shared" ref="K5:K36" si="2">J5/F5</f>
        <v>1.08169252679057</v>
      </c>
      <c r="L5" s="9">
        <f t="shared" ref="L5:L36" si="3">J5/G5</f>
        <v>0.942647778686614</v>
      </c>
      <c r="M5" s="7"/>
      <c r="N5" s="7">
        <v>2</v>
      </c>
      <c r="O5" s="7"/>
      <c r="P5" s="7"/>
      <c r="Q5" s="7">
        <f t="shared" si="0"/>
        <v>160</v>
      </c>
      <c r="R5" s="25"/>
    </row>
    <row r="6" spans="1:18">
      <c r="A6" s="19">
        <v>4</v>
      </c>
      <c r="B6" s="5">
        <v>738</v>
      </c>
      <c r="C6" s="6" t="s">
        <v>27</v>
      </c>
      <c r="D6" s="5" t="s">
        <v>20</v>
      </c>
      <c r="E6" s="7" t="s">
        <v>26</v>
      </c>
      <c r="F6" s="20">
        <v>121176</v>
      </c>
      <c r="G6" s="20">
        <v>139050</v>
      </c>
      <c r="H6" s="20">
        <v>161316.16</v>
      </c>
      <c r="I6" s="20">
        <v>34254.06</v>
      </c>
      <c r="J6" s="20">
        <f t="shared" si="1"/>
        <v>127062.1</v>
      </c>
      <c r="K6" s="8">
        <f t="shared" si="2"/>
        <v>1.04857480029049</v>
      </c>
      <c r="L6" s="9">
        <f t="shared" si="3"/>
        <v>0.913787126932758</v>
      </c>
      <c r="M6" s="7">
        <v>1</v>
      </c>
      <c r="N6" s="7">
        <v>1</v>
      </c>
      <c r="O6" s="7"/>
      <c r="P6" s="7"/>
      <c r="Q6" s="7">
        <f t="shared" si="0"/>
        <v>200</v>
      </c>
      <c r="R6" s="25"/>
    </row>
    <row r="7" spans="1:18">
      <c r="A7" s="19">
        <v>5</v>
      </c>
      <c r="B7" s="5">
        <v>112415</v>
      </c>
      <c r="C7" s="6" t="s">
        <v>28</v>
      </c>
      <c r="D7" s="5" t="s">
        <v>29</v>
      </c>
      <c r="E7" s="7" t="s">
        <v>21</v>
      </c>
      <c r="F7" s="20">
        <v>115117.2</v>
      </c>
      <c r="G7" s="20">
        <v>132097.5</v>
      </c>
      <c r="H7" s="20">
        <v>146617.55</v>
      </c>
      <c r="I7" s="20">
        <v>26252.3</v>
      </c>
      <c r="J7" s="20">
        <f t="shared" si="1"/>
        <v>120365.25</v>
      </c>
      <c r="K7" s="8">
        <f t="shared" si="2"/>
        <v>1.04558875650207</v>
      </c>
      <c r="L7" s="9">
        <f t="shared" si="3"/>
        <v>0.911184920229376</v>
      </c>
      <c r="M7" s="7">
        <v>1</v>
      </c>
      <c r="N7" s="7">
        <v>1</v>
      </c>
      <c r="O7" s="7"/>
      <c r="P7" s="7"/>
      <c r="Q7" s="7">
        <f t="shared" si="0"/>
        <v>200</v>
      </c>
      <c r="R7" s="25"/>
    </row>
    <row r="8" spans="1:18">
      <c r="A8" s="19">
        <v>6</v>
      </c>
      <c r="B8" s="5">
        <v>105910</v>
      </c>
      <c r="C8" s="6" t="s">
        <v>30</v>
      </c>
      <c r="D8" s="5" t="s">
        <v>29</v>
      </c>
      <c r="E8" s="7" t="s">
        <v>31</v>
      </c>
      <c r="F8" s="20">
        <v>171309.6</v>
      </c>
      <c r="G8" s="20">
        <v>191193.75</v>
      </c>
      <c r="H8" s="20">
        <v>203607.17</v>
      </c>
      <c r="I8" s="20">
        <v>31198.63</v>
      </c>
      <c r="J8" s="20">
        <f t="shared" si="1"/>
        <v>172408.54</v>
      </c>
      <c r="K8" s="8">
        <f t="shared" si="2"/>
        <v>1.00641493529843</v>
      </c>
      <c r="L8" s="9">
        <f t="shared" si="3"/>
        <v>0.901747782027394</v>
      </c>
      <c r="M8" s="7">
        <v>1</v>
      </c>
      <c r="N8" s="7">
        <v>1</v>
      </c>
      <c r="O8" s="7"/>
      <c r="P8" s="7"/>
      <c r="Q8" s="7">
        <f t="shared" si="0"/>
        <v>200</v>
      </c>
      <c r="R8" s="25"/>
    </row>
    <row r="9" spans="1:18">
      <c r="A9" s="19">
        <v>7</v>
      </c>
      <c r="B9" s="5">
        <v>733</v>
      </c>
      <c r="C9" s="6" t="s">
        <v>32</v>
      </c>
      <c r="D9" s="5" t="s">
        <v>33</v>
      </c>
      <c r="E9" s="7" t="s">
        <v>21</v>
      </c>
      <c r="F9" s="20">
        <v>120349.8</v>
      </c>
      <c r="G9" s="20">
        <v>132097.5</v>
      </c>
      <c r="H9" s="20">
        <v>144755.05</v>
      </c>
      <c r="I9" s="20">
        <v>20070.6</v>
      </c>
      <c r="J9" s="20">
        <f t="shared" si="1"/>
        <v>124684.45</v>
      </c>
      <c r="K9" s="8">
        <f t="shared" si="2"/>
        <v>1.03601709350576</v>
      </c>
      <c r="L9" s="9">
        <f t="shared" si="3"/>
        <v>0.943881981112436</v>
      </c>
      <c r="M9" s="7">
        <v>1</v>
      </c>
      <c r="N9" s="7">
        <v>2</v>
      </c>
      <c r="O9" s="7"/>
      <c r="P9" s="7"/>
      <c r="Q9" s="7">
        <f t="shared" si="0"/>
        <v>280</v>
      </c>
      <c r="R9" s="25"/>
    </row>
    <row r="10" spans="1:18">
      <c r="A10" s="19">
        <v>8</v>
      </c>
      <c r="B10" s="5">
        <v>104429</v>
      </c>
      <c r="C10" s="6" t="s">
        <v>34</v>
      </c>
      <c r="D10" s="5" t="s">
        <v>35</v>
      </c>
      <c r="E10" s="7" t="s">
        <v>21</v>
      </c>
      <c r="F10" s="20">
        <v>110848.5</v>
      </c>
      <c r="G10" s="20">
        <v>121668.75</v>
      </c>
      <c r="H10" s="20">
        <v>134407.97</v>
      </c>
      <c r="I10" s="20">
        <v>22234.14</v>
      </c>
      <c r="J10" s="20">
        <f t="shared" si="1"/>
        <v>112173.83</v>
      </c>
      <c r="K10" s="8">
        <f t="shared" si="2"/>
        <v>1.01195622854617</v>
      </c>
      <c r="L10" s="9">
        <f t="shared" si="3"/>
        <v>0.92196089792983</v>
      </c>
      <c r="M10" s="7">
        <v>1</v>
      </c>
      <c r="N10" s="7">
        <v>1</v>
      </c>
      <c r="O10" s="7"/>
      <c r="P10" s="7"/>
      <c r="Q10" s="7">
        <f t="shared" si="0"/>
        <v>200</v>
      </c>
      <c r="R10" s="25"/>
    </row>
    <row r="11" spans="1:18">
      <c r="A11" s="19">
        <v>9</v>
      </c>
      <c r="B11" s="5">
        <v>752</v>
      </c>
      <c r="C11" s="6" t="s">
        <v>36</v>
      </c>
      <c r="D11" s="5" t="s">
        <v>35</v>
      </c>
      <c r="E11" s="7" t="s">
        <v>21</v>
      </c>
      <c r="F11" s="20">
        <v>126684</v>
      </c>
      <c r="G11" s="20">
        <v>139050</v>
      </c>
      <c r="H11" s="20">
        <v>143859.71</v>
      </c>
      <c r="I11" s="20">
        <v>16195.66</v>
      </c>
      <c r="J11" s="20">
        <f t="shared" si="1"/>
        <v>127664.05</v>
      </c>
      <c r="K11" s="8">
        <f t="shared" si="2"/>
        <v>1.00773617820719</v>
      </c>
      <c r="L11" s="9">
        <f t="shared" si="3"/>
        <v>0.918116145271485</v>
      </c>
      <c r="M11" s="7">
        <v>1</v>
      </c>
      <c r="N11" s="7">
        <v>2</v>
      </c>
      <c r="O11" s="7"/>
      <c r="P11" s="7"/>
      <c r="Q11" s="7">
        <f t="shared" si="0"/>
        <v>280</v>
      </c>
      <c r="R11" s="25"/>
    </row>
    <row r="12" spans="1:18">
      <c r="A12" s="19">
        <v>10</v>
      </c>
      <c r="B12" s="5">
        <v>594</v>
      </c>
      <c r="C12" s="6" t="s">
        <v>37</v>
      </c>
      <c r="D12" s="5" t="s">
        <v>38</v>
      </c>
      <c r="E12" s="7" t="s">
        <v>26</v>
      </c>
      <c r="F12" s="20">
        <v>136185.3</v>
      </c>
      <c r="G12" s="20">
        <v>149478.75</v>
      </c>
      <c r="H12" s="20">
        <v>164701.62</v>
      </c>
      <c r="I12" s="20">
        <v>21338.74</v>
      </c>
      <c r="J12" s="20">
        <f t="shared" si="1"/>
        <v>143362.88</v>
      </c>
      <c r="K12" s="8">
        <f t="shared" si="2"/>
        <v>1.05270451362959</v>
      </c>
      <c r="L12" s="9">
        <f t="shared" si="3"/>
        <v>0.959085354941756</v>
      </c>
      <c r="M12" s="7">
        <v>1</v>
      </c>
      <c r="N12" s="7">
        <v>1</v>
      </c>
      <c r="O12" s="7"/>
      <c r="P12" s="7"/>
      <c r="Q12" s="7">
        <f t="shared" si="0"/>
        <v>200</v>
      </c>
      <c r="R12" s="25"/>
    </row>
    <row r="13" spans="1:18">
      <c r="A13" s="19">
        <v>11</v>
      </c>
      <c r="B13" s="5">
        <v>570</v>
      </c>
      <c r="C13" s="6" t="s">
        <v>39</v>
      </c>
      <c r="D13" s="5" t="s">
        <v>35</v>
      </c>
      <c r="E13" s="7" t="s">
        <v>26</v>
      </c>
      <c r="F13" s="20">
        <v>121176</v>
      </c>
      <c r="G13" s="20">
        <v>131263.2</v>
      </c>
      <c r="H13" s="20">
        <v>156845.98</v>
      </c>
      <c r="I13" s="20">
        <v>31315.58</v>
      </c>
      <c r="J13" s="20">
        <f t="shared" si="1"/>
        <v>125530.4</v>
      </c>
      <c r="K13" s="8">
        <f t="shared" si="2"/>
        <v>1.03593450848353</v>
      </c>
      <c r="L13" s="9">
        <f t="shared" si="3"/>
        <v>0.956325916174526</v>
      </c>
      <c r="M13" s="7">
        <v>1</v>
      </c>
      <c r="N13" s="7">
        <v>1</v>
      </c>
      <c r="O13" s="7"/>
      <c r="P13" s="7"/>
      <c r="Q13" s="7">
        <f t="shared" si="0"/>
        <v>200</v>
      </c>
      <c r="R13" s="25"/>
    </row>
    <row r="14" spans="1:18">
      <c r="A14" s="19">
        <v>12</v>
      </c>
      <c r="B14" s="5">
        <v>102479</v>
      </c>
      <c r="C14" s="6" t="s">
        <v>40</v>
      </c>
      <c r="D14" s="5" t="s">
        <v>41</v>
      </c>
      <c r="E14" s="7" t="s">
        <v>21</v>
      </c>
      <c r="F14" s="20">
        <v>115117.2</v>
      </c>
      <c r="G14" s="20">
        <v>124700.04</v>
      </c>
      <c r="H14" s="20">
        <v>144657.14</v>
      </c>
      <c r="I14" s="20">
        <v>25214.74</v>
      </c>
      <c r="J14" s="20">
        <f t="shared" si="1"/>
        <v>119442.4</v>
      </c>
      <c r="K14" s="8">
        <f t="shared" si="2"/>
        <v>1.03757214386729</v>
      </c>
      <c r="L14" s="9">
        <f t="shared" si="3"/>
        <v>0.95783770398149</v>
      </c>
      <c r="M14" s="7">
        <v>1</v>
      </c>
      <c r="N14" s="7">
        <v>1</v>
      </c>
      <c r="O14" s="7"/>
      <c r="P14" s="7"/>
      <c r="Q14" s="7">
        <f t="shared" si="0"/>
        <v>200</v>
      </c>
      <c r="R14" s="25"/>
    </row>
    <row r="15" spans="1:18">
      <c r="A15" s="19">
        <v>13</v>
      </c>
      <c r="B15" s="5">
        <v>105267</v>
      </c>
      <c r="C15" s="6" t="s">
        <v>42</v>
      </c>
      <c r="D15" s="5" t="s">
        <v>29</v>
      </c>
      <c r="E15" s="7" t="s">
        <v>43</v>
      </c>
      <c r="F15" s="20">
        <v>199940.4</v>
      </c>
      <c r="G15" s="20">
        <v>216584.28</v>
      </c>
      <c r="H15" s="20">
        <v>266345.84</v>
      </c>
      <c r="I15" s="20">
        <v>58377.47</v>
      </c>
      <c r="J15" s="20">
        <f t="shared" si="1"/>
        <v>207968.37</v>
      </c>
      <c r="K15" s="8">
        <f t="shared" si="2"/>
        <v>1.04015181524094</v>
      </c>
      <c r="L15" s="9">
        <f t="shared" si="3"/>
        <v>0.960219135017555</v>
      </c>
      <c r="M15" s="7">
        <v>1</v>
      </c>
      <c r="N15" s="7">
        <v>2</v>
      </c>
      <c r="O15" s="7"/>
      <c r="P15" s="7">
        <v>1</v>
      </c>
      <c r="Q15" s="7">
        <f>200*M15+80*N15+40*O15+40*P15</f>
        <v>400</v>
      </c>
      <c r="R15" s="25"/>
    </row>
    <row r="16" spans="1:18">
      <c r="A16" s="19">
        <v>14</v>
      </c>
      <c r="B16" s="5">
        <v>743</v>
      </c>
      <c r="C16" s="6" t="s">
        <v>44</v>
      </c>
      <c r="D16" s="5" t="s">
        <v>33</v>
      </c>
      <c r="E16" s="7" t="s">
        <v>31</v>
      </c>
      <c r="F16" s="20">
        <v>148440.6</v>
      </c>
      <c r="G16" s="20">
        <v>160797.42</v>
      </c>
      <c r="H16" s="20">
        <v>183663.95</v>
      </c>
      <c r="I16" s="20">
        <v>32374.5</v>
      </c>
      <c r="J16" s="20">
        <f t="shared" si="1"/>
        <v>151289.45</v>
      </c>
      <c r="K16" s="8">
        <f t="shared" si="2"/>
        <v>1.01919185182491</v>
      </c>
      <c r="L16" s="9">
        <f t="shared" si="3"/>
        <v>0.94086988460387</v>
      </c>
      <c r="M16" s="7"/>
      <c r="N16" s="7">
        <v>1</v>
      </c>
      <c r="O16" s="7"/>
      <c r="P16" s="7"/>
      <c r="Q16" s="7">
        <f t="shared" si="0"/>
        <v>80</v>
      </c>
      <c r="R16" s="25"/>
    </row>
    <row r="17" spans="1:18">
      <c r="A17" s="19">
        <v>15</v>
      </c>
      <c r="B17" s="5">
        <v>103639</v>
      </c>
      <c r="C17" s="6" t="s">
        <v>45</v>
      </c>
      <c r="D17" s="5" t="s">
        <v>33</v>
      </c>
      <c r="E17" s="7" t="s">
        <v>31</v>
      </c>
      <c r="F17" s="20">
        <v>154664.64</v>
      </c>
      <c r="G17" s="20">
        <v>167749.92</v>
      </c>
      <c r="H17" s="20">
        <v>203377.88</v>
      </c>
      <c r="I17" s="20">
        <v>39129.9</v>
      </c>
      <c r="J17" s="20">
        <f t="shared" si="1"/>
        <v>164247.98</v>
      </c>
      <c r="K17" s="8">
        <f t="shared" si="2"/>
        <v>1.06196206191667</v>
      </c>
      <c r="L17" s="9">
        <f t="shared" si="3"/>
        <v>0.97912404369552</v>
      </c>
      <c r="M17" s="7">
        <v>1</v>
      </c>
      <c r="N17" s="7">
        <v>1</v>
      </c>
      <c r="O17" s="7"/>
      <c r="P17" s="7">
        <v>1</v>
      </c>
      <c r="Q17" s="7">
        <f t="shared" si="0"/>
        <v>230</v>
      </c>
      <c r="R17" s="25"/>
    </row>
    <row r="18" spans="1:18">
      <c r="A18" s="19">
        <v>16</v>
      </c>
      <c r="B18" s="5">
        <v>108656</v>
      </c>
      <c r="C18" s="6" t="s">
        <v>46</v>
      </c>
      <c r="D18" s="5" t="s">
        <v>47</v>
      </c>
      <c r="E18" s="7" t="s">
        <v>43</v>
      </c>
      <c r="F18" s="20">
        <v>238339.8</v>
      </c>
      <c r="G18" s="20">
        <v>261630</v>
      </c>
      <c r="H18" s="20">
        <v>291185.94</v>
      </c>
      <c r="I18" s="20">
        <v>43158.49</v>
      </c>
      <c r="J18" s="20">
        <f t="shared" si="1"/>
        <v>248027.45</v>
      </c>
      <c r="K18" s="8">
        <f t="shared" si="2"/>
        <v>1.04064637966466</v>
      </c>
      <c r="L18" s="9">
        <f t="shared" si="3"/>
        <v>0.948008447043535</v>
      </c>
      <c r="M18" s="7">
        <v>1</v>
      </c>
      <c r="N18" s="7">
        <v>1</v>
      </c>
      <c r="O18" s="7"/>
      <c r="P18" s="7"/>
      <c r="Q18" s="7">
        <f>200*M18+80*N18+40*O18+40*P18</f>
        <v>280</v>
      </c>
      <c r="R18" s="25"/>
    </row>
    <row r="19" spans="1:18">
      <c r="A19" s="19">
        <v>17</v>
      </c>
      <c r="B19" s="5">
        <v>111219</v>
      </c>
      <c r="C19" s="6" t="s">
        <v>48</v>
      </c>
      <c r="D19" s="5" t="s">
        <v>29</v>
      </c>
      <c r="E19" s="7" t="s">
        <v>43</v>
      </c>
      <c r="F19" s="20">
        <v>202253.76</v>
      </c>
      <c r="G19" s="20">
        <v>213692.04</v>
      </c>
      <c r="H19" s="20">
        <v>264721.49</v>
      </c>
      <c r="I19" s="20">
        <v>51384.78</v>
      </c>
      <c r="J19" s="20">
        <f t="shared" si="1"/>
        <v>213336.71</v>
      </c>
      <c r="K19" s="8">
        <f t="shared" si="2"/>
        <v>1.05479725074085</v>
      </c>
      <c r="L19" s="9">
        <f t="shared" si="3"/>
        <v>0.998337186541904</v>
      </c>
      <c r="M19" s="7">
        <v>1</v>
      </c>
      <c r="N19" s="7">
        <v>2</v>
      </c>
      <c r="O19" s="7"/>
      <c r="P19" s="7">
        <v>1</v>
      </c>
      <c r="Q19" s="7">
        <f>200*M19+80*N19+40*O19+40*P19</f>
        <v>400</v>
      </c>
      <c r="R19" s="25"/>
    </row>
    <row r="20" spans="1:18">
      <c r="A20" s="19">
        <v>18</v>
      </c>
      <c r="B20" s="5">
        <v>107658</v>
      </c>
      <c r="C20" s="6" t="s">
        <v>49</v>
      </c>
      <c r="D20" s="5" t="s">
        <v>35</v>
      </c>
      <c r="E20" s="7" t="s">
        <v>50</v>
      </c>
      <c r="F20" s="20">
        <v>248410.8</v>
      </c>
      <c r="G20" s="20">
        <v>285052.5</v>
      </c>
      <c r="H20" s="20">
        <v>324610.48</v>
      </c>
      <c r="I20" s="20">
        <v>42100.55</v>
      </c>
      <c r="J20" s="20">
        <f t="shared" si="1"/>
        <v>282509.93</v>
      </c>
      <c r="K20" s="8">
        <f t="shared" si="2"/>
        <v>1.13726911229302</v>
      </c>
      <c r="L20" s="9">
        <f t="shared" si="3"/>
        <v>0.991080344848756</v>
      </c>
      <c r="M20" s="7">
        <v>1</v>
      </c>
      <c r="N20" s="7">
        <v>2</v>
      </c>
      <c r="O20" s="7"/>
      <c r="P20" s="7"/>
      <c r="Q20" s="7">
        <f>200*M20+80*N20+40*O20+40*P20</f>
        <v>360</v>
      </c>
      <c r="R20" s="25"/>
    </row>
    <row r="21" spans="1:18">
      <c r="A21" s="19">
        <v>19</v>
      </c>
      <c r="B21" s="5">
        <v>726</v>
      </c>
      <c r="C21" s="6" t="s">
        <v>51</v>
      </c>
      <c r="D21" s="5" t="s">
        <v>29</v>
      </c>
      <c r="E21" s="7" t="s">
        <v>43</v>
      </c>
      <c r="F21" s="20">
        <v>202078.8</v>
      </c>
      <c r="G21" s="20">
        <v>217475.28</v>
      </c>
      <c r="H21" s="20">
        <v>259027.15</v>
      </c>
      <c r="I21" s="20">
        <v>52363.17</v>
      </c>
      <c r="J21" s="20">
        <f t="shared" si="1"/>
        <v>206663.98</v>
      </c>
      <c r="K21" s="8">
        <f t="shared" si="2"/>
        <v>1.02269005952134</v>
      </c>
      <c r="L21" s="9">
        <f t="shared" si="3"/>
        <v>0.950287223449028</v>
      </c>
      <c r="M21" s="7">
        <v>1</v>
      </c>
      <c r="N21" s="7">
        <v>1</v>
      </c>
      <c r="O21" s="7"/>
      <c r="P21" s="7">
        <v>1</v>
      </c>
      <c r="Q21" s="7">
        <f>200*M21+80*N21+40*O21+40*P21</f>
        <v>320</v>
      </c>
      <c r="R21" s="25"/>
    </row>
    <row r="22" spans="1:18">
      <c r="A22" s="19">
        <v>20</v>
      </c>
      <c r="B22" s="5">
        <v>515</v>
      </c>
      <c r="C22" s="6" t="s">
        <v>52</v>
      </c>
      <c r="D22" s="5" t="s">
        <v>33</v>
      </c>
      <c r="E22" s="7" t="s">
        <v>31</v>
      </c>
      <c r="F22" s="20">
        <v>169646.4</v>
      </c>
      <c r="G22" s="20">
        <v>177539.04</v>
      </c>
      <c r="H22" s="20">
        <v>220853.35</v>
      </c>
      <c r="I22" s="20">
        <v>47155.33</v>
      </c>
      <c r="J22" s="20">
        <f t="shared" si="1"/>
        <v>173698.02</v>
      </c>
      <c r="K22" s="8">
        <f t="shared" si="2"/>
        <v>1.02388273491215</v>
      </c>
      <c r="L22" s="9">
        <f t="shared" si="3"/>
        <v>0.978365209139353</v>
      </c>
      <c r="M22" s="7">
        <v>1</v>
      </c>
      <c r="N22" s="7">
        <v>1</v>
      </c>
      <c r="O22" s="7"/>
      <c r="P22" s="7">
        <v>1</v>
      </c>
      <c r="Q22" s="7">
        <f t="shared" si="0"/>
        <v>230</v>
      </c>
      <c r="R22" s="25"/>
    </row>
    <row r="23" spans="1:18">
      <c r="A23" s="19">
        <v>21</v>
      </c>
      <c r="B23" s="5">
        <v>399</v>
      </c>
      <c r="C23" s="6" t="s">
        <v>53</v>
      </c>
      <c r="D23" s="5" t="s">
        <v>29</v>
      </c>
      <c r="E23" s="7" t="s">
        <v>43</v>
      </c>
      <c r="F23" s="20">
        <v>184407.84</v>
      </c>
      <c r="G23" s="20">
        <v>198620.1</v>
      </c>
      <c r="H23" s="20">
        <v>245568.38</v>
      </c>
      <c r="I23" s="20">
        <v>51439.43</v>
      </c>
      <c r="J23" s="20">
        <f t="shared" si="1"/>
        <v>194128.95</v>
      </c>
      <c r="K23" s="8">
        <f t="shared" si="2"/>
        <v>1.05271527501217</v>
      </c>
      <c r="L23" s="9">
        <f t="shared" si="3"/>
        <v>0.977388240163005</v>
      </c>
      <c r="M23" s="7">
        <v>1</v>
      </c>
      <c r="N23" s="7">
        <v>1</v>
      </c>
      <c r="O23" s="7"/>
      <c r="P23" s="7">
        <v>1</v>
      </c>
      <c r="Q23" s="7">
        <f t="shared" ref="Q23:Q28" si="4">200*M23+80*N23+40*O23+40*P23</f>
        <v>320</v>
      </c>
      <c r="R23" s="25"/>
    </row>
    <row r="24" spans="1:18">
      <c r="A24" s="19">
        <v>22</v>
      </c>
      <c r="B24" s="5">
        <v>747</v>
      </c>
      <c r="C24" s="6" t="s">
        <v>54</v>
      </c>
      <c r="D24" s="5" t="s">
        <v>41</v>
      </c>
      <c r="E24" s="7" t="s">
        <v>43</v>
      </c>
      <c r="F24" s="20">
        <v>202253.76</v>
      </c>
      <c r="G24" s="20">
        <v>224065.44</v>
      </c>
      <c r="H24" s="20">
        <v>266619.4</v>
      </c>
      <c r="I24" s="20">
        <v>54647.23</v>
      </c>
      <c r="J24" s="20">
        <f t="shared" si="1"/>
        <v>211972.17</v>
      </c>
      <c r="K24" s="8">
        <f t="shared" si="2"/>
        <v>1.04805057765057</v>
      </c>
      <c r="L24" s="9">
        <f t="shared" si="3"/>
        <v>0.946027955047418</v>
      </c>
      <c r="M24" s="7">
        <v>1</v>
      </c>
      <c r="N24" s="7">
        <v>1</v>
      </c>
      <c r="P24" s="7">
        <v>1</v>
      </c>
      <c r="Q24" s="7">
        <f t="shared" si="4"/>
        <v>320</v>
      </c>
      <c r="R24" s="25"/>
    </row>
    <row r="25" spans="1:18">
      <c r="A25" s="19">
        <v>23</v>
      </c>
      <c r="B25" s="5">
        <v>102934</v>
      </c>
      <c r="C25" s="6" t="s">
        <v>55</v>
      </c>
      <c r="D25" s="5" t="s">
        <v>29</v>
      </c>
      <c r="E25" s="7" t="s">
        <v>43</v>
      </c>
      <c r="F25" s="20">
        <v>227205</v>
      </c>
      <c r="G25" s="20">
        <v>256284</v>
      </c>
      <c r="H25" s="20">
        <v>298784.75</v>
      </c>
      <c r="I25" s="20">
        <v>64977.71</v>
      </c>
      <c r="J25" s="20">
        <f t="shared" si="1"/>
        <v>233807.04</v>
      </c>
      <c r="K25" s="8">
        <f t="shared" si="2"/>
        <v>1.02905763517528</v>
      </c>
      <c r="L25" s="9">
        <f t="shared" si="3"/>
        <v>0.912296670880742</v>
      </c>
      <c r="M25" s="7">
        <v>1</v>
      </c>
      <c r="N25" s="7">
        <v>1</v>
      </c>
      <c r="O25" s="7"/>
      <c r="P25" s="7">
        <v>2</v>
      </c>
      <c r="Q25" s="7">
        <f t="shared" si="4"/>
        <v>360</v>
      </c>
      <c r="R25" s="25"/>
    </row>
    <row r="26" spans="1:18">
      <c r="A26" s="19">
        <v>24</v>
      </c>
      <c r="B26" s="5">
        <v>730</v>
      </c>
      <c r="C26" s="6" t="s">
        <v>56</v>
      </c>
      <c r="D26" s="5" t="s">
        <v>35</v>
      </c>
      <c r="E26" s="7" t="s">
        <v>50</v>
      </c>
      <c r="F26" s="20">
        <v>266036.4</v>
      </c>
      <c r="G26" s="20">
        <v>286554.24</v>
      </c>
      <c r="H26" s="20">
        <v>318549.52</v>
      </c>
      <c r="I26" s="20">
        <v>34997.94</v>
      </c>
      <c r="J26" s="20">
        <f t="shared" si="1"/>
        <v>283551.58</v>
      </c>
      <c r="K26" s="8">
        <f t="shared" si="2"/>
        <v>1.0658375320069</v>
      </c>
      <c r="L26" s="9">
        <f t="shared" si="3"/>
        <v>0.989521495127764</v>
      </c>
      <c r="M26" s="7">
        <v>1</v>
      </c>
      <c r="N26" s="7">
        <v>3</v>
      </c>
      <c r="O26" s="7"/>
      <c r="P26" s="7"/>
      <c r="Q26" s="7">
        <f t="shared" si="4"/>
        <v>440</v>
      </c>
      <c r="R26" s="25"/>
    </row>
    <row r="27" spans="1:18">
      <c r="A27" s="19">
        <v>25</v>
      </c>
      <c r="B27" s="5">
        <v>373</v>
      </c>
      <c r="C27" s="6" t="s">
        <v>57</v>
      </c>
      <c r="D27" s="5" t="s">
        <v>41</v>
      </c>
      <c r="E27" s="7" t="s">
        <v>50</v>
      </c>
      <c r="F27" s="20">
        <v>261740.16</v>
      </c>
      <c r="G27" s="20">
        <v>276542.64</v>
      </c>
      <c r="H27" s="20">
        <v>341370.66</v>
      </c>
      <c r="I27" s="20">
        <v>72721.21</v>
      </c>
      <c r="J27" s="20">
        <f t="shared" si="1"/>
        <v>268649.45</v>
      </c>
      <c r="K27" s="8">
        <f t="shared" si="2"/>
        <v>1.02639751576525</v>
      </c>
      <c r="L27" s="9">
        <f t="shared" si="3"/>
        <v>0.971457602342988</v>
      </c>
      <c r="M27" s="7">
        <v>1</v>
      </c>
      <c r="N27" s="7">
        <v>2</v>
      </c>
      <c r="O27" s="7">
        <v>1</v>
      </c>
      <c r="P27" s="7"/>
      <c r="Q27" s="7">
        <f t="shared" si="4"/>
        <v>400</v>
      </c>
      <c r="R27" s="25"/>
    </row>
    <row r="28" spans="1:18">
      <c r="A28" s="19">
        <v>26</v>
      </c>
      <c r="B28" s="5">
        <v>578</v>
      </c>
      <c r="C28" s="6" t="s">
        <v>58</v>
      </c>
      <c r="D28" s="5" t="s">
        <v>41</v>
      </c>
      <c r="E28" s="7" t="s">
        <v>43</v>
      </c>
      <c r="F28" s="20">
        <v>223074</v>
      </c>
      <c r="G28" s="20">
        <v>235689.75</v>
      </c>
      <c r="H28" s="20">
        <v>253238.34</v>
      </c>
      <c r="I28" s="20">
        <v>20665.44</v>
      </c>
      <c r="J28" s="20">
        <f t="shared" si="1"/>
        <v>232572.9</v>
      </c>
      <c r="K28" s="8">
        <f t="shared" si="2"/>
        <v>1.04258183383093</v>
      </c>
      <c r="L28" s="9">
        <f t="shared" si="3"/>
        <v>0.986775623462624</v>
      </c>
      <c r="M28" s="7">
        <v>1</v>
      </c>
      <c r="N28" s="7">
        <v>1</v>
      </c>
      <c r="O28" s="7"/>
      <c r="P28" s="7">
        <v>1</v>
      </c>
      <c r="Q28" s="7">
        <f t="shared" si="4"/>
        <v>320</v>
      </c>
      <c r="R28" s="25"/>
    </row>
    <row r="29" spans="1:18">
      <c r="A29" s="19">
        <v>27</v>
      </c>
      <c r="B29" s="5">
        <v>709</v>
      </c>
      <c r="C29" s="6" t="s">
        <v>59</v>
      </c>
      <c r="D29" s="5" t="s">
        <v>35</v>
      </c>
      <c r="E29" s="7" t="s">
        <v>31</v>
      </c>
      <c r="F29" s="20">
        <v>208202.4</v>
      </c>
      <c r="G29" s="20">
        <v>219977.1</v>
      </c>
      <c r="H29" s="20">
        <v>237231.36</v>
      </c>
      <c r="I29" s="20">
        <v>25728.75</v>
      </c>
      <c r="J29" s="20">
        <f t="shared" si="1"/>
        <v>211502.61</v>
      </c>
      <c r="K29" s="8">
        <f t="shared" si="2"/>
        <v>1.01585097001764</v>
      </c>
      <c r="L29" s="9">
        <f t="shared" si="3"/>
        <v>0.961475580867281</v>
      </c>
      <c r="M29" s="7">
        <v>1</v>
      </c>
      <c r="N29" s="7">
        <v>1</v>
      </c>
      <c r="O29" s="7">
        <v>1</v>
      </c>
      <c r="P29" s="7">
        <v>1</v>
      </c>
      <c r="Q29" s="7">
        <f>120*M29+80*N29+30*O29+30*P29</f>
        <v>260</v>
      </c>
      <c r="R29" s="25"/>
    </row>
    <row r="30" spans="1:18">
      <c r="A30" s="19">
        <v>28</v>
      </c>
      <c r="B30" s="5">
        <v>585</v>
      </c>
      <c r="C30" s="6" t="s">
        <v>60</v>
      </c>
      <c r="D30" s="5" t="s">
        <v>41</v>
      </c>
      <c r="E30" s="7" t="s">
        <v>50</v>
      </c>
      <c r="F30" s="20">
        <v>248686.2</v>
      </c>
      <c r="G30" s="20">
        <v>273067.2</v>
      </c>
      <c r="H30" s="20">
        <v>339562.12</v>
      </c>
      <c r="I30" s="20">
        <v>68344.42</v>
      </c>
      <c r="J30" s="20">
        <f t="shared" si="1"/>
        <v>271217.7</v>
      </c>
      <c r="K30" s="8">
        <f t="shared" si="2"/>
        <v>1.0906021323258</v>
      </c>
      <c r="L30" s="9">
        <f t="shared" si="3"/>
        <v>0.993226941939567</v>
      </c>
      <c r="M30" s="7">
        <v>1</v>
      </c>
      <c r="N30" s="7">
        <v>2</v>
      </c>
      <c r="O30" s="7">
        <v>1</v>
      </c>
      <c r="P30" s="7"/>
      <c r="Q30" s="7">
        <f>200*M30+80*N30+40*O30+40*P30</f>
        <v>400</v>
      </c>
      <c r="R30" s="25"/>
    </row>
    <row r="31" spans="1:18">
      <c r="A31" s="19">
        <v>29</v>
      </c>
      <c r="B31" s="5">
        <v>707</v>
      </c>
      <c r="C31" s="6" t="s">
        <v>61</v>
      </c>
      <c r="D31" s="5" t="s">
        <v>33</v>
      </c>
      <c r="E31" s="7" t="s">
        <v>50</v>
      </c>
      <c r="F31" s="20">
        <v>285534.72</v>
      </c>
      <c r="G31" s="20">
        <v>327888</v>
      </c>
      <c r="H31" s="20">
        <v>370781.35</v>
      </c>
      <c r="I31" s="20">
        <v>72965.77</v>
      </c>
      <c r="J31" s="20">
        <f t="shared" si="1"/>
        <v>297815.58</v>
      </c>
      <c r="K31" s="8">
        <f t="shared" si="2"/>
        <v>1.04301004095054</v>
      </c>
      <c r="L31" s="9">
        <f t="shared" si="3"/>
        <v>0.908284475186649</v>
      </c>
      <c r="M31" s="7">
        <v>1</v>
      </c>
      <c r="N31" s="7">
        <v>2</v>
      </c>
      <c r="O31" s="7"/>
      <c r="P31" s="7">
        <v>2</v>
      </c>
      <c r="Q31" s="7">
        <f>200*M31+80*N31+40*O31+40*P31</f>
        <v>440</v>
      </c>
      <c r="R31" s="25"/>
    </row>
    <row r="32" spans="1:18">
      <c r="A32" s="19">
        <v>30</v>
      </c>
      <c r="B32" s="5">
        <v>385</v>
      </c>
      <c r="C32" s="6" t="s">
        <v>62</v>
      </c>
      <c r="D32" s="5" t="s">
        <v>47</v>
      </c>
      <c r="E32" s="7" t="s">
        <v>50</v>
      </c>
      <c r="F32" s="20">
        <v>327175.2</v>
      </c>
      <c r="G32" s="20">
        <v>345945.6</v>
      </c>
      <c r="H32" s="20">
        <v>433976.34</v>
      </c>
      <c r="I32" s="20">
        <v>99964.82</v>
      </c>
      <c r="J32" s="20">
        <f t="shared" si="1"/>
        <v>334011.52</v>
      </c>
      <c r="K32" s="8">
        <f t="shared" si="2"/>
        <v>1.02089498226027</v>
      </c>
      <c r="L32" s="9">
        <f t="shared" si="3"/>
        <v>0.965503015503016</v>
      </c>
      <c r="M32" s="7">
        <v>1</v>
      </c>
      <c r="N32" s="7">
        <v>2</v>
      </c>
      <c r="O32" s="7"/>
      <c r="P32" s="7"/>
      <c r="Q32" s="7">
        <f>200*M32+80*N32+40*O32+40*P32</f>
        <v>360</v>
      </c>
      <c r="R32" s="25"/>
    </row>
    <row r="33" spans="1:18">
      <c r="A33" s="19">
        <v>31</v>
      </c>
      <c r="B33" s="5">
        <v>365</v>
      </c>
      <c r="C33" s="6" t="s">
        <v>63</v>
      </c>
      <c r="D33" s="5" t="s">
        <v>29</v>
      </c>
      <c r="E33" s="7" t="s">
        <v>50</v>
      </c>
      <c r="F33" s="20">
        <v>312303.6</v>
      </c>
      <c r="G33" s="20">
        <v>339576.3</v>
      </c>
      <c r="H33" s="20">
        <v>448497.75</v>
      </c>
      <c r="I33" s="20">
        <v>114599.27</v>
      </c>
      <c r="J33" s="20">
        <f t="shared" si="1"/>
        <v>333898.48</v>
      </c>
      <c r="K33" s="8">
        <f t="shared" si="2"/>
        <v>1.06914707355279</v>
      </c>
      <c r="L33" s="9">
        <f t="shared" si="3"/>
        <v>0.983279692958549</v>
      </c>
      <c r="M33" s="7">
        <v>1</v>
      </c>
      <c r="N33" s="7">
        <v>1</v>
      </c>
      <c r="O33" s="7"/>
      <c r="P33" s="15">
        <v>2</v>
      </c>
      <c r="Q33" s="7">
        <f>200*M33+80*N33+40*O33+40*P33</f>
        <v>360</v>
      </c>
      <c r="R33" s="25"/>
    </row>
    <row r="34" spans="1:18">
      <c r="A34" s="19">
        <v>32</v>
      </c>
      <c r="B34" s="5">
        <v>116482</v>
      </c>
      <c r="C34" s="6" t="s">
        <v>64</v>
      </c>
      <c r="D34" s="5" t="s">
        <v>41</v>
      </c>
      <c r="E34" s="7" t="s">
        <v>26</v>
      </c>
      <c r="F34" s="20">
        <v>126684</v>
      </c>
      <c r="G34" s="20">
        <v>139050</v>
      </c>
      <c r="H34" s="20">
        <v>164951.39</v>
      </c>
      <c r="I34" s="20">
        <v>29574.12</v>
      </c>
      <c r="J34" s="20">
        <f t="shared" si="1"/>
        <v>135377.27</v>
      </c>
      <c r="K34" s="8">
        <f t="shared" si="2"/>
        <v>1.06862168861103</v>
      </c>
      <c r="L34" s="9">
        <f t="shared" si="3"/>
        <v>0.973586983099605</v>
      </c>
      <c r="M34" s="7">
        <v>1</v>
      </c>
      <c r="N34" s="7">
        <v>1</v>
      </c>
      <c r="O34" s="7"/>
      <c r="P34" s="7"/>
      <c r="Q34" s="7">
        <f>120*M34+80*N34+30*O34+30*P34</f>
        <v>200</v>
      </c>
      <c r="R34" s="25"/>
    </row>
    <row r="35" spans="1:18">
      <c r="A35" s="19">
        <v>33</v>
      </c>
      <c r="B35" s="5">
        <v>116919</v>
      </c>
      <c r="C35" s="6" t="s">
        <v>65</v>
      </c>
      <c r="D35" s="5" t="s">
        <v>25</v>
      </c>
      <c r="E35" s="7" t="s">
        <v>26</v>
      </c>
      <c r="F35" s="20">
        <v>142519.5</v>
      </c>
      <c r="G35" s="20">
        <v>159468.75</v>
      </c>
      <c r="H35" s="20">
        <v>174703.08</v>
      </c>
      <c r="I35" s="20">
        <v>31580.52</v>
      </c>
      <c r="J35" s="20">
        <f t="shared" si="1"/>
        <v>143122.56</v>
      </c>
      <c r="K35" s="8">
        <f t="shared" si="2"/>
        <v>1.00423142096345</v>
      </c>
      <c r="L35" s="9">
        <f t="shared" si="3"/>
        <v>0.897495967078189</v>
      </c>
      <c r="M35" s="7"/>
      <c r="N35" s="7">
        <v>2</v>
      </c>
      <c r="O35" s="7"/>
      <c r="P35" s="7"/>
      <c r="Q35" s="7">
        <f>120*M35+80*N35+30*O35+30*P35</f>
        <v>160</v>
      </c>
      <c r="R35" s="25"/>
    </row>
    <row r="36" spans="1:18">
      <c r="A36" s="19">
        <v>34</v>
      </c>
      <c r="B36" s="5">
        <v>117310</v>
      </c>
      <c r="C36" s="6" t="s">
        <v>66</v>
      </c>
      <c r="D36" s="5" t="s">
        <v>29</v>
      </c>
      <c r="E36" s="7" t="s">
        <v>26</v>
      </c>
      <c r="F36" s="20">
        <v>133018.2</v>
      </c>
      <c r="G36" s="20">
        <v>148837.5</v>
      </c>
      <c r="H36" s="20">
        <v>177298.87</v>
      </c>
      <c r="I36" s="20">
        <v>39986.72</v>
      </c>
      <c r="J36" s="20">
        <f t="shared" ref="J36:J60" si="5">H36-I36</f>
        <v>137312.15</v>
      </c>
      <c r="K36" s="8">
        <f t="shared" si="2"/>
        <v>1.03228092095668</v>
      </c>
      <c r="L36" s="9">
        <f t="shared" si="3"/>
        <v>0.922564205929285</v>
      </c>
      <c r="M36" s="7">
        <v>1</v>
      </c>
      <c r="N36" s="7">
        <v>1</v>
      </c>
      <c r="O36" s="7"/>
      <c r="P36" s="7"/>
      <c r="Q36" s="7">
        <f>120*M36+80*N36+30*O36+30*P36</f>
        <v>200</v>
      </c>
      <c r="R36" s="25"/>
    </row>
    <row r="37" spans="1:18">
      <c r="A37" s="19">
        <v>35</v>
      </c>
      <c r="B37" s="5">
        <v>122906</v>
      </c>
      <c r="C37" s="6" t="s">
        <v>67</v>
      </c>
      <c r="D37" s="5" t="s">
        <v>35</v>
      </c>
      <c r="E37" s="7" t="s">
        <v>21</v>
      </c>
      <c r="F37" s="20">
        <v>96940.8</v>
      </c>
      <c r="G37" s="20">
        <v>107049.6</v>
      </c>
      <c r="H37" s="20">
        <v>117072.14</v>
      </c>
      <c r="I37" s="20">
        <v>14604.51</v>
      </c>
      <c r="J37" s="20">
        <f t="shared" si="5"/>
        <v>102467.63</v>
      </c>
      <c r="K37" s="8">
        <f t="shared" ref="K37:K60" si="6">J37/F37</f>
        <v>1.05701242407738</v>
      </c>
      <c r="L37" s="9">
        <f t="shared" ref="L37:L60" si="7">J37/G37</f>
        <v>0.957197691537381</v>
      </c>
      <c r="M37" s="7">
        <v>1</v>
      </c>
      <c r="N37" s="7">
        <v>1</v>
      </c>
      <c r="O37" s="7"/>
      <c r="P37" s="7"/>
      <c r="Q37" s="7">
        <f>120*M37+80*N37+30*O37+30*P37</f>
        <v>200</v>
      </c>
      <c r="R37" s="25"/>
    </row>
    <row r="38" spans="1:18">
      <c r="A38" s="19">
        <v>36</v>
      </c>
      <c r="B38" s="5">
        <v>113008</v>
      </c>
      <c r="C38" s="6" t="s">
        <v>68</v>
      </c>
      <c r="D38" s="5" t="s">
        <v>41</v>
      </c>
      <c r="E38" s="7" t="s">
        <v>26</v>
      </c>
      <c r="F38" s="20">
        <v>129548.16</v>
      </c>
      <c r="G38" s="20">
        <v>144516.96</v>
      </c>
      <c r="H38" s="20">
        <v>168298.72</v>
      </c>
      <c r="I38" s="20">
        <v>32652.75</v>
      </c>
      <c r="J38" s="20">
        <f t="shared" si="5"/>
        <v>135645.97</v>
      </c>
      <c r="K38" s="8">
        <f t="shared" si="6"/>
        <v>1.04706983101883</v>
      </c>
      <c r="L38" s="9">
        <f t="shared" si="7"/>
        <v>0.93861627036716</v>
      </c>
      <c r="M38" s="7">
        <v>1</v>
      </c>
      <c r="N38" s="7">
        <v>1</v>
      </c>
      <c r="O38" s="7"/>
      <c r="P38" s="7"/>
      <c r="Q38" s="7">
        <f>120*M38+80*N38+30*O38+30*P38</f>
        <v>200</v>
      </c>
      <c r="R38" s="26"/>
    </row>
    <row r="39" spans="1:18">
      <c r="A39" s="19">
        <v>37</v>
      </c>
      <c r="B39" s="5">
        <v>113833</v>
      </c>
      <c r="C39" s="6" t="s">
        <v>69</v>
      </c>
      <c r="D39" s="5" t="s">
        <v>35</v>
      </c>
      <c r="E39" s="7" t="s">
        <v>26</v>
      </c>
      <c r="F39" s="20">
        <v>113825.25</v>
      </c>
      <c r="G39" s="20">
        <v>126883.125</v>
      </c>
      <c r="H39" s="20">
        <v>171802.26</v>
      </c>
      <c r="I39" s="20">
        <v>30234.43</v>
      </c>
      <c r="J39" s="20">
        <f t="shared" si="5"/>
        <v>141567.83</v>
      </c>
      <c r="K39" s="8">
        <f t="shared" si="6"/>
        <v>1.24372957669761</v>
      </c>
      <c r="L39" s="8">
        <f t="shared" si="7"/>
        <v>1.11573410569766</v>
      </c>
      <c r="M39" s="7">
        <v>1</v>
      </c>
      <c r="N39" s="7">
        <v>1</v>
      </c>
      <c r="O39" s="7"/>
      <c r="P39" s="7"/>
      <c r="Q39" s="7">
        <f>200*M39+150*N39+80*O39+80*P39</f>
        <v>350</v>
      </c>
      <c r="R39" s="24" t="s">
        <v>70</v>
      </c>
    </row>
    <row r="40" spans="1:18">
      <c r="A40" s="19">
        <v>38</v>
      </c>
      <c r="B40" s="5">
        <v>106568</v>
      </c>
      <c r="C40" s="6" t="s">
        <v>71</v>
      </c>
      <c r="D40" s="5" t="s">
        <v>33</v>
      </c>
      <c r="E40" s="7" t="s">
        <v>21</v>
      </c>
      <c r="F40" s="20">
        <v>88678.8</v>
      </c>
      <c r="G40" s="20">
        <v>97335</v>
      </c>
      <c r="H40" s="20">
        <v>134572.32</v>
      </c>
      <c r="I40" s="20">
        <v>26945.72</v>
      </c>
      <c r="J40" s="20">
        <f t="shared" si="5"/>
        <v>107626.6</v>
      </c>
      <c r="K40" s="8">
        <f t="shared" si="6"/>
        <v>1.21366775373596</v>
      </c>
      <c r="L40" s="8">
        <f t="shared" si="7"/>
        <v>1.10573380592798</v>
      </c>
      <c r="M40" s="7">
        <v>1</v>
      </c>
      <c r="N40" s="7"/>
      <c r="O40" s="7">
        <v>1</v>
      </c>
      <c r="P40" s="7">
        <v>1</v>
      </c>
      <c r="Q40" s="7">
        <f>200*M40+150*N40+80*O40+80*P40</f>
        <v>360</v>
      </c>
      <c r="R40" s="25"/>
    </row>
    <row r="41" spans="1:18">
      <c r="A41" s="19">
        <v>39</v>
      </c>
      <c r="B41" s="5">
        <v>113025</v>
      </c>
      <c r="C41" s="6" t="s">
        <v>72</v>
      </c>
      <c r="D41" s="5" t="s">
        <v>35</v>
      </c>
      <c r="E41" s="7" t="s">
        <v>26</v>
      </c>
      <c r="F41" s="20">
        <v>102999.6</v>
      </c>
      <c r="G41" s="20">
        <v>118192.5</v>
      </c>
      <c r="H41" s="20">
        <v>152112.48</v>
      </c>
      <c r="I41" s="20">
        <v>32664.41</v>
      </c>
      <c r="J41" s="20">
        <f t="shared" si="5"/>
        <v>119448.07</v>
      </c>
      <c r="K41" s="8">
        <f t="shared" si="6"/>
        <v>1.15969450366798</v>
      </c>
      <c r="L41" s="8">
        <f t="shared" si="7"/>
        <v>1.01062309368192</v>
      </c>
      <c r="M41" s="7">
        <v>1</v>
      </c>
      <c r="N41" s="7">
        <v>1</v>
      </c>
      <c r="O41" s="7"/>
      <c r="P41" s="7"/>
      <c r="Q41" s="7">
        <f t="shared" ref="Q41:Q47" si="8">200*M41+150*N41+80*O41+80*P41</f>
        <v>350</v>
      </c>
      <c r="R41" s="25"/>
    </row>
    <row r="42" spans="1:18">
      <c r="A42" s="19">
        <v>40</v>
      </c>
      <c r="B42" s="5">
        <v>114286</v>
      </c>
      <c r="C42" s="6" t="s">
        <v>73</v>
      </c>
      <c r="D42" s="5" t="s">
        <v>35</v>
      </c>
      <c r="E42" s="7" t="s">
        <v>31</v>
      </c>
      <c r="F42" s="20">
        <v>154440</v>
      </c>
      <c r="G42" s="20">
        <v>173812.5</v>
      </c>
      <c r="H42" s="20">
        <v>229658.91</v>
      </c>
      <c r="I42" s="20">
        <v>44028.43</v>
      </c>
      <c r="J42" s="20">
        <f t="shared" si="5"/>
        <v>185630.48</v>
      </c>
      <c r="K42" s="8">
        <f t="shared" si="6"/>
        <v>1.20195855995856</v>
      </c>
      <c r="L42" s="8">
        <f t="shared" si="7"/>
        <v>1.0679926932758</v>
      </c>
      <c r="M42" s="7">
        <v>1</v>
      </c>
      <c r="N42" s="7">
        <v>1</v>
      </c>
      <c r="O42" s="7"/>
      <c r="P42" s="7">
        <v>1</v>
      </c>
      <c r="Q42" s="7">
        <f t="shared" si="8"/>
        <v>430</v>
      </c>
      <c r="R42" s="25"/>
    </row>
    <row r="43" spans="1:18">
      <c r="A43" s="19">
        <v>41</v>
      </c>
      <c r="B43" s="5">
        <v>704</v>
      </c>
      <c r="C43" s="6" t="s">
        <v>74</v>
      </c>
      <c r="D43" s="5" t="s">
        <v>20</v>
      </c>
      <c r="E43" s="7" t="s">
        <v>26</v>
      </c>
      <c r="F43" s="20">
        <v>124205.4</v>
      </c>
      <c r="G43" s="20">
        <v>131124.15</v>
      </c>
      <c r="H43" s="20">
        <v>171470.11</v>
      </c>
      <c r="I43" s="20">
        <v>34938.96</v>
      </c>
      <c r="J43" s="20">
        <f t="shared" si="5"/>
        <v>136531.15</v>
      </c>
      <c r="K43" s="8">
        <f t="shared" si="6"/>
        <v>1.09923682867251</v>
      </c>
      <c r="L43" s="8">
        <f t="shared" si="7"/>
        <v>1.04123572965011</v>
      </c>
      <c r="M43" s="7">
        <v>1</v>
      </c>
      <c r="N43" s="7">
        <v>1</v>
      </c>
      <c r="O43" s="7"/>
      <c r="P43" s="7"/>
      <c r="Q43" s="7">
        <f t="shared" si="8"/>
        <v>350</v>
      </c>
      <c r="R43" s="25"/>
    </row>
    <row r="44" spans="1:18">
      <c r="A44" s="19">
        <v>42</v>
      </c>
      <c r="B44" s="5">
        <v>539</v>
      </c>
      <c r="C44" s="6" t="s">
        <v>75</v>
      </c>
      <c r="D44" s="5" t="s">
        <v>38</v>
      </c>
      <c r="E44" s="7" t="s">
        <v>31</v>
      </c>
      <c r="F44" s="20">
        <v>139352.4</v>
      </c>
      <c r="G44" s="20">
        <v>150952.68</v>
      </c>
      <c r="H44" s="20">
        <v>206588.41</v>
      </c>
      <c r="I44" s="20">
        <v>40250.51</v>
      </c>
      <c r="J44" s="20">
        <f t="shared" si="5"/>
        <v>166337.9</v>
      </c>
      <c r="K44" s="8">
        <f t="shared" si="6"/>
        <v>1.19364933793749</v>
      </c>
      <c r="L44" s="8">
        <f t="shared" si="7"/>
        <v>1.10192081386034</v>
      </c>
      <c r="M44" s="7">
        <v>1</v>
      </c>
      <c r="N44" s="7">
        <v>1</v>
      </c>
      <c r="O44" s="7"/>
      <c r="P44" s="7"/>
      <c r="Q44" s="7">
        <f t="shared" si="8"/>
        <v>350</v>
      </c>
      <c r="R44" s="25"/>
    </row>
    <row r="45" spans="1:18">
      <c r="A45" s="19">
        <v>43</v>
      </c>
      <c r="B45" s="5">
        <v>717</v>
      </c>
      <c r="C45" s="6" t="s">
        <v>76</v>
      </c>
      <c r="D45" s="5" t="s">
        <v>38</v>
      </c>
      <c r="E45" s="7" t="s">
        <v>31</v>
      </c>
      <c r="F45" s="20">
        <v>160558.2</v>
      </c>
      <c r="G45" s="20">
        <v>173923.74</v>
      </c>
      <c r="H45" s="20">
        <v>205048.18</v>
      </c>
      <c r="I45" s="20">
        <v>30958.52</v>
      </c>
      <c r="J45" s="20">
        <f t="shared" si="5"/>
        <v>174089.66</v>
      </c>
      <c r="K45" s="8">
        <f t="shared" si="6"/>
        <v>1.08427760151771</v>
      </c>
      <c r="L45" s="8">
        <f t="shared" si="7"/>
        <v>1.00095398132538</v>
      </c>
      <c r="M45" s="7">
        <v>1</v>
      </c>
      <c r="N45" s="7">
        <v>1</v>
      </c>
      <c r="O45" s="7"/>
      <c r="P45" s="7"/>
      <c r="Q45" s="7">
        <f t="shared" si="8"/>
        <v>350</v>
      </c>
      <c r="R45" s="25"/>
    </row>
    <row r="46" spans="1:18">
      <c r="A46" s="19">
        <v>44</v>
      </c>
      <c r="B46" s="5">
        <v>721</v>
      </c>
      <c r="C46" s="6" t="s">
        <v>77</v>
      </c>
      <c r="D46" s="5" t="s">
        <v>38</v>
      </c>
      <c r="E46" s="7" t="s">
        <v>31</v>
      </c>
      <c r="F46" s="20">
        <v>163587.6</v>
      </c>
      <c r="G46" s="20">
        <v>177205.32</v>
      </c>
      <c r="H46" s="20">
        <v>227099.27</v>
      </c>
      <c r="I46" s="20">
        <v>40714.49</v>
      </c>
      <c r="J46" s="20">
        <f t="shared" si="5"/>
        <v>186384.78</v>
      </c>
      <c r="K46" s="8">
        <f t="shared" si="6"/>
        <v>1.13935762857331</v>
      </c>
      <c r="L46" s="8">
        <f t="shared" si="7"/>
        <v>1.05180126646311</v>
      </c>
      <c r="M46" s="7">
        <v>1</v>
      </c>
      <c r="N46" s="7">
        <v>2</v>
      </c>
      <c r="O46" s="7"/>
      <c r="P46" s="7"/>
      <c r="Q46" s="7">
        <f t="shared" si="8"/>
        <v>500</v>
      </c>
      <c r="R46" s="25"/>
    </row>
    <row r="47" spans="1:18">
      <c r="A47" s="19">
        <v>45</v>
      </c>
      <c r="B47" s="5">
        <v>104428</v>
      </c>
      <c r="C47" s="6" t="s">
        <v>78</v>
      </c>
      <c r="D47" s="5" t="s">
        <v>79</v>
      </c>
      <c r="E47" s="7" t="s">
        <v>31</v>
      </c>
      <c r="F47" s="20">
        <v>136323</v>
      </c>
      <c r="G47" s="20">
        <v>147671.1</v>
      </c>
      <c r="H47" s="20">
        <v>227298.46</v>
      </c>
      <c r="I47" s="20">
        <v>38626.97</v>
      </c>
      <c r="J47" s="20">
        <f t="shared" si="5"/>
        <v>188671.49</v>
      </c>
      <c r="K47" s="8">
        <f t="shared" si="6"/>
        <v>1.38400335966785</v>
      </c>
      <c r="L47" s="8">
        <f t="shared" si="7"/>
        <v>1.27764667561899</v>
      </c>
      <c r="M47" s="7">
        <v>1</v>
      </c>
      <c r="N47" s="7">
        <v>1</v>
      </c>
      <c r="O47" s="7">
        <v>1</v>
      </c>
      <c r="P47" s="7"/>
      <c r="Q47" s="7">
        <f t="shared" si="8"/>
        <v>430</v>
      </c>
      <c r="R47" s="25"/>
    </row>
    <row r="48" spans="1:18">
      <c r="A48" s="19">
        <v>46</v>
      </c>
      <c r="B48" s="5">
        <v>106399</v>
      </c>
      <c r="C48" s="6" t="s">
        <v>80</v>
      </c>
      <c r="D48" s="5" t="s">
        <v>35</v>
      </c>
      <c r="E48" s="7" t="s">
        <v>43</v>
      </c>
      <c r="F48" s="20">
        <v>200491.2</v>
      </c>
      <c r="G48" s="20">
        <v>225956.25</v>
      </c>
      <c r="H48" s="20">
        <v>289952.56</v>
      </c>
      <c r="I48" s="20">
        <v>52839.15</v>
      </c>
      <c r="J48" s="20">
        <f t="shared" si="5"/>
        <v>237113.41</v>
      </c>
      <c r="K48" s="8">
        <f t="shared" si="6"/>
        <v>1.18266243106929</v>
      </c>
      <c r="L48" s="8">
        <f t="shared" si="7"/>
        <v>1.04937752330374</v>
      </c>
      <c r="M48" s="7">
        <v>1</v>
      </c>
      <c r="N48" s="7">
        <v>1</v>
      </c>
      <c r="O48" s="7"/>
      <c r="P48" s="7">
        <v>1</v>
      </c>
      <c r="Q48" s="7">
        <f>300*M48+200*N48+80*O48+80*P48</f>
        <v>580</v>
      </c>
      <c r="R48" s="25"/>
    </row>
    <row r="49" spans="1:18">
      <c r="A49" s="19">
        <v>47</v>
      </c>
      <c r="B49" s="5">
        <v>101453</v>
      </c>
      <c r="C49" s="6" t="s">
        <v>81</v>
      </c>
      <c r="D49" s="5" t="s">
        <v>35</v>
      </c>
      <c r="E49" s="7" t="s">
        <v>43</v>
      </c>
      <c r="F49" s="20">
        <v>184407.84</v>
      </c>
      <c r="G49" s="20">
        <v>200377.8</v>
      </c>
      <c r="H49" s="20">
        <v>301743.51</v>
      </c>
      <c r="I49" s="20">
        <v>40324.36</v>
      </c>
      <c r="J49" s="20">
        <f t="shared" si="5"/>
        <v>261419.15</v>
      </c>
      <c r="K49" s="8">
        <f t="shared" si="6"/>
        <v>1.41761407757935</v>
      </c>
      <c r="L49" s="8">
        <f t="shared" si="7"/>
        <v>1.30463130147152</v>
      </c>
      <c r="M49" s="7">
        <v>1</v>
      </c>
      <c r="N49" s="7">
        <v>1</v>
      </c>
      <c r="O49" s="7"/>
      <c r="P49" s="7"/>
      <c r="Q49" s="7">
        <f t="shared" ref="Q49:Q54" si="9">300*M49+200*N49+80*O49+80*P49</f>
        <v>500</v>
      </c>
      <c r="R49" s="25"/>
    </row>
    <row r="50" spans="1:18">
      <c r="A50" s="19">
        <v>48</v>
      </c>
      <c r="B50" s="5">
        <v>511</v>
      </c>
      <c r="C50" s="6" t="s">
        <v>82</v>
      </c>
      <c r="D50" s="5" t="s">
        <v>33</v>
      </c>
      <c r="E50" s="7" t="s">
        <v>50</v>
      </c>
      <c r="F50" s="20">
        <v>238609.8</v>
      </c>
      <c r="G50" s="20">
        <v>263839.68</v>
      </c>
      <c r="H50" s="20">
        <v>330177.32</v>
      </c>
      <c r="I50" s="20">
        <v>64667.35</v>
      </c>
      <c r="J50" s="20">
        <f t="shared" si="5"/>
        <v>265509.97</v>
      </c>
      <c r="K50" s="8">
        <f t="shared" si="6"/>
        <v>1.11273707115131</v>
      </c>
      <c r="L50" s="8">
        <f t="shared" si="7"/>
        <v>1.00633070052238</v>
      </c>
      <c r="M50" s="7">
        <v>1</v>
      </c>
      <c r="N50" s="7">
        <v>1</v>
      </c>
      <c r="O50" s="7"/>
      <c r="P50" s="7">
        <v>1</v>
      </c>
      <c r="Q50" s="7">
        <f t="shared" si="9"/>
        <v>580</v>
      </c>
      <c r="R50" s="25"/>
    </row>
    <row r="51" spans="1:18">
      <c r="A51" s="19">
        <v>49</v>
      </c>
      <c r="B51" s="5">
        <v>357</v>
      </c>
      <c r="C51" s="6" t="s">
        <v>83</v>
      </c>
      <c r="D51" s="5" t="s">
        <v>29</v>
      </c>
      <c r="E51" s="7" t="s">
        <v>50</v>
      </c>
      <c r="F51" s="20">
        <v>231822</v>
      </c>
      <c r="G51" s="20">
        <v>251707.5</v>
      </c>
      <c r="H51" s="20">
        <v>406200.68</v>
      </c>
      <c r="I51" s="20">
        <v>104447.78</v>
      </c>
      <c r="J51" s="20">
        <f t="shared" si="5"/>
        <v>301752.9</v>
      </c>
      <c r="K51" s="8">
        <f t="shared" si="6"/>
        <v>1.30165773740197</v>
      </c>
      <c r="L51" s="8">
        <f t="shared" si="7"/>
        <v>1.19882363457585</v>
      </c>
      <c r="M51" s="7">
        <v>1</v>
      </c>
      <c r="N51" s="7">
        <v>2</v>
      </c>
      <c r="O51" s="7"/>
      <c r="P51" s="7">
        <v>1</v>
      </c>
      <c r="Q51" s="7">
        <f t="shared" si="9"/>
        <v>780</v>
      </c>
      <c r="R51" s="25"/>
    </row>
    <row r="52" spans="1:18">
      <c r="A52" s="19">
        <v>50</v>
      </c>
      <c r="B52" s="5">
        <v>379</v>
      </c>
      <c r="C52" s="6" t="s">
        <v>84</v>
      </c>
      <c r="D52" s="5" t="s">
        <v>29</v>
      </c>
      <c r="E52" s="7" t="s">
        <v>43</v>
      </c>
      <c r="F52" s="20">
        <v>217125.36</v>
      </c>
      <c r="G52" s="20">
        <v>229404.69</v>
      </c>
      <c r="H52" s="20">
        <v>297815.54</v>
      </c>
      <c r="I52" s="20">
        <v>55018.58</v>
      </c>
      <c r="J52" s="20">
        <f t="shared" si="5"/>
        <v>242796.96</v>
      </c>
      <c r="K52" s="8">
        <f t="shared" si="6"/>
        <v>1.11823400085554</v>
      </c>
      <c r="L52" s="8">
        <f t="shared" si="7"/>
        <v>1.05837836183733</v>
      </c>
      <c r="M52" s="7">
        <v>1</v>
      </c>
      <c r="N52" s="7">
        <v>2</v>
      </c>
      <c r="O52" s="7"/>
      <c r="P52" s="7"/>
      <c r="Q52" s="7">
        <f t="shared" si="9"/>
        <v>700</v>
      </c>
      <c r="R52" s="25"/>
    </row>
    <row r="53" spans="1:18">
      <c r="A53" s="19">
        <v>51</v>
      </c>
      <c r="B53" s="5">
        <v>571</v>
      </c>
      <c r="C53" s="6" t="s">
        <v>85</v>
      </c>
      <c r="D53" s="5" t="s">
        <v>33</v>
      </c>
      <c r="E53" s="7" t="s">
        <v>50</v>
      </c>
      <c r="F53" s="20">
        <v>356918.4</v>
      </c>
      <c r="G53" s="20">
        <v>374220</v>
      </c>
      <c r="H53" s="20">
        <v>464873.8</v>
      </c>
      <c r="I53" s="20">
        <v>75956.92</v>
      </c>
      <c r="J53" s="20">
        <f t="shared" si="5"/>
        <v>388916.88</v>
      </c>
      <c r="K53" s="8">
        <f t="shared" si="6"/>
        <v>1.08965208854461</v>
      </c>
      <c r="L53" s="8">
        <f t="shared" si="7"/>
        <v>1.0392733686067</v>
      </c>
      <c r="M53" s="7">
        <v>1</v>
      </c>
      <c r="N53" s="7">
        <v>1</v>
      </c>
      <c r="O53" s="7"/>
      <c r="P53" s="7"/>
      <c r="Q53" s="7">
        <f t="shared" si="9"/>
        <v>500</v>
      </c>
      <c r="R53" s="25"/>
    </row>
    <row r="54" spans="1:18">
      <c r="A54" s="19">
        <v>52</v>
      </c>
      <c r="B54" s="5">
        <v>343</v>
      </c>
      <c r="C54" s="6" t="s">
        <v>86</v>
      </c>
      <c r="D54" s="5" t="s">
        <v>29</v>
      </c>
      <c r="E54" s="7" t="s">
        <v>87</v>
      </c>
      <c r="F54" s="20">
        <v>476280</v>
      </c>
      <c r="G54" s="20">
        <v>513216</v>
      </c>
      <c r="H54" s="20">
        <v>678244.5</v>
      </c>
      <c r="I54" s="20">
        <v>136582.56</v>
      </c>
      <c r="J54" s="20">
        <f t="shared" si="5"/>
        <v>541661.94</v>
      </c>
      <c r="K54" s="8">
        <f t="shared" si="6"/>
        <v>1.13727626606198</v>
      </c>
      <c r="L54" s="8">
        <f t="shared" si="7"/>
        <v>1.05542683782267</v>
      </c>
      <c r="M54" s="7">
        <v>1</v>
      </c>
      <c r="N54" s="7">
        <v>3</v>
      </c>
      <c r="O54" s="7"/>
      <c r="P54" s="7">
        <v>1</v>
      </c>
      <c r="Q54" s="7">
        <f t="shared" si="9"/>
        <v>980</v>
      </c>
      <c r="R54" s="25"/>
    </row>
    <row r="55" spans="1:18">
      <c r="A55" s="19">
        <v>53</v>
      </c>
      <c r="B55" s="5">
        <v>591</v>
      </c>
      <c r="C55" s="6" t="s">
        <v>88</v>
      </c>
      <c r="D55" s="5" t="s">
        <v>38</v>
      </c>
      <c r="E55" s="7" t="s">
        <v>89</v>
      </c>
      <c r="F55" s="20">
        <v>45441</v>
      </c>
      <c r="G55" s="20">
        <v>49223.7</v>
      </c>
      <c r="H55" s="20">
        <v>62118.19</v>
      </c>
      <c r="I55" s="20">
        <v>11403.79</v>
      </c>
      <c r="J55" s="20">
        <f t="shared" si="5"/>
        <v>50714.4</v>
      </c>
      <c r="K55" s="8">
        <f t="shared" si="6"/>
        <v>1.11604938271605</v>
      </c>
      <c r="L55" s="8">
        <f t="shared" si="7"/>
        <v>1.03028419237075</v>
      </c>
      <c r="M55" s="7">
        <v>1</v>
      </c>
      <c r="N55" s="7"/>
      <c r="O55" s="7">
        <v>1</v>
      </c>
      <c r="P55" s="7"/>
      <c r="Q55" s="7">
        <f>200*M55+150*N55+80*O55+80*P55</f>
        <v>280</v>
      </c>
      <c r="R55" s="25"/>
    </row>
    <row r="56" spans="1:18">
      <c r="A56" s="19">
        <v>54</v>
      </c>
      <c r="B56" s="5">
        <v>116773</v>
      </c>
      <c r="C56" s="6" t="s">
        <v>90</v>
      </c>
      <c r="D56" s="5" t="s">
        <v>35</v>
      </c>
      <c r="E56" s="7" t="s">
        <v>21</v>
      </c>
      <c r="F56" s="20">
        <v>103334.4</v>
      </c>
      <c r="G56" s="20">
        <v>113400</v>
      </c>
      <c r="H56" s="20">
        <v>136943.68</v>
      </c>
      <c r="I56" s="20">
        <v>21165.56</v>
      </c>
      <c r="J56" s="20">
        <f t="shared" si="5"/>
        <v>115778.12</v>
      </c>
      <c r="K56" s="8">
        <f t="shared" si="6"/>
        <v>1.1204218537099</v>
      </c>
      <c r="L56" s="8">
        <f t="shared" si="7"/>
        <v>1.02097107583774</v>
      </c>
      <c r="M56" s="7">
        <v>1</v>
      </c>
      <c r="N56" s="7">
        <v>1</v>
      </c>
      <c r="O56" s="7"/>
      <c r="P56" s="7"/>
      <c r="Q56" s="7">
        <f>200*M56+150*N56+80*O56+80*P56</f>
        <v>350</v>
      </c>
      <c r="R56" s="25"/>
    </row>
    <row r="57" spans="1:18">
      <c r="A57" s="19">
        <v>55</v>
      </c>
      <c r="B57" s="5">
        <v>118074</v>
      </c>
      <c r="C57" s="6" t="s">
        <v>91</v>
      </c>
      <c r="D57" s="5" t="s">
        <v>33</v>
      </c>
      <c r="E57" s="7" t="s">
        <v>50</v>
      </c>
      <c r="F57" s="20">
        <v>194322.24</v>
      </c>
      <c r="G57" s="20">
        <v>214326</v>
      </c>
      <c r="H57" s="20">
        <v>328797.95</v>
      </c>
      <c r="I57" s="20">
        <v>62707.74</v>
      </c>
      <c r="J57" s="20">
        <f t="shared" si="5"/>
        <v>266090.21</v>
      </c>
      <c r="K57" s="8">
        <f t="shared" si="6"/>
        <v>1.36932453022361</v>
      </c>
      <c r="L57" s="8">
        <f t="shared" si="7"/>
        <v>1.24152090740274</v>
      </c>
      <c r="M57" s="7">
        <v>1</v>
      </c>
      <c r="N57" s="7">
        <v>1</v>
      </c>
      <c r="O57" s="7"/>
      <c r="P57" s="7">
        <v>2</v>
      </c>
      <c r="Q57" s="7">
        <f>300*M57+200*N57+80*O57+80*P57</f>
        <v>660</v>
      </c>
      <c r="R57" s="25"/>
    </row>
    <row r="58" spans="1:18">
      <c r="A58" s="19">
        <v>56</v>
      </c>
      <c r="B58" s="5">
        <v>118951</v>
      </c>
      <c r="C58" s="6" t="s">
        <v>92</v>
      </c>
      <c r="D58" s="5" t="s">
        <v>35</v>
      </c>
      <c r="E58" s="7" t="s">
        <v>26</v>
      </c>
      <c r="F58" s="20">
        <v>110848.5</v>
      </c>
      <c r="G58" s="20">
        <v>124031.25</v>
      </c>
      <c r="H58" s="20">
        <v>158794.75</v>
      </c>
      <c r="I58" s="20">
        <v>23666.21</v>
      </c>
      <c r="J58" s="20">
        <f t="shared" si="5"/>
        <v>135128.54</v>
      </c>
      <c r="K58" s="8">
        <f t="shared" si="6"/>
        <v>1.21903805644641</v>
      </c>
      <c r="L58" s="8">
        <f t="shared" si="7"/>
        <v>1.08947172587554</v>
      </c>
      <c r="M58" s="7">
        <v>1</v>
      </c>
      <c r="N58" s="7">
        <v>1</v>
      </c>
      <c r="O58" s="7"/>
      <c r="P58" s="7"/>
      <c r="Q58" s="7">
        <f>200*M58+150*N58+80*O58+80*P58</f>
        <v>350</v>
      </c>
      <c r="R58" s="25"/>
    </row>
    <row r="59" spans="1:18">
      <c r="A59" s="19">
        <v>57</v>
      </c>
      <c r="B59" s="5">
        <v>119263</v>
      </c>
      <c r="C59" s="6" t="s">
        <v>93</v>
      </c>
      <c r="D59" s="5" t="s">
        <v>35</v>
      </c>
      <c r="E59" s="7" t="s">
        <v>26</v>
      </c>
      <c r="F59" s="20">
        <v>101347.2</v>
      </c>
      <c r="G59" s="20">
        <v>114480</v>
      </c>
      <c r="H59" s="20">
        <v>157968.88</v>
      </c>
      <c r="I59" s="20">
        <v>31389.46</v>
      </c>
      <c r="J59" s="20">
        <f t="shared" si="5"/>
        <v>126579.42</v>
      </c>
      <c r="K59" s="8">
        <f t="shared" si="6"/>
        <v>1.24896810173345</v>
      </c>
      <c r="L59" s="8">
        <f t="shared" si="7"/>
        <v>1.10569025157233</v>
      </c>
      <c r="M59" s="7">
        <v>1</v>
      </c>
      <c r="N59" s="7">
        <v>1</v>
      </c>
      <c r="O59" s="7"/>
      <c r="P59" s="7"/>
      <c r="Q59" s="7">
        <f>200*M59+150*N59+80*O59+80*P59</f>
        <v>350</v>
      </c>
      <c r="R59" s="25"/>
    </row>
    <row r="60" spans="1:18">
      <c r="A60" s="19">
        <v>58</v>
      </c>
      <c r="B60" s="5">
        <v>114848</v>
      </c>
      <c r="C60" s="6" t="s">
        <v>94</v>
      </c>
      <c r="D60" s="5" t="s">
        <v>33</v>
      </c>
      <c r="E60" s="7" t="s">
        <v>21</v>
      </c>
      <c r="F60" s="20">
        <v>62899.2</v>
      </c>
      <c r="G60" s="20">
        <v>67543.2</v>
      </c>
      <c r="H60" s="20">
        <v>95355.91</v>
      </c>
      <c r="I60" s="20">
        <v>3216</v>
      </c>
      <c r="J60" s="20">
        <f t="shared" si="5"/>
        <v>92139.91</v>
      </c>
      <c r="K60" s="8">
        <f t="shared" si="6"/>
        <v>1.46488206527269</v>
      </c>
      <c r="L60" s="8">
        <f t="shared" si="7"/>
        <v>1.36416263961435</v>
      </c>
      <c r="M60" s="7"/>
      <c r="N60" s="7">
        <v>1</v>
      </c>
      <c r="O60" s="7"/>
      <c r="P60" s="7"/>
      <c r="Q60" s="7">
        <f>200*M60+150*N60+80*O60+80*P60</f>
        <v>150</v>
      </c>
      <c r="R60" s="26"/>
    </row>
    <row r="61" spans="8:17">
      <c r="H61" s="20"/>
      <c r="I61" s="20"/>
      <c r="Q61" s="15">
        <f>SUM(Q3:Q60)</f>
        <v>19990</v>
      </c>
    </row>
  </sheetData>
  <autoFilter ref="A2:R61">
    <extLst/>
  </autoFilter>
  <mergeCells count="3">
    <mergeCell ref="A1:R1"/>
    <mergeCell ref="R3:R38"/>
    <mergeCell ref="R39:R6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19" workbookViewId="0">
      <selection activeCell="F37" sqref="F37"/>
    </sheetView>
  </sheetViews>
  <sheetFormatPr defaultColWidth="9" defaultRowHeight="13.5"/>
  <cols>
    <col min="4" max="4" width="26" customWidth="1"/>
    <col min="9" max="9" width="30.375" customWidth="1"/>
  </cols>
  <sheetData>
    <row r="1" ht="27" customHeight="1" spans="1:9">
      <c r="A1" s="1" t="s">
        <v>95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 t="s">
        <v>4</v>
      </c>
      <c r="C2" s="2" t="s">
        <v>2</v>
      </c>
      <c r="D2" s="2" t="s">
        <v>3</v>
      </c>
      <c r="E2" s="3" t="s">
        <v>5</v>
      </c>
      <c r="F2" s="3" t="s">
        <v>11</v>
      </c>
      <c r="G2" s="3" t="s">
        <v>12</v>
      </c>
      <c r="H2" s="2" t="s">
        <v>17</v>
      </c>
      <c r="I2" s="2" t="s">
        <v>18</v>
      </c>
    </row>
    <row r="3" spans="1:9">
      <c r="A3" s="4">
        <v>1</v>
      </c>
      <c r="B3" s="4" t="s">
        <v>33</v>
      </c>
      <c r="C3" s="5">
        <v>733</v>
      </c>
      <c r="D3" s="6" t="s">
        <v>32</v>
      </c>
      <c r="E3" s="7" t="s">
        <v>21</v>
      </c>
      <c r="F3" s="8">
        <v>1.03601709350576</v>
      </c>
      <c r="G3" s="9">
        <v>0.943881981112436</v>
      </c>
      <c r="H3" s="10">
        <v>100</v>
      </c>
      <c r="I3" s="13" t="s">
        <v>96</v>
      </c>
    </row>
    <row r="4" spans="1:9">
      <c r="A4" s="4"/>
      <c r="B4" s="4"/>
      <c r="C4" s="5">
        <v>743</v>
      </c>
      <c r="D4" s="6" t="s">
        <v>44</v>
      </c>
      <c r="E4" s="7" t="s">
        <v>31</v>
      </c>
      <c r="F4" s="8">
        <v>1.01919185182491</v>
      </c>
      <c r="G4" s="9">
        <v>0.94086988460387</v>
      </c>
      <c r="H4" s="10">
        <v>100</v>
      </c>
      <c r="I4" s="13"/>
    </row>
    <row r="5" spans="1:9">
      <c r="A5" s="4"/>
      <c r="B5" s="4"/>
      <c r="C5" s="5">
        <v>103639</v>
      </c>
      <c r="D5" s="6" t="s">
        <v>45</v>
      </c>
      <c r="E5" s="7" t="s">
        <v>31</v>
      </c>
      <c r="F5" s="8">
        <v>1.06196206191667</v>
      </c>
      <c r="G5" s="9">
        <v>0.97912404369552</v>
      </c>
      <c r="H5" s="10">
        <v>100</v>
      </c>
      <c r="I5" s="13"/>
    </row>
    <row r="6" spans="1:9">
      <c r="A6" s="4"/>
      <c r="B6" s="4"/>
      <c r="C6" s="5">
        <v>515</v>
      </c>
      <c r="D6" s="6" t="s">
        <v>52</v>
      </c>
      <c r="E6" s="7" t="s">
        <v>31</v>
      </c>
      <c r="F6" s="8">
        <v>1.02388273491215</v>
      </c>
      <c r="G6" s="9">
        <v>0.978365209139353</v>
      </c>
      <c r="H6" s="10">
        <v>100</v>
      </c>
      <c r="I6" s="13"/>
    </row>
    <row r="7" spans="1:9">
      <c r="A7" s="4"/>
      <c r="B7" s="4"/>
      <c r="C7" s="5">
        <v>707</v>
      </c>
      <c r="D7" s="6" t="s">
        <v>61</v>
      </c>
      <c r="E7" s="7" t="s">
        <v>50</v>
      </c>
      <c r="F7" s="8">
        <v>1.04301004095054</v>
      </c>
      <c r="G7" s="9">
        <v>0.908284475186649</v>
      </c>
      <c r="H7" s="10">
        <v>100</v>
      </c>
      <c r="I7" s="13"/>
    </row>
    <row r="8" spans="1:9">
      <c r="A8" s="4"/>
      <c r="B8" s="4"/>
      <c r="C8" s="5">
        <v>106568</v>
      </c>
      <c r="D8" s="6" t="s">
        <v>71</v>
      </c>
      <c r="E8" s="7" t="s">
        <v>21</v>
      </c>
      <c r="F8" s="8">
        <v>1.21366775373596</v>
      </c>
      <c r="G8" s="8">
        <v>1.10573380592798</v>
      </c>
      <c r="H8" s="10">
        <v>200</v>
      </c>
      <c r="I8" s="13"/>
    </row>
    <row r="9" spans="1:9">
      <c r="A9" s="4"/>
      <c r="B9" s="4"/>
      <c r="C9" s="5">
        <v>511</v>
      </c>
      <c r="D9" s="6" t="s">
        <v>82</v>
      </c>
      <c r="E9" s="7" t="s">
        <v>50</v>
      </c>
      <c r="F9" s="8">
        <v>1.11273707115131</v>
      </c>
      <c r="G9" s="8">
        <v>1.00633070052238</v>
      </c>
      <c r="H9" s="10">
        <v>200</v>
      </c>
      <c r="I9" s="13"/>
    </row>
    <row r="10" spans="1:9">
      <c r="A10" s="4"/>
      <c r="B10" s="4"/>
      <c r="C10" s="5">
        <v>571</v>
      </c>
      <c r="D10" s="6" t="s">
        <v>85</v>
      </c>
      <c r="E10" s="7" t="s">
        <v>50</v>
      </c>
      <c r="F10" s="8">
        <v>1.08965208854461</v>
      </c>
      <c r="G10" s="8">
        <v>1.0392733686067</v>
      </c>
      <c r="H10" s="10">
        <v>200</v>
      </c>
      <c r="I10" s="13"/>
    </row>
    <row r="11" spans="1:9">
      <c r="A11" s="4"/>
      <c r="B11" s="4"/>
      <c r="C11" s="5">
        <v>118074</v>
      </c>
      <c r="D11" s="6" t="s">
        <v>91</v>
      </c>
      <c r="E11" s="7" t="s">
        <v>50</v>
      </c>
      <c r="F11" s="8">
        <v>1.36932453022361</v>
      </c>
      <c r="G11" s="8">
        <v>1.24152090740274</v>
      </c>
      <c r="H11" s="10">
        <v>200</v>
      </c>
      <c r="I11" s="13"/>
    </row>
    <row r="12" spans="1:9">
      <c r="A12" s="4"/>
      <c r="B12" s="4"/>
      <c r="C12" s="5">
        <v>114848</v>
      </c>
      <c r="D12" s="6" t="s">
        <v>94</v>
      </c>
      <c r="E12" s="7" t="s">
        <v>21</v>
      </c>
      <c r="F12" s="8">
        <v>1.46488206527269</v>
      </c>
      <c r="G12" s="8">
        <v>1.36416263961435</v>
      </c>
      <c r="H12" s="10">
        <v>200</v>
      </c>
      <c r="I12" s="13"/>
    </row>
    <row r="13" spans="1:9">
      <c r="A13" s="4">
        <v>2</v>
      </c>
      <c r="B13" s="4" t="s">
        <v>35</v>
      </c>
      <c r="C13" s="5">
        <v>104429</v>
      </c>
      <c r="D13" s="6" t="s">
        <v>34</v>
      </c>
      <c r="E13" s="7" t="s">
        <v>21</v>
      </c>
      <c r="F13" s="8">
        <v>1.01195622854617</v>
      </c>
      <c r="G13" s="9">
        <v>0.92196089792983</v>
      </c>
      <c r="H13" s="10">
        <v>100</v>
      </c>
      <c r="I13" s="13"/>
    </row>
    <row r="14" spans="1:9">
      <c r="A14" s="4"/>
      <c r="B14" s="4"/>
      <c r="C14" s="5">
        <v>752</v>
      </c>
      <c r="D14" s="6" t="s">
        <v>36</v>
      </c>
      <c r="E14" s="7" t="s">
        <v>21</v>
      </c>
      <c r="F14" s="8">
        <v>1.00773617820719</v>
      </c>
      <c r="G14" s="9">
        <v>0.918116145271485</v>
      </c>
      <c r="H14" s="10">
        <v>100</v>
      </c>
      <c r="I14" s="13"/>
    </row>
    <row r="15" spans="1:9">
      <c r="A15" s="4"/>
      <c r="B15" s="4"/>
      <c r="C15" s="5">
        <v>570</v>
      </c>
      <c r="D15" s="6" t="s">
        <v>39</v>
      </c>
      <c r="E15" s="7" t="s">
        <v>26</v>
      </c>
      <c r="F15" s="8">
        <v>1.03593450848353</v>
      </c>
      <c r="G15" s="9">
        <v>0.956325916174526</v>
      </c>
      <c r="H15" s="10">
        <v>100</v>
      </c>
      <c r="I15" s="13"/>
    </row>
    <row r="16" spans="1:9">
      <c r="A16" s="4"/>
      <c r="B16" s="4"/>
      <c r="C16" s="5">
        <v>107658</v>
      </c>
      <c r="D16" s="6" t="s">
        <v>49</v>
      </c>
      <c r="E16" s="7" t="s">
        <v>50</v>
      </c>
      <c r="F16" s="8">
        <v>1.13726911229302</v>
      </c>
      <c r="G16" s="9">
        <v>0.991080344848756</v>
      </c>
      <c r="H16" s="10">
        <v>100</v>
      </c>
      <c r="I16" s="13"/>
    </row>
    <row r="17" spans="1:9">
      <c r="A17" s="4"/>
      <c r="B17" s="4"/>
      <c r="C17" s="5">
        <v>730</v>
      </c>
      <c r="D17" s="6" t="s">
        <v>56</v>
      </c>
      <c r="E17" s="7" t="s">
        <v>50</v>
      </c>
      <c r="F17" s="8">
        <v>1.0658375320069</v>
      </c>
      <c r="G17" s="9">
        <v>0.989521495127764</v>
      </c>
      <c r="H17" s="10">
        <v>100</v>
      </c>
      <c r="I17" s="13"/>
    </row>
    <row r="18" spans="1:9">
      <c r="A18" s="4"/>
      <c r="B18" s="4"/>
      <c r="C18" s="5">
        <v>709</v>
      </c>
      <c r="D18" s="6" t="s">
        <v>59</v>
      </c>
      <c r="E18" s="7" t="s">
        <v>31</v>
      </c>
      <c r="F18" s="8">
        <v>1.01585097001764</v>
      </c>
      <c r="G18" s="9">
        <v>0.961475580867281</v>
      </c>
      <c r="H18" s="10">
        <v>100</v>
      </c>
      <c r="I18" s="13"/>
    </row>
    <row r="19" spans="1:9">
      <c r="A19" s="4"/>
      <c r="B19" s="4"/>
      <c r="C19" s="5">
        <v>122906</v>
      </c>
      <c r="D19" s="6" t="s">
        <v>67</v>
      </c>
      <c r="E19" s="7" t="s">
        <v>21</v>
      </c>
      <c r="F19" s="8">
        <v>1.05701242407738</v>
      </c>
      <c r="G19" s="9">
        <v>0.957197691537381</v>
      </c>
      <c r="H19" s="10">
        <v>100</v>
      </c>
      <c r="I19" s="13"/>
    </row>
    <row r="20" spans="1:9">
      <c r="A20" s="4"/>
      <c r="B20" s="4"/>
      <c r="C20" s="5">
        <v>113833</v>
      </c>
      <c r="D20" s="6" t="s">
        <v>69</v>
      </c>
      <c r="E20" s="7" t="s">
        <v>26</v>
      </c>
      <c r="F20" s="8">
        <v>1.24372957669761</v>
      </c>
      <c r="G20" s="8">
        <v>1.11573410569766</v>
      </c>
      <c r="H20" s="10">
        <v>200</v>
      </c>
      <c r="I20" s="13"/>
    </row>
    <row r="21" spans="1:9">
      <c r="A21" s="4"/>
      <c r="B21" s="4"/>
      <c r="C21" s="5">
        <v>113025</v>
      </c>
      <c r="D21" s="6" t="s">
        <v>72</v>
      </c>
      <c r="E21" s="7" t="s">
        <v>26</v>
      </c>
      <c r="F21" s="8">
        <v>1.15969450366798</v>
      </c>
      <c r="G21" s="8">
        <v>1.01062309368192</v>
      </c>
      <c r="H21" s="10">
        <v>200</v>
      </c>
      <c r="I21" s="13"/>
    </row>
    <row r="22" spans="1:9">
      <c r="A22" s="4"/>
      <c r="B22" s="4"/>
      <c r="C22" s="5">
        <v>114286</v>
      </c>
      <c r="D22" s="6" t="s">
        <v>73</v>
      </c>
      <c r="E22" s="7" t="s">
        <v>31</v>
      </c>
      <c r="F22" s="8">
        <v>1.20195855995856</v>
      </c>
      <c r="G22" s="8">
        <v>1.0679926932758</v>
      </c>
      <c r="H22" s="10">
        <v>200</v>
      </c>
      <c r="I22" s="13"/>
    </row>
    <row r="23" spans="1:9">
      <c r="A23" s="4"/>
      <c r="B23" s="4"/>
      <c r="C23" s="5">
        <v>106399</v>
      </c>
      <c r="D23" s="6" t="s">
        <v>80</v>
      </c>
      <c r="E23" s="7" t="s">
        <v>43</v>
      </c>
      <c r="F23" s="8">
        <v>1.18266243106929</v>
      </c>
      <c r="G23" s="8">
        <v>1.04937752330374</v>
      </c>
      <c r="H23" s="10">
        <v>200</v>
      </c>
      <c r="I23" s="13"/>
    </row>
    <row r="24" spans="1:9">
      <c r="A24" s="4"/>
      <c r="B24" s="4"/>
      <c r="C24" s="5">
        <v>101453</v>
      </c>
      <c r="D24" s="6" t="s">
        <v>81</v>
      </c>
      <c r="E24" s="7" t="s">
        <v>43</v>
      </c>
      <c r="F24" s="8">
        <v>1.41761407757935</v>
      </c>
      <c r="G24" s="8">
        <v>1.30463130147152</v>
      </c>
      <c r="H24" s="10">
        <v>200</v>
      </c>
      <c r="I24" s="13"/>
    </row>
    <row r="25" spans="1:9">
      <c r="A25" s="4"/>
      <c r="B25" s="4"/>
      <c r="C25" s="5">
        <v>116773</v>
      </c>
      <c r="D25" s="6" t="s">
        <v>90</v>
      </c>
      <c r="E25" s="7" t="s">
        <v>21</v>
      </c>
      <c r="F25" s="8">
        <v>1.1204218537099</v>
      </c>
      <c r="G25" s="8">
        <v>1.02097107583774</v>
      </c>
      <c r="H25" s="10">
        <v>200</v>
      </c>
      <c r="I25" s="13"/>
    </row>
    <row r="26" spans="1:9">
      <c r="A26" s="4"/>
      <c r="B26" s="4"/>
      <c r="C26" s="5">
        <v>118951</v>
      </c>
      <c r="D26" s="6" t="s">
        <v>92</v>
      </c>
      <c r="E26" s="7" t="s">
        <v>26</v>
      </c>
      <c r="F26" s="8">
        <v>1.21903805644641</v>
      </c>
      <c r="G26" s="8">
        <v>1.08947172587554</v>
      </c>
      <c r="H26" s="10">
        <v>200</v>
      </c>
      <c r="I26" s="13"/>
    </row>
    <row r="27" spans="1:9">
      <c r="A27" s="4"/>
      <c r="B27" s="4"/>
      <c r="C27" s="5">
        <v>119263</v>
      </c>
      <c r="D27" s="6" t="s">
        <v>93</v>
      </c>
      <c r="E27" s="7" t="s">
        <v>26</v>
      </c>
      <c r="F27" s="8">
        <v>1.24896810173345</v>
      </c>
      <c r="G27" s="8">
        <v>1.10569025157233</v>
      </c>
      <c r="H27" s="10">
        <v>200</v>
      </c>
      <c r="I27" s="13"/>
    </row>
    <row r="28" spans="1:9">
      <c r="A28" s="4">
        <v>3</v>
      </c>
      <c r="B28" s="4" t="s">
        <v>97</v>
      </c>
      <c r="C28" s="5">
        <v>110378</v>
      </c>
      <c r="D28" s="11" t="s">
        <v>19</v>
      </c>
      <c r="E28" s="7" t="s">
        <v>21</v>
      </c>
      <c r="F28" s="8">
        <v>1.04649689702903</v>
      </c>
      <c r="G28" s="9">
        <v>0.953429794341789</v>
      </c>
      <c r="H28" s="10">
        <v>100</v>
      </c>
      <c r="I28" s="13"/>
    </row>
    <row r="29" hidden="1" spans="1:9">
      <c r="A29" s="4"/>
      <c r="B29" s="4"/>
      <c r="C29" s="5">
        <v>713</v>
      </c>
      <c r="D29" s="11" t="s">
        <v>23</v>
      </c>
      <c r="E29" s="7" t="s">
        <v>21</v>
      </c>
      <c r="F29" s="8">
        <v>1.0173806246947</v>
      </c>
      <c r="G29" s="9">
        <v>0.926902891469425</v>
      </c>
      <c r="H29" s="10">
        <v>100</v>
      </c>
      <c r="I29" s="13"/>
    </row>
    <row r="30" spans="1:9">
      <c r="A30" s="4"/>
      <c r="B30" s="4"/>
      <c r="C30" s="5">
        <v>738</v>
      </c>
      <c r="D30" s="11" t="s">
        <v>27</v>
      </c>
      <c r="E30" s="7" t="s">
        <v>26</v>
      </c>
      <c r="F30" s="8">
        <v>1.04857480029049</v>
      </c>
      <c r="G30" s="9">
        <v>0.913787126932758</v>
      </c>
      <c r="H30" s="10">
        <v>100</v>
      </c>
      <c r="I30" s="13"/>
    </row>
    <row r="31" spans="1:9">
      <c r="A31" s="4"/>
      <c r="B31" s="4"/>
      <c r="C31" s="5">
        <v>704</v>
      </c>
      <c r="D31" s="11" t="s">
        <v>74</v>
      </c>
      <c r="E31" s="7" t="s">
        <v>26</v>
      </c>
      <c r="F31" s="8">
        <v>1.09923682867251</v>
      </c>
      <c r="G31" s="8">
        <v>1.04123572965011</v>
      </c>
      <c r="H31" s="10">
        <v>200</v>
      </c>
      <c r="I31" s="13"/>
    </row>
    <row r="32" spans="8:8">
      <c r="H32" s="12">
        <f>SUM(H3:H31)</f>
        <v>4300</v>
      </c>
    </row>
  </sheetData>
  <mergeCells count="8">
    <mergeCell ref="A1:I1"/>
    <mergeCell ref="A3:A12"/>
    <mergeCell ref="A13:A27"/>
    <mergeCell ref="A28:A31"/>
    <mergeCell ref="B3:B12"/>
    <mergeCell ref="B13:B27"/>
    <mergeCell ref="B28:B31"/>
    <mergeCell ref="I3:I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门店达成奖</vt:lpstr>
      <vt:lpstr>片区达成奖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love€soo man </cp:lastModifiedBy>
  <dcterms:created xsi:type="dcterms:W3CDTF">2022-12-05T03:45:00Z</dcterms:created>
  <dcterms:modified xsi:type="dcterms:W3CDTF">2022-12-05T11:59:13Z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271D203B85C7480C9B3FC7DE5717FD69</vt:lpwstr>
  </property>
  <property fmtid="{D5CDD505-2E9C-101B-9397-08002B2CF9AE}" pid="3" name="KSOProductBuildVer">
    <vt:lpwstr>2052-11.1.0.12763</vt:lpwstr>
  </property>
</Properties>
</file>