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单品活动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单品活动!$A$1:$K$268</definedName>
  </definedNames>
  <calcPr calcId="144525"/>
</workbook>
</file>

<file path=xl/sharedStrings.xml><?xml version="1.0" encoding="utf-8"?>
<sst xmlns="http://schemas.openxmlformats.org/spreadsheetml/2006/main" count="1392" uniqueCount="587">
  <si>
    <t>货品ID</t>
  </si>
  <si>
    <t>通用名</t>
  </si>
  <si>
    <t>生产厂家</t>
  </si>
  <si>
    <t>规格</t>
  </si>
  <si>
    <t>单位</t>
  </si>
  <si>
    <t>最高零售价</t>
  </si>
  <si>
    <t>末次进价</t>
  </si>
  <si>
    <t>毛利率</t>
  </si>
  <si>
    <t>活动内容</t>
  </si>
  <si>
    <t>活动后单价</t>
  </si>
  <si>
    <t>品类</t>
  </si>
  <si>
    <t>备注</t>
  </si>
  <si>
    <t>薏辛除湿止痛胶囊</t>
  </si>
  <si>
    <t>西安阿房宫药业股份有限公司（原西安阿房宫药业有限公司）</t>
  </si>
  <si>
    <t>0.3gx12粒x18板</t>
  </si>
  <si>
    <t>盒</t>
  </si>
  <si>
    <t>一盒减40元、两盒减100元</t>
  </si>
  <si>
    <t>广告品种</t>
  </si>
  <si>
    <t>门店打电话回访顾客</t>
  </si>
  <si>
    <t>益安宁丸</t>
  </si>
  <si>
    <t>同溢堂药业有限公司</t>
  </si>
  <si>
    <t>112丸x3瓶</t>
  </si>
  <si>
    <t>1盒省100元，6盒送1盒（港版）</t>
  </si>
  <si>
    <t>舒筋健腰丸</t>
  </si>
  <si>
    <t>广州白云山陈李济药厂有限公司(原广州陈李济药厂)</t>
  </si>
  <si>
    <t>45gx10瓶</t>
  </si>
  <si>
    <t>一盒立省100元</t>
  </si>
  <si>
    <t>桂龙药膏</t>
  </si>
  <si>
    <t>广西邦琪药业有限公司</t>
  </si>
  <si>
    <t>202克x6瓶</t>
  </si>
  <si>
    <t>一件省50元</t>
  </si>
  <si>
    <t>补肺丸</t>
  </si>
  <si>
    <t>甘肃医药集团西峰制药厂</t>
  </si>
  <si>
    <t>9gx10丸x16板（大蜜丸）</t>
  </si>
  <si>
    <t>一盒立省150元</t>
  </si>
  <si>
    <t>9gx10丸x4板(大蜜丸)</t>
  </si>
  <si>
    <t>两盒省30元</t>
  </si>
  <si>
    <t>熊胆粉</t>
  </si>
  <si>
    <t>都江堰市中善制药厂</t>
  </si>
  <si>
    <t>0.3gx10瓶</t>
  </si>
  <si>
    <t>买1得2（原品）</t>
  </si>
  <si>
    <t>硅凝胶</t>
  </si>
  <si>
    <t>Advanced Bio-Technologies,Inc</t>
  </si>
  <si>
    <t>15克</t>
  </si>
  <si>
    <t>支</t>
  </si>
  <si>
    <t>8.5折</t>
  </si>
  <si>
    <t>丹参保心茶</t>
  </si>
  <si>
    <t>大兴安岭天草药业有限公司</t>
  </si>
  <si>
    <t>2.5gx120袋</t>
  </si>
  <si>
    <t>一盒省20元</t>
  </si>
  <si>
    <t>虫草双参酒</t>
  </si>
  <si>
    <t>500ml</t>
  </si>
  <si>
    <t>一盒省30元</t>
  </si>
  <si>
    <t>苍鹅鼻炎片</t>
  </si>
  <si>
    <t>广西亿康药业股份有限公司</t>
  </si>
  <si>
    <t>4.35gx12片x3板x6小盒</t>
  </si>
  <si>
    <t>阿法林—润康胶囊片剂(孕产妇专用型)</t>
  </si>
  <si>
    <t>长城生物产业有限责任公司</t>
  </si>
  <si>
    <t>15盒(胶囊4粒x15+片剂2片x15)</t>
  </si>
  <si>
    <t>买5送1盒赠品30粒             （赠品ID：9919333）销售后联系营运部配送赠品</t>
  </si>
  <si>
    <t>怡养氨糖钙奶粉</t>
  </si>
  <si>
    <t>雀巢（中国）有限公司</t>
  </si>
  <si>
    <t>800g</t>
  </si>
  <si>
    <t>罐</t>
  </si>
  <si>
    <t>一罐30元，2罐省80元，       6罐省395元</t>
  </si>
  <si>
    <t>1罐单价369
2罐单价359
6罐单价333.1</t>
  </si>
  <si>
    <t>养生堂蛋白粉</t>
  </si>
  <si>
    <t>养生堂药业有限公司</t>
  </si>
  <si>
    <t>400g(10gx40袋)</t>
  </si>
  <si>
    <t>买1得2</t>
  </si>
  <si>
    <t>百合康牌蛋白粉</t>
  </si>
  <si>
    <t>威海百合生物技术股份有限公司</t>
  </si>
  <si>
    <t>400g（10gx40袋）</t>
  </si>
  <si>
    <t>特价：88</t>
  </si>
  <si>
    <t>安宫牛黄丸</t>
  </si>
  <si>
    <t>太极集团重庆桐君阁药厂有限公司</t>
  </si>
  <si>
    <t>每丸重3g;1丸/盒x2盒</t>
  </si>
  <si>
    <t>粒</t>
  </si>
  <si>
    <t>买2得3、买3得5（原品，厂家提供）；再送还少丹</t>
  </si>
  <si>
    <t>复方阿胶浆</t>
  </si>
  <si>
    <t>东阿阿胶股份有限公司（山东东阿阿胶股份有限公司）</t>
  </si>
  <si>
    <t>20mlx48支(无蔗糖)(OTC装)</t>
  </si>
  <si>
    <t>一盒减100元、加赠9支装1盒；  二盒省400元，加赠9支装2盒</t>
  </si>
  <si>
    <t>阿胶（太极天胶）</t>
  </si>
  <si>
    <t>太极集团甘肃天水羲皇阿胶有限公司</t>
  </si>
  <si>
    <t>250g</t>
  </si>
  <si>
    <t>惊爆价：399元</t>
  </si>
  <si>
    <t>阿胶</t>
  </si>
  <si>
    <t>250g(铁盒)—</t>
  </si>
  <si>
    <t>一盒899元；二盒1700元</t>
  </si>
  <si>
    <t>合生元益生菌冲剂(儿童型)</t>
  </si>
  <si>
    <t>合生元(广州)健康产品有限公司</t>
  </si>
  <si>
    <t>1.5gx48袋</t>
  </si>
  <si>
    <t>二盒省30元</t>
  </si>
  <si>
    <t>他达拉非片(希爱力)</t>
  </si>
  <si>
    <t>Lilly del Caribe lnc.PUERTO RICO(波多黎各）</t>
  </si>
  <si>
    <t>20mgx4粒</t>
  </si>
  <si>
    <t>2盒立省80元</t>
  </si>
  <si>
    <t>20mgx8片</t>
  </si>
  <si>
    <t>1盒立省80元</t>
  </si>
  <si>
    <t>他达拉非片</t>
  </si>
  <si>
    <t>广东东阳光药业有限公司</t>
  </si>
  <si>
    <t>5mgx28片</t>
  </si>
  <si>
    <t>第二件半价</t>
  </si>
  <si>
    <t>肾宝片</t>
  </si>
  <si>
    <t>江西汇仁药业股份有限公司(原江西汇仁药业有限公司)</t>
  </si>
  <si>
    <t>0.7gx9片x14板(薄膜衣)</t>
  </si>
  <si>
    <t>一盒省30元，二盒省100元</t>
  </si>
  <si>
    <t>屈螺酮炔雌醇片</t>
  </si>
  <si>
    <t>Bayer Weimar GmbH und Co. KG</t>
  </si>
  <si>
    <t>0.03mg:3mgx63片</t>
  </si>
  <si>
    <t>清血八味片</t>
  </si>
  <si>
    <t>内蒙古蒙奇药业有限公司</t>
  </si>
  <si>
    <t>0.5gx12片x10板</t>
  </si>
  <si>
    <t>一盒省15元</t>
  </si>
  <si>
    <t>氢醌乳膏</t>
  </si>
  <si>
    <t>广东人人康药业有限公司</t>
  </si>
  <si>
    <t>22g(10g:0.2g)</t>
  </si>
  <si>
    <t>两支省15元</t>
  </si>
  <si>
    <t>医院品种</t>
  </si>
  <si>
    <t>35g(10g:0.2g)</t>
  </si>
  <si>
    <t>一支省20元，两支省50元</t>
  </si>
  <si>
    <t>培哚普利叔丁胺片</t>
  </si>
  <si>
    <t>施维雅(天津)制药有限公司</t>
  </si>
  <si>
    <t>8max90片</t>
  </si>
  <si>
    <t>一盒省50元</t>
  </si>
  <si>
    <t>脉络舒通丸</t>
  </si>
  <si>
    <t>鲁南厚普制药有限公司</t>
  </si>
  <si>
    <t>12gx6瓶</t>
  </si>
  <si>
    <t>黄芪颗粒</t>
  </si>
  <si>
    <t>四川百利药业有限责任公司</t>
  </si>
  <si>
    <t>4gx60袋（无蔗糖）</t>
  </si>
  <si>
    <t>黄芪精</t>
  </si>
  <si>
    <t>扬子江药业集团江苏龙凤堂中药有限公司</t>
  </si>
  <si>
    <t>10mlx60支</t>
  </si>
  <si>
    <t>华佗风痛宝片</t>
  </si>
  <si>
    <t>广西盈康药业有限责任公司</t>
  </si>
  <si>
    <t>0.25gx12片x5板x6袋</t>
  </si>
  <si>
    <t>一盒减50元</t>
  </si>
  <si>
    <t>龟龄集</t>
  </si>
  <si>
    <t>山西广誉远国药有限公司</t>
  </si>
  <si>
    <t>0.3gx30粒</t>
  </si>
  <si>
    <t>买4得5（原品）</t>
  </si>
  <si>
    <t>龟甲胶</t>
  </si>
  <si>
    <t>湖北康源药业有限公司</t>
  </si>
  <si>
    <t>一盒减100元，二盒省280元</t>
  </si>
  <si>
    <t>归芪生血颗粒</t>
  </si>
  <si>
    <t>太极集团重庆涪陵制药厂有限公司</t>
  </si>
  <si>
    <t>6gx30袋</t>
  </si>
  <si>
    <t>2盒立省100元，买3得4（原品）</t>
  </si>
  <si>
    <t>索雅狐克露</t>
  </si>
  <si>
    <t>临海市民仙日化厂</t>
  </si>
  <si>
    <t>30ml</t>
  </si>
  <si>
    <t>7.5折</t>
  </si>
  <si>
    <t>枸橼酸西地那非片(金戈)</t>
  </si>
  <si>
    <t>广州白云山制药股份有限公司广州白云山制药总厂</t>
  </si>
  <si>
    <t>50mgx10片</t>
  </si>
  <si>
    <t>第二盒半价</t>
  </si>
  <si>
    <t>枸橼酸西地那非片</t>
  </si>
  <si>
    <t>辉瑞制药有限公司</t>
  </si>
  <si>
    <t>0.1gx5片</t>
  </si>
  <si>
    <t>2盒立省50元</t>
  </si>
  <si>
    <t>安顿预警手表</t>
  </si>
  <si>
    <t>北京雪扬科技有限公司</t>
  </si>
  <si>
    <t>AD-4A（黑色）</t>
  </si>
  <si>
    <t>只</t>
  </si>
  <si>
    <t>会员特价：2880元</t>
  </si>
  <si>
    <t>AD-4A（古铜金）</t>
  </si>
  <si>
    <t>复合维生素片(爱乐维)</t>
  </si>
  <si>
    <t>拜耳医药保健有限公司启东分公司</t>
  </si>
  <si>
    <t>100片</t>
  </si>
  <si>
    <t>奥利司他胶囊</t>
  </si>
  <si>
    <t>山东新时代药业有限公司</t>
  </si>
  <si>
    <t>120mgx24粒</t>
  </si>
  <si>
    <t>两盒省100元</t>
  </si>
  <si>
    <t>北京同仁堂科技发展股份有限公司制药厂</t>
  </si>
  <si>
    <t>3gx1丸(大蜜丸)</t>
  </si>
  <si>
    <t>一盒省30元，两盒省80元</t>
  </si>
  <si>
    <t>北京同仁堂股份有限公司同仁堂制药厂</t>
  </si>
  <si>
    <t>3gx1丸</t>
  </si>
  <si>
    <t>3gx2丸(大蜜丸)</t>
  </si>
  <si>
    <t>脑白金胶囊、口服液</t>
  </si>
  <si>
    <t>珠海康奇有限公司</t>
  </si>
  <si>
    <t>0.25gx30粒+250mlx3瓶</t>
  </si>
  <si>
    <t>提</t>
  </si>
  <si>
    <t>太太静心助眠口服液</t>
  </si>
  <si>
    <t>深圳太太药业有限公司</t>
  </si>
  <si>
    <t>15mlx60支</t>
  </si>
  <si>
    <t>何氏狐臭净浓缩液</t>
  </si>
  <si>
    <t>惠州市惠阳区何氏化妆品有限公司</t>
  </si>
  <si>
    <t>20ml</t>
  </si>
  <si>
    <t>瓶</t>
  </si>
  <si>
    <t>血糖测试系统</t>
  </si>
  <si>
    <t>长沙三诺生物传感技术有限公司</t>
  </si>
  <si>
    <t>金稳型血糖仪;采血装置;试条(瓶装)100支</t>
  </si>
  <si>
    <t>套</t>
  </si>
  <si>
    <t>血糖仪</t>
  </si>
  <si>
    <t>强生（中国）医疗器材有限公司</t>
  </si>
  <si>
    <t>稳豪倍易</t>
  </si>
  <si>
    <t>台</t>
  </si>
  <si>
    <t>稳豪倍优型血糖仪</t>
  </si>
  <si>
    <t>稳豪倍优型(ONETOUCH U1traVue)</t>
  </si>
  <si>
    <t>罗氏诊断产品（上海）有限公司</t>
  </si>
  <si>
    <t>929 智航型 含采血笔1支</t>
  </si>
  <si>
    <t>买一盒送血糖试纸 （赠品ID：）</t>
  </si>
  <si>
    <t>血糖仪套装（稳悦智佳）</t>
  </si>
  <si>
    <t>莱弗仕康（广州）医疗器材有限公司</t>
  </si>
  <si>
    <t>血糖仪x1+采血笔x1+试纸x50片+采血针x50支</t>
  </si>
  <si>
    <t>血糖仪（稳悦智优）</t>
  </si>
  <si>
    <t>血糖仪x1台+采血笔x1支</t>
  </si>
  <si>
    <t>血糖血尿酸测试仪</t>
  </si>
  <si>
    <t>北京怡成生物电子技术股份有限公司</t>
  </si>
  <si>
    <t>5DU-1型</t>
  </si>
  <si>
    <t>血糖试纸（葡萄糖脱氢酶法）</t>
  </si>
  <si>
    <t>德国 Roche Diabetes Care GmbH</t>
  </si>
  <si>
    <t>100片（卓越金采）</t>
  </si>
  <si>
    <t>2盒8.5折</t>
  </si>
  <si>
    <t>血糖卡</t>
  </si>
  <si>
    <t>无</t>
  </si>
  <si>
    <t>张</t>
  </si>
  <si>
    <t>血糖仪套包</t>
  </si>
  <si>
    <t>Ascensia Diabetes Care US Inc. 安晟信糖尿病保健美国股份有限公司</t>
  </si>
  <si>
    <t>血糖仪（1816）+50次试/瓶+一次性使用采血针</t>
  </si>
  <si>
    <t>Ascensia Diabetes Care Holdings AG</t>
  </si>
  <si>
    <t>血糖仪（7600P）+50次试/瓶+一次性使用采血针</t>
  </si>
  <si>
    <t>血糖仪（CONTOUR PLUS ONE）+50次试/瓶+一次性使用采血针</t>
  </si>
  <si>
    <t>血糖仪套装</t>
  </si>
  <si>
    <t>江苏鱼跃凯立特生物科技有限公司</t>
  </si>
  <si>
    <t>血糖仪860+血糖试纸50片+一次性使用末梢采血针50支</t>
  </si>
  <si>
    <t>清洁白燕窝（优选中盏）</t>
  </si>
  <si>
    <t>SUNSHINE REGION SDN BHD</t>
  </si>
  <si>
    <t>500g</t>
  </si>
  <si>
    <t>白燕窝（燕盏）</t>
  </si>
  <si>
    <t>100g/盒桐君阁</t>
  </si>
  <si>
    <t>白燕窝(燕盏)</t>
  </si>
  <si>
    <t>30g/盒(桐君阁)</t>
  </si>
  <si>
    <t>白燕窝</t>
  </si>
  <si>
    <t>标准盏</t>
  </si>
  <si>
    <t>10g</t>
  </si>
  <si>
    <t>燕窝（白燕盏）</t>
  </si>
  <si>
    <t>广州正基药业有限公司</t>
  </si>
  <si>
    <t>25g 即炖疏盏</t>
  </si>
  <si>
    <t>清洁白燕盏（优选大盏）</t>
  </si>
  <si>
    <t>PT.Swift Marketing Sdn.Bhd.</t>
  </si>
  <si>
    <t>100g</t>
  </si>
  <si>
    <t>清洁白燕盏（优选 中盏）</t>
  </si>
  <si>
    <t>PT.SWIFT MARKETING SDN.BHD</t>
  </si>
  <si>
    <t>燕窝</t>
  </si>
  <si>
    <t>湖北金贵中药饮片有限公司</t>
  </si>
  <si>
    <t>13g</t>
  </si>
  <si>
    <t>青岛格恩制药有限公司</t>
  </si>
  <si>
    <t>50g</t>
  </si>
  <si>
    <t>30g</t>
  </si>
  <si>
    <t>大阔海牌深海鱼油软胶囊</t>
  </si>
  <si>
    <t>NatureAll Co.,lnc</t>
  </si>
  <si>
    <t>272g(200粒)</t>
  </si>
  <si>
    <t>2件7.5折</t>
  </si>
  <si>
    <t>硅凝胶 Dermatix Ultra Gel</t>
  </si>
  <si>
    <t>Hanson Medical,Inc</t>
  </si>
  <si>
    <t>15g</t>
  </si>
  <si>
    <t>银耳</t>
  </si>
  <si>
    <t>北京同仁堂（四川）健康药业有限公司</t>
  </si>
  <si>
    <t>100g(50gx2瓶)</t>
  </si>
  <si>
    <t>西洋参</t>
  </si>
  <si>
    <t>片60gx2瓶</t>
  </si>
  <si>
    <t>买2得3（原品）</t>
  </si>
  <si>
    <t>片7gx10瓶</t>
  </si>
  <si>
    <t>广东康洲药业有限公司</t>
  </si>
  <si>
    <t>150g 薄片/圆片</t>
  </si>
  <si>
    <t>四川德仁堂中药科技股份有限公司</t>
  </si>
  <si>
    <t>400g 片(200gx2盒）</t>
  </si>
  <si>
    <t>四川永天昌中药饮片有限公司</t>
  </si>
  <si>
    <t>90g（切制 片）</t>
  </si>
  <si>
    <t>威州许氏洋参(南京)有限公司</t>
  </si>
  <si>
    <t>115#100g</t>
  </si>
  <si>
    <t>150g（114#）</t>
  </si>
  <si>
    <t>68gx2 精选片</t>
  </si>
  <si>
    <t>100g精选片</t>
  </si>
  <si>
    <t>袋</t>
  </si>
  <si>
    <t>180gx2罐(特选片)</t>
  </si>
  <si>
    <t>3#</t>
  </si>
  <si>
    <t>重庆慧远药业有限公司</t>
  </si>
  <si>
    <t>55g中圆片</t>
  </si>
  <si>
    <t>重庆中药饮片厂有限公司</t>
  </si>
  <si>
    <t>100g片、白塑盒(桐君阁牌)</t>
  </si>
  <si>
    <t>大片80gx2瓶（水晶瓶）（桐君阁牌）</t>
  </si>
  <si>
    <t>小片80gx2瓶（水晶瓶）（桐君阁牌）</t>
  </si>
  <si>
    <t>西红花</t>
  </si>
  <si>
    <t>1gx5支（桐君阁牌）</t>
  </si>
  <si>
    <t>铁皮石斛</t>
  </si>
  <si>
    <t>60gx2瓶</t>
  </si>
  <si>
    <t>160g</t>
  </si>
  <si>
    <t>200g（40gx5盒）</t>
  </si>
  <si>
    <t>霍山县天下泽雨生物科技发展有限公司</t>
  </si>
  <si>
    <t>50gx2瓶</t>
  </si>
  <si>
    <t>麝香</t>
  </si>
  <si>
    <t>北京华邈中药工程技术开发中心</t>
  </si>
  <si>
    <t>0.1g/瓶</t>
  </si>
  <si>
    <t>一件8.5折，买2得3</t>
  </si>
  <si>
    <t>三七（冻干）</t>
  </si>
  <si>
    <t>文山维美生物科技有限公司</t>
  </si>
  <si>
    <t>250g（精选特大个）</t>
  </si>
  <si>
    <t>一件立省100元，买2得3</t>
  </si>
  <si>
    <t>三七(冻干)</t>
  </si>
  <si>
    <t>四川活态药业有限公司</t>
  </si>
  <si>
    <t>250g  大个</t>
  </si>
  <si>
    <t>买一得二</t>
  </si>
  <si>
    <t>三七</t>
  </si>
  <si>
    <t>500g（250gx2盒）</t>
  </si>
  <si>
    <t>一件8.5折，第二件半价</t>
  </si>
  <si>
    <t>人参</t>
  </si>
  <si>
    <t>好护士集团辽宁桓仁药业有限公司</t>
  </si>
  <si>
    <t>50档、林下参</t>
  </si>
  <si>
    <t>桓仁盛东参药开发有限公司</t>
  </si>
  <si>
    <t>20档、林下参</t>
  </si>
  <si>
    <t>15档(辽宁)</t>
  </si>
  <si>
    <t>其他生产厂家</t>
  </si>
  <si>
    <t>200档（林下山参）</t>
  </si>
  <si>
    <t>一盒7.5折、二盒6.9折</t>
  </si>
  <si>
    <t>100档（林下山参）</t>
  </si>
  <si>
    <t>300档（林下山参）</t>
  </si>
  <si>
    <t>破壁灵芝孢子粉</t>
  </si>
  <si>
    <t>仙芝科技（福建）股份有限公司</t>
  </si>
  <si>
    <t>2gx60袋</t>
  </si>
  <si>
    <t>一盒省100元</t>
  </si>
  <si>
    <t>鹿茸片</t>
  </si>
  <si>
    <t>75g（片15gx5盒）</t>
  </si>
  <si>
    <t>7.8折</t>
  </si>
  <si>
    <t xml:space="preserve">30g(15gx2盒)粉片 选 </t>
  </si>
  <si>
    <t>灵芝孢子（破壁）</t>
  </si>
  <si>
    <t>四川峨嵋山道地药材有限公司</t>
  </si>
  <si>
    <t>3gx24袋</t>
  </si>
  <si>
    <t>灵芝孢子(破壁)</t>
  </si>
  <si>
    <t xml:space="preserve">2gx30袋 </t>
  </si>
  <si>
    <t>开城牌高丽参</t>
  </si>
  <si>
    <t/>
  </si>
  <si>
    <t>铁罐装30支天级75g</t>
  </si>
  <si>
    <t>铁罐装40支天级37.5g</t>
  </si>
  <si>
    <t>铁罐装40支人级37.5g</t>
  </si>
  <si>
    <t>铁罐装30支人级75g</t>
  </si>
  <si>
    <t>铁罐装40支人级75g</t>
  </si>
  <si>
    <t>姜西洋参</t>
  </si>
  <si>
    <t>吉林省北域红药业有限公司</t>
  </si>
  <si>
    <t>红参片</t>
  </si>
  <si>
    <t>片100g</t>
  </si>
  <si>
    <t>冬虫夏草</t>
  </si>
  <si>
    <t>3600条&lt;散&gt;</t>
  </si>
  <si>
    <t>10克</t>
  </si>
  <si>
    <t>2400条</t>
  </si>
  <si>
    <t>净制-40(10g)</t>
  </si>
  <si>
    <t>30g&lt;一级.木盒&gt;(桐君阁)</t>
  </si>
  <si>
    <t>50g&lt;特级&gt;(木盒〉（桐君阁）</t>
  </si>
  <si>
    <t>30g(特级)(木盒)(桐君阁牌)</t>
  </si>
  <si>
    <t>一级10g（木盒）桐君阁</t>
  </si>
  <si>
    <t>一级2g（桐君阁）</t>
  </si>
  <si>
    <t>25g&lt;一级.木盒&gt;(桐君阁牌)</t>
  </si>
  <si>
    <t>川贝母粉</t>
  </si>
  <si>
    <t>40g(2gx20袋)细粉</t>
  </si>
  <si>
    <t>川贝母</t>
  </si>
  <si>
    <t>50g、净制（桐君阁）</t>
  </si>
  <si>
    <t>野山参</t>
  </si>
  <si>
    <t>生晒野山参 二等 三级7g-9g（含7g）</t>
  </si>
  <si>
    <t>仙芝楼牌破壁灵芝孢子粉胶囊</t>
  </si>
  <si>
    <t>福建仙芝楼生物科技有限公司</t>
  </si>
  <si>
    <t>250mgx80粒x4瓶 铁盒</t>
  </si>
  <si>
    <t>仙芝楼牌灵芝孢子油软胶囊</t>
  </si>
  <si>
    <t>0.5gx20粒x3瓶</t>
  </si>
  <si>
    <t>韩束雪白肌美白保湿优选礼盒</t>
  </si>
  <si>
    <t>上海韩束化妆品有限公司</t>
  </si>
  <si>
    <t>120ml+130ml+30ml+100ml+10gx2</t>
  </si>
  <si>
    <t>韩束墨菊深度补水六件套</t>
  </si>
  <si>
    <t>上海上美化妆品有限公司</t>
  </si>
  <si>
    <t>100ml+175ml+50g+30ml+10gx2</t>
  </si>
  <si>
    <t>韩束巨水光弹润奢享礼盒</t>
  </si>
  <si>
    <t>60ml+60ml+30ml+50g</t>
  </si>
  <si>
    <t>百雀羚水能量焕耀套装</t>
  </si>
  <si>
    <t>上海百雀羚日用化学有限公司</t>
  </si>
  <si>
    <t>美容液90ml+焕颜霜50g+焕颜凝乳90ml</t>
  </si>
  <si>
    <t>百雀羚肌初赋活至臻套装</t>
  </si>
  <si>
    <t>精华水90ml眼霜15g焕颜乳90ml抗皱菁华霜50g</t>
  </si>
  <si>
    <t>片仔癀牌凝时素颜紧致滋养霜（日）</t>
  </si>
  <si>
    <t>福建片仔癀化妆品有限公司</t>
  </si>
  <si>
    <t>片仔癀牌凝时素颜紧致修护霜（夜）</t>
  </si>
  <si>
    <t>片仔癀牌凝时素颜紧致精华</t>
  </si>
  <si>
    <t>50ml</t>
  </si>
  <si>
    <t>片仔癀牌凝时素颜紧致焕采眼霜</t>
  </si>
  <si>
    <t>双水平无创呼吸机</t>
  </si>
  <si>
    <t>天津怡和嘉业医疗科技有限公司</t>
  </si>
  <si>
    <t xml:space="preserve">G2S B30T
</t>
  </si>
  <si>
    <t>家用空气消毒净化器</t>
  </si>
  <si>
    <t>苏州鱼跃医疗科技有限公司</t>
  </si>
  <si>
    <t>YS300白色</t>
  </si>
  <si>
    <t>双水平正压呼吸机</t>
  </si>
  <si>
    <t>YH-725</t>
  </si>
  <si>
    <t>复合超声关节炎治疗仪</t>
  </si>
  <si>
    <t>四川泰猷科技有限公司</t>
  </si>
  <si>
    <t>TY-LD-300</t>
  </si>
  <si>
    <t>精正牌福源胶囊</t>
  </si>
  <si>
    <t>四川精正生物科技有限公司</t>
  </si>
  <si>
    <t>280mgx60sx2瓶</t>
  </si>
  <si>
    <t>超声多普勒胎儿心率仪</t>
  </si>
  <si>
    <t>深圳市莱佳医疗电子有限公司</t>
  </si>
  <si>
    <t>FD-220B</t>
  </si>
  <si>
    <t>脉搏血氧饱和度仪</t>
  </si>
  <si>
    <t>深圳市科瑞康实业有限公司</t>
  </si>
  <si>
    <t>Prince-100F</t>
  </si>
  <si>
    <t>压缩式雾化器</t>
  </si>
  <si>
    <t>深圳乐普智能医疗器械有限公司</t>
  </si>
  <si>
    <t>LNE501</t>
  </si>
  <si>
    <t>全自动臂式电子血压计</t>
  </si>
  <si>
    <t>LBP50</t>
  </si>
  <si>
    <t>便携式超声雾化器</t>
  </si>
  <si>
    <t>深圳来福士雾化医学有限公司</t>
  </si>
  <si>
    <t>A8B</t>
  </si>
  <si>
    <t>欧姆龙(大连)有限公司</t>
  </si>
  <si>
    <t>NE-C113</t>
  </si>
  <si>
    <t xml:space="preserve">钢管手动轮椅车
</t>
  </si>
  <si>
    <t>上海互邦医疗器械有限公司</t>
  </si>
  <si>
    <t>HBG35-S</t>
  </si>
  <si>
    <t>9折</t>
  </si>
  <si>
    <t>折叠式手动轮椅车</t>
  </si>
  <si>
    <t>上海方太医疗器械有限公司</t>
  </si>
  <si>
    <t>FS-1B34</t>
  </si>
  <si>
    <t>辆</t>
  </si>
  <si>
    <t>中药熏蒸仪</t>
  </si>
  <si>
    <t>陕西舒馫医疗器械科技有限公司</t>
  </si>
  <si>
    <t>SX/XZ313A</t>
  </si>
  <si>
    <t>SX/XZ313C</t>
  </si>
  <si>
    <t>红外耳温枪</t>
  </si>
  <si>
    <t>华略电子(深圳)有限公司</t>
  </si>
  <si>
    <t>IR1DF1-1</t>
  </si>
  <si>
    <t>小型医用制氧机</t>
  </si>
  <si>
    <t>合肥雅美娜环境医疗设备有限公司（原名称：合肥美菱净化设备有限公司）</t>
  </si>
  <si>
    <t>ZY-3FW</t>
  </si>
  <si>
    <t>ZY-3KW</t>
  </si>
  <si>
    <t>医用红外额温计</t>
  </si>
  <si>
    <t>哈尔滨先德科技发展有限公司</t>
  </si>
  <si>
    <t>GP-100</t>
  </si>
  <si>
    <t>耳内式助听器</t>
  </si>
  <si>
    <t>欧仕达听力科技（厦门）有限公司</t>
  </si>
  <si>
    <t>D-C-C2R（天启2C R）</t>
  </si>
  <si>
    <t>欧姆龙电子血压计</t>
  </si>
  <si>
    <t>欧姆龙健康医疗株式会社</t>
  </si>
  <si>
    <t>J738上臂式</t>
  </si>
  <si>
    <t>电子血压计</t>
  </si>
  <si>
    <t>J761</t>
  </si>
  <si>
    <t>J750（上臂式）</t>
  </si>
  <si>
    <t>J730</t>
  </si>
  <si>
    <t>欧姆龙健康医疗(中国)有限公司</t>
  </si>
  <si>
    <t>HEM-7136 上臂式</t>
  </si>
  <si>
    <t>智能电子血压计</t>
  </si>
  <si>
    <t>HEM-6200(手腕式)</t>
  </si>
  <si>
    <t>HEM-7137</t>
  </si>
  <si>
    <t>HEM-6182</t>
  </si>
  <si>
    <t>HEM-7206J</t>
  </si>
  <si>
    <t>HEM-6231T</t>
  </si>
  <si>
    <t>HEM-6160 手腕式</t>
  </si>
  <si>
    <t>HEM-6230</t>
  </si>
  <si>
    <t>HEM-1000 上臂式</t>
  </si>
  <si>
    <t>硅酮疤痕凝胶</t>
  </si>
  <si>
    <t>南京华开生物科技有限公司</t>
  </si>
  <si>
    <t>9.5折</t>
  </si>
  <si>
    <t>医用制氧机</t>
  </si>
  <si>
    <t>柯尔(苏州)医疗科技有限公司</t>
  </si>
  <si>
    <t>CR-P3W</t>
  </si>
  <si>
    <t>CR-P5W</t>
  </si>
  <si>
    <t>制氧机</t>
  </si>
  <si>
    <t>江苏鱼跃医疗设备股份有限公司</t>
  </si>
  <si>
    <t>9F-5</t>
  </si>
  <si>
    <t>9F-5W</t>
  </si>
  <si>
    <t>7F-3W</t>
  </si>
  <si>
    <t>7F-3TW</t>
  </si>
  <si>
    <t>9F-3</t>
  </si>
  <si>
    <t>指夹式脉搏血氧仪</t>
  </si>
  <si>
    <t>YX301</t>
  </si>
  <si>
    <t>医用助行器</t>
  </si>
  <si>
    <t>H022B坐厕椅型</t>
  </si>
  <si>
    <t>压缩空气式雾化器</t>
  </si>
  <si>
    <t>403C</t>
  </si>
  <si>
    <t>405A</t>
  </si>
  <si>
    <t>腕式电子血压计</t>
  </si>
  <si>
    <t>YE8600AR</t>
  </si>
  <si>
    <t>YE-8600A</t>
  </si>
  <si>
    <t>双水平正压通气治疗机</t>
  </si>
  <si>
    <t>YH-720</t>
  </si>
  <si>
    <t>电动轮椅车</t>
  </si>
  <si>
    <t>浙江英洛华康复器材有限公司</t>
  </si>
  <si>
    <t>W5213</t>
  </si>
  <si>
    <t>手动轮椅车</t>
  </si>
  <si>
    <t>H005</t>
  </si>
  <si>
    <t>H009B电镀</t>
  </si>
  <si>
    <t>H030C</t>
  </si>
  <si>
    <t>H032C(舒适版)</t>
  </si>
  <si>
    <t>1100</t>
  </si>
  <si>
    <t>H008B(座便版)</t>
  </si>
  <si>
    <t>H007</t>
  </si>
  <si>
    <t>H005B（电镀）</t>
  </si>
  <si>
    <t>H032C</t>
  </si>
  <si>
    <t>H005(电镀)</t>
  </si>
  <si>
    <t>佛山市南海区康健泰康复器材有限公司</t>
  </si>
  <si>
    <t>SYIV100-KJT106</t>
  </si>
  <si>
    <t>轮椅车</t>
  </si>
  <si>
    <t>H005B(电镀)</t>
  </si>
  <si>
    <t>防褥疮垫</t>
  </si>
  <si>
    <t>22管条纹式</t>
  </si>
  <si>
    <t>D130AL</t>
  </si>
  <si>
    <t>吉芮医疗器械（上海）有限公司</t>
  </si>
  <si>
    <t>JRWD301u-QS12</t>
  </si>
  <si>
    <t>臂式电子血压计</t>
  </si>
  <si>
    <t>YE690A</t>
  </si>
  <si>
    <t>YE655B</t>
  </si>
  <si>
    <t>YE650A</t>
  </si>
  <si>
    <t>YE666CR</t>
  </si>
  <si>
    <t>全自动腕式电子血压计</t>
  </si>
  <si>
    <t>BP3BJ1-3E</t>
  </si>
  <si>
    <t>全自动臂式电子血压计(迈克大夫)</t>
  </si>
  <si>
    <t>BP3MS1-4V</t>
  </si>
  <si>
    <t>BP3NL1-1E(迈克大夫)</t>
  </si>
  <si>
    <t>BPA2Basic(迈克大夫)</t>
  </si>
  <si>
    <t>便携式制氧机</t>
  </si>
  <si>
    <t>Spirit-3</t>
  </si>
  <si>
    <t>9F系列制氧机</t>
  </si>
  <si>
    <t>9F-3W</t>
  </si>
  <si>
    <t>9F-3BW</t>
  </si>
  <si>
    <t>医用光辐射防护眼镜</t>
  </si>
  <si>
    <t>云南白药集团股份有限公司</t>
  </si>
  <si>
    <t>QL306男款平光</t>
  </si>
  <si>
    <t>QL307玫瑰金C18女</t>
  </si>
  <si>
    <t>QL305女款平光</t>
  </si>
  <si>
    <t>QL308黑银C31男</t>
  </si>
  <si>
    <t>QL004 银色C01男+3.00D</t>
  </si>
  <si>
    <t xml:space="preserve">QL004 银色C01男+4.00D </t>
  </si>
  <si>
    <t>QL004 银色C01男+3.50D</t>
  </si>
  <si>
    <t>QL004 银色C01男+2.00D</t>
  </si>
  <si>
    <t>QL004 银色C01男+1.50D</t>
  </si>
  <si>
    <t>QL004 银色C01男+1.00D</t>
  </si>
  <si>
    <t>QL003 女 1.00D</t>
  </si>
  <si>
    <t>QL003 女 2.50D</t>
  </si>
  <si>
    <t>QL003 女 1.50D</t>
  </si>
  <si>
    <t>QL003 女 2.00D</t>
  </si>
  <si>
    <t>QL003 女 3.00D</t>
  </si>
  <si>
    <t>QL003 女 3.50D</t>
  </si>
  <si>
    <t>医用辅助袜</t>
  </si>
  <si>
    <t>达豫实业有限公司</t>
  </si>
  <si>
    <t>中筒露趾（30-40mmhg）M</t>
  </si>
  <si>
    <t>双</t>
  </si>
  <si>
    <t>中筒露趾（30-40mmhg）XL</t>
  </si>
  <si>
    <t>中筒露趾（30-40mmhg）L</t>
  </si>
  <si>
    <t>中筒露趾（30-40mmhg）S</t>
  </si>
  <si>
    <t>MK101551中筒露趾（30-40mmHg）XXL</t>
  </si>
  <si>
    <t>治疗型静脉曲张袜</t>
  </si>
  <si>
    <t>绍兴好士德医用品有限公司</t>
  </si>
  <si>
    <t>压力11级中压(23-32)mmhg长筒（开口）小号</t>
  </si>
  <si>
    <t>压力11级中压(23-32)mmhg长筒（开口）中号</t>
  </si>
  <si>
    <t>压力11级中压(23-32)mmhg长筒（开口）大号</t>
  </si>
  <si>
    <t>压力11级中压(23-32)mmhg长筒（开口）加大号</t>
  </si>
  <si>
    <t>腰椎治疗仪</t>
  </si>
  <si>
    <t>成都东方人健康产业有限责任公司</t>
  </si>
  <si>
    <t>DFR(YZCD-1)</t>
  </si>
  <si>
    <t>颈椎治疗仪</t>
  </si>
  <si>
    <t>JZCD-1</t>
  </si>
  <si>
    <t>JZCD-2</t>
  </si>
  <si>
    <t>JZCD-3</t>
  </si>
  <si>
    <t>医用压力袜</t>
  </si>
  <si>
    <t>彪仕医技股份有限公司</t>
  </si>
  <si>
    <t>2857 L</t>
  </si>
  <si>
    <t>2875 Ⅳ</t>
  </si>
  <si>
    <t>2865 Ⅱ</t>
  </si>
  <si>
    <t>2865 Ⅳ</t>
  </si>
  <si>
    <t>2865 Ⅲ</t>
  </si>
  <si>
    <t>2865 Ⅰ</t>
  </si>
  <si>
    <t>2857 M</t>
  </si>
  <si>
    <t>2875 Ⅱ</t>
  </si>
  <si>
    <t>腰椎固定器</t>
  </si>
  <si>
    <t>2167（S/M）</t>
  </si>
  <si>
    <t>2167（L/XL）</t>
  </si>
  <si>
    <t>2164(L83.8-96.5cm)</t>
  </si>
  <si>
    <t>2164(M71.1-83.8cm)</t>
  </si>
  <si>
    <t>2168（L）</t>
  </si>
  <si>
    <t>2168（M）</t>
  </si>
  <si>
    <t>2164（XL 96.5-109.2cm）</t>
  </si>
  <si>
    <t>2168（S）</t>
  </si>
  <si>
    <t>腰部固定器</t>
  </si>
  <si>
    <t>防护款（Q0202）XL</t>
  </si>
  <si>
    <t>加强款 Q0201 XL</t>
  </si>
  <si>
    <t>加强款Q0201M</t>
  </si>
  <si>
    <t>加强款 Q0201 L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</si>
</sst>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7" fillId="13" borderId="2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0" fillId="2" borderId="1" xfId="0" applyFont="1" applyFill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10" fontId="0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&#31867;&#22411;%20&#21333;&#21697;&#27963;&#21160;\&#27599;&#26376;&#21333;&#21697;&#27963;&#21160;\2022&#24180;10&#26376;1&#26085;-31&#26085;&#21333;&#21697;&#27963;&#21160;%20%20%20&#33829;&#36816;&#37096;%20-%20&#21103;&#2641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0月挂金品种"/>
      <sheetName val="单品+挂金品种汇总"/>
      <sheetName val="10月晒单"/>
      <sheetName val="星级品种"/>
      <sheetName val="认购品种"/>
      <sheetName val="10月删除品种"/>
      <sheetName val="Sheet1"/>
    </sheetNames>
    <sheetDataSet>
      <sheetData sheetId="0"/>
      <sheetData sheetId="1">
        <row r="3">
          <cell r="C3">
            <v>184369</v>
          </cell>
          <cell r="D3">
            <v>54629</v>
          </cell>
          <cell r="E3" t="str">
            <v>类人胶原蛋白敷料(可复美)</v>
          </cell>
          <cell r="F3" t="str">
            <v>HCD02421椭圆形5片</v>
          </cell>
          <cell r="G3" t="str">
            <v>陕西巨子生物技术有限公司</v>
          </cell>
          <cell r="H3" t="str">
            <v>盒</v>
          </cell>
          <cell r="I3">
            <v>198</v>
          </cell>
          <cell r="J3" t="str">
            <v>第二盒半价（另再送单片装一盒id：9918092）</v>
          </cell>
        </row>
        <row r="4">
          <cell r="C4">
            <v>219324</v>
          </cell>
          <cell r="D4">
            <v>55210</v>
          </cell>
          <cell r="E4" t="str">
            <v>医用透明质酸钠修复贴</v>
          </cell>
          <cell r="F4" t="str">
            <v>MHA-W-T 26gx5贴</v>
          </cell>
          <cell r="G4" t="str">
            <v>哈尔滨北星药业有限公司</v>
          </cell>
          <cell r="H4" t="str">
            <v>盒</v>
          </cell>
          <cell r="I4">
            <v>148</v>
          </cell>
          <cell r="J4" t="str">
            <v>199元2盒</v>
          </cell>
        </row>
        <row r="5">
          <cell r="C5">
            <v>221408</v>
          </cell>
          <cell r="D5">
            <v>13204</v>
          </cell>
          <cell r="E5" t="str">
            <v>医用透明质酸钠修复贴</v>
          </cell>
          <cell r="F5" t="str">
            <v>MHA-B-T 5贴</v>
          </cell>
          <cell r="G5" t="str">
            <v>哈尔滨北星药业有限公司</v>
          </cell>
          <cell r="H5" t="str">
            <v>盒</v>
          </cell>
          <cell r="I5">
            <v>199</v>
          </cell>
          <cell r="J5" t="str">
            <v>2盒75折</v>
          </cell>
        </row>
        <row r="6">
          <cell r="C6">
            <v>221415</v>
          </cell>
          <cell r="D6">
            <v>13204</v>
          </cell>
          <cell r="E6" t="str">
            <v>医用透明质酸钠修复液</v>
          </cell>
          <cell r="F6" t="str">
            <v>MHA-P-60 60g</v>
          </cell>
          <cell r="G6" t="str">
            <v>哈尔滨北星药业有限公司</v>
          </cell>
          <cell r="H6" t="str">
            <v>盒</v>
          </cell>
          <cell r="I6">
            <v>158</v>
          </cell>
          <cell r="J6" t="str">
            <v>2盒75折</v>
          </cell>
        </row>
        <row r="7">
          <cell r="C7">
            <v>221372</v>
          </cell>
          <cell r="D7">
            <v>13204</v>
          </cell>
          <cell r="E7" t="str">
            <v>医用促愈功能性敷料</v>
          </cell>
          <cell r="F7" t="str">
            <v>面膜型：5片</v>
          </cell>
          <cell r="G7" t="str">
            <v>吉林省蓝鼎陆和科技有限公司</v>
          </cell>
          <cell r="H7" t="str">
            <v>盒</v>
          </cell>
          <cell r="I7">
            <v>198</v>
          </cell>
          <cell r="J7" t="str">
            <v>2盒75折</v>
          </cell>
        </row>
        <row r="8">
          <cell r="C8">
            <v>221368</v>
          </cell>
          <cell r="D8">
            <v>13204</v>
          </cell>
          <cell r="E8" t="str">
            <v>医用促愈功能性敷料</v>
          </cell>
          <cell r="F8" t="str">
            <v>综合治疗凝胶型：10g</v>
          </cell>
          <cell r="G8" t="str">
            <v>吉林省蓝鼎陆和科技有限公司</v>
          </cell>
          <cell r="H8" t="str">
            <v>盒</v>
          </cell>
          <cell r="I8">
            <v>118</v>
          </cell>
          <cell r="J8" t="str">
            <v>2盒75折</v>
          </cell>
        </row>
        <row r="9">
          <cell r="C9">
            <v>221398</v>
          </cell>
          <cell r="D9">
            <v>13204</v>
          </cell>
          <cell r="E9" t="str">
            <v>医用皮肤液体敷料</v>
          </cell>
          <cell r="F9" t="str">
            <v>清洁护理I型 100g</v>
          </cell>
          <cell r="G9" t="str">
            <v>吉林省蓝鼎陆和科技有限公司</v>
          </cell>
          <cell r="H9" t="str">
            <v>盒</v>
          </cell>
          <cell r="I9">
            <v>138</v>
          </cell>
          <cell r="J9" t="str">
            <v>2盒75折</v>
          </cell>
        </row>
        <row r="10">
          <cell r="C10">
            <v>204114</v>
          </cell>
          <cell r="D10">
            <v>13204</v>
          </cell>
          <cell r="E10" t="str">
            <v>皮肤修护敷料</v>
          </cell>
          <cell r="F10" t="str">
            <v>SRD-L 100ml</v>
          </cell>
          <cell r="G10" t="str">
            <v>陕西佰傲再生医学有限公司</v>
          </cell>
          <cell r="H10" t="str">
            <v>盒</v>
          </cell>
          <cell r="I10">
            <v>298</v>
          </cell>
          <cell r="J10" t="str">
            <v>第二盒半价</v>
          </cell>
        </row>
        <row r="11">
          <cell r="C11">
            <v>221863</v>
          </cell>
          <cell r="D11">
            <v>13204</v>
          </cell>
          <cell r="E11" t="str">
            <v>医用修护敷料</v>
          </cell>
          <cell r="F11" t="str">
            <v>R-50g</v>
          </cell>
          <cell r="G11" t="str">
            <v>海南希睿达生物技术有限公司</v>
          </cell>
          <cell r="H11" t="str">
            <v>瓶</v>
          </cell>
          <cell r="I11">
            <v>298</v>
          </cell>
          <cell r="J11" t="str">
            <v>第二盒半价</v>
          </cell>
        </row>
        <row r="12">
          <cell r="C12">
            <v>188698</v>
          </cell>
          <cell r="D12">
            <v>13204</v>
          </cell>
          <cell r="E12" t="str">
            <v>皮肤修护敷料</v>
          </cell>
          <cell r="F12" t="str">
            <v>SRD-O 25gx6片</v>
          </cell>
          <cell r="G12" t="str">
            <v>陕西佰傲再生医学有限公司</v>
          </cell>
          <cell r="H12" t="str">
            <v>瓶</v>
          </cell>
          <cell r="I12">
            <v>198</v>
          </cell>
          <cell r="J12" t="str">
            <v>第二盒半价</v>
          </cell>
        </row>
        <row r="13">
          <cell r="C13">
            <v>221864</v>
          </cell>
          <cell r="D13">
            <v>13204</v>
          </cell>
          <cell r="E13" t="str">
            <v>医用修护敷料</v>
          </cell>
          <cell r="F13" t="str">
            <v>P-100g</v>
          </cell>
          <cell r="G13" t="str">
            <v>海南希睿达生物技术有限公司</v>
          </cell>
          <cell r="H13" t="str">
            <v>瓶</v>
          </cell>
          <cell r="I13">
            <v>198</v>
          </cell>
          <cell r="J13" t="str">
            <v>第二盒半价
</v>
          </cell>
        </row>
        <row r="14">
          <cell r="C14">
            <v>175576</v>
          </cell>
          <cell r="D14">
            <v>14503</v>
          </cell>
          <cell r="E14" t="str">
            <v>透明质酸凝胶敷料</v>
          </cell>
          <cell r="F14" t="str">
            <v>YFG-30（30g/支）</v>
          </cell>
          <cell r="G14" t="str">
            <v>南京天纵</v>
          </cell>
          <cell r="H14" t="str">
            <v>盒</v>
          </cell>
          <cell r="I14">
            <v>136</v>
          </cell>
          <cell r="J14" t="str">
            <v>6.8折</v>
          </cell>
        </row>
        <row r="15">
          <cell r="C15">
            <v>112213</v>
          </cell>
          <cell r="D15" t="e">
            <v>#N/A</v>
          </cell>
          <cell r="E15" t="str">
            <v>复方碳酸钙泡腾颗粒</v>
          </cell>
          <cell r="F15" t="str">
            <v>1.5gx30袋</v>
          </cell>
          <cell r="G15" t="str">
            <v>山东达因海洋</v>
          </cell>
          <cell r="H15" t="str">
            <v>盒</v>
          </cell>
          <cell r="I15">
            <v>98</v>
          </cell>
          <cell r="J15" t="str">
            <v>无</v>
          </cell>
        </row>
        <row r="16">
          <cell r="C16">
            <v>192265</v>
          </cell>
          <cell r="D16" t="e">
            <v>#N/A</v>
          </cell>
          <cell r="E16" t="str">
            <v>右旋糖酐铁颗粒</v>
          </cell>
          <cell r="F16" t="str">
            <v>25mgx30袋</v>
          </cell>
          <cell r="G16" t="str">
            <v>山东达因海洋</v>
          </cell>
          <cell r="H16" t="str">
            <v>盒</v>
          </cell>
          <cell r="I16">
            <v>178</v>
          </cell>
          <cell r="J16" t="str">
            <v>无</v>
          </cell>
        </row>
        <row r="17">
          <cell r="C17">
            <v>178937</v>
          </cell>
          <cell r="D17" t="e">
            <v>#N/A</v>
          </cell>
          <cell r="E17" t="str">
            <v>小儿布洛芬栓</v>
          </cell>
          <cell r="F17" t="str">
            <v>50mgx3粒</v>
          </cell>
          <cell r="G17" t="str">
            <v>山西达英</v>
          </cell>
          <cell r="H17" t="str">
            <v>盒</v>
          </cell>
          <cell r="I17">
            <v>32.5</v>
          </cell>
          <cell r="J17" t="str">
            <v>无</v>
          </cell>
        </row>
        <row r="18">
          <cell r="C18">
            <v>125370</v>
          </cell>
          <cell r="D18" t="e">
            <v>#N/A</v>
          </cell>
          <cell r="E18" t="str">
            <v>甘草锌颗粒</v>
          </cell>
          <cell r="F18" t="str">
            <v>1.5gx20袋</v>
          </cell>
          <cell r="G18" t="str">
            <v>山东达因海洋</v>
          </cell>
          <cell r="H18" t="str">
            <v>盒</v>
          </cell>
          <cell r="I18">
            <v>36</v>
          </cell>
          <cell r="J18" t="str">
            <v>无</v>
          </cell>
        </row>
        <row r="19">
          <cell r="C19">
            <v>35478</v>
          </cell>
          <cell r="D19">
            <v>0</v>
          </cell>
          <cell r="E19" t="str">
            <v>止咳平喘糖浆</v>
          </cell>
          <cell r="F19" t="str">
            <v>100ml</v>
          </cell>
          <cell r="G19" t="str">
            <v>四川通园制药</v>
          </cell>
          <cell r="H19" t="str">
            <v>盒</v>
          </cell>
          <cell r="I19">
            <v>29.9</v>
          </cell>
          <cell r="J19" t="str">
            <v>无</v>
          </cell>
        </row>
        <row r="20">
          <cell r="C20">
            <v>159559</v>
          </cell>
          <cell r="D20">
            <v>0</v>
          </cell>
          <cell r="E20" t="str">
            <v>除湿止痒洗液</v>
          </cell>
          <cell r="F20" t="str">
            <v>100ml</v>
          </cell>
          <cell r="G20" t="str">
            <v>四川通园制药</v>
          </cell>
          <cell r="H20" t="str">
            <v>盒</v>
          </cell>
          <cell r="I20">
            <v>28</v>
          </cell>
          <cell r="J20" t="str">
            <v>无</v>
          </cell>
        </row>
        <row r="21">
          <cell r="C21">
            <v>26202</v>
          </cell>
          <cell r="D21">
            <v>0</v>
          </cell>
          <cell r="E21" t="str">
            <v>除湿止痒洗液</v>
          </cell>
          <cell r="F21" t="str">
            <v>150ml</v>
          </cell>
          <cell r="G21" t="str">
            <v>四川通园制药</v>
          </cell>
          <cell r="H21" t="str">
            <v>盒</v>
          </cell>
          <cell r="I21">
            <v>39.8</v>
          </cell>
          <cell r="J21" t="str">
            <v>无</v>
          </cell>
        </row>
        <row r="22">
          <cell r="C22">
            <v>182316</v>
          </cell>
          <cell r="D22">
            <v>5404</v>
          </cell>
          <cell r="E22" t="str">
            <v>双歧杆菌四联活菌片(思连康)</v>
          </cell>
          <cell r="F22" t="str">
            <v>0.5gx36片</v>
          </cell>
          <cell r="G22" t="str">
            <v>杭州远大生物</v>
          </cell>
          <cell r="H22" t="str">
            <v>盒</v>
          </cell>
          <cell r="I22">
            <v>49.8</v>
          </cell>
          <cell r="J22" t="str">
            <v>买四送一（原品）</v>
          </cell>
        </row>
        <row r="23">
          <cell r="C23">
            <v>199986</v>
          </cell>
          <cell r="D23">
            <v>9919072</v>
          </cell>
          <cell r="E23" t="str">
            <v>双歧杆菌四联活菌片</v>
          </cell>
          <cell r="F23" t="str">
            <v>0.5gx9片x6板</v>
          </cell>
          <cell r="G23" t="str">
            <v>杭州远大生物</v>
          </cell>
          <cell r="H23" t="str">
            <v>盒</v>
          </cell>
          <cell r="I23">
            <v>71</v>
          </cell>
          <cell r="J23" t="str">
            <v>买三送一（送36片）
套包id919072</v>
          </cell>
        </row>
        <row r="24">
          <cell r="C24">
            <v>211660</v>
          </cell>
          <cell r="D24">
            <v>9919073</v>
          </cell>
          <cell r="E24" t="str">
            <v>双歧杆菌四联活菌片</v>
          </cell>
          <cell r="F24" t="str">
            <v>0.5gx15片x6板</v>
          </cell>
          <cell r="G24" t="str">
            <v>杭州远大生物</v>
          </cell>
          <cell r="H24" t="str">
            <v>盒</v>
          </cell>
          <cell r="I24">
            <v>112</v>
          </cell>
          <cell r="J24" t="str">
            <v>买二送一（送36片）
套包id9919073</v>
          </cell>
        </row>
        <row r="25">
          <cell r="C25">
            <v>204069</v>
          </cell>
          <cell r="D25" t="e">
            <v>#N/A</v>
          </cell>
          <cell r="E25" t="str">
            <v>盐酸坦洛新缓释片</v>
          </cell>
          <cell r="F25" t="str">
            <v>0.2mgx20片</v>
          </cell>
          <cell r="G25" t="str">
            <v>昆明积大制药</v>
          </cell>
          <cell r="H25" t="str">
            <v>盒</v>
          </cell>
          <cell r="I25">
            <v>68</v>
          </cell>
          <cell r="J25" t="str">
            <v>无</v>
          </cell>
        </row>
        <row r="26">
          <cell r="C26">
            <v>240342</v>
          </cell>
          <cell r="D26">
            <v>0</v>
          </cell>
          <cell r="E26" t="str">
            <v>依托考昔片</v>
          </cell>
          <cell r="F26" t="str">
            <v>60mgx5片</v>
          </cell>
          <cell r="G26" t="str">
            <v>昆明积大制药</v>
          </cell>
          <cell r="H26" t="str">
            <v>盒</v>
          </cell>
          <cell r="I26">
            <v>38.9</v>
          </cell>
          <cell r="J26" t="str">
            <v>无 </v>
          </cell>
        </row>
        <row r="27">
          <cell r="C27">
            <v>215941</v>
          </cell>
          <cell r="D27">
            <v>55208</v>
          </cell>
          <cell r="E27" t="str">
            <v>关节医用冷敷凝胶（关节部位型）</v>
          </cell>
          <cell r="F27" t="str">
            <v>50g</v>
          </cell>
          <cell r="G27" t="str">
            <v>湖北汉方</v>
          </cell>
          <cell r="H27" t="str">
            <v>盒</v>
          </cell>
          <cell r="I27">
            <v>298</v>
          </cell>
          <cell r="J27" t="str">
            <v>买50g送88元炙热治疗贴(赠品id991772）</v>
          </cell>
        </row>
        <row r="28">
          <cell r="C28">
            <v>240400</v>
          </cell>
          <cell r="D28" t="e">
            <v>#N/A</v>
          </cell>
          <cell r="E28" t="str">
            <v>关节医用冷敷凝胶</v>
          </cell>
          <cell r="F28" t="str">
            <v>5g 关节部位型</v>
          </cell>
          <cell r="G28" t="str">
            <v>湖北汉方</v>
          </cell>
          <cell r="H28" t="str">
            <v>盒</v>
          </cell>
          <cell r="I28">
            <v>37</v>
          </cell>
          <cell r="J28" t="str">
            <v>无</v>
          </cell>
        </row>
        <row r="29">
          <cell r="C29">
            <v>121975</v>
          </cell>
          <cell r="D29" t="e">
            <v>#N/A</v>
          </cell>
          <cell r="E29" t="str">
            <v>复方氨酚肾素片</v>
          </cell>
          <cell r="F29" t="str">
            <v>12片</v>
          </cell>
          <cell r="G29" t="str">
            <v>幸福医药</v>
          </cell>
          <cell r="H29" t="str">
            <v>盒</v>
          </cell>
          <cell r="I29">
            <v>29.8</v>
          </cell>
          <cell r="J29" t="str">
            <v>无</v>
          </cell>
        </row>
        <row r="30">
          <cell r="C30">
            <v>121976</v>
          </cell>
          <cell r="D30" t="e">
            <v>#N/A</v>
          </cell>
          <cell r="E30" t="str">
            <v>儿童复方氨酚肾素片</v>
          </cell>
          <cell r="F30" t="str">
            <v>12片</v>
          </cell>
          <cell r="G30" t="str">
            <v>香港幸福医药</v>
          </cell>
          <cell r="H30" t="str">
            <v>盒</v>
          </cell>
          <cell r="I30">
            <v>29.8</v>
          </cell>
          <cell r="J30" t="str">
            <v>无</v>
          </cell>
        </row>
        <row r="31">
          <cell r="C31">
            <v>153840</v>
          </cell>
          <cell r="D31" t="e">
            <v>#N/A</v>
          </cell>
          <cell r="E31" t="str">
            <v>复方氨酚肾素片</v>
          </cell>
          <cell r="F31" t="str">
            <v>18片</v>
          </cell>
          <cell r="G31" t="str">
            <v>幸福医药</v>
          </cell>
          <cell r="H31" t="str">
            <v>盒</v>
          </cell>
          <cell r="I31">
            <v>43.9</v>
          </cell>
          <cell r="J31" t="str">
            <v>无</v>
          </cell>
        </row>
        <row r="32">
          <cell r="C32">
            <v>194251</v>
          </cell>
          <cell r="D32" t="e">
            <v>#N/A</v>
          </cell>
          <cell r="E32" t="str">
            <v>右美沙芬愈创甘油醚糖浆</v>
          </cell>
          <cell r="F32" t="str">
            <v>150ml</v>
          </cell>
          <cell r="G32" t="str">
            <v>史达德药业</v>
          </cell>
          <cell r="H32" t="str">
            <v>盒</v>
          </cell>
          <cell r="I32">
            <v>35.8</v>
          </cell>
          <cell r="J32" t="str">
            <v>无</v>
          </cell>
        </row>
        <row r="33">
          <cell r="C33">
            <v>227525</v>
          </cell>
          <cell r="D33">
            <v>57524</v>
          </cell>
          <cell r="E33" t="str">
            <v>弱酸性非电解次氯酸消毒液</v>
          </cell>
          <cell r="F33" t="str">
            <v>300ml</v>
          </cell>
          <cell r="G33" t="str">
            <v>成都无有</v>
          </cell>
          <cell r="H33" t="str">
            <v>盒</v>
          </cell>
          <cell r="I33">
            <v>34.9</v>
          </cell>
          <cell r="J33" t="str">
            <v>两瓶立减10元</v>
          </cell>
        </row>
        <row r="34">
          <cell r="C34">
            <v>233730</v>
          </cell>
          <cell r="D34">
            <v>57525</v>
          </cell>
          <cell r="E34" t="str">
            <v>弱酸性非电解次氯酸消毒液</v>
          </cell>
          <cell r="F34" t="str">
            <v>90ml</v>
          </cell>
          <cell r="G34" t="str">
            <v>成都无有</v>
          </cell>
          <cell r="H34" t="str">
            <v>盒</v>
          </cell>
          <cell r="I34">
            <v>14.9</v>
          </cell>
          <cell r="J34" t="str">
            <v>两瓶立减5元</v>
          </cell>
        </row>
        <row r="35">
          <cell r="C35">
            <v>242361</v>
          </cell>
          <cell r="D35">
            <v>57085</v>
          </cell>
          <cell r="E35" t="str">
            <v>琥珀酸美托洛尔缓释片</v>
          </cell>
          <cell r="F35" t="str">
            <v>47.5mgx7片x2板</v>
          </cell>
          <cell r="G35" t="str">
            <v>海南华益泰康</v>
          </cell>
          <cell r="H35" t="str">
            <v>盒</v>
          </cell>
          <cell r="I35">
            <v>28.8</v>
          </cell>
          <cell r="J35" t="str">
            <v>买2盒送7片装一盒
（赠品id9918932）</v>
          </cell>
        </row>
        <row r="36">
          <cell r="C36">
            <v>137374</v>
          </cell>
          <cell r="D36">
            <v>14683</v>
          </cell>
          <cell r="E36" t="str">
            <v>杜仲双降袋泡剂</v>
          </cell>
          <cell r="F36" t="str">
            <v>3.5gx18袋</v>
          </cell>
          <cell r="G36" t="str">
            <v>贵州神奇药业</v>
          </cell>
          <cell r="H36" t="str">
            <v>盒</v>
          </cell>
          <cell r="I36">
            <v>78</v>
          </cell>
          <cell r="J36" t="str">
            <v>买三送一，第二盒半价</v>
          </cell>
        </row>
        <row r="37">
          <cell r="C37">
            <v>121342</v>
          </cell>
          <cell r="D37">
            <v>14684</v>
          </cell>
          <cell r="E37" t="str">
            <v>五黄养阴颗粒</v>
          </cell>
          <cell r="F37" t="str">
            <v>6gx12袋</v>
          </cell>
          <cell r="G37" t="str">
            <v>重庆神奇</v>
          </cell>
          <cell r="H37" t="str">
            <v>盒</v>
          </cell>
          <cell r="I37">
            <v>128</v>
          </cell>
          <cell r="J37" t="str">
            <v>买二送一</v>
          </cell>
        </row>
        <row r="38">
          <cell r="C38">
            <v>122689</v>
          </cell>
          <cell r="D38">
            <v>0</v>
          </cell>
          <cell r="E38" t="str">
            <v>珊瑚癣净</v>
          </cell>
          <cell r="F38" t="str">
            <v>250mlx2瓶</v>
          </cell>
          <cell r="G38" t="str">
            <v>贵州金桥</v>
          </cell>
          <cell r="H38" t="str">
            <v>盒</v>
          </cell>
          <cell r="I38">
            <v>78</v>
          </cell>
          <cell r="J38" t="str">
            <v>无</v>
          </cell>
        </row>
        <row r="39">
          <cell r="C39">
            <v>201240</v>
          </cell>
          <cell r="D39" t="e">
            <v>#N/A</v>
          </cell>
          <cell r="E39" t="str">
            <v>人绒毛膜促性腺激素规则分子和β核心片段检测试剂盒（胶体金法）</v>
          </cell>
          <cell r="F39" t="str">
            <v>1人份/盒（笔型）</v>
          </cell>
          <cell r="G39" t="str">
            <v>南通伊仕</v>
          </cell>
          <cell r="H39" t="str">
            <v>盒</v>
          </cell>
          <cell r="I39">
            <v>38</v>
          </cell>
          <cell r="J39" t="str">
            <v>无</v>
          </cell>
        </row>
        <row r="40">
          <cell r="C40">
            <v>201245</v>
          </cell>
          <cell r="D40" t="e">
            <v>#N/A</v>
          </cell>
          <cell r="E40" t="str">
            <v>人绒毛膜促性腺激素规则分子和β核心片段检测试剂盒（胶体金法）</v>
          </cell>
          <cell r="F40" t="str">
            <v>6人份/盒（条型）</v>
          </cell>
          <cell r="G40" t="str">
            <v>南通伊仕</v>
          </cell>
          <cell r="H40" t="str">
            <v>盒</v>
          </cell>
          <cell r="I40">
            <v>58.8</v>
          </cell>
          <cell r="J40" t="str">
            <v>无</v>
          </cell>
        </row>
        <row r="41">
          <cell r="C41">
            <v>201273</v>
          </cell>
          <cell r="D41">
            <v>15503</v>
          </cell>
          <cell r="E41" t="str">
            <v>复方青橄榄利咽含片</v>
          </cell>
          <cell r="F41" t="str">
            <v>复方青橄榄利咽含片</v>
          </cell>
          <cell r="G41" t="str">
            <v>桂龙药业(安徽)</v>
          </cell>
          <cell r="H41" t="str">
            <v>盒</v>
          </cell>
          <cell r="I41">
            <v>29.8</v>
          </cell>
          <cell r="J41" t="str">
            <v>第二盒半价</v>
          </cell>
        </row>
        <row r="42">
          <cell r="C42">
            <v>173710</v>
          </cell>
          <cell r="D42">
            <v>15503</v>
          </cell>
          <cell r="E42" t="str">
            <v>咽炎片</v>
          </cell>
          <cell r="F42" t="str">
            <v>0.25gx15片x2板(糖衣)</v>
          </cell>
          <cell r="G42" t="str">
            <v>西安科力药业</v>
          </cell>
          <cell r="H42" t="str">
            <v>盒</v>
          </cell>
          <cell r="I42">
            <v>25</v>
          </cell>
          <cell r="J42" t="str">
            <v>第二盒半价</v>
          </cell>
        </row>
        <row r="43">
          <cell r="C43">
            <v>173043</v>
          </cell>
          <cell r="D43" t="e">
            <v>#N/A</v>
          </cell>
          <cell r="E43" t="str">
            <v>米诺地尔酊</v>
          </cell>
          <cell r="F43" t="str">
            <v>5%（90ml:4.5g)</v>
          </cell>
          <cell r="G43" t="str">
            <v>浙江万晟药业</v>
          </cell>
          <cell r="H43" t="str">
            <v>盒</v>
          </cell>
          <cell r="I43">
            <v>215</v>
          </cell>
          <cell r="J43" t="str">
            <v>一盒立省12元</v>
          </cell>
        </row>
        <row r="44">
          <cell r="C44">
            <v>132529</v>
          </cell>
          <cell r="D44">
            <v>15823</v>
          </cell>
          <cell r="E44" t="str">
            <v>盐酸氨基葡萄糖片</v>
          </cell>
          <cell r="F44" t="str">
            <v>0.75gx30片</v>
          </cell>
          <cell r="G44" t="str">
            <v>江苏正大清江药业有限公司</v>
          </cell>
          <cell r="H44" t="str">
            <v>盒</v>
          </cell>
          <cell r="I44">
            <v>128</v>
          </cell>
          <cell r="J44" t="str">
            <v>买3得4</v>
          </cell>
        </row>
        <row r="45">
          <cell r="C45">
            <v>225989</v>
          </cell>
          <cell r="D45">
            <v>13887</v>
          </cell>
          <cell r="E45" t="str">
            <v>他达拉非片</v>
          </cell>
          <cell r="F45" t="str">
            <v>5mgx28片</v>
          </cell>
          <cell r="G45" t="str">
            <v>广东东阳光药业有限公司</v>
          </cell>
          <cell r="H45" t="str">
            <v>盒</v>
          </cell>
          <cell r="I45">
            <v>588</v>
          </cell>
          <cell r="J45" t="str">
            <v>第二盒半价</v>
          </cell>
        </row>
        <row r="46">
          <cell r="C46">
            <v>208345</v>
          </cell>
          <cell r="D46">
            <v>13403</v>
          </cell>
          <cell r="E46" t="str">
            <v>健心胶囊</v>
          </cell>
          <cell r="F46" t="str">
            <v>0.25gx12粒x10板</v>
          </cell>
          <cell r="G46" t="str">
            <v>江西药都仁和制药有限公司</v>
          </cell>
          <cell r="H46" t="str">
            <v>盒</v>
          </cell>
          <cell r="I46">
            <v>98</v>
          </cell>
          <cell r="J46" t="str">
            <v>3送1</v>
          </cell>
        </row>
        <row r="47">
          <cell r="C47">
            <v>230900</v>
          </cell>
          <cell r="D47">
            <v>13403</v>
          </cell>
          <cell r="E47" t="str">
            <v>盐酸达泊西汀片</v>
          </cell>
          <cell r="F47" t="str">
            <v>30mgx5片</v>
          </cell>
          <cell r="G47" t="str">
            <v>厦门力卓药业有限公司</v>
          </cell>
          <cell r="H47" t="str">
            <v>盒</v>
          </cell>
          <cell r="I47">
            <v>218</v>
          </cell>
          <cell r="J47" t="str">
            <v>3送1</v>
          </cell>
        </row>
        <row r="48">
          <cell r="C48">
            <v>232601</v>
          </cell>
          <cell r="D48">
            <v>13403</v>
          </cell>
          <cell r="E48" t="str">
            <v>他达拉非片</v>
          </cell>
          <cell r="F48" t="str">
            <v>20mgx3片</v>
          </cell>
          <cell r="G48" t="str">
            <v>广东东阳光药业有限公司</v>
          </cell>
          <cell r="H48" t="str">
            <v>盒</v>
          </cell>
          <cell r="I48">
            <v>198</v>
          </cell>
          <cell r="J48" t="str">
            <v>3送1</v>
          </cell>
        </row>
        <row r="49">
          <cell r="C49">
            <v>150855</v>
          </cell>
          <cell r="D49">
            <v>13367</v>
          </cell>
          <cell r="E49" t="str">
            <v>蚝贝钙咀嚼片</v>
          </cell>
          <cell r="F49" t="str">
            <v>1.3gx100片（含钙量300mg）/瓶</v>
          </cell>
          <cell r="G49" t="str">
            <v>福建省泉州恒达制药有限公司</v>
          </cell>
          <cell r="H49" t="str">
            <v>瓶</v>
          </cell>
          <cell r="I49">
            <v>118</v>
          </cell>
          <cell r="J49" t="str">
            <v>2送1</v>
          </cell>
        </row>
        <row r="50">
          <cell r="C50">
            <v>155346</v>
          </cell>
          <cell r="D50">
            <v>13367</v>
          </cell>
          <cell r="E50" t="str">
            <v>明目护眼贴</v>
          </cell>
          <cell r="F50" t="str">
            <v>椭圆形7cmx5.5cm15袋x2贴（中老年用）</v>
          </cell>
          <cell r="G50" t="str">
            <v>青海奇力康医疗器械有限公司</v>
          </cell>
          <cell r="H50" t="str">
            <v>盒</v>
          </cell>
          <cell r="I50">
            <v>49</v>
          </cell>
          <cell r="J50" t="str">
            <v>2送1</v>
          </cell>
        </row>
        <row r="51">
          <cell r="C51">
            <v>167971</v>
          </cell>
          <cell r="D51">
            <v>13367</v>
          </cell>
          <cell r="E51" t="str">
            <v>明目护眼贴</v>
          </cell>
          <cell r="F51" t="str">
            <v>月牙形7cmx3.5cm2贴x15袋（女士用）</v>
          </cell>
          <cell r="G51" t="str">
            <v>青海奇力康医疗器械有限公司</v>
          </cell>
          <cell r="H51" t="str">
            <v>盒</v>
          </cell>
          <cell r="I51">
            <v>49</v>
          </cell>
          <cell r="J51" t="str">
            <v>2送1</v>
          </cell>
        </row>
        <row r="52">
          <cell r="C52">
            <v>167972</v>
          </cell>
          <cell r="D52">
            <v>13367</v>
          </cell>
          <cell r="E52" t="str">
            <v>明目护眼贴</v>
          </cell>
          <cell r="F52" t="str">
            <v>椭圆形6cmx4cm2贴x15袋（青少年用）</v>
          </cell>
          <cell r="G52" t="str">
            <v>青海奇力康医疗器械有限公司</v>
          </cell>
          <cell r="H52" t="str">
            <v>盒</v>
          </cell>
          <cell r="I52">
            <v>49</v>
          </cell>
          <cell r="J52" t="str">
            <v>2送1</v>
          </cell>
        </row>
        <row r="53">
          <cell r="C53">
            <v>198345</v>
          </cell>
          <cell r="D53">
            <v>13367</v>
          </cell>
          <cell r="E53" t="str">
            <v>六味地黄胶囊</v>
          </cell>
          <cell r="F53" t="str">
            <v>0.3gx12粒x5板</v>
          </cell>
          <cell r="G53" t="str">
            <v>安徽九方制药有限公司</v>
          </cell>
          <cell r="H53" t="str">
            <v>盒</v>
          </cell>
          <cell r="I53">
            <v>79.8</v>
          </cell>
          <cell r="J53" t="str">
            <v>2送1</v>
          </cell>
        </row>
        <row r="54">
          <cell r="C54">
            <v>235583</v>
          </cell>
          <cell r="D54">
            <v>13367</v>
          </cell>
          <cell r="E54" t="str">
            <v>四物膏</v>
          </cell>
          <cell r="F54" t="str">
            <v>250gx2瓶</v>
          </cell>
          <cell r="G54" t="str">
            <v>怀化正好制药有限公司</v>
          </cell>
          <cell r="H54" t="str">
            <v>盒</v>
          </cell>
          <cell r="I54">
            <v>298</v>
          </cell>
          <cell r="J54" t="str">
            <v>2送1</v>
          </cell>
        </row>
        <row r="55">
          <cell r="C55">
            <v>142709</v>
          </cell>
          <cell r="D55">
            <v>13366</v>
          </cell>
          <cell r="E55" t="str">
            <v>苯磺酸氨氯地平片</v>
          </cell>
          <cell r="F55" t="str">
            <v>5mgx21片</v>
          </cell>
          <cell r="G55" t="str">
            <v>江西制药有限责任公司</v>
          </cell>
          <cell r="H55" t="str">
            <v>盒</v>
          </cell>
          <cell r="I55">
            <v>29.8</v>
          </cell>
          <cell r="J55" t="str">
            <v>2送1</v>
          </cell>
        </row>
        <row r="56">
          <cell r="C56">
            <v>157343</v>
          </cell>
          <cell r="D56">
            <v>13366</v>
          </cell>
          <cell r="E56" t="str">
            <v>阿胶益寿口服液</v>
          </cell>
          <cell r="F56" t="str">
            <v>20mLx14支</v>
          </cell>
          <cell r="G56" t="str">
            <v>江西半边天药业有限公司</v>
          </cell>
          <cell r="H56" t="str">
            <v>盒</v>
          </cell>
          <cell r="I56">
            <v>118</v>
          </cell>
          <cell r="J56" t="str">
            <v>2送1</v>
          </cell>
        </row>
        <row r="57">
          <cell r="C57">
            <v>151981</v>
          </cell>
          <cell r="D57">
            <v>13366</v>
          </cell>
          <cell r="E57" t="str">
            <v>维生素C咀嚼片</v>
          </cell>
          <cell r="F57" t="str">
            <v>0.1gx80片</v>
          </cell>
          <cell r="G57" t="str">
            <v>江西新赣江药业有限公司</v>
          </cell>
          <cell r="H57" t="str">
            <v>盒</v>
          </cell>
          <cell r="I57">
            <v>68</v>
          </cell>
          <cell r="J57" t="str">
            <v>2送1</v>
          </cell>
        </row>
        <row r="58">
          <cell r="C58">
            <v>156696</v>
          </cell>
          <cell r="D58">
            <v>13366</v>
          </cell>
          <cell r="E58" t="str">
            <v>壮腰健肾片</v>
          </cell>
          <cell r="F58" t="str">
            <v>18片x4板</v>
          </cell>
          <cell r="G58" t="str">
            <v>景忠山国药(唐山)有限公司(原：唐山景忠山药业)</v>
          </cell>
          <cell r="H58" t="str">
            <v>盒</v>
          </cell>
          <cell r="I58">
            <v>69</v>
          </cell>
          <cell r="J58" t="str">
            <v>2送1</v>
          </cell>
        </row>
        <row r="59">
          <cell r="C59">
            <v>189337</v>
          </cell>
          <cell r="D59">
            <v>13366</v>
          </cell>
          <cell r="E59" t="str">
            <v>维生素E软胶囊</v>
          </cell>
          <cell r="F59" t="str">
            <v>0.1gx100粒</v>
          </cell>
          <cell r="G59" t="str">
            <v>海南海神同洲制药有限公司</v>
          </cell>
          <cell r="H59" t="str">
            <v>瓶</v>
          </cell>
          <cell r="I59">
            <v>168</v>
          </cell>
          <cell r="J59" t="str">
            <v>2送1</v>
          </cell>
        </row>
        <row r="60">
          <cell r="C60">
            <v>215104</v>
          </cell>
          <cell r="D60">
            <v>13366</v>
          </cell>
          <cell r="E60" t="str">
            <v>烫熨治疗贴</v>
          </cell>
          <cell r="F60" t="str">
            <v>1片x7袋（4：55mmx55mmx2）</v>
          </cell>
          <cell r="G60" t="str">
            <v>上海天意医疗器械有限公司</v>
          </cell>
          <cell r="H60" t="str">
            <v>盒</v>
          </cell>
          <cell r="I60">
            <v>98</v>
          </cell>
          <cell r="J60" t="str">
            <v>2送1</v>
          </cell>
        </row>
        <row r="61">
          <cell r="C61">
            <v>142884</v>
          </cell>
          <cell r="D61">
            <v>13366</v>
          </cell>
          <cell r="E61" t="str">
            <v>益气养血口服液</v>
          </cell>
          <cell r="F61" t="str">
            <v>10ml*12支</v>
          </cell>
          <cell r="G61" t="str">
            <v>北京亚东</v>
          </cell>
          <cell r="H61" t="str">
            <v>盒</v>
          </cell>
          <cell r="I61">
            <v>58</v>
          </cell>
          <cell r="J61" t="str">
            <v>2送1</v>
          </cell>
        </row>
        <row r="62">
          <cell r="C62">
            <v>231368</v>
          </cell>
          <cell r="D62">
            <v>57526</v>
          </cell>
          <cell r="E62" t="str">
            <v>眼部热敷贴</v>
          </cell>
          <cell r="F62" t="str">
            <v>185mmx80mmx5片</v>
          </cell>
          <cell r="G62" t="str">
            <v>上海暖友</v>
          </cell>
          <cell r="H62" t="str">
            <v>盒</v>
          </cell>
          <cell r="I62">
            <v>49</v>
          </cell>
          <cell r="J62" t="str">
            <v>1盒39元，2盒59元</v>
          </cell>
        </row>
        <row r="63">
          <cell r="C63">
            <v>179954</v>
          </cell>
          <cell r="D63">
            <v>57527</v>
          </cell>
          <cell r="E63" t="str">
            <v>热敷贴</v>
          </cell>
          <cell r="F63" t="str">
            <v>6片(D-1)</v>
          </cell>
          <cell r="G63" t="str">
            <v>上海暖友</v>
          </cell>
          <cell r="H63" t="str">
            <v>盒</v>
          </cell>
          <cell r="I63">
            <v>35</v>
          </cell>
          <cell r="J63" t="str">
            <v>2盒39元</v>
          </cell>
        </row>
        <row r="64">
          <cell r="C64">
            <v>163265</v>
          </cell>
          <cell r="D64" t="e">
            <v>#N/A</v>
          </cell>
          <cell r="E64" t="str">
            <v>六神丸</v>
          </cell>
          <cell r="F64" t="str">
            <v>10粒x6支（天然）</v>
          </cell>
          <cell r="G64" t="str">
            <v>雷允上药业</v>
          </cell>
          <cell r="H64" t="str">
            <v>盒</v>
          </cell>
          <cell r="I64">
            <v>78</v>
          </cell>
          <cell r="J64" t="str">
            <v>无</v>
          </cell>
        </row>
        <row r="65">
          <cell r="C65">
            <v>179869</v>
          </cell>
          <cell r="D65" t="e">
            <v>#N/A</v>
          </cell>
          <cell r="E65" t="str">
            <v>六神胶囊</v>
          </cell>
          <cell r="F65" t="str">
            <v>0.19gx6粒x2板</v>
          </cell>
          <cell r="G65" t="str">
            <v>雷允上药业</v>
          </cell>
          <cell r="H65" t="str">
            <v>盒</v>
          </cell>
          <cell r="I65">
            <v>48</v>
          </cell>
          <cell r="J65" t="str">
            <v>无</v>
          </cell>
        </row>
        <row r="66">
          <cell r="C66">
            <v>199371</v>
          </cell>
          <cell r="D66" t="e">
            <v>#N/A</v>
          </cell>
          <cell r="E66" t="str">
            <v>补肺活血胶囊</v>
          </cell>
          <cell r="F66" t="str">
            <v>0.35gx48粒</v>
          </cell>
          <cell r="G66" t="str">
            <v>广东雷允上药业</v>
          </cell>
          <cell r="H66" t="str">
            <v>盒</v>
          </cell>
          <cell r="I66">
            <v>49.8</v>
          </cell>
          <cell r="J66" t="str">
            <v>无</v>
          </cell>
        </row>
        <row r="67">
          <cell r="C67">
            <v>137825</v>
          </cell>
          <cell r="D67" t="e">
            <v>#N/A</v>
          </cell>
          <cell r="E67" t="str">
            <v>抗病毒口服液</v>
          </cell>
          <cell r="F67" t="str">
            <v>10mlx12支</v>
          </cell>
          <cell r="G67" t="str">
            <v>杭州华润老桐君</v>
          </cell>
          <cell r="H67" t="str">
            <v>盒</v>
          </cell>
          <cell r="I67">
            <v>27</v>
          </cell>
          <cell r="J67" t="str">
            <v>无</v>
          </cell>
        </row>
        <row r="68">
          <cell r="C68">
            <v>105245</v>
          </cell>
          <cell r="D68" t="e">
            <v>#N/A</v>
          </cell>
          <cell r="E68" t="str">
            <v>强力枇杷露</v>
          </cell>
          <cell r="F68" t="str">
            <v>225ml</v>
          </cell>
          <cell r="G68" t="str">
            <v>华润三九(南昌)</v>
          </cell>
          <cell r="H68" t="str">
            <v>盒</v>
          </cell>
          <cell r="I68">
            <v>28</v>
          </cell>
          <cell r="J68" t="str">
            <v>无</v>
          </cell>
        </row>
        <row r="69">
          <cell r="C69">
            <v>108018</v>
          </cell>
          <cell r="D69" t="e">
            <v>#N/A</v>
          </cell>
          <cell r="E69" t="str">
            <v>咽炎片</v>
          </cell>
          <cell r="F69" t="str">
            <v>0.26gx12片x4板(糖衣)</v>
          </cell>
          <cell r="G69" t="str">
            <v>华润三九(黄石)</v>
          </cell>
          <cell r="H69" t="str">
            <v>盒</v>
          </cell>
          <cell r="I69">
            <v>29</v>
          </cell>
          <cell r="J69" t="str">
            <v>无</v>
          </cell>
        </row>
        <row r="70">
          <cell r="C70">
            <v>226400</v>
          </cell>
          <cell r="D70" t="str">
            <v>57528/55664</v>
          </cell>
          <cell r="E70" t="str">
            <v>医用清洁敷料</v>
          </cell>
          <cell r="F70" t="str">
            <v>2kg</v>
          </cell>
          <cell r="G70" t="str">
            <v>四川护家卫士</v>
          </cell>
          <cell r="H70" t="str">
            <v>桶</v>
          </cell>
          <cell r="I70">
            <v>29.9</v>
          </cell>
          <cell r="J70" t="str">
            <v>29.9元/2桶   99元/6桶</v>
          </cell>
        </row>
        <row r="71">
          <cell r="C71">
            <v>180681</v>
          </cell>
          <cell r="D71" t="e">
            <v>#N/A</v>
          </cell>
          <cell r="E71" t="str">
            <v>阿法骨化醇软胶囊</v>
          </cell>
          <cell r="F71" t="str">
            <v>0.25μgx10粒x4板</v>
          </cell>
          <cell r="G71" t="str">
            <v>正大制药（青岛）</v>
          </cell>
          <cell r="H71" t="str">
            <v>盒</v>
          </cell>
          <cell r="I71">
            <v>69.8</v>
          </cell>
          <cell r="J71" t="str">
            <v>买三盒40粒送1盒20粒（9917412）
买5盒送2盒20粒（9917413）</v>
          </cell>
        </row>
        <row r="72">
          <cell r="C72">
            <v>241863</v>
          </cell>
          <cell r="D72">
            <v>47486</v>
          </cell>
          <cell r="E72" t="str">
            <v>非那雄胺片</v>
          </cell>
          <cell r="F72" t="str">
            <v>5mgx10片x3板</v>
          </cell>
          <cell r="G72" t="str">
            <v>AIAC International Pharma LLC</v>
          </cell>
          <cell r="H72" t="str">
            <v>盒</v>
          </cell>
          <cell r="I72">
            <v>182</v>
          </cell>
          <cell r="J72" t="str">
            <v>2盒立省35元</v>
          </cell>
        </row>
        <row r="73">
          <cell r="C73">
            <v>186561</v>
          </cell>
          <cell r="D73">
            <v>9918772</v>
          </cell>
          <cell r="E73" t="str">
            <v>孟鲁司特钠咀嚼片</v>
          </cell>
          <cell r="F73" t="str">
            <v>4mgx30片</v>
          </cell>
          <cell r="G73" t="str">
            <v>杭州默沙东</v>
          </cell>
          <cell r="H73" t="str">
            <v>盒</v>
          </cell>
          <cell r="I73">
            <v>180</v>
          </cell>
          <cell r="J73" t="str">
            <v>2大送2小（4mg*5片） 组合id9918772</v>
          </cell>
        </row>
        <row r="74">
          <cell r="C74">
            <v>200075</v>
          </cell>
          <cell r="D74">
            <v>56004</v>
          </cell>
          <cell r="E74" t="str">
            <v>依折麦布片</v>
          </cell>
          <cell r="F74" t="str">
            <v>10mgx30片</v>
          </cell>
          <cell r="G74" t="str">
            <v>MSD International</v>
          </cell>
          <cell r="H74" t="str">
            <v>盒</v>
          </cell>
          <cell r="I74">
            <v>226</v>
          </cell>
          <cell r="J74" t="str">
            <v>2盒省40元</v>
          </cell>
        </row>
        <row r="75">
          <cell r="C75">
            <v>200068</v>
          </cell>
          <cell r="D75">
            <v>56004</v>
          </cell>
          <cell r="E75" t="str">
            <v>氯沙坦钾片</v>
          </cell>
          <cell r="F75" t="str">
            <v>50mgx7片x4板</v>
          </cell>
          <cell r="G75" t="str">
            <v>英国Merck Sharp &amp; Dohme Limited</v>
          </cell>
          <cell r="H75" t="str">
            <v>盒</v>
          </cell>
          <cell r="I75">
            <v>164</v>
          </cell>
          <cell r="J75" t="str">
            <v>2盒省30元</v>
          </cell>
        </row>
        <row r="76">
          <cell r="C76">
            <v>212753</v>
          </cell>
          <cell r="D76">
            <v>9918653</v>
          </cell>
          <cell r="E76" t="str">
            <v>氯沙坦钾氢氯噻嗪片</v>
          </cell>
          <cell r="F76" t="str">
            <v>50mg:12.5mgx28片</v>
          </cell>
          <cell r="G76" t="str">
            <v>美国Merck Sharp &amp; Dohme Limited</v>
          </cell>
          <cell r="H76" t="str">
            <v>盒</v>
          </cell>
          <cell r="I76">
            <v>189</v>
          </cell>
          <cell r="J76" t="str">
            <v>2大送2小（送id39221)组合id9918653</v>
          </cell>
        </row>
        <row r="77">
          <cell r="C77">
            <v>87828</v>
          </cell>
          <cell r="D77">
            <v>55986</v>
          </cell>
          <cell r="E77" t="str">
            <v>非那雄胺片(保法止)</v>
          </cell>
          <cell r="F77" t="str">
            <v>1mgx28片</v>
          </cell>
          <cell r="G77" t="str">
            <v>杭州默沙东</v>
          </cell>
          <cell r="H77" t="str">
            <v>盒</v>
          </cell>
          <cell r="I77">
            <v>193</v>
          </cell>
          <cell r="J77" t="str">
            <v>3盒省40元</v>
          </cell>
        </row>
        <row r="78">
          <cell r="C78">
            <v>186551</v>
          </cell>
          <cell r="D78">
            <v>9918654</v>
          </cell>
          <cell r="E78" t="str">
            <v>孟鲁司特钠片</v>
          </cell>
          <cell r="F78" t="str">
            <v>10mgx30片</v>
          </cell>
          <cell r="G78" t="str">
            <v>杭州默沙东</v>
          </cell>
          <cell r="H78" t="str">
            <v>盒</v>
          </cell>
          <cell r="I78">
            <v>200</v>
          </cell>
          <cell r="J78" t="str">
            <v>2大送2小 组合id9918654</v>
          </cell>
        </row>
        <row r="79">
          <cell r="C79">
            <v>16644</v>
          </cell>
          <cell r="D79" t="e">
            <v>#N/A</v>
          </cell>
          <cell r="E79" t="str">
            <v>康麦斯牌美康宁褪黑素片</v>
          </cell>
          <cell r="F79" t="str">
            <v>60片</v>
          </cell>
          <cell r="G79" t="str">
            <v>瓶</v>
          </cell>
          <cell r="H79" t="str">
            <v>康龙集团公司(Kang Long Group gorp)</v>
          </cell>
          <cell r="I79">
            <v>188</v>
          </cell>
          <cell r="J79" t="str">
            <v>买一送一</v>
          </cell>
        </row>
        <row r="80">
          <cell r="C80">
            <v>16645</v>
          </cell>
          <cell r="D80" t="e">
            <v>#N/A</v>
          </cell>
          <cell r="E80" t="str">
            <v>康麦斯蒜油胶囊</v>
          </cell>
          <cell r="F80" t="str">
            <v>34.1g(341mgx100粒)</v>
          </cell>
          <cell r="G80" t="str">
            <v>瓶</v>
          </cell>
          <cell r="H80" t="str">
            <v>康龙集团公司(Kang Long Group gorp)</v>
          </cell>
          <cell r="I80">
            <v>168</v>
          </cell>
          <cell r="J80" t="str">
            <v>买一送一</v>
          </cell>
        </row>
        <row r="81">
          <cell r="C81">
            <v>20232</v>
          </cell>
          <cell r="D81" t="e">
            <v>#N/A</v>
          </cell>
          <cell r="E81" t="str">
            <v>成长快乐牌复合维生素软片（果味型）</v>
          </cell>
          <cell r="F81" t="str">
            <v>3gx80片</v>
          </cell>
          <cell r="G81" t="str">
            <v>瓶</v>
          </cell>
          <cell r="H81" t="str">
            <v>养生堂药业有限公司</v>
          </cell>
          <cell r="I81">
            <v>128</v>
          </cell>
          <cell r="J81" t="str">
            <v>买一送一</v>
          </cell>
        </row>
        <row r="82">
          <cell r="C82">
            <v>40995</v>
          </cell>
          <cell r="D82" t="e">
            <v>#N/A</v>
          </cell>
          <cell r="E82" t="str">
            <v>天然维生素C咀嚼片</v>
          </cell>
          <cell r="F82" t="str">
            <v>76.5克（0.85gx90片）</v>
          </cell>
          <cell r="G82" t="str">
            <v>瓶</v>
          </cell>
          <cell r="H82" t="str">
            <v>养生堂药业有限公司</v>
          </cell>
          <cell r="I82">
            <v>128</v>
          </cell>
          <cell r="J82" t="str">
            <v>买一送一</v>
          </cell>
        </row>
        <row r="83">
          <cell r="C83">
            <v>62049</v>
          </cell>
          <cell r="D83" t="e">
            <v>#N/A</v>
          </cell>
          <cell r="E83" t="str">
            <v>康麦斯牌蜂胶胶囊</v>
          </cell>
          <cell r="F83" t="str">
            <v>500mg×60片(30g)</v>
          </cell>
          <cell r="G83" t="str">
            <v>瓶</v>
          </cell>
          <cell r="H83" t="str">
            <v>康龙集团公司(Kang Long Group gorp)</v>
          </cell>
          <cell r="I83">
            <v>299</v>
          </cell>
          <cell r="J83" t="str">
            <v>买一送一</v>
          </cell>
        </row>
        <row r="84">
          <cell r="C84">
            <v>62051</v>
          </cell>
          <cell r="D84" t="e">
            <v>#N/A</v>
          </cell>
          <cell r="E84" t="str">
            <v>康麦斯牌牛初乳含片</v>
          </cell>
          <cell r="F84" t="str">
            <v>1588.3mg×60片(90g)</v>
          </cell>
          <cell r="G84" t="str">
            <v>瓶</v>
          </cell>
          <cell r="H84" t="str">
            <v>康龙集团公司(Kang Long Group gorp)</v>
          </cell>
          <cell r="I84">
            <v>268</v>
          </cell>
          <cell r="J84" t="str">
            <v>买一送一</v>
          </cell>
        </row>
        <row r="85">
          <cell r="C85">
            <v>62982</v>
          </cell>
          <cell r="D85" t="e">
            <v>#N/A</v>
          </cell>
          <cell r="E85" t="str">
            <v>康麦斯维生素C片</v>
          </cell>
          <cell r="F85" t="str">
            <v>38.4g(640mgx60片)</v>
          </cell>
          <cell r="G85" t="str">
            <v>瓶</v>
          </cell>
          <cell r="H85" t="str">
            <v>康龙集团公司(Kang Long Group gorp)</v>
          </cell>
          <cell r="I85">
            <v>168</v>
          </cell>
          <cell r="J85" t="str">
            <v>买一送一</v>
          </cell>
        </row>
        <row r="86">
          <cell r="C86">
            <v>62986</v>
          </cell>
          <cell r="D86" t="e">
            <v>#N/A</v>
          </cell>
          <cell r="E86" t="str">
            <v>康麦斯牌忆立清胶囊</v>
          </cell>
          <cell r="F86" t="str">
            <v>698mg×60片</v>
          </cell>
          <cell r="G86" t="str">
            <v>瓶</v>
          </cell>
          <cell r="H86" t="str">
            <v>康龙集团公司(Kang Long Group gorp)</v>
          </cell>
          <cell r="I86">
            <v>298</v>
          </cell>
          <cell r="J86" t="str">
            <v>买一送一</v>
          </cell>
        </row>
        <row r="87">
          <cell r="C87">
            <v>74933</v>
          </cell>
          <cell r="D87" t="e">
            <v>#N/A</v>
          </cell>
          <cell r="E87" t="str">
            <v>维生素A软胶囊(康麦斯)</v>
          </cell>
          <cell r="F87" t="str">
            <v>100mgx60粒</v>
          </cell>
          <cell r="G87" t="str">
            <v>瓶</v>
          </cell>
          <cell r="H87" t="str">
            <v>康龙集团公司(Kang Long Group gorp)</v>
          </cell>
          <cell r="I87">
            <v>168</v>
          </cell>
          <cell r="J87" t="str">
            <v>买一送一</v>
          </cell>
        </row>
        <row r="88">
          <cell r="C88">
            <v>74934</v>
          </cell>
          <cell r="D88" t="e">
            <v>#N/A</v>
          </cell>
          <cell r="E88" t="str">
            <v>康麦斯牌维生素E软胶囊</v>
          </cell>
          <cell r="F88" t="str">
            <v>660mgx60粒</v>
          </cell>
          <cell r="G88" t="str">
            <v>瓶</v>
          </cell>
          <cell r="H88" t="str">
            <v>康龙集团公司(Kang Long Group gorp)</v>
          </cell>
          <cell r="I88">
            <v>198</v>
          </cell>
          <cell r="J88" t="str">
            <v>买一送一</v>
          </cell>
        </row>
        <row r="89">
          <cell r="C89">
            <v>104016</v>
          </cell>
          <cell r="D89" t="e">
            <v>#N/A</v>
          </cell>
          <cell r="E89" t="str">
            <v>百合康大豆卵磷脂软胶囊</v>
          </cell>
          <cell r="F89" t="str">
            <v>1.2gx100粒</v>
          </cell>
          <cell r="G89" t="str">
            <v>瓶</v>
          </cell>
          <cell r="H89" t="str">
            <v>威海百合生物技术股份有限公司</v>
          </cell>
          <cell r="I89">
            <v>148</v>
          </cell>
          <cell r="J89" t="str">
            <v>买一送一</v>
          </cell>
        </row>
        <row r="90">
          <cell r="C90">
            <v>111002</v>
          </cell>
          <cell r="D90" t="e">
            <v>#N/A</v>
          </cell>
          <cell r="E90" t="str">
            <v>百合康牌芦荟软胶囊</v>
          </cell>
          <cell r="F90" t="str">
            <v>30g（0.5gx60粒）</v>
          </cell>
          <cell r="G90" t="str">
            <v>瓶</v>
          </cell>
          <cell r="H90" t="str">
            <v>威海百合生物技术股份有限公司</v>
          </cell>
          <cell r="I90">
            <v>138</v>
          </cell>
          <cell r="J90" t="str">
            <v>买一送一</v>
          </cell>
        </row>
        <row r="91">
          <cell r="C91">
            <v>115425</v>
          </cell>
          <cell r="D91" t="e">
            <v>#N/A</v>
          </cell>
          <cell r="E91" t="str">
            <v>卵磷脂胶囊(康麦斯)</v>
          </cell>
          <cell r="F91" t="str">
            <v>330g(1650mgx200粒)</v>
          </cell>
          <cell r="G91" t="str">
            <v>瓶</v>
          </cell>
          <cell r="H91" t="str">
            <v>康龙集团公司(Kang Long Group gorp)</v>
          </cell>
          <cell r="I91">
            <v>366</v>
          </cell>
          <cell r="J91" t="str">
            <v>买一送一</v>
          </cell>
        </row>
        <row r="92">
          <cell r="C92">
            <v>115433</v>
          </cell>
          <cell r="D92" t="e">
            <v>#N/A</v>
          </cell>
          <cell r="E92" t="str">
            <v>深海鱼油胶囊(康麦斯)</v>
          </cell>
          <cell r="F92" t="str">
            <v>274g(1370mgx200粒)</v>
          </cell>
          <cell r="G92" t="str">
            <v>瓶</v>
          </cell>
          <cell r="H92" t="str">
            <v>康龙集团公司(Kang Long Group gorp)</v>
          </cell>
          <cell r="I92">
            <v>366</v>
          </cell>
          <cell r="J92" t="str">
            <v>买一送一</v>
          </cell>
        </row>
        <row r="93">
          <cell r="C93">
            <v>115434</v>
          </cell>
          <cell r="D93" t="e">
            <v>#N/A</v>
          </cell>
          <cell r="E93" t="str">
            <v>康麦斯牌卵磷脂胶囊</v>
          </cell>
          <cell r="F93" t="str">
            <v>165g(1650mgx100粒)</v>
          </cell>
          <cell r="G93" t="str">
            <v>盒</v>
          </cell>
          <cell r="H93" t="str">
            <v>康龙集团公司(Kang Long Group gorp)</v>
          </cell>
          <cell r="I93">
            <v>199</v>
          </cell>
          <cell r="J93" t="str">
            <v>买一送一</v>
          </cell>
        </row>
        <row r="94">
          <cell r="C94">
            <v>115435</v>
          </cell>
          <cell r="D94" t="e">
            <v>#N/A</v>
          </cell>
          <cell r="E94" t="str">
            <v>康麦斯牌深海鱼油胶囊</v>
          </cell>
          <cell r="F94" t="str">
            <v>137g(1370mgx100粒)</v>
          </cell>
          <cell r="G94" t="str">
            <v>瓶</v>
          </cell>
          <cell r="H94" t="str">
            <v>康龙集团公司(Kang Long Group gorp)</v>
          </cell>
          <cell r="I94">
            <v>199</v>
          </cell>
          <cell r="J94" t="str">
            <v>买一送一</v>
          </cell>
        </row>
        <row r="95">
          <cell r="C95">
            <v>123944</v>
          </cell>
          <cell r="D95" t="e">
            <v>#N/A</v>
          </cell>
          <cell r="E95" t="str">
            <v>康麦斯牌芦荟软胶囊</v>
          </cell>
          <cell r="F95" t="str">
            <v>1341mgx60s(80.46g)</v>
          </cell>
          <cell r="G95" t="str">
            <v>瓶</v>
          </cell>
          <cell r="H95" t="str">
            <v>康龙集团公司(Kang Long Group gorp)</v>
          </cell>
          <cell r="I95">
            <v>198</v>
          </cell>
          <cell r="J95" t="str">
            <v>买一送一</v>
          </cell>
        </row>
        <row r="96">
          <cell r="C96">
            <v>128495</v>
          </cell>
          <cell r="D96" t="e">
            <v>#N/A</v>
          </cell>
          <cell r="E96" t="str">
            <v>百合康牌蜂胶软胶囊</v>
          </cell>
          <cell r="F96" t="str">
            <v>30g(500mgx60粒)</v>
          </cell>
          <cell r="G96" t="str">
            <v>瓶</v>
          </cell>
          <cell r="H96" t="str">
            <v>威海百合生物技术股份有限公司</v>
          </cell>
          <cell r="I96">
            <v>238</v>
          </cell>
          <cell r="J96" t="str">
            <v>买一送一</v>
          </cell>
        </row>
        <row r="97">
          <cell r="C97">
            <v>138033</v>
          </cell>
          <cell r="D97" t="e">
            <v>#N/A</v>
          </cell>
          <cell r="E97" t="str">
            <v>养生堂牌天然维生素E软胶囊</v>
          </cell>
          <cell r="F97" t="str">
            <v>30g（250mgx120粒）</v>
          </cell>
          <cell r="G97" t="str">
            <v>盒</v>
          </cell>
          <cell r="H97" t="str">
            <v>养生堂药业有限公司</v>
          </cell>
          <cell r="I97">
            <v>158</v>
          </cell>
          <cell r="J97" t="str">
            <v>买一送一</v>
          </cell>
        </row>
        <row r="98">
          <cell r="C98">
            <v>152404</v>
          </cell>
          <cell r="D98" t="e">
            <v>#N/A</v>
          </cell>
          <cell r="E98" t="str">
            <v>康麦斯牌多种维生素及矿物质片</v>
          </cell>
          <cell r="F98" t="str">
            <v>1360mgx60片</v>
          </cell>
          <cell r="G98" t="str">
            <v>瓶</v>
          </cell>
          <cell r="H98" t="str">
            <v>康龙集团公司(Kang Long Group gorp)</v>
          </cell>
          <cell r="I98">
            <v>198</v>
          </cell>
          <cell r="J98" t="str">
            <v>买一送一</v>
          </cell>
        </row>
        <row r="99">
          <cell r="C99">
            <v>159507</v>
          </cell>
          <cell r="D99" t="e">
            <v>#N/A</v>
          </cell>
          <cell r="E99" t="str">
            <v>百合康牌鱼油软胶囊</v>
          </cell>
          <cell r="F99" t="str">
            <v>1.0gx100粒</v>
          </cell>
          <cell r="G99" t="str">
            <v>盒</v>
          </cell>
          <cell r="H99" t="str">
            <v>威海百合生物技术股份有限公司</v>
          </cell>
          <cell r="I99">
            <v>128</v>
          </cell>
          <cell r="J99" t="str">
            <v>买一送一</v>
          </cell>
        </row>
        <row r="100">
          <cell r="C100">
            <v>159511</v>
          </cell>
          <cell r="D100" t="e">
            <v>#N/A</v>
          </cell>
          <cell r="E100" t="str">
            <v>多种维生素矿物质片</v>
          </cell>
          <cell r="F100" t="str">
            <v>1.0gx60片</v>
          </cell>
          <cell r="G100" t="str">
            <v>盒</v>
          </cell>
          <cell r="H100" t="str">
            <v>威海百合生物技术股份有限公司</v>
          </cell>
          <cell r="I100">
            <v>138</v>
          </cell>
          <cell r="J100" t="str">
            <v>买一送一</v>
          </cell>
        </row>
        <row r="101">
          <cell r="C101">
            <v>159515</v>
          </cell>
          <cell r="D101" t="e">
            <v>#N/A</v>
          </cell>
          <cell r="E101" t="str">
            <v>百合康牌DHA藻油亚麻籽油软胶囊</v>
          </cell>
          <cell r="F101" t="str">
            <v>30g（0.5gx60粒）</v>
          </cell>
          <cell r="G101" t="str">
            <v>盒</v>
          </cell>
          <cell r="H101" t="str">
            <v>威海百合生物技术股份有限公司</v>
          </cell>
          <cell r="I101">
            <v>268</v>
          </cell>
          <cell r="J101" t="str">
            <v>买一送一</v>
          </cell>
        </row>
        <row r="102">
          <cell r="C102">
            <v>159519</v>
          </cell>
          <cell r="D102">
            <v>46788</v>
          </cell>
          <cell r="E102" t="str">
            <v>氨基葡萄糖硫酸软骨素钙软胶囊</v>
          </cell>
          <cell r="F102" t="str">
            <v>0.5gx60粒</v>
          </cell>
          <cell r="G102" t="str">
            <v>盒</v>
          </cell>
          <cell r="H102" t="str">
            <v>威海百合生物技术股份有限公司</v>
          </cell>
          <cell r="I102">
            <v>168</v>
          </cell>
          <cell r="J102" t="str">
            <v>58元/盒</v>
          </cell>
        </row>
        <row r="103">
          <cell r="C103">
            <v>159520</v>
          </cell>
          <cell r="D103" t="e">
            <v>#N/A</v>
          </cell>
          <cell r="E103" t="str">
            <v>百合康牌维生素C含片</v>
          </cell>
          <cell r="F103" t="str">
            <v>1.2gx60片</v>
          </cell>
          <cell r="G103" t="str">
            <v>盒</v>
          </cell>
          <cell r="H103" t="str">
            <v>威海百合生物技术股份有限公司</v>
          </cell>
          <cell r="I103">
            <v>118</v>
          </cell>
          <cell r="J103" t="str">
            <v>换购价59</v>
          </cell>
        </row>
        <row r="104">
          <cell r="C104">
            <v>159523</v>
          </cell>
          <cell r="D104" t="e">
            <v>#N/A</v>
          </cell>
          <cell r="E104" t="str">
            <v>百合康牌褪黑素维生素B6软胶囊</v>
          </cell>
          <cell r="F104" t="str">
            <v>0.15gx60粒</v>
          </cell>
          <cell r="G104" t="str">
            <v>盒</v>
          </cell>
          <cell r="H104" t="str">
            <v>威海百合生物技术股份有限公司</v>
          </cell>
          <cell r="I104">
            <v>118</v>
          </cell>
          <cell r="J104" t="str">
            <v>买一送一</v>
          </cell>
        </row>
        <row r="105">
          <cell r="C105">
            <v>166599</v>
          </cell>
          <cell r="D105" t="e">
            <v>#N/A</v>
          </cell>
          <cell r="E105" t="str">
            <v>康麦斯牌碳酸钙维生素D软胶囊</v>
          </cell>
          <cell r="F105" t="str">
            <v>200g（2gx100粒）</v>
          </cell>
          <cell r="G105" t="str">
            <v>瓶</v>
          </cell>
          <cell r="H105" t="str">
            <v>康龙集团公司(Kang Long Group gorp)</v>
          </cell>
          <cell r="I105">
            <v>228</v>
          </cell>
          <cell r="J105" t="str">
            <v>买一送一</v>
          </cell>
        </row>
        <row r="106">
          <cell r="C106">
            <v>179327</v>
          </cell>
          <cell r="D106" t="e">
            <v>#N/A</v>
          </cell>
          <cell r="E106" t="str">
            <v>麦金利牌益生菌粉</v>
          </cell>
          <cell r="F106" t="str">
            <v>30g(1.5gx20袋)</v>
          </cell>
          <cell r="G106" t="str">
            <v>盒</v>
          </cell>
          <cell r="H106" t="str">
            <v>深圳市麦金利实业有限公司</v>
          </cell>
          <cell r="I106">
            <v>148</v>
          </cell>
          <cell r="J106" t="str">
            <v>买一送一</v>
          </cell>
        </row>
        <row r="107">
          <cell r="C107">
            <v>188715</v>
          </cell>
          <cell r="D107" t="e">
            <v>#N/A</v>
          </cell>
          <cell r="E107" t="str">
            <v>成长快乐牌多种维生素钙咀嚼片</v>
          </cell>
          <cell r="F107" t="str">
            <v>180g（1.5gx120片）</v>
          </cell>
          <cell r="G107" t="str">
            <v>瓶</v>
          </cell>
          <cell r="H107" t="str">
            <v>养生堂药业有限公司</v>
          </cell>
          <cell r="I107">
            <v>128</v>
          </cell>
          <cell r="J107" t="str">
            <v>买一送一</v>
          </cell>
        </row>
        <row r="108">
          <cell r="C108">
            <v>191516</v>
          </cell>
          <cell r="D108" t="e">
            <v>#N/A</v>
          </cell>
          <cell r="E108" t="str">
            <v>熊胆粉</v>
          </cell>
          <cell r="F108" t="str">
            <v>0.3gx10瓶</v>
          </cell>
          <cell r="G108" t="str">
            <v>盒</v>
          </cell>
          <cell r="H108" t="str">
            <v>都江堰市中善制药厂</v>
          </cell>
          <cell r="I108">
            <v>868</v>
          </cell>
          <cell r="J108" t="str">
            <v>第二盒半价</v>
          </cell>
        </row>
        <row r="109">
          <cell r="C109">
            <v>191517</v>
          </cell>
          <cell r="D109" t="e">
            <v>#N/A</v>
          </cell>
          <cell r="E109" t="str">
            <v>熊胆粉</v>
          </cell>
          <cell r="F109" t="str">
            <v>0.1gx10瓶</v>
          </cell>
          <cell r="G109" t="str">
            <v>盒</v>
          </cell>
          <cell r="H109" t="str">
            <v>都江堰市中善制药厂</v>
          </cell>
          <cell r="I109">
            <v>298</v>
          </cell>
          <cell r="J109" t="str">
            <v>第二盒半价</v>
          </cell>
        </row>
        <row r="110">
          <cell r="C110">
            <v>204129</v>
          </cell>
          <cell r="D110" t="e">
            <v>#N/A</v>
          </cell>
          <cell r="E110" t="str">
            <v>成长快乐牌多种维生素锌咀嚼片</v>
          </cell>
          <cell r="F110" t="str">
            <v>180g(1.5gx120片)</v>
          </cell>
          <cell r="G110" t="str">
            <v>盒</v>
          </cell>
          <cell r="H110" t="str">
            <v>养生堂药业有限公司</v>
          </cell>
          <cell r="I110">
            <v>128</v>
          </cell>
          <cell r="J110" t="str">
            <v>买一送一</v>
          </cell>
        </row>
        <row r="111">
          <cell r="C111">
            <v>205173</v>
          </cell>
          <cell r="D111" t="e">
            <v>#N/A</v>
          </cell>
          <cell r="E111" t="str">
            <v>熊胆粉</v>
          </cell>
          <cell r="F111" t="str">
            <v>0.1gx3瓶</v>
          </cell>
          <cell r="G111" t="str">
            <v>盒</v>
          </cell>
          <cell r="H111" t="str">
            <v>都江堰市中善制药厂</v>
          </cell>
          <cell r="I111">
            <v>99</v>
          </cell>
          <cell r="J111" t="str">
            <v>第二盒半价</v>
          </cell>
        </row>
        <row r="112">
          <cell r="C112">
            <v>207587</v>
          </cell>
          <cell r="D112" t="e">
            <v>#N/A</v>
          </cell>
          <cell r="E112" t="str">
            <v>百合康牌B族维生素片(甜橙味)</v>
          </cell>
          <cell r="F112" t="str">
            <v>30g（600mgx50片）</v>
          </cell>
          <cell r="G112" t="str">
            <v>盒</v>
          </cell>
          <cell r="H112" t="str">
            <v>威海百合生物技术股份有限公司</v>
          </cell>
          <cell r="I112">
            <v>118</v>
          </cell>
          <cell r="J112" t="str">
            <v>换购价59</v>
          </cell>
        </row>
        <row r="113">
          <cell r="C113">
            <v>208433</v>
          </cell>
          <cell r="D113" t="e">
            <v>#N/A</v>
          </cell>
          <cell r="E113" t="str">
            <v>养生堂维生素C泡腾片</v>
          </cell>
          <cell r="F113" t="str">
            <v>42g(4.2gx10片)针叶樱桃味</v>
          </cell>
          <cell r="G113" t="str">
            <v>支</v>
          </cell>
          <cell r="H113" t="str">
            <v>养生堂药业有限公司</v>
          </cell>
          <cell r="I113">
            <v>28</v>
          </cell>
          <cell r="J113" t="str">
            <v>换购价19.8元</v>
          </cell>
        </row>
        <row r="114">
          <cell r="C114">
            <v>213660</v>
          </cell>
          <cell r="D114" t="e">
            <v>#N/A</v>
          </cell>
          <cell r="E114" t="str">
            <v>百合康维生素C含片（青苹果味）</v>
          </cell>
          <cell r="F114" t="str">
            <v>48g(0.8gx60片)</v>
          </cell>
          <cell r="G114" t="str">
            <v>盒</v>
          </cell>
          <cell r="H114" t="str">
            <v>威海百合生物技术股份有限公司</v>
          </cell>
          <cell r="I114">
            <v>118</v>
          </cell>
          <cell r="J114" t="str">
            <v>换购价59</v>
          </cell>
        </row>
        <row r="115">
          <cell r="C115">
            <v>215350</v>
          </cell>
          <cell r="D115" t="e">
            <v>#N/A</v>
          </cell>
          <cell r="E115" t="str">
            <v>乐力氨糖软骨素加钙片</v>
          </cell>
          <cell r="F115" t="str">
            <v>1.25gx（100+20)片</v>
          </cell>
          <cell r="G115" t="str">
            <v>盒</v>
          </cell>
          <cell r="H115" t="str">
            <v>武汉维奥制药有限公司</v>
          </cell>
          <cell r="I115">
            <v>269</v>
          </cell>
          <cell r="J115" t="str">
            <v>第二盒半价</v>
          </cell>
        </row>
        <row r="116">
          <cell r="C116">
            <v>219949</v>
          </cell>
          <cell r="D116" t="e">
            <v>#N/A</v>
          </cell>
          <cell r="E116" t="str">
            <v>成长快乐多种维生素钙咀嚼片(巧克力味)</v>
          </cell>
          <cell r="F116" t="str">
            <v>120g(1.5gx80片)</v>
          </cell>
          <cell r="G116" t="str">
            <v>瓶</v>
          </cell>
          <cell r="H116" t="str">
            <v>养生堂药业有限公司</v>
          </cell>
          <cell r="I116">
            <v>168</v>
          </cell>
          <cell r="J116" t="str">
            <v>买一送一</v>
          </cell>
        </row>
        <row r="117">
          <cell r="C117">
            <v>219951</v>
          </cell>
          <cell r="D117" t="e">
            <v>#N/A</v>
          </cell>
          <cell r="E117" t="str">
            <v>成长快乐多种维生素锌咀嚼片(牛奶味)</v>
          </cell>
          <cell r="F117" t="str">
            <v>120g(1.5gx80片)</v>
          </cell>
          <cell r="G117" t="str">
            <v>瓶</v>
          </cell>
          <cell r="H117" t="str">
            <v>养生堂药业有限公司</v>
          </cell>
          <cell r="I117">
            <v>168</v>
          </cell>
          <cell r="J117" t="str">
            <v>买一送一</v>
          </cell>
        </row>
        <row r="118">
          <cell r="C118" t="str">
            <v>198856（159510）</v>
          </cell>
          <cell r="D118" t="e">
            <v>#N/A</v>
          </cell>
          <cell r="E118" t="str">
            <v>百合康牌钙维生素D软胶囊1000mgx60粒（百合康钙维D软胶囊1.1gx60粒）</v>
          </cell>
          <cell r="F118" t="str">
            <v>60g（1000mgx60粒）</v>
          </cell>
          <cell r="G118" t="str">
            <v>盒</v>
          </cell>
          <cell r="H118" t="str">
            <v>威海百合生物技术</v>
          </cell>
          <cell r="I118">
            <v>88</v>
          </cell>
          <cell r="J118" t="str">
            <v>买一送一</v>
          </cell>
        </row>
        <row r="119">
          <cell r="C119">
            <v>210521</v>
          </cell>
          <cell r="D119" t="e">
            <v>#N/A</v>
          </cell>
          <cell r="E119" t="str">
            <v>克立硼罗软膏</v>
          </cell>
          <cell r="F119" t="str">
            <v>2%:30g</v>
          </cell>
          <cell r="G119" t="str">
            <v>盒</v>
          </cell>
          <cell r="H119" t="str">
            <v>美国Pharmacia and Upjohn Company LLC</v>
          </cell>
          <cell r="I119">
            <v>158.8</v>
          </cell>
          <cell r="J119" t="str">
            <v>（成汉，北东，华泰，双林，新乐中街，庆云，十二桥，
温江凤溪大道，浆洗街不参与）</v>
          </cell>
        </row>
        <row r="120">
          <cell r="C120">
            <v>252056</v>
          </cell>
          <cell r="D120">
            <v>57769</v>
          </cell>
          <cell r="E120" t="str">
            <v>珍珠美白祛斑霜</v>
          </cell>
          <cell r="F120" t="str">
            <v>15gx3盒（珍珠美白祛斑发光礼盒）</v>
          </cell>
          <cell r="G120" t="str">
            <v>海南京润珍珠</v>
          </cell>
          <cell r="H120" t="str">
            <v>盒</v>
          </cell>
          <cell r="I120">
            <v>199</v>
          </cell>
          <cell r="J120" t="str">
            <v>特价99元</v>
          </cell>
        </row>
        <row r="121">
          <cell r="C121">
            <v>122482</v>
          </cell>
          <cell r="D121">
            <v>8041</v>
          </cell>
          <cell r="E121" t="str">
            <v>蚕蛾公补片</v>
          </cell>
          <cell r="F121" t="str">
            <v>0.23x24片(糖衣)</v>
          </cell>
          <cell r="G121" t="str">
            <v>桐君阁药厂</v>
          </cell>
          <cell r="H121" t="str">
            <v>盒</v>
          </cell>
          <cell r="I121">
            <v>66</v>
          </cell>
          <cell r="J121" t="str">
            <v>买一送一</v>
          </cell>
        </row>
        <row r="122">
          <cell r="C122">
            <v>158354</v>
          </cell>
          <cell r="D122">
            <v>1025</v>
          </cell>
          <cell r="E122" t="str">
            <v>蚕蛾公补片</v>
          </cell>
          <cell r="F122" t="str">
            <v>0.23gx12片x6板</v>
          </cell>
          <cell r="G122" t="str">
            <v>桐君阁药厂</v>
          </cell>
          <cell r="H122" t="str">
            <v>盒</v>
          </cell>
          <cell r="I122">
            <v>198</v>
          </cell>
          <cell r="J122" t="str">
            <v>买一送一</v>
          </cell>
        </row>
        <row r="123">
          <cell r="C123">
            <v>160637</v>
          </cell>
          <cell r="D123" t="e">
            <v>#N/A</v>
          </cell>
          <cell r="E123" t="str">
            <v>桔贝合剂</v>
          </cell>
          <cell r="F123" t="str">
            <v>100ml</v>
          </cell>
          <cell r="G123" t="str">
            <v>桐君阁药厂</v>
          </cell>
          <cell r="H123" t="str">
            <v>盒</v>
          </cell>
          <cell r="I123">
            <v>56</v>
          </cell>
          <cell r="J123" t="str">
            <v>无</v>
          </cell>
        </row>
        <row r="124">
          <cell r="C124">
            <v>227069</v>
          </cell>
          <cell r="D124">
            <v>13786</v>
          </cell>
          <cell r="E124" t="str">
            <v>脉安颗粒</v>
          </cell>
          <cell r="F124" t="str">
            <v>20gx10袋</v>
          </cell>
          <cell r="G124" t="str">
            <v>桐君阁药厂</v>
          </cell>
          <cell r="H124" t="str">
            <v>盒</v>
          </cell>
          <cell r="I124">
            <v>58</v>
          </cell>
          <cell r="J124" t="str">
            <v>买二得三</v>
          </cell>
        </row>
        <row r="125">
          <cell r="C125">
            <v>37629</v>
          </cell>
          <cell r="D125" t="e">
            <v>#N/A</v>
          </cell>
          <cell r="E125" t="str">
            <v>葡萄糖酸钙锌口服液(新钙特)</v>
          </cell>
          <cell r="F125" t="str">
            <v>10mlx18支</v>
          </cell>
          <cell r="G125" t="str">
            <v>湖北午时制药</v>
          </cell>
          <cell r="H125" t="str">
            <v>盒</v>
          </cell>
          <cell r="I125">
            <v>45</v>
          </cell>
          <cell r="J125" t="str">
            <v>无</v>
          </cell>
        </row>
        <row r="126">
          <cell r="C126">
            <v>118408</v>
          </cell>
          <cell r="D126" t="e">
            <v>#N/A</v>
          </cell>
          <cell r="E126" t="str">
            <v>聚乙烯醇滴眼液(瑞珠)</v>
          </cell>
          <cell r="F126" t="str">
            <v>0.4ml:5.6mgx15支</v>
          </cell>
          <cell r="G126" t="str">
            <v>湖北远大天天明</v>
          </cell>
          <cell r="H126" t="str">
            <v>盒</v>
          </cell>
          <cell r="I126">
            <v>35.8</v>
          </cell>
          <cell r="J126" t="str">
            <v>无</v>
          </cell>
        </row>
        <row r="127">
          <cell r="C127">
            <v>240668</v>
          </cell>
          <cell r="D127" t="e">
            <v>#N/A</v>
          </cell>
          <cell r="E127" t="str">
            <v>医用冷敷贴(眼部闭合型)★</v>
          </cell>
          <cell r="F127" t="str">
            <v>2贴x7袋</v>
          </cell>
          <cell r="G127" t="str">
            <v>湖北舒邦</v>
          </cell>
          <cell r="H127" t="str">
            <v>盒</v>
          </cell>
          <cell r="I127">
            <v>49</v>
          </cell>
          <cell r="J127" t="str">
            <v>50元/2盒  99元/4盒</v>
          </cell>
        </row>
        <row r="128">
          <cell r="C128">
            <v>240667</v>
          </cell>
          <cell r="D128">
            <v>0</v>
          </cell>
          <cell r="E128" t="str">
            <v>医用冷敷贴(眼部镂空型)★</v>
          </cell>
          <cell r="F128" t="str">
            <v>1贴x7袋</v>
          </cell>
          <cell r="G128" t="str">
            <v>湖北舒邦</v>
          </cell>
          <cell r="H128" t="str">
            <v>盒</v>
          </cell>
          <cell r="I128">
            <v>49</v>
          </cell>
          <cell r="J128" t="str">
            <v>50元/2盒   99元/4盒</v>
          </cell>
        </row>
        <row r="129">
          <cell r="C129">
            <v>226469</v>
          </cell>
          <cell r="D129">
            <v>56064</v>
          </cell>
          <cell r="E129" t="str">
            <v>医用冷敷贴(眼部综合型)★</v>
          </cell>
          <cell r="F129" t="str">
            <v>1贴x7袋</v>
          </cell>
          <cell r="G129" t="str">
            <v>湖北舒邦</v>
          </cell>
          <cell r="H129" t="str">
            <v>盒</v>
          </cell>
          <cell r="I129">
            <v>49</v>
          </cell>
          <cell r="J129" t="str">
            <v>50元/2盒   99元/4盒</v>
          </cell>
        </row>
        <row r="130">
          <cell r="C130">
            <v>226472</v>
          </cell>
          <cell r="D130">
            <v>53926</v>
          </cell>
          <cell r="E130" t="str">
            <v>医用冷敷贴(眼部通用型)★</v>
          </cell>
          <cell r="F130" t="str">
            <v>2贴x7袋</v>
          </cell>
          <cell r="G130" t="str">
            <v>湖北舒邦</v>
          </cell>
          <cell r="H130" t="str">
            <v>盒</v>
          </cell>
          <cell r="I130">
            <v>49</v>
          </cell>
          <cell r="J130" t="str">
            <v>50元/2盒   99元/4盒</v>
          </cell>
        </row>
        <row r="131">
          <cell r="C131">
            <v>173059</v>
          </cell>
          <cell r="D131" t="e">
            <v>#N/A</v>
          </cell>
          <cell r="E131" t="str">
            <v>复方木香小檗碱片</v>
          </cell>
          <cell r="F131" t="str">
            <v>12片×1板(小檗碱50mg：木香0.3125g：吴茱萸0.125g)(糖衣)</v>
          </cell>
          <cell r="G131" t="str">
            <v>远大医药</v>
          </cell>
          <cell r="H131" t="str">
            <v>盒</v>
          </cell>
          <cell r="I131">
            <v>39.8</v>
          </cell>
          <cell r="J131" t="str">
            <v>无</v>
          </cell>
        </row>
        <row r="132">
          <cell r="C132">
            <v>137775</v>
          </cell>
          <cell r="D132">
            <v>57104</v>
          </cell>
          <cell r="E132" t="str">
            <v>抗病毒颗粒</v>
          </cell>
          <cell r="F132" t="str">
            <v>4gx20袋（无糖）</v>
          </cell>
          <cell r="G132" t="str">
            <v>四川光大</v>
          </cell>
          <cell r="H132" t="str">
            <v>盒</v>
          </cell>
          <cell r="I132">
            <v>41.8</v>
          </cell>
          <cell r="J132" t="str">
            <v>买一盒送口罩一包</v>
          </cell>
        </row>
        <row r="133">
          <cell r="C133">
            <v>141233</v>
          </cell>
          <cell r="D133">
            <v>57104</v>
          </cell>
          <cell r="E133" t="str">
            <v>抗病毒颗粒</v>
          </cell>
          <cell r="F133" t="str">
            <v>9gx20袋</v>
          </cell>
          <cell r="G133" t="str">
            <v>四川光大</v>
          </cell>
          <cell r="H133" t="str">
            <v>盒</v>
          </cell>
          <cell r="I133">
            <v>39.8</v>
          </cell>
          <cell r="J133" t="str">
            <v>买一盒送口罩一包</v>
          </cell>
        </row>
        <row r="134">
          <cell r="C134">
            <v>228110</v>
          </cell>
          <cell r="D134">
            <v>9919013</v>
          </cell>
          <cell r="E134" t="str">
            <v>碳酸钙D3咀嚼片</v>
          </cell>
          <cell r="F134" t="str">
            <v>60片（碳酸钙1.25g维生素D3200国际单位）</v>
          </cell>
          <cell r="G134" t="str">
            <v>重庆海默尼</v>
          </cell>
          <cell r="H134" t="str">
            <v>盒</v>
          </cell>
          <cell r="I134">
            <v>118</v>
          </cell>
          <cell r="J134" t="str">
            <v>买2盒钙送价值168元
百合康氨糖1盒
组合id9919013</v>
          </cell>
        </row>
        <row r="135">
          <cell r="C135">
            <v>228110</v>
          </cell>
          <cell r="D135">
            <v>56466</v>
          </cell>
          <cell r="E135" t="str">
            <v>碳酸钙D3咀嚼片</v>
          </cell>
          <cell r="F135" t="str">
            <v>60片（碳酸钙1.25g维生素D3200国际单位）</v>
          </cell>
          <cell r="G135" t="str">
            <v>重庆海默尼</v>
          </cell>
          <cell r="H135" t="str">
            <v>盒</v>
          </cell>
          <cell r="I135">
            <v>118</v>
          </cell>
          <cell r="J135" t="str">
            <v>买一送一（赠品ID9918812）</v>
          </cell>
        </row>
        <row r="136">
          <cell r="C136">
            <v>159519</v>
          </cell>
          <cell r="D136">
            <v>46788</v>
          </cell>
          <cell r="E136" t="str">
            <v>氨基葡萄糖硫酸软骨素钙软胶囊</v>
          </cell>
          <cell r="F136" t="str">
            <v>0.5gx60粒</v>
          </cell>
          <cell r="G136" t="str">
            <v>威海百合生物技术</v>
          </cell>
          <cell r="H136" t="str">
            <v>盒</v>
          </cell>
          <cell r="I136">
            <v>168</v>
          </cell>
          <cell r="J136" t="str">
            <v>活动价58元</v>
          </cell>
        </row>
        <row r="137">
          <cell r="C137">
            <v>139494</v>
          </cell>
          <cell r="D137">
            <v>15824</v>
          </cell>
          <cell r="E137" t="str">
            <v>保和丸</v>
          </cell>
          <cell r="F137" t="str">
            <v>300丸(浓缩丸)</v>
          </cell>
          <cell r="G137" t="str">
            <v>河南宛西</v>
          </cell>
          <cell r="H137" t="str">
            <v>盒</v>
          </cell>
          <cell r="I137">
            <v>39.9</v>
          </cell>
          <cell r="J137" t="str">
            <v>买4送2</v>
          </cell>
        </row>
        <row r="138">
          <cell r="C138">
            <v>139743</v>
          </cell>
          <cell r="D138">
            <v>15824</v>
          </cell>
          <cell r="E138" t="str">
            <v>补中益气丸</v>
          </cell>
          <cell r="F138" t="str">
            <v>300丸(浓缩丸)</v>
          </cell>
          <cell r="G138" t="str">
            <v>仲景宛西</v>
          </cell>
          <cell r="H138" t="str">
            <v>盒</v>
          </cell>
          <cell r="I138">
            <v>39.9</v>
          </cell>
          <cell r="J138" t="str">
            <v>买4送2</v>
          </cell>
        </row>
        <row r="139">
          <cell r="C139">
            <v>222895</v>
          </cell>
          <cell r="D139">
            <v>15824</v>
          </cell>
          <cell r="E139" t="str">
            <v>附子理中丸</v>
          </cell>
          <cell r="F139" t="str">
            <v>300丸(浓缩丸)</v>
          </cell>
          <cell r="G139" t="str">
            <v>仲景宛西</v>
          </cell>
          <cell r="H139" t="str">
            <v>盒</v>
          </cell>
          <cell r="I139">
            <v>39.9</v>
          </cell>
          <cell r="J139" t="str">
            <v>买4送2</v>
          </cell>
        </row>
        <row r="140">
          <cell r="C140">
            <v>139495</v>
          </cell>
          <cell r="D140">
            <v>15824</v>
          </cell>
          <cell r="E140" t="str">
            <v>归脾丸</v>
          </cell>
          <cell r="F140" t="str">
            <v>300丸(浓缩丸)</v>
          </cell>
          <cell r="G140" t="str">
            <v>河南宛西</v>
          </cell>
          <cell r="H140" t="str">
            <v>盒</v>
          </cell>
          <cell r="I140">
            <v>39.9</v>
          </cell>
          <cell r="J140" t="str">
            <v>买4送2</v>
          </cell>
        </row>
        <row r="141">
          <cell r="C141">
            <v>222896</v>
          </cell>
          <cell r="D141">
            <v>15824</v>
          </cell>
          <cell r="E141" t="str">
            <v>健脾丸</v>
          </cell>
          <cell r="F141" t="str">
            <v>300丸(浓缩丸)</v>
          </cell>
          <cell r="G141" t="str">
            <v>仲景宛西制药</v>
          </cell>
          <cell r="H141" t="str">
            <v>盒</v>
          </cell>
          <cell r="I141">
            <v>39.9</v>
          </cell>
          <cell r="J141" t="str">
            <v>买4送2</v>
          </cell>
        </row>
        <row r="142">
          <cell r="C142">
            <v>165189</v>
          </cell>
          <cell r="D142">
            <v>15824</v>
          </cell>
          <cell r="E142" t="str">
            <v>痛经宝颗粒</v>
          </cell>
          <cell r="F142" t="str">
            <v>10gx6袋</v>
          </cell>
          <cell r="G142" t="str">
            <v>仲景宛西</v>
          </cell>
          <cell r="H142" t="str">
            <v>盒</v>
          </cell>
          <cell r="I142">
            <v>79.8</v>
          </cell>
          <cell r="J142" t="str">
            <v>无</v>
          </cell>
        </row>
        <row r="143">
          <cell r="C143">
            <v>139497</v>
          </cell>
          <cell r="D143">
            <v>15824</v>
          </cell>
          <cell r="E143" t="str">
            <v>香砂六君丸</v>
          </cell>
          <cell r="F143" t="str">
            <v>300丸(浓缩丸)</v>
          </cell>
          <cell r="G143" t="str">
            <v>河南宛西</v>
          </cell>
          <cell r="H143" t="str">
            <v>盒</v>
          </cell>
          <cell r="I143">
            <v>48</v>
          </cell>
          <cell r="J143" t="str">
            <v>买4送2</v>
          </cell>
        </row>
        <row r="144">
          <cell r="C144">
            <v>137157</v>
          </cell>
          <cell r="D144">
            <v>15824</v>
          </cell>
          <cell r="E144" t="str">
            <v>香砂养胃丸</v>
          </cell>
          <cell r="F144" t="str">
            <v>300丸(浓缩丸)</v>
          </cell>
          <cell r="G144" t="str">
            <v>仲景宛西</v>
          </cell>
          <cell r="H144" t="str">
            <v>盒</v>
          </cell>
          <cell r="I144">
            <v>48</v>
          </cell>
          <cell r="J144" t="str">
            <v>买4送2</v>
          </cell>
        </row>
        <row r="145">
          <cell r="C145">
            <v>135858</v>
          </cell>
          <cell r="D145">
            <v>15824</v>
          </cell>
          <cell r="E145" t="str">
            <v>逍遥丸</v>
          </cell>
          <cell r="F145" t="str">
            <v>300丸(浓缩丸)</v>
          </cell>
          <cell r="G145" t="str">
            <v>仲景宛西</v>
          </cell>
          <cell r="H145" t="str">
            <v>盒</v>
          </cell>
          <cell r="I145">
            <v>39.9</v>
          </cell>
          <cell r="J145" t="str">
            <v>买4送2</v>
          </cell>
        </row>
        <row r="146">
          <cell r="C146">
            <v>38445</v>
          </cell>
          <cell r="D146">
            <v>4874</v>
          </cell>
          <cell r="E146" t="str">
            <v>血塞通片</v>
          </cell>
          <cell r="F146" t="str">
            <v>0.1gx12片</v>
          </cell>
          <cell r="G146" t="str">
            <v>云南维和药业</v>
          </cell>
          <cell r="H146" t="str">
            <v>盒</v>
          </cell>
          <cell r="I146">
            <v>29.8</v>
          </cell>
          <cell r="J146" t="str">
            <v>3送1,20送10</v>
          </cell>
        </row>
        <row r="147">
          <cell r="C147">
            <v>168283</v>
          </cell>
          <cell r="D147">
            <v>3821</v>
          </cell>
          <cell r="E147" t="str">
            <v>安神补脑液</v>
          </cell>
          <cell r="F147" t="str">
            <v>10mlx20支</v>
          </cell>
          <cell r="G147" t="str">
            <v>鲁南厚普</v>
          </cell>
          <cell r="H147" t="str">
            <v>盒</v>
          </cell>
          <cell r="I147">
            <v>46</v>
          </cell>
          <cell r="J147" t="str">
            <v>买2得3</v>
          </cell>
        </row>
        <row r="148">
          <cell r="C148">
            <v>232352</v>
          </cell>
        </row>
        <row r="148">
          <cell r="E148" t="str">
            <v>消化酶片</v>
          </cell>
          <cell r="F148" t="str">
            <v>48片</v>
          </cell>
          <cell r="G148" t="str">
            <v>西南药业</v>
          </cell>
          <cell r="H148" t="str">
            <v>盒</v>
          </cell>
          <cell r="I148">
            <v>68</v>
          </cell>
          <cell r="J148" t="str">
            <v>无</v>
          </cell>
        </row>
        <row r="149">
          <cell r="C149">
            <v>66073</v>
          </cell>
          <cell r="D149">
            <v>682</v>
          </cell>
          <cell r="E149" t="str">
            <v>维生素C咀嚼片</v>
          </cell>
          <cell r="F149" t="str">
            <v>100mgx60片</v>
          </cell>
          <cell r="G149" t="str">
            <v>西南药业</v>
          </cell>
          <cell r="H149" t="str">
            <v>盒</v>
          </cell>
          <cell r="I149">
            <v>58</v>
          </cell>
          <cell r="J149" t="str">
            <v>买三送一，第二盒半价</v>
          </cell>
        </row>
        <row r="150">
          <cell r="C150">
            <v>104666</v>
          </cell>
        </row>
        <row r="150">
          <cell r="E150" t="str">
            <v>维生素EC片</v>
          </cell>
          <cell r="F150" t="str">
            <v>60片(复方)</v>
          </cell>
          <cell r="G150" t="str">
            <v>西南药业</v>
          </cell>
          <cell r="H150" t="str">
            <v>盒</v>
          </cell>
          <cell r="I150">
            <v>128</v>
          </cell>
          <cell r="J150" t="str">
            <v>买二送一（送赠品）</v>
          </cell>
        </row>
        <row r="151">
          <cell r="C151">
            <v>66828</v>
          </cell>
          <cell r="D151">
            <v>15825</v>
          </cell>
          <cell r="E151" t="str">
            <v>葡萄糖酸钙维D2咀嚼片(太极钙)</v>
          </cell>
          <cell r="F151" t="str">
            <v>48片(复方)/瓶</v>
          </cell>
          <cell r="G151" t="str">
            <v>西南药业</v>
          </cell>
          <cell r="H151" t="str">
            <v>盒</v>
          </cell>
          <cell r="I151">
            <v>49</v>
          </cell>
          <cell r="J151" t="str">
            <v>买1送1</v>
          </cell>
        </row>
        <row r="152">
          <cell r="C152">
            <v>154878</v>
          </cell>
          <cell r="D152">
            <v>7369</v>
          </cell>
          <cell r="E152" t="str">
            <v>保和咀嚼片</v>
          </cell>
          <cell r="F152" t="str">
            <v>1.05gx16片</v>
          </cell>
          <cell r="G152" t="str">
            <v>广东邦民</v>
          </cell>
          <cell r="H152" t="str">
            <v>盒</v>
          </cell>
          <cell r="I152">
            <v>22.8</v>
          </cell>
          <cell r="J152" t="str">
            <v>买2送1</v>
          </cell>
        </row>
        <row r="153">
          <cell r="C153">
            <v>188233</v>
          </cell>
        </row>
        <row r="153">
          <cell r="E153" t="str">
            <v>复方樟薄软膏</v>
          </cell>
          <cell r="F153" t="str">
            <v>19.4g</v>
          </cell>
          <cell r="G153" t="str">
            <v>厦门虎标</v>
          </cell>
          <cell r="H153" t="str">
            <v>盒</v>
          </cell>
          <cell r="I153">
            <v>29.8</v>
          </cell>
          <cell r="J153" t="str">
            <v>无</v>
          </cell>
        </row>
        <row r="154">
          <cell r="C154">
            <v>198673</v>
          </cell>
          <cell r="D154">
            <v>15826</v>
          </cell>
          <cell r="E154" t="str">
            <v>仲景胃灵丸</v>
          </cell>
          <cell r="F154" t="str">
            <v>1.2gx9袋(浓缩丸)</v>
          </cell>
          <cell r="G154" t="str">
            <v>广盛原中医药</v>
          </cell>
          <cell r="H154" t="str">
            <v>盒</v>
          </cell>
          <cell r="I154">
            <v>36.5</v>
          </cell>
          <cell r="J154" t="str">
            <v>无</v>
          </cell>
        </row>
        <row r="155">
          <cell r="C155">
            <v>198692</v>
          </cell>
          <cell r="D155">
            <v>15826</v>
          </cell>
          <cell r="E155" t="str">
            <v>健肾生发丸</v>
          </cell>
          <cell r="F155" t="str">
            <v>9gx8丸(大蜜丸)</v>
          </cell>
          <cell r="G155" t="str">
            <v>广盛原中医药</v>
          </cell>
          <cell r="H155" t="str">
            <v>盒</v>
          </cell>
          <cell r="I155">
            <v>58</v>
          </cell>
          <cell r="J155" t="str">
            <v>无</v>
          </cell>
        </row>
        <row r="156">
          <cell r="C156">
            <v>198708</v>
          </cell>
          <cell r="D156">
            <v>15826</v>
          </cell>
          <cell r="E156" t="str">
            <v>六味地黄丸</v>
          </cell>
          <cell r="F156" t="str">
            <v>9gx8丸(大蜜丸)</v>
          </cell>
          <cell r="G156" t="str">
            <v>广盛原中医药</v>
          </cell>
          <cell r="H156" t="str">
            <v>盒</v>
          </cell>
          <cell r="I156">
            <v>33.5</v>
          </cell>
          <cell r="J156" t="str">
            <v>无</v>
          </cell>
        </row>
        <row r="157">
          <cell r="C157">
            <v>198709</v>
          </cell>
          <cell r="D157">
            <v>15826</v>
          </cell>
          <cell r="E157" t="str">
            <v>杞菊地黄丸</v>
          </cell>
          <cell r="F157" t="str">
            <v>9gx8丸(大蜜丸)</v>
          </cell>
          <cell r="G157" t="str">
            <v>广盛原中医药</v>
          </cell>
          <cell r="H157" t="str">
            <v>盒</v>
          </cell>
          <cell r="I157">
            <v>33.5</v>
          </cell>
          <cell r="J157" t="str">
            <v>无</v>
          </cell>
        </row>
        <row r="158">
          <cell r="C158">
            <v>198750</v>
          </cell>
          <cell r="D158">
            <v>15826</v>
          </cell>
          <cell r="E158" t="str">
            <v>逍遥丸</v>
          </cell>
          <cell r="F158" t="str">
            <v>9gx9袋(水丸)</v>
          </cell>
          <cell r="G158" t="str">
            <v>广盛原中医药</v>
          </cell>
          <cell r="H158" t="str">
            <v>盒</v>
          </cell>
          <cell r="I158">
            <v>33.5</v>
          </cell>
          <cell r="J158" t="str">
            <v>无</v>
          </cell>
        </row>
        <row r="159">
          <cell r="C159">
            <v>198952</v>
          </cell>
          <cell r="D159">
            <v>15826</v>
          </cell>
          <cell r="E159" t="str">
            <v>大山楂丸</v>
          </cell>
          <cell r="F159" t="str">
            <v>9gx25丸(大蜜丸)</v>
          </cell>
          <cell r="G159" t="str">
            <v>广盛原中医药</v>
          </cell>
          <cell r="H159" t="str">
            <v>盒</v>
          </cell>
          <cell r="I159">
            <v>69.5</v>
          </cell>
          <cell r="J159" t="str">
            <v>无</v>
          </cell>
        </row>
        <row r="160">
          <cell r="C160">
            <v>199370</v>
          </cell>
          <cell r="D160">
            <v>15826</v>
          </cell>
          <cell r="E160" t="str">
            <v>山楂调中丸</v>
          </cell>
          <cell r="F160" t="str">
            <v>6gx25丸(大蜜丸)</v>
          </cell>
          <cell r="G160" t="str">
            <v>广盛原中医药</v>
          </cell>
          <cell r="H160" t="str">
            <v>盒</v>
          </cell>
          <cell r="I160">
            <v>49.5</v>
          </cell>
          <cell r="J160" t="str">
            <v>无</v>
          </cell>
        </row>
        <row r="161">
          <cell r="C161">
            <v>201067</v>
          </cell>
          <cell r="D161">
            <v>15826</v>
          </cell>
          <cell r="E161" t="str">
            <v>小儿参术健脾丸</v>
          </cell>
          <cell r="F161" t="str">
            <v>3gx10丸(大蜜丸)</v>
          </cell>
          <cell r="G161" t="str">
            <v>广盛原中医药</v>
          </cell>
          <cell r="H161" t="str">
            <v>盒</v>
          </cell>
          <cell r="I161">
            <v>39.5</v>
          </cell>
          <cell r="J161" t="str">
            <v>无</v>
          </cell>
        </row>
        <row r="162">
          <cell r="C162">
            <v>203693</v>
          </cell>
          <cell r="D162">
            <v>15826</v>
          </cell>
          <cell r="E162" t="str">
            <v>知柏地黄丸</v>
          </cell>
          <cell r="F162" t="str">
            <v>9gx8丸(大蜜丸)</v>
          </cell>
          <cell r="G162" t="str">
            <v>广盛原中医药</v>
          </cell>
          <cell r="H162" t="str">
            <v>盒</v>
          </cell>
          <cell r="I162">
            <v>44.5</v>
          </cell>
          <cell r="J162" t="str">
            <v>无</v>
          </cell>
        </row>
        <row r="163">
          <cell r="C163">
            <v>212203</v>
          </cell>
          <cell r="D163">
            <v>15826</v>
          </cell>
          <cell r="E163" t="str">
            <v>桂附地黄丸</v>
          </cell>
          <cell r="F163" t="str">
            <v>9gx8丸(大蜜丸)</v>
          </cell>
          <cell r="G163" t="str">
            <v>广盛原中医药</v>
          </cell>
          <cell r="H163" t="str">
            <v>盒</v>
          </cell>
          <cell r="I163">
            <v>49.5</v>
          </cell>
          <cell r="J163" t="str">
            <v>无</v>
          </cell>
        </row>
        <row r="164">
          <cell r="C164">
            <v>212227</v>
          </cell>
          <cell r="D164">
            <v>15826</v>
          </cell>
          <cell r="E164" t="str">
            <v>明目地黄丸</v>
          </cell>
          <cell r="F164" t="str">
            <v>9gx8丸(大蜜丸)</v>
          </cell>
          <cell r="G164" t="str">
            <v>广盛原中医药</v>
          </cell>
          <cell r="H164" t="str">
            <v>盒</v>
          </cell>
          <cell r="I164">
            <v>44.5</v>
          </cell>
          <cell r="J164" t="str">
            <v>无</v>
          </cell>
        </row>
        <row r="165">
          <cell r="C165">
            <v>212228</v>
          </cell>
          <cell r="D165">
            <v>15826</v>
          </cell>
          <cell r="E165" t="str">
            <v>麦味地黄丸</v>
          </cell>
          <cell r="F165" t="str">
            <v>9gx8丸(大蜜丸)</v>
          </cell>
          <cell r="G165" t="str">
            <v>广盛原中医药</v>
          </cell>
          <cell r="H165" t="str">
            <v>盒</v>
          </cell>
          <cell r="I165">
            <v>44.5</v>
          </cell>
          <cell r="J165" t="str">
            <v>无</v>
          </cell>
        </row>
        <row r="166">
          <cell r="C166">
            <v>190969</v>
          </cell>
          <cell r="D166" t="e">
            <v>#N/A</v>
          </cell>
          <cell r="E166" t="str">
            <v>双氯芬酸二乙胺乳胶剂</v>
          </cell>
          <cell r="F166" t="str">
            <v>1%（50g:0.5g） 50g</v>
          </cell>
          <cell r="G166" t="str">
            <v>GSK Consumer瑞士</v>
          </cell>
          <cell r="H166" t="str">
            <v>盒</v>
          </cell>
          <cell r="I166">
            <v>68.8</v>
          </cell>
          <cell r="J166" t="str">
            <v>无</v>
          </cell>
        </row>
        <row r="167">
          <cell r="C167">
            <v>274</v>
          </cell>
          <cell r="D167" t="e">
            <v>#N/A</v>
          </cell>
          <cell r="E167" t="str">
            <v>阿苯达唑片(史克肠虫清)</v>
          </cell>
          <cell r="F167" t="str">
            <v>0.2gx10片</v>
          </cell>
          <cell r="G167" t="str">
            <v>天津史克</v>
          </cell>
          <cell r="H167" t="str">
            <v>盒</v>
          </cell>
          <cell r="I167">
            <v>18.8</v>
          </cell>
          <cell r="J167" t="str">
            <v>无</v>
          </cell>
        </row>
        <row r="168">
          <cell r="C168">
            <v>203603</v>
          </cell>
          <cell r="D168" t="e">
            <v>#N/A</v>
          </cell>
          <cell r="E168" t="str">
            <v>祛湿颗粒</v>
          </cell>
          <cell r="F168" t="str">
            <v>15gx9袋</v>
          </cell>
          <cell r="G168" t="str">
            <v>云南植物</v>
          </cell>
          <cell r="H168" t="str">
            <v>盒</v>
          </cell>
          <cell r="I168">
            <v>58</v>
          </cell>
          <cell r="J168" t="str">
            <v>无</v>
          </cell>
        </row>
        <row r="169">
          <cell r="C169">
            <v>247442</v>
          </cell>
          <cell r="D169" t="e">
            <v>#N/A</v>
          </cell>
          <cell r="E169" t="str">
            <v>多糖铁复合物胶囊</v>
          </cell>
          <cell r="F169" t="str">
            <v>0.15gx30粒</v>
          </cell>
          <cell r="G169" t="str">
            <v>美国Kremers Urban</v>
          </cell>
          <cell r="H169" t="str">
            <v>盒</v>
          </cell>
          <cell r="I169">
            <v>116</v>
          </cell>
          <cell r="J169" t="str">
            <v>无</v>
          </cell>
        </row>
        <row r="170">
          <cell r="C170">
            <v>66828</v>
          </cell>
          <cell r="D170" t="e">
            <v>#N/A</v>
          </cell>
          <cell r="E170" t="str">
            <v>消化酶片</v>
          </cell>
          <cell r="F170" t="str">
            <v>48片</v>
          </cell>
          <cell r="G170" t="str">
            <v>西南药业</v>
          </cell>
          <cell r="H170" t="str">
            <v>盒</v>
          </cell>
          <cell r="I170">
            <v>68</v>
          </cell>
          <cell r="J170" t="str">
            <v>无</v>
          </cell>
        </row>
        <row r="171">
          <cell r="C171">
            <v>66073</v>
          </cell>
          <cell r="D171" t="str">
            <v>682/</v>
          </cell>
          <cell r="E171" t="str">
            <v>维生素C咀嚼片</v>
          </cell>
          <cell r="F171" t="str">
            <v>100mgx60片</v>
          </cell>
          <cell r="G171" t="str">
            <v>西南药业</v>
          </cell>
          <cell r="H171" t="str">
            <v>盒</v>
          </cell>
          <cell r="I171">
            <v>58</v>
          </cell>
          <cell r="J171" t="str">
            <v>买三送一，第二盒半价</v>
          </cell>
        </row>
        <row r="172">
          <cell r="C172">
            <v>104666</v>
          </cell>
          <cell r="D172">
            <v>15507</v>
          </cell>
          <cell r="E172" t="str">
            <v>维生素EC片</v>
          </cell>
          <cell r="F172" t="str">
            <v>60片(复方)</v>
          </cell>
          <cell r="G172" t="str">
            <v>西南药业</v>
          </cell>
          <cell r="H172" t="str">
            <v>盒</v>
          </cell>
          <cell r="I172">
            <v>128</v>
          </cell>
          <cell r="J172" t="str">
            <v>买二送一</v>
          </cell>
        </row>
        <row r="173">
          <cell r="C173">
            <v>199959</v>
          </cell>
          <cell r="D173" t="e">
            <v>#N/A</v>
          </cell>
          <cell r="E173" t="str">
            <v>UG-11血糖尿酸测试仪</v>
          </cell>
          <cell r="F173" t="str">
            <v>测试仪1台+尿酸试条20支</v>
          </cell>
          <cell r="G173" t="str">
            <v>三诺生物</v>
          </cell>
          <cell r="H173" t="str">
            <v>盒</v>
          </cell>
          <cell r="I173">
            <v>228</v>
          </cell>
          <cell r="J173" t="str">
            <v>无</v>
          </cell>
        </row>
        <row r="174">
          <cell r="C174">
            <v>243837</v>
          </cell>
          <cell r="D174" t="e">
            <v>#N/A</v>
          </cell>
          <cell r="E174" t="str">
            <v>金稳+血糖测试系统</v>
          </cell>
          <cell r="F174" t="str">
            <v>金稳+血糖仪1台+试纸50支</v>
          </cell>
          <cell r="G174" t="str">
            <v>三诺生物</v>
          </cell>
          <cell r="H174" t="str">
            <v>盒</v>
          </cell>
          <cell r="I174">
            <v>299</v>
          </cell>
          <cell r="J174" t="str">
            <v>无</v>
          </cell>
        </row>
        <row r="175">
          <cell r="C175">
            <v>137775</v>
          </cell>
          <cell r="D175">
            <v>57104</v>
          </cell>
          <cell r="E175" t="str">
            <v>抗病毒颗粒</v>
          </cell>
          <cell r="F175" t="str">
            <v>4gx20袋（无糖）</v>
          </cell>
          <cell r="G175" t="str">
            <v>四川光大</v>
          </cell>
          <cell r="H175" t="str">
            <v>盒</v>
          </cell>
          <cell r="I175">
            <v>41.8</v>
          </cell>
          <cell r="J175" t="str">
            <v>买一盒送口罩一包</v>
          </cell>
        </row>
        <row r="176">
          <cell r="C176">
            <v>141233</v>
          </cell>
          <cell r="D176">
            <v>57104</v>
          </cell>
          <cell r="E176" t="str">
            <v>抗病毒颗粒</v>
          </cell>
          <cell r="F176" t="str">
            <v>9gx20袋</v>
          </cell>
          <cell r="G176" t="str">
            <v>四川光大</v>
          </cell>
          <cell r="H176" t="str">
            <v>盒</v>
          </cell>
          <cell r="I176">
            <v>39.8</v>
          </cell>
          <cell r="J176" t="str">
            <v>买一盒送口罩一包</v>
          </cell>
        </row>
        <row r="177">
          <cell r="C177">
            <v>17313</v>
          </cell>
          <cell r="D177">
            <v>0</v>
          </cell>
          <cell r="E177" t="str">
            <v>布地奈德鼻喷雾剂</v>
          </cell>
          <cell r="F177" t="str">
            <v>64ug/喷:120喷(OTC装)</v>
          </cell>
          <cell r="G177" t="str">
            <v>上海强生</v>
          </cell>
          <cell r="H177" t="str">
            <v>盒</v>
          </cell>
          <cell r="I177">
            <v>138</v>
          </cell>
          <cell r="J177" t="str">
            <v>无</v>
          </cell>
        </row>
        <row r="178">
          <cell r="C178">
            <v>211959</v>
          </cell>
          <cell r="D178" t="e">
            <v>#N/A</v>
          </cell>
          <cell r="E178" t="str">
            <v>血糖试纸（葡萄糖脱氢酶法）</v>
          </cell>
          <cell r="F178" t="str">
            <v>50片（25片x2瓶）（稳悦）</v>
          </cell>
          <cell r="G178" t="str">
            <v>LifeScanEurope</v>
          </cell>
          <cell r="H178" t="str">
            <v>盒</v>
          </cell>
          <cell r="I178">
            <v>269</v>
          </cell>
          <cell r="J178" t="str">
            <v>无</v>
          </cell>
        </row>
        <row r="179">
          <cell r="C179">
            <v>21580</v>
          </cell>
          <cell r="D179">
            <v>4042</v>
          </cell>
          <cell r="E179" t="str">
            <v>补肾益寿胶囊</v>
          </cell>
          <cell r="F179" t="str">
            <v>0.3gx60粒</v>
          </cell>
          <cell r="G179" t="str">
            <v>太极涪陵药厂</v>
          </cell>
          <cell r="H179" t="str">
            <v>盒</v>
          </cell>
          <cell r="I179">
            <v>98</v>
          </cell>
          <cell r="J179" t="str">
            <v>买3盒+0.01元换购1盒原品</v>
          </cell>
        </row>
        <row r="180">
          <cell r="C180">
            <v>33977</v>
          </cell>
          <cell r="D180">
            <v>3567</v>
          </cell>
          <cell r="E180" t="str">
            <v>十全大补酒</v>
          </cell>
          <cell r="F180" t="str">
            <v>500ml(精装)</v>
          </cell>
          <cell r="G180" t="str">
            <v>浙江东方</v>
          </cell>
          <cell r="H180" t="str">
            <v>瓶</v>
          </cell>
          <cell r="I180">
            <v>168</v>
          </cell>
          <cell r="J180" t="str">
            <v>买一送一(原品）</v>
          </cell>
        </row>
        <row r="181">
          <cell r="C181">
            <v>137365</v>
          </cell>
          <cell r="D181">
            <v>54765</v>
          </cell>
          <cell r="E181" t="str">
            <v>十全大补酒</v>
          </cell>
          <cell r="F181" t="str">
            <v>500mlx2瓶</v>
          </cell>
          <cell r="G181" t="str">
            <v>浙江东方</v>
          </cell>
          <cell r="H181" t="str">
            <v>盒</v>
          </cell>
          <cell r="I181">
            <v>298</v>
          </cell>
          <cell r="J181" t="str">
            <v>1盒立省100元</v>
          </cell>
        </row>
        <row r="182">
          <cell r="C182">
            <v>105315</v>
          </cell>
          <cell r="D182">
            <v>1742</v>
          </cell>
          <cell r="E182" t="str">
            <v>常松八味沉香散</v>
          </cell>
          <cell r="F182" t="str">
            <v>1.3gx20袋</v>
          </cell>
          <cell r="G182" t="str">
            <v>西藏藏医学院</v>
          </cell>
          <cell r="H182" t="str">
            <v>盒</v>
          </cell>
          <cell r="I182">
            <v>115</v>
          </cell>
          <cell r="J182" t="str">
            <v>买3盒加0.1元换购1盒，                                    买5盒加0.1元换购2盒</v>
          </cell>
        </row>
        <row r="183">
          <cell r="C183">
            <v>105231</v>
          </cell>
          <cell r="D183">
            <v>1744</v>
          </cell>
          <cell r="E183" t="str">
            <v>二十五味珊瑚丸</v>
          </cell>
          <cell r="F183" t="str">
            <v>1.3gx20袋</v>
          </cell>
          <cell r="G183" t="str">
            <v>西藏藏医学院</v>
          </cell>
          <cell r="H183" t="str">
            <v>盒</v>
          </cell>
          <cell r="I183">
            <v>140</v>
          </cell>
          <cell r="J183" t="str">
            <v>买3盒加0.1元换购1盒，                                    买5盒加0.1元换购2盒</v>
          </cell>
        </row>
        <row r="184">
          <cell r="C184">
            <v>105279</v>
          </cell>
          <cell r="D184">
            <v>1745</v>
          </cell>
          <cell r="E184" t="str">
            <v>二十五味松石丸</v>
          </cell>
          <cell r="F184" t="str">
            <v>1gx8丸</v>
          </cell>
          <cell r="G184" t="str">
            <v>西藏藏医学院</v>
          </cell>
          <cell r="H184" t="str">
            <v>盒</v>
          </cell>
          <cell r="I184">
            <v>140</v>
          </cell>
          <cell r="J184" t="str">
            <v>买3盒加0.1元换购1盒，                                     买5盒加0.1元换购2盒</v>
          </cell>
        </row>
        <row r="185">
          <cell r="C185">
            <v>105226</v>
          </cell>
          <cell r="D185">
            <v>1746</v>
          </cell>
          <cell r="E185" t="str">
            <v>二十五味珍珠丸</v>
          </cell>
          <cell r="F185" t="str">
            <v>1gx8丸</v>
          </cell>
          <cell r="G185" t="str">
            <v>西藏藏医学院</v>
          </cell>
          <cell r="H185" t="str">
            <v>盒</v>
          </cell>
          <cell r="I185">
            <v>140</v>
          </cell>
          <cell r="J185" t="str">
            <v>买3盒加0.1元换购1盒，                                   买5盒加0.1元换购2盒</v>
          </cell>
        </row>
        <row r="186">
          <cell r="C186">
            <v>105276</v>
          </cell>
          <cell r="D186">
            <v>1747</v>
          </cell>
          <cell r="E186" t="str">
            <v>秘诀清凉散</v>
          </cell>
          <cell r="F186" t="str">
            <v>2gx10袋</v>
          </cell>
          <cell r="G186" t="str">
            <v>西藏藏医学院</v>
          </cell>
          <cell r="H186" t="str">
            <v>盒</v>
          </cell>
          <cell r="I186">
            <v>50</v>
          </cell>
          <cell r="J186" t="str">
            <v>买3盒加0.1元换购1盒，                                         买5盒加0.1元换购2盒</v>
          </cell>
        </row>
        <row r="187">
          <cell r="C187">
            <v>130350</v>
          </cell>
          <cell r="D187">
            <v>1748</v>
          </cell>
          <cell r="E187" t="str">
            <v>七味红花殊胜丸</v>
          </cell>
          <cell r="F187" t="str">
            <v>0.3gx36丸(水丸)(12丸x3板)</v>
          </cell>
          <cell r="G187" t="str">
            <v>西藏藏医学院</v>
          </cell>
          <cell r="H187" t="str">
            <v>盒</v>
          </cell>
          <cell r="I187">
            <v>65</v>
          </cell>
          <cell r="J187" t="str">
            <v>买3盒加0.1元换购1盒，                                        买5盒加0.1元换购2盒</v>
          </cell>
        </row>
        <row r="188">
          <cell r="C188">
            <v>105219</v>
          </cell>
          <cell r="D188">
            <v>1749</v>
          </cell>
          <cell r="E188" t="str">
            <v>七味铁屑丸</v>
          </cell>
          <cell r="F188" t="str">
            <v>1gx20丸(水丸)</v>
          </cell>
          <cell r="G188" t="str">
            <v>西藏藏医学院</v>
          </cell>
          <cell r="H188" t="str">
            <v>瓶</v>
          </cell>
          <cell r="I188">
            <v>70</v>
          </cell>
          <cell r="J188" t="str">
            <v>买3盒加0.1元换购1盒，                                          买5盒加0.1元换购2盒</v>
          </cell>
        </row>
        <row r="189">
          <cell r="C189">
            <v>105293</v>
          </cell>
          <cell r="D189">
            <v>1750</v>
          </cell>
          <cell r="E189" t="str">
            <v>十三味菥蓂丸</v>
          </cell>
          <cell r="F189" t="str">
            <v>0.6gx45丸</v>
          </cell>
          <cell r="G189" t="str">
            <v>西藏藏医学院</v>
          </cell>
          <cell r="H189" t="str">
            <v>瓶</v>
          </cell>
          <cell r="I189">
            <v>97</v>
          </cell>
          <cell r="J189" t="str">
            <v>买3盒加0.1元换购1盒，                                    买5盒加0.1元换购2盒</v>
          </cell>
        </row>
        <row r="190">
          <cell r="C190">
            <v>134407</v>
          </cell>
          <cell r="D190">
            <v>1753</v>
          </cell>
          <cell r="E190" t="str">
            <v>石榴健胃散</v>
          </cell>
          <cell r="F190" t="str">
            <v>1.2gx10袋</v>
          </cell>
          <cell r="G190" t="str">
            <v>西藏藏医学院</v>
          </cell>
          <cell r="H190" t="str">
            <v>盒</v>
          </cell>
          <cell r="I190">
            <v>80</v>
          </cell>
          <cell r="J190" t="str">
            <v>买3盒加0.1元换购1盒，                                        买5盒加0.1元换购2盒</v>
          </cell>
        </row>
        <row r="191">
          <cell r="C191">
            <v>105224</v>
          </cell>
          <cell r="D191">
            <v>1754</v>
          </cell>
          <cell r="E191" t="str">
            <v>五味金色丸</v>
          </cell>
          <cell r="F191" t="str">
            <v>0.25gx48丸(水丸)</v>
          </cell>
          <cell r="G191" t="str">
            <v>西藏藏医学院</v>
          </cell>
          <cell r="H191" t="str">
            <v>盒</v>
          </cell>
          <cell r="I191">
            <v>83</v>
          </cell>
          <cell r="J191" t="str">
            <v>买3盒加0.1元换购1盒，                                       买5盒加0.1元换购2盒</v>
          </cell>
        </row>
        <row r="192">
          <cell r="C192">
            <v>105227</v>
          </cell>
          <cell r="D192">
            <v>1757</v>
          </cell>
          <cell r="E192" t="str">
            <v>三味甘露散</v>
          </cell>
          <cell r="F192" t="str">
            <v>4gx10袋</v>
          </cell>
          <cell r="G192" t="str">
            <v>西藏藏医学院</v>
          </cell>
          <cell r="H192" t="str">
            <v>盒</v>
          </cell>
          <cell r="I192">
            <v>55</v>
          </cell>
          <cell r="J192" t="str">
            <v>买5盒加0.1元换购1盒</v>
          </cell>
        </row>
        <row r="193">
          <cell r="C193">
            <v>105221</v>
          </cell>
          <cell r="D193">
            <v>1758</v>
          </cell>
          <cell r="E193" t="str">
            <v>十八味降香丸</v>
          </cell>
          <cell r="F193" t="str">
            <v>18丸(每10丸重6g)(水丸)</v>
          </cell>
          <cell r="G193" t="str">
            <v>西藏藏医学院</v>
          </cell>
          <cell r="H193" t="str">
            <v>盒</v>
          </cell>
          <cell r="I193">
            <v>32</v>
          </cell>
          <cell r="J193" t="str">
            <v>买5盒加0.1元换购1盒</v>
          </cell>
        </row>
        <row r="194">
          <cell r="C194">
            <v>106918</v>
          </cell>
          <cell r="D194">
            <v>1759</v>
          </cell>
          <cell r="E194" t="str">
            <v>十味诃子散</v>
          </cell>
          <cell r="F194" t="str">
            <v>3gx10袋</v>
          </cell>
          <cell r="G194" t="str">
            <v>西藏藏医学院</v>
          </cell>
          <cell r="H194" t="str">
            <v>盒</v>
          </cell>
          <cell r="I194">
            <v>75</v>
          </cell>
          <cell r="J194" t="str">
            <v>买5盒加0.1元换购1盒</v>
          </cell>
        </row>
        <row r="195">
          <cell r="C195">
            <v>105229</v>
          </cell>
          <cell r="D195">
            <v>1760</v>
          </cell>
          <cell r="E195" t="str">
            <v>石榴日轮丸</v>
          </cell>
          <cell r="F195" t="str">
            <v>0.65gx54丸</v>
          </cell>
          <cell r="G195" t="str">
            <v>西藏藏医学院</v>
          </cell>
          <cell r="H195" t="str">
            <v>瓶</v>
          </cell>
          <cell r="I195">
            <v>74</v>
          </cell>
          <cell r="J195" t="str">
            <v>买5盒加0.1元换购1盒</v>
          </cell>
        </row>
        <row r="196">
          <cell r="C196">
            <v>177390</v>
          </cell>
          <cell r="D196">
            <v>1756</v>
          </cell>
          <cell r="E196" t="str">
            <v>智托洁白丸</v>
          </cell>
          <cell r="F196" t="str">
            <v>12丸(水蜜丸)</v>
          </cell>
          <cell r="G196" t="str">
            <v>西藏藏医学院</v>
          </cell>
          <cell r="H196" t="str">
            <v>盒</v>
          </cell>
          <cell r="I196">
            <v>35</v>
          </cell>
          <cell r="J196" t="str">
            <v>买3盒加0.1元换购1盒，                                       买5盒加0.1元换购2盒</v>
          </cell>
        </row>
        <row r="197">
          <cell r="C197">
            <v>105230</v>
          </cell>
          <cell r="D197">
            <v>1751</v>
          </cell>
          <cell r="E197" t="str">
            <v>十味乳香丸</v>
          </cell>
          <cell r="F197" t="str">
            <v>0.3gx50丸(水丸)</v>
          </cell>
          <cell r="G197" t="str">
            <v>西藏藏医学院</v>
          </cell>
          <cell r="H197" t="str">
            <v>瓶</v>
          </cell>
          <cell r="I197">
            <v>75</v>
          </cell>
          <cell r="J197" t="str">
            <v>买3盒加0.1元换购1盒，                                    买5盒加0.1元换购2盒</v>
          </cell>
        </row>
        <row r="198">
          <cell r="C198">
            <v>117371</v>
          </cell>
          <cell r="D198">
            <v>1743</v>
          </cell>
          <cell r="E198" t="str">
            <v>二十五味鬼臼丸</v>
          </cell>
          <cell r="F198" t="str">
            <v>1gx8丸</v>
          </cell>
          <cell r="G198" t="str">
            <v>西藏藏医学院</v>
          </cell>
          <cell r="H198" t="str">
            <v>盒</v>
          </cell>
          <cell r="I198">
            <v>48</v>
          </cell>
          <cell r="J198" t="str">
            <v>买3盒加0.1元换购1盒，                                       买5盒加0.1元换购2盒</v>
          </cell>
        </row>
        <row r="199">
          <cell r="C199">
            <v>117370</v>
          </cell>
          <cell r="D199">
            <v>1752</v>
          </cell>
          <cell r="E199" t="str">
            <v>十五味黑药丸</v>
          </cell>
          <cell r="F199" t="str">
            <v>0.8gx8丸x2板</v>
          </cell>
          <cell r="G199" t="str">
            <v>西藏藏医学院</v>
          </cell>
          <cell r="H199" t="str">
            <v>盒</v>
          </cell>
          <cell r="I199">
            <v>45</v>
          </cell>
          <cell r="J199" t="str">
            <v>买3盒加0.1元换购1盒，                                           买5盒加0.1元换购2盒</v>
          </cell>
        </row>
        <row r="200">
          <cell r="C200">
            <v>153885</v>
          </cell>
          <cell r="D200">
            <v>1755</v>
          </cell>
          <cell r="E200" t="str">
            <v>清肺止咳丸</v>
          </cell>
          <cell r="F200" t="str">
            <v>0.25gx12丸x2板</v>
          </cell>
          <cell r="G200" t="str">
            <v>西藏藏医学院</v>
          </cell>
          <cell r="H200" t="str">
            <v>盒</v>
          </cell>
          <cell r="I200">
            <v>33</v>
          </cell>
          <cell r="J200" t="str">
            <v>买3盒加0.1元换购1盒，                                     买5盒加0.1元换购2盒</v>
          </cell>
        </row>
        <row r="201">
          <cell r="C201">
            <v>200074</v>
          </cell>
          <cell r="D201">
            <v>7085</v>
          </cell>
          <cell r="E201" t="str">
            <v>复方板蓝根颗粒</v>
          </cell>
          <cell r="F201" t="str">
            <v>15gx20袋</v>
          </cell>
          <cell r="G201" t="str">
            <v>广州诺金制药</v>
          </cell>
          <cell r="H201" t="str">
            <v>袋</v>
          </cell>
          <cell r="I201">
            <v>21.8</v>
          </cell>
          <cell r="J201" t="str">
            <v>买2得3（得原品）</v>
          </cell>
        </row>
        <row r="202">
          <cell r="C202">
            <v>151375</v>
          </cell>
          <cell r="D202">
            <v>7085</v>
          </cell>
          <cell r="E202" t="str">
            <v>复方板蓝根颗粒</v>
          </cell>
          <cell r="F202" t="str">
            <v>15gx10袋</v>
          </cell>
          <cell r="G202" t="str">
            <v>广州诺金</v>
          </cell>
          <cell r="H202" t="str">
            <v>盒</v>
          </cell>
          <cell r="I202">
            <v>19.8</v>
          </cell>
          <cell r="J202" t="str">
            <v>买2得3（得原品）</v>
          </cell>
        </row>
        <row r="203">
          <cell r="C203">
            <v>177742</v>
          </cell>
          <cell r="D203">
            <v>7085</v>
          </cell>
          <cell r="E203" t="str">
            <v>益母草颗粒</v>
          </cell>
          <cell r="F203" t="str">
            <v>15gx10袋</v>
          </cell>
          <cell r="G203" t="str">
            <v>广州诺金</v>
          </cell>
          <cell r="H203" t="str">
            <v>盒</v>
          </cell>
          <cell r="I203">
            <v>19.8</v>
          </cell>
          <cell r="J203" t="str">
            <v>买2盒+0.01元换购1盒原品</v>
          </cell>
        </row>
        <row r="204">
          <cell r="C204">
            <v>140054</v>
          </cell>
          <cell r="D204">
            <v>7085</v>
          </cell>
          <cell r="E204" t="str">
            <v>复方金银花颗粒</v>
          </cell>
          <cell r="F204" t="str">
            <v>10gx10袋</v>
          </cell>
          <cell r="G204" t="str">
            <v>广州诺金制药</v>
          </cell>
          <cell r="H204" t="str">
            <v>盒</v>
          </cell>
          <cell r="I204">
            <v>22</v>
          </cell>
          <cell r="J204" t="str">
            <v>买2盒+0.01元换购1盒原品</v>
          </cell>
        </row>
        <row r="205">
          <cell r="C205">
            <v>39164</v>
          </cell>
          <cell r="D205">
            <v>7085</v>
          </cell>
          <cell r="E205" t="str">
            <v>精制银翘解毒片</v>
          </cell>
          <cell r="F205" t="str">
            <v>0.25gx40片(薄膜衣)</v>
          </cell>
          <cell r="G205" t="str">
            <v>广州诺金制药</v>
          </cell>
          <cell r="H205" t="str">
            <v>盒</v>
          </cell>
          <cell r="I205">
            <v>16</v>
          </cell>
          <cell r="J205" t="str">
            <v>买2盒+0.01元换购1盒原品</v>
          </cell>
        </row>
        <row r="206">
          <cell r="C206">
            <v>29230</v>
          </cell>
          <cell r="D206">
            <v>7085</v>
          </cell>
          <cell r="E206" t="str">
            <v>喉舒宁片</v>
          </cell>
          <cell r="F206" t="str">
            <v>12片x2板(薄膜衣)</v>
          </cell>
          <cell r="G206" t="str">
            <v>广州诺金（原广东东方之子）</v>
          </cell>
          <cell r="H206" t="str">
            <v>盒</v>
          </cell>
          <cell r="I206">
            <v>24</v>
          </cell>
          <cell r="J206" t="str">
            <v>买2盒+0.01元换购1盒原品</v>
          </cell>
        </row>
        <row r="207">
          <cell r="C207">
            <v>200083</v>
          </cell>
          <cell r="D207">
            <v>7085</v>
          </cell>
          <cell r="E207" t="str">
            <v>参苓白术散</v>
          </cell>
          <cell r="F207" t="str">
            <v>9gx10袋</v>
          </cell>
          <cell r="G207" t="str">
            <v>广州诺金制药</v>
          </cell>
          <cell r="H207" t="str">
            <v>盒</v>
          </cell>
          <cell r="I207">
            <v>39</v>
          </cell>
          <cell r="J207" t="str">
            <v>买2盒+0.01元换购1盒原品</v>
          </cell>
        </row>
        <row r="208">
          <cell r="C208">
            <v>146464</v>
          </cell>
          <cell r="D208">
            <v>53024</v>
          </cell>
          <cell r="E208" t="str">
            <v>复方穿心莲片</v>
          </cell>
          <cell r="F208" t="str">
            <v>20片x2板（薄膜衣）</v>
          </cell>
          <cell r="G208" t="str">
            <v>广州诺金制药</v>
          </cell>
          <cell r="H208" t="str">
            <v>盒</v>
          </cell>
          <cell r="I208">
            <v>18</v>
          </cell>
          <cell r="J208" t="str">
            <v>一件省5元、买2盒+0.01元换购1盒原品</v>
          </cell>
        </row>
        <row r="209">
          <cell r="C209">
            <v>200114</v>
          </cell>
          <cell r="D209">
            <v>7085</v>
          </cell>
          <cell r="E209" t="str">
            <v>止咳橘红口服液</v>
          </cell>
          <cell r="F209" t="str">
            <v>10mlx12支</v>
          </cell>
          <cell r="G209" t="str">
            <v>广州诺金制药</v>
          </cell>
          <cell r="H209" t="str">
            <v>盒</v>
          </cell>
          <cell r="I209">
            <v>29.8</v>
          </cell>
          <cell r="J209" t="str">
            <v>买2盒+0.01元换购1盒原品</v>
          </cell>
        </row>
        <row r="210">
          <cell r="C210">
            <v>200085</v>
          </cell>
          <cell r="D210">
            <v>7085</v>
          </cell>
          <cell r="E210" t="str">
            <v>小儿七星茶颗粒</v>
          </cell>
          <cell r="F210" t="str">
            <v>7gx12袋</v>
          </cell>
          <cell r="G210" t="str">
            <v>广州诺金制药</v>
          </cell>
          <cell r="H210" t="str">
            <v>盒</v>
          </cell>
          <cell r="I210">
            <v>25</v>
          </cell>
          <cell r="J210" t="str">
            <v>买2盒+0.01元换购1盒原品</v>
          </cell>
        </row>
        <row r="211">
          <cell r="C211">
            <v>194147</v>
          </cell>
          <cell r="D211">
            <v>7085</v>
          </cell>
          <cell r="E211" t="str">
            <v>田七痛经胶囊</v>
          </cell>
          <cell r="F211" t="str">
            <v>0.4gx12粒x2板</v>
          </cell>
          <cell r="G211" t="str">
            <v>广州诺金</v>
          </cell>
          <cell r="H211" t="str">
            <v>盒</v>
          </cell>
          <cell r="I211">
            <v>18</v>
          </cell>
          <cell r="J211" t="str">
            <v>买2盒+0.01元换购1盒原品</v>
          </cell>
        </row>
        <row r="212">
          <cell r="C212">
            <v>202157</v>
          </cell>
          <cell r="D212">
            <v>53005</v>
          </cell>
          <cell r="E212" t="str">
            <v>湿毒清片</v>
          </cell>
          <cell r="F212" t="str">
            <v>0.6gx48片</v>
          </cell>
          <cell r="G212" t="str">
            <v>广州诺金</v>
          </cell>
          <cell r="H212" t="str">
            <v>盒</v>
          </cell>
          <cell r="I212">
            <v>28</v>
          </cell>
          <cell r="J212" t="str">
            <v>一件省5元、买2盒+0.01元换购1盒原品</v>
          </cell>
        </row>
        <row r="213">
          <cell r="C213">
            <v>136825</v>
          </cell>
          <cell r="D213">
            <v>7085</v>
          </cell>
          <cell r="E213" t="str">
            <v>湿毒清片</v>
          </cell>
          <cell r="F213" t="str">
            <v>0.5gx48片薄膜衣</v>
          </cell>
          <cell r="G213" t="str">
            <v>广州诺金</v>
          </cell>
          <cell r="H213" t="str">
            <v>盒</v>
          </cell>
          <cell r="I213">
            <v>26.5</v>
          </cell>
          <cell r="J213" t="str">
            <v>买2盒+0.01元换购1盒原品</v>
          </cell>
        </row>
        <row r="214">
          <cell r="C214">
            <v>39163</v>
          </cell>
          <cell r="D214">
            <v>53004</v>
          </cell>
          <cell r="E214" t="str">
            <v>百合固金片</v>
          </cell>
          <cell r="F214" t="str">
            <v>0.4gx30片</v>
          </cell>
          <cell r="G214" t="str">
            <v>广州诺金制药</v>
          </cell>
          <cell r="H214" t="str">
            <v>盒</v>
          </cell>
          <cell r="I214">
            <v>27</v>
          </cell>
          <cell r="J214" t="str">
            <v>一件省5元，买2盒+0.01元换购1盒原品</v>
          </cell>
        </row>
        <row r="215">
          <cell r="C215">
            <v>131686</v>
          </cell>
          <cell r="D215">
            <v>7085</v>
          </cell>
          <cell r="E215" t="str">
            <v>咳特灵胶囊</v>
          </cell>
          <cell r="F215" t="str">
            <v>12粒x2板</v>
          </cell>
          <cell r="G215" t="str">
            <v>广州诺金</v>
          </cell>
          <cell r="H215" t="str">
            <v>盒</v>
          </cell>
          <cell r="I215">
            <v>16</v>
          </cell>
          <cell r="J215" t="str">
            <v>买2盒+0.01元换购1盒原品</v>
          </cell>
        </row>
        <row r="216">
          <cell r="C216">
            <v>69711</v>
          </cell>
          <cell r="D216">
            <v>7162</v>
          </cell>
          <cell r="E216" t="str">
            <v>金刚藤咀嚼片</v>
          </cell>
          <cell r="F216" t="str">
            <v>0.75gx24片</v>
          </cell>
          <cell r="G216" t="str">
            <v>广州诺金</v>
          </cell>
          <cell r="H216" t="str">
            <v>盒</v>
          </cell>
          <cell r="I216">
            <v>26.8</v>
          </cell>
          <cell r="J216" t="str">
            <v>买3盒+0.01元换购1盒原品</v>
          </cell>
        </row>
        <row r="217">
          <cell r="C217">
            <v>69719</v>
          </cell>
          <cell r="D217">
            <v>7162</v>
          </cell>
          <cell r="E217" t="str">
            <v>山楂麦曲颗粒</v>
          </cell>
          <cell r="F217" t="str">
            <v>15gx6袋</v>
          </cell>
          <cell r="G217" t="str">
            <v>广州诺金</v>
          </cell>
          <cell r="H217" t="str">
            <v>盒</v>
          </cell>
          <cell r="I217">
            <v>19.8</v>
          </cell>
          <cell r="J217" t="str">
            <v>买3盒+0.01元换购1盒原品</v>
          </cell>
        </row>
        <row r="218">
          <cell r="C218">
            <v>200082</v>
          </cell>
          <cell r="D218">
            <v>7162</v>
          </cell>
          <cell r="E218" t="str">
            <v>百合固金片</v>
          </cell>
          <cell r="F218" t="str">
            <v>0.4gx45片(薄膜衣)</v>
          </cell>
          <cell r="G218" t="str">
            <v>广州诺金制药</v>
          </cell>
          <cell r="H218" t="str">
            <v>盒</v>
          </cell>
          <cell r="I218">
            <v>39.8</v>
          </cell>
          <cell r="J218" t="str">
            <v>买3盒+0.01元换购1盒原品</v>
          </cell>
        </row>
        <row r="219">
          <cell r="C219">
            <v>200855</v>
          </cell>
          <cell r="D219">
            <v>7163</v>
          </cell>
          <cell r="E219" t="str">
            <v>川贝枇杷糖浆</v>
          </cell>
          <cell r="F219" t="str">
            <v>100ml</v>
          </cell>
          <cell r="G219" t="str">
            <v>广州诺金</v>
          </cell>
          <cell r="H219" t="str">
            <v>盒</v>
          </cell>
          <cell r="I219">
            <v>24</v>
          </cell>
          <cell r="J219" t="str">
            <v>第二件半价</v>
          </cell>
        </row>
        <row r="220">
          <cell r="C220">
            <v>200897</v>
          </cell>
          <cell r="D220">
            <v>7163</v>
          </cell>
          <cell r="E220" t="str">
            <v>麻杏止咳糖浆</v>
          </cell>
          <cell r="F220" t="str">
            <v>100ml</v>
          </cell>
          <cell r="G220" t="str">
            <v>广州诺金</v>
          </cell>
          <cell r="H220" t="str">
            <v>盒</v>
          </cell>
          <cell r="I220">
            <v>24</v>
          </cell>
          <cell r="J220" t="str">
            <v>第二件半价</v>
          </cell>
        </row>
        <row r="221">
          <cell r="C221">
            <v>201039</v>
          </cell>
          <cell r="D221">
            <v>7163</v>
          </cell>
          <cell r="E221" t="str">
            <v>清热解毒口服液</v>
          </cell>
          <cell r="F221" t="str">
            <v>10mlx12支</v>
          </cell>
          <cell r="G221" t="str">
            <v>广州诺金</v>
          </cell>
          <cell r="H221" t="str">
            <v>盒</v>
          </cell>
          <cell r="I221">
            <v>28</v>
          </cell>
          <cell r="J221" t="str">
            <v>第二件半价</v>
          </cell>
        </row>
        <row r="222">
          <cell r="C222">
            <v>182257</v>
          </cell>
          <cell r="D222">
            <v>7085</v>
          </cell>
          <cell r="E222" t="str">
            <v>小儿七星茶颗粒</v>
          </cell>
          <cell r="F222" t="str">
            <v>7gx10袋</v>
          </cell>
          <cell r="G222" t="str">
            <v>广州诺金</v>
          </cell>
          <cell r="H222" t="str">
            <v>盒</v>
          </cell>
          <cell r="I222">
            <v>21.8</v>
          </cell>
          <cell r="J222" t="str">
            <v>买2盒+0.01元换购1盒原品</v>
          </cell>
        </row>
        <row r="223">
          <cell r="C223">
            <v>146460</v>
          </cell>
          <cell r="D223">
            <v>7163</v>
          </cell>
          <cell r="E223" t="str">
            <v>复方感冒灵片</v>
          </cell>
          <cell r="F223" t="str">
            <v>20片x2板（薄膜衣）</v>
          </cell>
          <cell r="G223" t="str">
            <v>广州诺金</v>
          </cell>
          <cell r="H223" t="str">
            <v>盒</v>
          </cell>
          <cell r="I223">
            <v>9.5</v>
          </cell>
          <cell r="J223" t="str">
            <v>第二件半价</v>
          </cell>
        </row>
        <row r="224">
          <cell r="C224">
            <v>215030</v>
          </cell>
          <cell r="D224">
            <v>7085</v>
          </cell>
          <cell r="E224" t="str">
            <v>小儿七星茶颗粒</v>
          </cell>
          <cell r="F224" t="str">
            <v>7gx8袋</v>
          </cell>
          <cell r="G224" t="str">
            <v>广州诺金</v>
          </cell>
          <cell r="H224" t="str">
            <v>盒</v>
          </cell>
          <cell r="I224">
            <v>19.8</v>
          </cell>
          <cell r="J224" t="str">
            <v>买2盒+0.01元换购1盒原品</v>
          </cell>
        </row>
        <row r="225">
          <cell r="C225">
            <v>155108</v>
          </cell>
          <cell r="D225">
            <v>15323</v>
          </cell>
          <cell r="E225" t="str">
            <v>金笛★</v>
          </cell>
          <cell r="F225" t="str">
            <v>10ml*18瓶</v>
          </cell>
          <cell r="G225" t="str">
            <v>浙江英诺珐</v>
          </cell>
          <cell r="H225" t="str">
            <v>盒</v>
          </cell>
          <cell r="I225">
            <v>45</v>
          </cell>
          <cell r="J225" t="str">
            <v>两盒7.5折</v>
          </cell>
        </row>
        <row r="226">
          <cell r="C226">
            <v>171499</v>
          </cell>
          <cell r="D226">
            <v>1921</v>
          </cell>
          <cell r="E226" t="str">
            <v>肠炎宁片★</v>
          </cell>
          <cell r="F226" t="str">
            <v>0.42g*60片</v>
          </cell>
          <cell r="G226" t="str">
            <v>浙江英诺珐</v>
          </cell>
          <cell r="H226" t="str">
            <v>盒</v>
          </cell>
          <cell r="I226">
            <v>45</v>
          </cell>
          <cell r="J226" t="str">
            <v>两盒7.5折</v>
          </cell>
        </row>
        <row r="227">
          <cell r="C227">
            <v>170191</v>
          </cell>
          <cell r="D227">
            <v>1921</v>
          </cell>
          <cell r="E227" t="str">
            <v>奥美拉唑肠溶</v>
          </cell>
          <cell r="F227" t="str">
            <v>10mg*14s</v>
          </cell>
          <cell r="G227" t="str">
            <v>浙江英诺珐</v>
          </cell>
          <cell r="H227" t="str">
            <v>盒</v>
          </cell>
          <cell r="I227">
            <v>49.8</v>
          </cell>
          <cell r="J227" t="str">
            <v>两盒7.5折</v>
          </cell>
        </row>
        <row r="228">
          <cell r="C228">
            <v>161198</v>
          </cell>
          <cell r="D228">
            <v>4783</v>
          </cell>
          <cell r="E228" t="str">
            <v>乳酸菌素片★</v>
          </cell>
          <cell r="F228" t="str">
            <v>0.4gx64片</v>
          </cell>
          <cell r="G228" t="str">
            <v>江中</v>
          </cell>
          <cell r="H228" t="str">
            <v>盒</v>
          </cell>
          <cell r="I228">
            <v>31.5</v>
          </cell>
          <cell r="J228" t="str">
            <v>买三盒+0.1元换购一盒(原品）</v>
          </cell>
        </row>
        <row r="229">
          <cell r="C229">
            <v>208936</v>
          </cell>
          <cell r="D229">
            <v>8864</v>
          </cell>
          <cell r="E229" t="str">
            <v>多维元素片（21）★</v>
          </cell>
          <cell r="F229" t="str">
            <v>90片</v>
          </cell>
          <cell r="G229" t="str">
            <v>江中</v>
          </cell>
          <cell r="H229" t="str">
            <v>盒</v>
          </cell>
          <cell r="I229">
            <v>68</v>
          </cell>
          <cell r="J229" t="str">
            <v>买二盒+0.1元换购一盒(原品）</v>
          </cell>
        </row>
        <row r="230">
          <cell r="C230">
            <v>144423</v>
          </cell>
          <cell r="D230">
            <v>43828</v>
          </cell>
          <cell r="E230" t="str">
            <v>健胃消食片★</v>
          </cell>
          <cell r="F230" t="str">
            <v>0.8gx32片（无糖型薄膜衣片）</v>
          </cell>
          <cell r="G230" t="str">
            <v>江中</v>
          </cell>
          <cell r="H230" t="str">
            <v>盒</v>
          </cell>
          <cell r="I230">
            <v>18</v>
          </cell>
          <cell r="J230" t="str">
            <v>2盒立省5元</v>
          </cell>
        </row>
        <row r="231">
          <cell r="C231">
            <v>184082</v>
          </cell>
          <cell r="D231">
            <v>13023</v>
          </cell>
          <cell r="E231" t="str">
            <v>复方水杨酸甲酯乳膏★</v>
          </cell>
          <cell r="F231" t="str">
            <v>40g</v>
          </cell>
          <cell r="G231" t="str">
            <v>联邦</v>
          </cell>
          <cell r="H231" t="str">
            <v>盒</v>
          </cell>
          <cell r="I231">
            <v>59</v>
          </cell>
          <cell r="J231" t="str">
            <v>一支省10元
2盒 7.5折</v>
          </cell>
        </row>
        <row r="232">
          <cell r="C232">
            <v>67665</v>
          </cell>
          <cell r="D232">
            <v>55353</v>
          </cell>
          <cell r="E232" t="str">
            <v>维生素C泡腾片★</v>
          </cell>
          <cell r="F232" t="str">
            <v>1gx15片鲜橙口味</v>
          </cell>
          <cell r="G232" t="str">
            <v>联邦</v>
          </cell>
          <cell r="H232" t="str">
            <v>盒</v>
          </cell>
          <cell r="I232">
            <v>39.8</v>
          </cell>
          <cell r="J232" t="str">
            <v>第二件加10元</v>
          </cell>
        </row>
        <row r="233">
          <cell r="C233">
            <v>184102</v>
          </cell>
          <cell r="D233">
            <v>55353</v>
          </cell>
          <cell r="E233" t="str">
            <v>维生素C泡腾片★</v>
          </cell>
          <cell r="F233" t="str">
            <v>1gx15片黑加仑子口味</v>
          </cell>
          <cell r="G233" t="str">
            <v>联邦</v>
          </cell>
          <cell r="H233" t="str">
            <v>盒</v>
          </cell>
          <cell r="I233">
            <v>39.8</v>
          </cell>
          <cell r="J233" t="str">
            <v>第二件加10元</v>
          </cell>
        </row>
        <row r="234">
          <cell r="C234">
            <v>146</v>
          </cell>
          <cell r="D234">
            <v>54031</v>
          </cell>
          <cell r="E234" t="str">
            <v>布洛芬缓释胶囊★</v>
          </cell>
          <cell r="F234" t="str">
            <v>0.3gx24粒</v>
          </cell>
          <cell r="G234" t="str">
            <v>联邦</v>
          </cell>
          <cell r="H234" t="str">
            <v>盒</v>
          </cell>
          <cell r="I234">
            <v>28</v>
          </cell>
          <cell r="J234" t="str">
            <v>2盒立省15元</v>
          </cell>
        </row>
        <row r="235">
          <cell r="C235">
            <v>184103</v>
          </cell>
          <cell r="D235">
            <v>54031</v>
          </cell>
          <cell r="E235" t="str">
            <v>盐酸曲普利啶胶囊★</v>
          </cell>
          <cell r="F235" t="str">
            <v>2.5mgx12粒</v>
          </cell>
          <cell r="G235" t="str">
            <v>联邦</v>
          </cell>
          <cell r="H235" t="str">
            <v>盒</v>
          </cell>
          <cell r="I235">
            <v>36</v>
          </cell>
          <cell r="J235" t="str">
            <v>2盒立省15元</v>
          </cell>
        </row>
        <row r="236">
          <cell r="C236">
            <v>240688</v>
          </cell>
          <cell r="D236">
            <v>54625</v>
          </cell>
          <cell r="E236" t="str">
            <v>迅必诺@抑菌漱口水★</v>
          </cell>
          <cell r="F236" t="str">
            <v>15mlx14条(温柔樱花x7+淡雅茉莉x7)</v>
          </cell>
          <cell r="G236" t="str">
            <v>江苏恩为</v>
          </cell>
          <cell r="H236" t="str">
            <v>套</v>
          </cell>
          <cell r="I236">
            <v>35</v>
          </cell>
          <cell r="J236" t="str">
            <v>一盒28.8元 二盒39.8元</v>
          </cell>
        </row>
        <row r="237">
          <cell r="C237">
            <v>242306</v>
          </cell>
          <cell r="D237">
            <v>55144</v>
          </cell>
          <cell r="E237" t="str">
            <v>液体敷料(洗沐修护套装)★</v>
          </cell>
          <cell r="F237" t="str">
            <v>涂抹型(沐浴露型500mlx2瓶+洗发水500ml)</v>
          </cell>
          <cell r="G237" t="str">
            <v>福建省海乐威生物工程有限公司</v>
          </cell>
          <cell r="H237" t="str">
            <v>套</v>
          </cell>
          <cell r="I237">
            <v>204</v>
          </cell>
          <cell r="J237" t="str">
            <v>换购价：136元</v>
          </cell>
        </row>
        <row r="238">
          <cell r="C238">
            <v>232108</v>
          </cell>
          <cell r="D238">
            <v>55585</v>
          </cell>
          <cell r="E238" t="str">
            <v>医用液体敷料贴（原透明质酸钠皮肤保湿贴）</v>
          </cell>
          <cell r="F238" t="str">
            <v>25gx5片（脸部护理型）</v>
          </cell>
          <cell r="G238" t="str">
            <v>山东义才和锐</v>
          </cell>
          <cell r="H238" t="str">
            <v>盒</v>
          </cell>
          <cell r="I238">
            <v>76</v>
          </cell>
          <cell r="J238" t="str">
            <v>100元4盒</v>
          </cell>
        </row>
        <row r="239">
          <cell r="C239">
            <v>5</v>
          </cell>
          <cell r="D239">
            <v>0</v>
          </cell>
          <cell r="E239" t="str">
            <v>腋臭粉</v>
          </cell>
          <cell r="F239" t="str">
            <v>60g</v>
          </cell>
          <cell r="G239" t="str">
            <v>河南仲景药业股份有限公司(河南仲景保健药业有限公司)</v>
          </cell>
          <cell r="H239" t="str">
            <v>盒</v>
          </cell>
          <cell r="I239">
            <v>438</v>
          </cell>
          <cell r="J239" t="str">
            <v>无</v>
          </cell>
        </row>
        <row r="240">
          <cell r="C240">
            <v>220178</v>
          </cell>
          <cell r="D240">
            <v>54984</v>
          </cell>
          <cell r="E240" t="str">
            <v>非布司他片</v>
          </cell>
          <cell r="F240" t="str">
            <v>40mgx8片x3板</v>
          </cell>
          <cell r="G240" t="str">
            <v>江苏万邦生化制药股份有限公司</v>
          </cell>
          <cell r="H240" t="str">
            <v>盒</v>
          </cell>
          <cell r="I240">
            <v>65</v>
          </cell>
          <cell r="J240" t="str">
            <v>买三送一
买五送二（赠品id：9918252）
赠品送完为止</v>
          </cell>
        </row>
        <row r="241">
          <cell r="C241">
            <v>188573</v>
          </cell>
          <cell r="D241" t="e">
            <v>#N/A</v>
          </cell>
          <cell r="E241" t="str">
            <v>金银花露</v>
          </cell>
          <cell r="F241" t="str">
            <v>250ml(含糖型)塑瓶</v>
          </cell>
          <cell r="G241" t="str">
            <v>湖北午时</v>
          </cell>
          <cell r="H241" t="str">
            <v>袋</v>
          </cell>
          <cell r="I241">
            <v>9.8</v>
          </cell>
          <cell r="J241" t="str">
            <v>2瓶14.8元，6瓶39.8元</v>
          </cell>
        </row>
        <row r="242">
          <cell r="C242">
            <v>209341</v>
          </cell>
          <cell r="D242">
            <v>0</v>
          </cell>
          <cell r="E242" t="str">
            <v>西洋参</v>
          </cell>
          <cell r="F242" t="str">
            <v>10g</v>
          </cell>
          <cell r="G242" t="str">
            <v>加拿大</v>
          </cell>
          <cell r="H242" t="str">
            <v>袋</v>
          </cell>
          <cell r="I242">
            <v>18.6</v>
          </cell>
          <cell r="J242" t="str">
            <v>会员：1袋15元、10袋99元</v>
          </cell>
        </row>
        <row r="243">
          <cell r="C243">
            <v>214822</v>
          </cell>
          <cell r="D243">
            <v>57530</v>
          </cell>
          <cell r="E243" t="str">
            <v>枸杞子</v>
          </cell>
          <cell r="F243" t="str">
            <v>100g（净制）</v>
          </cell>
          <cell r="G243" t="str">
            <v>四川永天昌中药饮片有限公司</v>
          </cell>
          <cell r="H243" t="str">
            <v>袋</v>
          </cell>
          <cell r="I243">
            <v>25</v>
          </cell>
          <cell r="J243" t="str">
            <v>1袋19.8元，2袋35元</v>
          </cell>
        </row>
        <row r="244">
          <cell r="C244">
            <v>229782</v>
          </cell>
          <cell r="D244">
            <v>57531</v>
          </cell>
          <cell r="E244" t="str">
            <v>大枣</v>
          </cell>
          <cell r="F244" t="str">
            <v>500g</v>
          </cell>
          <cell r="G244" t="str">
            <v>安徽淮仁堂药业股份有限公司</v>
          </cell>
          <cell r="H244" t="str">
            <v>袋</v>
          </cell>
          <cell r="I244">
            <v>24.8</v>
          </cell>
          <cell r="J244" t="str">
            <v>1袋19.8元，2袋35元</v>
          </cell>
        </row>
        <row r="245">
          <cell r="C245">
            <v>235087</v>
          </cell>
          <cell r="D245">
            <v>15510</v>
          </cell>
          <cell r="E245" t="str">
            <v>枸杞子</v>
          </cell>
          <cell r="F245" t="str">
            <v>245g</v>
          </cell>
          <cell r="G245" t="str">
            <v>安徽淮仁堂药业股份有限公司</v>
          </cell>
          <cell r="H245" t="str">
            <v>袋</v>
          </cell>
          <cell r="I245">
            <v>39.8</v>
          </cell>
          <cell r="J245" t="str">
            <v>买2得3</v>
          </cell>
        </row>
        <row r="246">
          <cell r="C246">
            <v>209443</v>
          </cell>
          <cell r="D246" t="e">
            <v>#N/A</v>
          </cell>
          <cell r="E246" t="str">
            <v>大枣</v>
          </cell>
          <cell r="F246" t="str">
            <v>466g</v>
          </cell>
          <cell r="G246" t="str">
            <v>麻城九州中药发展有限公司</v>
          </cell>
          <cell r="H246" t="str">
            <v>袋</v>
          </cell>
          <cell r="I246">
            <v>19.8</v>
          </cell>
        </row>
        <row r="247">
          <cell r="C247">
            <v>189662</v>
          </cell>
          <cell r="D247" t="e">
            <v>#N/A</v>
          </cell>
          <cell r="E247" t="str">
            <v>大枣</v>
          </cell>
          <cell r="F247" t="str">
            <v>1080g（108gx10包）（新疆灰枣）</v>
          </cell>
          <cell r="G247" t="str">
            <v>麻城九州中药发展有限公司</v>
          </cell>
          <cell r="H247" t="str">
            <v>袋</v>
          </cell>
          <cell r="I247">
            <v>89.9</v>
          </cell>
        </row>
        <row r="248">
          <cell r="C248">
            <v>189663</v>
          </cell>
          <cell r="D248" t="e">
            <v>#N/A</v>
          </cell>
          <cell r="E248" t="str">
            <v>大枣</v>
          </cell>
          <cell r="F248" t="str">
            <v>500g（新疆灰枣）</v>
          </cell>
          <cell r="G248" t="str">
            <v>麻城九州中药发展有限公司</v>
          </cell>
          <cell r="H248" t="str">
            <v>袋</v>
          </cell>
          <cell r="I248">
            <v>44.8</v>
          </cell>
        </row>
        <row r="249">
          <cell r="C249">
            <v>179192</v>
          </cell>
          <cell r="D249" t="e">
            <v>#N/A</v>
          </cell>
          <cell r="E249" t="str">
            <v>大枣</v>
          </cell>
          <cell r="F249" t="str">
            <v>200g（新疆灰枣）</v>
          </cell>
          <cell r="G249" t="str">
            <v>麻城九州中药发展有限公司</v>
          </cell>
          <cell r="H249" t="str">
            <v>袋</v>
          </cell>
          <cell r="I249">
            <v>21.8</v>
          </cell>
        </row>
        <row r="250">
          <cell r="C250">
            <v>189661</v>
          </cell>
          <cell r="D250" t="e">
            <v>#N/A</v>
          </cell>
          <cell r="E250" t="str">
            <v>大枣</v>
          </cell>
          <cell r="F250" t="str">
            <v>456g（新疆灰枣）</v>
          </cell>
          <cell r="G250" t="str">
            <v>麻城九州中药发展有限公司</v>
          </cell>
          <cell r="H250" t="str">
            <v>罐</v>
          </cell>
          <cell r="I250">
            <v>31.8</v>
          </cell>
        </row>
        <row r="251">
          <cell r="C251">
            <v>235087</v>
          </cell>
          <cell r="D251">
            <v>15510</v>
          </cell>
          <cell r="E251" t="str">
            <v>枸杞子</v>
          </cell>
          <cell r="F251" t="str">
            <v>245g</v>
          </cell>
          <cell r="G251" t="str">
            <v>安徽淮仁堂药业股份有限公司</v>
          </cell>
        </row>
        <row r="251">
          <cell r="I251">
            <v>39.8</v>
          </cell>
        </row>
        <row r="252">
          <cell r="C252">
            <v>201197</v>
          </cell>
          <cell r="D252" t="e">
            <v>#N/A</v>
          </cell>
          <cell r="E252" t="str">
            <v>枸杞子</v>
          </cell>
          <cell r="F252" t="str">
            <v>150g</v>
          </cell>
          <cell r="G252" t="str">
            <v>安徽九合堂国药有限公司</v>
          </cell>
        </row>
        <row r="252">
          <cell r="I252">
            <v>33.8</v>
          </cell>
        </row>
        <row r="253">
          <cell r="C253">
            <v>201045</v>
          </cell>
          <cell r="D253" t="e">
            <v>#N/A</v>
          </cell>
          <cell r="E253" t="str">
            <v>黑果枸杞</v>
          </cell>
          <cell r="F253" t="str">
            <v>60g</v>
          </cell>
          <cell r="G253" t="str">
            <v>湖北金贵中药饮片有限公司</v>
          </cell>
        </row>
        <row r="253">
          <cell r="I253">
            <v>79</v>
          </cell>
        </row>
        <row r="254">
          <cell r="C254">
            <v>214825</v>
          </cell>
          <cell r="D254" t="e">
            <v>#N/A</v>
          </cell>
          <cell r="E254" t="str">
            <v>枸杞子</v>
          </cell>
          <cell r="F254" t="str">
            <v>350g（净制）</v>
          </cell>
          <cell r="G254" t="str">
            <v>四川永天昌中药饮片有限公司</v>
          </cell>
        </row>
        <row r="254">
          <cell r="I254">
            <v>98</v>
          </cell>
        </row>
        <row r="255">
          <cell r="C255">
            <v>128486</v>
          </cell>
          <cell r="D255" t="e">
            <v>#N/A</v>
          </cell>
          <cell r="E255" t="str">
            <v>枸杞子</v>
          </cell>
          <cell r="F255" t="str">
            <v>180g（净制）</v>
          </cell>
          <cell r="G255" t="str">
            <v>四川永天昌中药饮片有限公司</v>
          </cell>
        </row>
        <row r="255">
          <cell r="I255">
            <v>58</v>
          </cell>
        </row>
        <row r="256">
          <cell r="C256">
            <v>67402</v>
          </cell>
          <cell r="D256" t="e">
            <v>#N/A</v>
          </cell>
          <cell r="E256" t="str">
            <v>枸杞子</v>
          </cell>
          <cell r="F256" t="str">
            <v>500g（净制）</v>
          </cell>
          <cell r="G256" t="str">
            <v>四川永天昌中药饮片有限公司</v>
          </cell>
        </row>
        <row r="256">
          <cell r="I256">
            <v>110</v>
          </cell>
        </row>
        <row r="257">
          <cell r="C257">
            <v>214824</v>
          </cell>
          <cell r="D257" t="e">
            <v>#N/A</v>
          </cell>
          <cell r="E257" t="str">
            <v>枸杞子</v>
          </cell>
          <cell r="F257" t="str">
            <v>220g（净制）</v>
          </cell>
          <cell r="G257" t="str">
            <v>四川永天昌中药饮片有限公司</v>
          </cell>
        </row>
        <row r="257">
          <cell r="I257">
            <v>69</v>
          </cell>
        </row>
        <row r="258">
          <cell r="C258">
            <v>214823</v>
          </cell>
          <cell r="D258" t="e">
            <v>#N/A</v>
          </cell>
          <cell r="E258" t="str">
            <v>枸杞子</v>
          </cell>
          <cell r="F258" t="str">
            <v>250g（净制）</v>
          </cell>
          <cell r="G258" t="str">
            <v>四川永天昌中药饮片有限公司</v>
          </cell>
        </row>
        <row r="258">
          <cell r="I258">
            <v>57</v>
          </cell>
        </row>
        <row r="259">
          <cell r="C259">
            <v>214822</v>
          </cell>
          <cell r="D259">
            <v>15510</v>
          </cell>
          <cell r="E259" t="str">
            <v>枸杞子</v>
          </cell>
          <cell r="F259" t="str">
            <v>100g（净制）</v>
          </cell>
          <cell r="G259" t="str">
            <v>四川永天昌中药饮片有限公司</v>
          </cell>
        </row>
        <row r="259">
          <cell r="I259">
            <v>25</v>
          </cell>
        </row>
        <row r="260">
          <cell r="C260">
            <v>223635</v>
          </cell>
          <cell r="D260" t="e">
            <v>#N/A</v>
          </cell>
          <cell r="E260" t="str">
            <v>枸杞子</v>
          </cell>
          <cell r="F260" t="str">
            <v>净制 168g（6gx28袋）</v>
          </cell>
          <cell r="G260" t="str">
            <v>四川永天昌中药饮片有限公司</v>
          </cell>
        </row>
        <row r="260">
          <cell r="I260">
            <v>50</v>
          </cell>
        </row>
        <row r="261">
          <cell r="C261">
            <v>223635</v>
          </cell>
          <cell r="D261" t="e">
            <v>#N/A</v>
          </cell>
          <cell r="E261" t="str">
            <v>枸杞子</v>
          </cell>
          <cell r="F261" t="str">
            <v>净制 168g（6gx28袋）</v>
          </cell>
          <cell r="G261" t="str">
            <v>四川永天昌中药饮片有限公司</v>
          </cell>
        </row>
        <row r="261">
          <cell r="I261">
            <v>50</v>
          </cell>
        </row>
        <row r="262">
          <cell r="C262">
            <v>231973</v>
          </cell>
          <cell r="D262" t="e">
            <v>#N/A</v>
          </cell>
          <cell r="E262" t="str">
            <v>枸杞子</v>
          </cell>
          <cell r="F262" t="str">
            <v>120g(6gx20袋) 塑盒</v>
          </cell>
          <cell r="G262" t="str">
            <v>四川永天昌中药饮片有限公司</v>
          </cell>
        </row>
        <row r="262">
          <cell r="I262">
            <v>36</v>
          </cell>
        </row>
        <row r="263">
          <cell r="C263">
            <v>199131</v>
          </cell>
          <cell r="D263" t="e">
            <v>#N/A</v>
          </cell>
          <cell r="E263" t="str">
            <v>枸杞子</v>
          </cell>
          <cell r="F263" t="str">
            <v>90克（净制）</v>
          </cell>
          <cell r="G263" t="str">
            <v>重庆中药饮片厂有限公司</v>
          </cell>
        </row>
        <row r="263">
          <cell r="I263">
            <v>26</v>
          </cell>
        </row>
        <row r="264">
          <cell r="C264">
            <v>203249</v>
          </cell>
          <cell r="D264" t="e">
            <v>#N/A</v>
          </cell>
          <cell r="E264" t="str">
            <v>大枣</v>
          </cell>
          <cell r="F264" t="str">
            <v>480g净制（桐君阁）</v>
          </cell>
          <cell r="G264" t="str">
            <v>重庆中药饮片厂有限公司</v>
          </cell>
        </row>
        <row r="264">
          <cell r="I264">
            <v>39.8</v>
          </cell>
        </row>
        <row r="265">
          <cell r="C265">
            <v>188362</v>
          </cell>
          <cell r="D265">
            <v>56045</v>
          </cell>
          <cell r="E265" t="str">
            <v>灵芝孢子(破壁)</v>
          </cell>
          <cell r="F265" t="str">
            <v>2gx30袋 </v>
          </cell>
          <cell r="G265" t="str">
            <v>峨眉山</v>
          </cell>
          <cell r="H265" t="str">
            <v>盒</v>
          </cell>
          <cell r="I265">
            <v>349</v>
          </cell>
          <cell r="J265" t="str">
            <v>会员：298元/盒，     买2得3（得原品）,                买3得5（得原品）</v>
          </cell>
        </row>
        <row r="266">
          <cell r="C266">
            <v>192579</v>
          </cell>
          <cell r="D266">
            <v>56045</v>
          </cell>
          <cell r="E266" t="str">
            <v>灵芝孢子（破壁）</v>
          </cell>
          <cell r="F266" t="str">
            <v>3gx24袋</v>
          </cell>
          <cell r="G266" t="str">
            <v>峨眉山</v>
          </cell>
          <cell r="H266" t="str">
            <v>盒</v>
          </cell>
          <cell r="I266">
            <v>349</v>
          </cell>
          <cell r="J266" t="str">
            <v>会员：298元/盒，     买2得3（得原品）,                买3得5（得原品）</v>
          </cell>
        </row>
        <row r="267">
          <cell r="C267">
            <v>239763</v>
          </cell>
          <cell r="D267">
            <v>56028</v>
          </cell>
          <cell r="E267" t="str">
            <v>破壁灵芝孢子粉</v>
          </cell>
          <cell r="F267" t="str">
            <v>25g(1gx25包)金盒</v>
          </cell>
          <cell r="G267" t="str">
            <v>安徽祥云谷现代中药有限公司</v>
          </cell>
          <cell r="H267" t="str">
            <v>盒</v>
          </cell>
          <cell r="I267">
            <v>226</v>
          </cell>
          <cell r="J267" t="str">
            <v>会员：198元/盒，买2得3（得原品）,                买3得5（得原品）</v>
          </cell>
        </row>
        <row r="268">
          <cell r="C268">
            <v>239764</v>
          </cell>
          <cell r="D268">
            <v>56029</v>
          </cell>
          <cell r="E268" t="str">
            <v>破壁灵芝孢子粉</v>
          </cell>
          <cell r="F268" t="str">
            <v>25g(1gx25包)红盒</v>
          </cell>
          <cell r="G268" t="str">
            <v>安徽祥云谷现代中药有限公司</v>
          </cell>
          <cell r="H268" t="str">
            <v>盒</v>
          </cell>
          <cell r="I268">
            <v>116</v>
          </cell>
          <cell r="J268" t="str">
            <v>会员：98元/盒，买2得3（得原品）,                买3得5（得原品）</v>
          </cell>
        </row>
        <row r="269">
          <cell r="C269">
            <v>239767</v>
          </cell>
          <cell r="D269">
            <v>56030</v>
          </cell>
          <cell r="E269" t="str">
            <v>云芝</v>
          </cell>
          <cell r="F269" t="str">
            <v>31.5g(4.5gx7袋)</v>
          </cell>
          <cell r="G269" t="str">
            <v>安徽祥云谷现代中药有限公司</v>
          </cell>
          <cell r="H269" t="str">
            <v>盒</v>
          </cell>
          <cell r="I269">
            <v>90</v>
          </cell>
          <cell r="J269" t="str">
            <v>会员：78元/盒，买2得3（得原品）,                买3得5（得原品）</v>
          </cell>
        </row>
        <row r="270">
          <cell r="C270">
            <v>243909</v>
          </cell>
          <cell r="D270">
            <v>15509</v>
          </cell>
          <cell r="E270" t="str">
            <v>灵芝孢子(破壁)</v>
          </cell>
          <cell r="F270" t="str">
            <v>2gx12袋</v>
          </cell>
          <cell r="G270" t="str">
            <v>峨眉山</v>
          </cell>
          <cell r="H270" t="str">
            <v>盒</v>
          </cell>
          <cell r="I270">
            <v>148</v>
          </cell>
          <cell r="J270" t="str">
            <v>买1得2（得原品）</v>
          </cell>
        </row>
        <row r="271">
          <cell r="C271">
            <v>184704</v>
          </cell>
          <cell r="D271">
            <v>622</v>
          </cell>
          <cell r="E271" t="str">
            <v>灵芝孢子（破壁）</v>
          </cell>
          <cell r="F271" t="str">
            <v>2gx14袋（桐君阁）</v>
          </cell>
          <cell r="G271" t="str">
            <v>成都汇道堂中药饮片有限责任公司</v>
          </cell>
          <cell r="H271" t="str">
            <v>盒</v>
          </cell>
          <cell r="I271">
            <v>168</v>
          </cell>
          <cell r="J271" t="str">
            <v>买2得3</v>
          </cell>
        </row>
        <row r="272">
          <cell r="C272">
            <v>223517</v>
          </cell>
          <cell r="D272">
            <v>13844</v>
          </cell>
          <cell r="E272" t="str">
            <v>破壁灵芝孢子粉</v>
          </cell>
          <cell r="F272" t="str">
            <v>2gx10袋</v>
          </cell>
          <cell r="G272" t="str">
            <v>仙芝科技（福建）股份有限公司</v>
          </cell>
          <cell r="H272" t="str">
            <v>袋</v>
          </cell>
          <cell r="I272">
            <v>298</v>
          </cell>
          <cell r="J272" t="str">
            <v>买1得2（得原品）</v>
          </cell>
        </row>
        <row r="273">
          <cell r="C273">
            <v>218783</v>
          </cell>
          <cell r="D273">
            <v>51804</v>
          </cell>
          <cell r="E273" t="str">
            <v>西红花</v>
          </cell>
          <cell r="F273" t="str">
            <v>1g</v>
          </cell>
          <cell r="G273" t="str">
            <v>广东康洲药业有限公司</v>
          </cell>
          <cell r="H273" t="str">
            <v>瓶</v>
          </cell>
          <cell r="I273">
            <v>48</v>
          </cell>
          <cell r="J273" t="str">
            <v>会员：2瓶76元,3瓶99元，</v>
          </cell>
        </row>
        <row r="274">
          <cell r="C274">
            <v>173686</v>
          </cell>
          <cell r="D274">
            <v>51824</v>
          </cell>
          <cell r="E274" t="str">
            <v>西红花</v>
          </cell>
          <cell r="F274" t="str">
            <v>1g</v>
          </cell>
          <cell r="G274" t="str">
            <v>四川德仁堂</v>
          </cell>
          <cell r="H274" t="str">
            <v>瓶</v>
          </cell>
          <cell r="I274">
            <v>45.8</v>
          </cell>
          <cell r="J274" t="str">
            <v>会员：2瓶76元,3瓶99元，</v>
          </cell>
        </row>
        <row r="275">
          <cell r="C275">
            <v>223638</v>
          </cell>
          <cell r="D275">
            <v>15828</v>
          </cell>
          <cell r="E275" t="str">
            <v>冬虫夏草</v>
          </cell>
          <cell r="F275" t="str">
            <v>1g（5000条）</v>
          </cell>
          <cell r="G275" t="str">
            <v>广东康洲药业有限公司</v>
          </cell>
          <cell r="H275" t="str">
            <v>瓶</v>
          </cell>
          <cell r="I275">
            <v>168</v>
          </cell>
          <cell r="J275" t="str">
            <v>会员：买2得3（得原品）</v>
          </cell>
        </row>
        <row r="276">
          <cell r="C276">
            <v>158618</v>
          </cell>
          <cell r="D276">
            <v>55991</v>
          </cell>
          <cell r="E276" t="str">
            <v>冬虫夏草</v>
          </cell>
          <cell r="F276" t="str">
            <v>3条/盒(0.7g)(桐君阁牌）</v>
          </cell>
          <cell r="G276" t="str">
            <v>重庆中药饮片厂有限公司</v>
          </cell>
          <cell r="H276" t="str">
            <v>盒</v>
          </cell>
          <cell r="I276">
            <v>298</v>
          </cell>
          <cell r="J276" t="str">
            <v>会员：2盒498元</v>
          </cell>
        </row>
        <row r="277">
          <cell r="C277">
            <v>205854</v>
          </cell>
          <cell r="D277">
            <v>54027</v>
          </cell>
          <cell r="E277" t="str">
            <v>燕窝（白燕盏）</v>
          </cell>
          <cell r="F277" t="str">
            <v>5g 即炖疏盏</v>
          </cell>
          <cell r="G277" t="str">
            <v>广州正基药业有限公司</v>
          </cell>
          <cell r="H277" t="str">
            <v>盒</v>
          </cell>
          <cell r="I277">
            <v>128</v>
          </cell>
          <cell r="J277" t="str">
            <v>会员特价99元</v>
          </cell>
        </row>
        <row r="278">
          <cell r="C278">
            <v>234196</v>
          </cell>
          <cell r="D278">
            <v>54028</v>
          </cell>
          <cell r="E278" t="str">
            <v>燕窝（白燕盏）</v>
          </cell>
          <cell r="F278" t="str">
            <v>5g(清洁密盏）</v>
          </cell>
          <cell r="G278" t="str">
            <v>TIAN MA BIRD NEST SDN.BHD.（马来西亚）</v>
          </cell>
          <cell r="H278" t="str">
            <v>盒</v>
          </cell>
          <cell r="I278">
            <v>160</v>
          </cell>
          <cell r="J278" t="str">
            <v>会员特价99元</v>
          </cell>
        </row>
        <row r="279">
          <cell r="C279">
            <v>232067</v>
          </cell>
          <cell r="D279">
            <v>55992</v>
          </cell>
          <cell r="E279" t="str">
            <v>燕窝</v>
          </cell>
          <cell r="F279" t="str">
            <v>30g</v>
          </cell>
          <cell r="G279" t="str">
            <v>青岛格恩制药有限公司</v>
          </cell>
          <cell r="H279" t="str">
            <v>盒</v>
          </cell>
          <cell r="I279">
            <v>1598</v>
          </cell>
          <cell r="J279" t="str">
            <v>会员8.5折</v>
          </cell>
        </row>
        <row r="280">
          <cell r="C280">
            <v>233821</v>
          </cell>
          <cell r="D280">
            <v>15830</v>
          </cell>
          <cell r="E280" t="str">
            <v>川贝粉</v>
          </cell>
          <cell r="F280" t="str">
            <v>1gx12袋</v>
          </cell>
          <cell r="G280" t="str">
            <v>九珍堂健康药业(苏州)股份有限公司</v>
          </cell>
          <cell r="H280" t="str">
            <v>盒</v>
          </cell>
          <cell r="I280">
            <v>118</v>
          </cell>
          <cell r="J280" t="str">
            <v>会员：买2得3（得赠品价值12元的罗汉果1袋）</v>
          </cell>
        </row>
        <row r="281">
          <cell r="C281">
            <v>218773</v>
          </cell>
          <cell r="D281">
            <v>55321</v>
          </cell>
          <cell r="E281" t="str">
            <v>西洋参</v>
          </cell>
          <cell r="F281" t="str">
            <v>50g 薄片/中斜片</v>
          </cell>
          <cell r="G281" t="str">
            <v>广东康洲药业有限公司</v>
          </cell>
          <cell r="H281" t="str">
            <v>袋</v>
          </cell>
          <cell r="I281">
            <v>69</v>
          </cell>
          <cell r="J281" t="str">
            <v>2件99元</v>
          </cell>
        </row>
        <row r="282">
          <cell r="C282">
            <v>187104</v>
          </cell>
          <cell r="D282">
            <v>13843</v>
          </cell>
          <cell r="E282" t="str">
            <v>西洋参</v>
          </cell>
          <cell r="F282" t="str">
            <v>30g刨片（桐君阁）</v>
          </cell>
          <cell r="G282" t="str">
            <v>重庆中药饮片厂有限公司</v>
          </cell>
          <cell r="H282" t="str">
            <v>瓶</v>
          </cell>
          <cell r="I282">
            <v>78</v>
          </cell>
          <cell r="J282" t="str">
            <v>会员：第2件半价</v>
          </cell>
        </row>
        <row r="283">
          <cell r="C283">
            <v>242307</v>
          </cell>
          <cell r="D283">
            <v>57089</v>
          </cell>
          <cell r="E283" t="str">
            <v>西洋参粉</v>
          </cell>
          <cell r="F283" t="str">
            <v>3gx30袋</v>
          </cell>
          <cell r="G283" t="str">
            <v>文山维美生物科技有限公司</v>
          </cell>
          <cell r="H283" t="str">
            <v>瓶</v>
          </cell>
          <cell r="I283">
            <v>198</v>
          </cell>
          <cell r="J283" t="str">
            <v>会员特价99元</v>
          </cell>
        </row>
        <row r="284">
          <cell r="C284">
            <v>242308</v>
          </cell>
          <cell r="D284">
            <v>57089</v>
          </cell>
          <cell r="E284" t="str">
            <v>天麻粉</v>
          </cell>
          <cell r="F284" t="str">
            <v>3gx30袋</v>
          </cell>
          <cell r="G284" t="str">
            <v>文山维美生物科技有限公司</v>
          </cell>
          <cell r="H284" t="str">
            <v>瓶</v>
          </cell>
          <cell r="I284">
            <v>198</v>
          </cell>
          <cell r="J284" t="str">
            <v>会员特价99元</v>
          </cell>
        </row>
        <row r="285">
          <cell r="C285">
            <v>242313</v>
          </cell>
          <cell r="D285">
            <v>57089</v>
          </cell>
          <cell r="E285" t="str">
            <v>山药粉</v>
          </cell>
          <cell r="F285" t="str">
            <v>3gx30袋</v>
          </cell>
          <cell r="G285" t="str">
            <v>文山维美生物科技有限公司</v>
          </cell>
          <cell r="H285" t="str">
            <v>瓶</v>
          </cell>
          <cell r="I285">
            <v>88</v>
          </cell>
          <cell r="J285" t="str">
            <v>会员特价68元</v>
          </cell>
        </row>
        <row r="286">
          <cell r="C286">
            <v>242331</v>
          </cell>
          <cell r="D286">
            <v>57089</v>
          </cell>
          <cell r="E286" t="str">
            <v>黄芪粉</v>
          </cell>
          <cell r="F286" t="str">
            <v>3gx30袋</v>
          </cell>
          <cell r="G286" t="str">
            <v>文山维美生物科技有限公司</v>
          </cell>
          <cell r="H286" t="str">
            <v>瓶</v>
          </cell>
          <cell r="I286">
            <v>88</v>
          </cell>
          <cell r="J286" t="str">
            <v>会员特价68元</v>
          </cell>
        </row>
        <row r="287">
          <cell r="C287">
            <v>242310</v>
          </cell>
          <cell r="D287">
            <v>57089</v>
          </cell>
          <cell r="E287" t="str">
            <v>茯苓粉</v>
          </cell>
          <cell r="F287" t="str">
            <v>3gx30袋</v>
          </cell>
          <cell r="G287" t="str">
            <v>文山维美生物科技有限公司</v>
          </cell>
          <cell r="H287" t="str">
            <v>瓶</v>
          </cell>
          <cell r="I287">
            <v>88</v>
          </cell>
          <cell r="J287" t="str">
            <v>会员特价68元</v>
          </cell>
        </row>
        <row r="288">
          <cell r="C288">
            <v>242319</v>
          </cell>
          <cell r="D288">
            <v>57089</v>
          </cell>
          <cell r="E288" t="str">
            <v>葛根粉</v>
          </cell>
          <cell r="F288" t="str">
            <v>3gx30袋</v>
          </cell>
          <cell r="G288" t="str">
            <v>文山维美生物科技有限公司</v>
          </cell>
          <cell r="H288" t="str">
            <v>瓶</v>
          </cell>
          <cell r="I288">
            <v>88</v>
          </cell>
          <cell r="J288" t="str">
            <v>会员特价68元</v>
          </cell>
        </row>
        <row r="289">
          <cell r="C289">
            <v>140405</v>
          </cell>
          <cell r="D289">
            <v>13815</v>
          </cell>
          <cell r="E289" t="str">
            <v>丹参粉</v>
          </cell>
          <cell r="F289" t="str">
            <v>150g</v>
          </cell>
          <cell r="G289" t="str">
            <v>云南向辉药业有限公司</v>
          </cell>
          <cell r="H289" t="str">
            <v>瓶</v>
          </cell>
          <cell r="I289">
            <v>39.8</v>
          </cell>
          <cell r="J289" t="str">
            <v>买2得3 （得低价位）                                </v>
          </cell>
        </row>
        <row r="290">
          <cell r="C290">
            <v>140406</v>
          </cell>
          <cell r="D290">
            <v>13815</v>
          </cell>
          <cell r="E290" t="str">
            <v>黄芪粉</v>
          </cell>
          <cell r="F290" t="str">
            <v>150g</v>
          </cell>
          <cell r="G290" t="str">
            <v>云南向辉药业有限公司</v>
          </cell>
          <cell r="H290" t="str">
            <v>瓶</v>
          </cell>
          <cell r="I290">
            <v>29</v>
          </cell>
        </row>
        <row r="291">
          <cell r="C291">
            <v>140409</v>
          </cell>
          <cell r="D291">
            <v>13815</v>
          </cell>
          <cell r="E291" t="str">
            <v>山楂粉</v>
          </cell>
          <cell r="F291" t="str">
            <v>180g</v>
          </cell>
          <cell r="G291" t="str">
            <v>云南向辉药业有限公司</v>
          </cell>
          <cell r="H291" t="str">
            <v>瓶</v>
          </cell>
          <cell r="I291">
            <v>24.8</v>
          </cell>
        </row>
        <row r="292">
          <cell r="C292">
            <v>140410</v>
          </cell>
          <cell r="D292">
            <v>13815</v>
          </cell>
          <cell r="E292" t="str">
            <v>天麻粉</v>
          </cell>
          <cell r="F292" t="str">
            <v>250g</v>
          </cell>
          <cell r="G292" t="str">
            <v>云南向辉药业有限公司</v>
          </cell>
          <cell r="H292" t="str">
            <v>瓶</v>
          </cell>
          <cell r="I292">
            <v>198</v>
          </cell>
        </row>
        <row r="293">
          <cell r="C293">
            <v>140411</v>
          </cell>
          <cell r="D293">
            <v>13815</v>
          </cell>
          <cell r="E293" t="str">
            <v>滇制何首乌粉</v>
          </cell>
          <cell r="F293" t="str">
            <v>250g</v>
          </cell>
          <cell r="G293" t="str">
            <v>云南向辉药业有限公司</v>
          </cell>
          <cell r="H293" t="str">
            <v>瓶</v>
          </cell>
          <cell r="I293">
            <v>37</v>
          </cell>
        </row>
        <row r="294">
          <cell r="C294">
            <v>140412</v>
          </cell>
          <cell r="D294">
            <v>13815</v>
          </cell>
          <cell r="E294" t="str">
            <v>灵芝粉</v>
          </cell>
          <cell r="F294" t="str">
            <v>50g</v>
          </cell>
          <cell r="G294" t="str">
            <v>云南向辉药业有限公司</v>
          </cell>
          <cell r="H294" t="str">
            <v>瓶</v>
          </cell>
          <cell r="I294">
            <v>28.6</v>
          </cell>
        </row>
        <row r="295">
          <cell r="C295">
            <v>140414</v>
          </cell>
          <cell r="D295">
            <v>13815</v>
          </cell>
          <cell r="E295" t="str">
            <v>山药粉</v>
          </cell>
          <cell r="F295" t="str">
            <v>200g</v>
          </cell>
          <cell r="G295" t="str">
            <v>云南向辉药业有限公司</v>
          </cell>
          <cell r="H295" t="str">
            <v>瓶</v>
          </cell>
          <cell r="I295">
            <v>40</v>
          </cell>
        </row>
        <row r="296">
          <cell r="C296">
            <v>140415</v>
          </cell>
          <cell r="D296">
            <v>13815</v>
          </cell>
          <cell r="E296" t="str">
            <v>红景天粉</v>
          </cell>
          <cell r="F296" t="str">
            <v>100g</v>
          </cell>
          <cell r="G296" t="str">
            <v>云南向辉药业有限公司</v>
          </cell>
          <cell r="H296" t="str">
            <v>瓶</v>
          </cell>
          <cell r="I296">
            <v>40</v>
          </cell>
        </row>
        <row r="297">
          <cell r="C297">
            <v>140419</v>
          </cell>
          <cell r="D297">
            <v>13815</v>
          </cell>
          <cell r="E297" t="str">
            <v>三七粉</v>
          </cell>
          <cell r="F297" t="str">
            <v>200g</v>
          </cell>
          <cell r="G297" t="str">
            <v>云南向辉药业有限公司</v>
          </cell>
          <cell r="H297" t="str">
            <v>瓶</v>
          </cell>
          <cell r="I297">
            <v>238</v>
          </cell>
        </row>
        <row r="298">
          <cell r="C298">
            <v>140420</v>
          </cell>
          <cell r="D298">
            <v>13815</v>
          </cell>
          <cell r="E298" t="str">
            <v>白芷粉</v>
          </cell>
          <cell r="F298" t="str">
            <v>120g</v>
          </cell>
          <cell r="G298" t="str">
            <v>云南向辉药业有限公司</v>
          </cell>
          <cell r="H298" t="str">
            <v>瓶</v>
          </cell>
          <cell r="I298">
            <v>20</v>
          </cell>
        </row>
        <row r="299">
          <cell r="C299">
            <v>216263</v>
          </cell>
          <cell r="D299">
            <v>56585</v>
          </cell>
          <cell r="E299" t="str">
            <v>安顿预警手表</v>
          </cell>
          <cell r="F299" t="str">
            <v>AD-4A（古铜金）</v>
          </cell>
          <cell r="G299" t="str">
            <v>北京雪扬科技有限公司</v>
          </cell>
          <cell r="H299" t="str">
            <v>只</v>
          </cell>
          <cell r="I299">
            <v>3280</v>
          </cell>
          <cell r="J299" t="str">
            <v>会员特价：2880元</v>
          </cell>
        </row>
        <row r="300">
          <cell r="C300">
            <v>216310</v>
          </cell>
          <cell r="D300">
            <v>56585</v>
          </cell>
          <cell r="E300" t="str">
            <v>安顿预警手表</v>
          </cell>
          <cell r="F300" t="str">
            <v>AD-4A（黑色）</v>
          </cell>
          <cell r="G300" t="str">
            <v>北京雪扬科技有限公司</v>
          </cell>
          <cell r="H300" t="str">
            <v>只</v>
          </cell>
          <cell r="I300">
            <v>3280</v>
          </cell>
        </row>
        <row r="301">
          <cell r="C301">
            <v>216301</v>
          </cell>
          <cell r="D301">
            <v>56586</v>
          </cell>
          <cell r="E301" t="str">
            <v>血糖卡</v>
          </cell>
          <cell r="F301" t="str">
            <v>无</v>
          </cell>
          <cell r="G301" t="str">
            <v>北京雪扬科技有限公司</v>
          </cell>
          <cell r="H301" t="str">
            <v>张</v>
          </cell>
          <cell r="I301">
            <v>599</v>
          </cell>
          <cell r="J301" t="str">
            <v>会员特价：399元</v>
          </cell>
        </row>
        <row r="302">
          <cell r="C302">
            <v>228100</v>
          </cell>
          <cell r="D302">
            <v>57090</v>
          </cell>
          <cell r="E302" t="str">
            <v>鲜人参</v>
          </cell>
          <cell r="F302" t="str">
            <v>约250g(5支 45-55g/支）</v>
          </cell>
          <cell r="G302" t="str">
            <v>通化禧利参业有限公司</v>
          </cell>
          <cell r="H302" t="str">
            <v>盒</v>
          </cell>
          <cell r="I302">
            <v>198</v>
          </cell>
          <cell r="J302" t="str">
            <v>会员特价：178元</v>
          </cell>
        </row>
        <row r="303">
          <cell r="C303">
            <v>228104</v>
          </cell>
          <cell r="D303">
            <v>57091</v>
          </cell>
          <cell r="E303" t="str">
            <v>新鲜人参</v>
          </cell>
          <cell r="F303" t="str">
            <v>4支（70-80g/支）</v>
          </cell>
          <cell r="G303" t="str">
            <v>通化禧利参业有限公司</v>
          </cell>
          <cell r="H303" t="str">
            <v>盒</v>
          </cell>
          <cell r="I303">
            <v>288</v>
          </cell>
          <cell r="J303" t="str">
            <v>会员特价：258元</v>
          </cell>
        </row>
        <row r="304">
          <cell r="C304">
            <v>228105</v>
          </cell>
          <cell r="D304">
            <v>57092</v>
          </cell>
          <cell r="E304" t="str">
            <v>鲜人参</v>
          </cell>
          <cell r="F304" t="str">
            <v>约25g（20-30g/条）</v>
          </cell>
          <cell r="G304" t="str">
            <v>通化禧利参业有限公司</v>
          </cell>
          <cell r="H304" t="str">
            <v>支</v>
          </cell>
          <cell r="I304">
            <v>18</v>
          </cell>
          <cell r="J304" t="str">
            <v>会员：1根15元，5根49.5元</v>
          </cell>
        </row>
        <row r="305">
          <cell r="C305">
            <v>214833</v>
          </cell>
          <cell r="D305">
            <v>15511</v>
          </cell>
          <cell r="E305" t="str">
            <v>银耳</v>
          </cell>
          <cell r="F305" t="str">
            <v>60g（切制）</v>
          </cell>
          <cell r="G305" t="str">
            <v>四川永天昌中药饮片有限公司</v>
          </cell>
          <cell r="H305" t="str">
            <v>瓶</v>
          </cell>
          <cell r="I305">
            <v>25</v>
          </cell>
          <cell r="J305" t="str">
            <v>买1得2（得低价位）</v>
          </cell>
        </row>
        <row r="306">
          <cell r="C306">
            <v>214836</v>
          </cell>
          <cell r="D306">
            <v>15511</v>
          </cell>
          <cell r="E306" t="str">
            <v>百合</v>
          </cell>
          <cell r="F306" t="str">
            <v>100g（净制）</v>
          </cell>
          <cell r="G306" t="str">
            <v>四川永天昌中药饮片有限公司</v>
          </cell>
          <cell r="H306" t="str">
            <v>袋</v>
          </cell>
          <cell r="I306">
            <v>35</v>
          </cell>
        </row>
        <row r="307">
          <cell r="C307">
            <v>214826</v>
          </cell>
          <cell r="D307">
            <v>52764</v>
          </cell>
          <cell r="E307" t="str">
            <v>三七粉</v>
          </cell>
          <cell r="F307" t="str">
            <v>78g（细粉）</v>
          </cell>
          <cell r="G307" t="str">
            <v>四川永天昌中药饮片有限公司</v>
          </cell>
          <cell r="H307" t="str">
            <v>瓶</v>
          </cell>
          <cell r="I307">
            <v>218</v>
          </cell>
          <cell r="J307" t="str">
            <v>会员：218元得2瓶，298元得3盒，488元得5盒，898元得10盒</v>
          </cell>
        </row>
        <row r="308">
          <cell r="C308">
            <v>144395</v>
          </cell>
          <cell r="D308">
            <v>52764</v>
          </cell>
          <cell r="E308" t="str">
            <v>三七粉</v>
          </cell>
          <cell r="F308" t="str">
            <v>78g</v>
          </cell>
          <cell r="G308" t="str">
            <v>太极集团四川绵阳制药有限公司</v>
          </cell>
          <cell r="H308" t="str">
            <v>瓶</v>
          </cell>
          <cell r="I308">
            <v>218</v>
          </cell>
        </row>
        <row r="309">
          <cell r="C309">
            <v>205097</v>
          </cell>
          <cell r="D309">
            <v>57532</v>
          </cell>
          <cell r="E309" t="str">
            <v>三七粉</v>
          </cell>
          <cell r="F309" t="str">
            <v>3gx30袋</v>
          </cell>
          <cell r="G309" t="str">
            <v>云南文山</v>
          </cell>
          <cell r="H309" t="str">
            <v>盒</v>
          </cell>
          <cell r="I309">
            <v>99</v>
          </cell>
          <cell r="J309" t="str">
            <v>会员：1盒99元,3盒198元</v>
          </cell>
        </row>
        <row r="310">
          <cell r="C310">
            <v>177716</v>
          </cell>
          <cell r="D310" t="e">
            <v>#N/A</v>
          </cell>
          <cell r="E310" t="str">
            <v>制川贝母粉</v>
          </cell>
          <cell r="F310" t="str">
            <v>1gx6袋</v>
          </cell>
          <cell r="G310" t="str">
            <v>绵阳好医生中药饮片有限公司</v>
          </cell>
          <cell r="H310" t="str">
            <v>盒</v>
          </cell>
          <cell r="I310">
            <v>174</v>
          </cell>
          <cell r="J310" t="str">
            <v>买1得2（得赠品制川贝母粉1盒）</v>
          </cell>
        </row>
        <row r="311">
          <cell r="C311">
            <v>232091</v>
          </cell>
          <cell r="D311" t="e">
            <v>#N/A</v>
          </cell>
          <cell r="E311" t="str">
            <v>三七（冻干）</v>
          </cell>
          <cell r="F311" t="str">
            <v>250g（精选特大个）</v>
          </cell>
          <cell r="G311" t="str">
            <v>文山维美生物科技有限公司</v>
          </cell>
          <cell r="H311" t="str">
            <v>袋</v>
          </cell>
          <cell r="I311">
            <v>398</v>
          </cell>
          <cell r="J311" t="str">
            <v>无</v>
          </cell>
        </row>
        <row r="312">
          <cell r="C312">
            <v>188171</v>
          </cell>
          <cell r="D312" t="e">
            <v>#N/A</v>
          </cell>
          <cell r="E312" t="str">
            <v>三七（冻干）</v>
          </cell>
          <cell r="F312" t="str">
            <v>100g</v>
          </cell>
          <cell r="G312" t="str">
            <v>云南文山</v>
          </cell>
          <cell r="H312" t="str">
            <v>袋</v>
          </cell>
          <cell r="I312">
            <v>99</v>
          </cell>
          <cell r="J312" t="str">
            <v>无</v>
          </cell>
        </row>
        <row r="313">
          <cell r="C313">
            <v>199937</v>
          </cell>
          <cell r="D313" t="e">
            <v>#N/A</v>
          </cell>
          <cell r="E313" t="str">
            <v>三七（冻干）</v>
          </cell>
          <cell r="F313" t="str">
            <v>250g</v>
          </cell>
          <cell r="G313" t="str">
            <v>云南文山</v>
          </cell>
          <cell r="H313" t="str">
            <v>袋</v>
          </cell>
          <cell r="I313">
            <v>398</v>
          </cell>
          <cell r="J313" t="str">
            <v>无</v>
          </cell>
        </row>
        <row r="314">
          <cell r="C314">
            <v>217458</v>
          </cell>
          <cell r="D314" t="e">
            <v>#N/A</v>
          </cell>
          <cell r="E314" t="str">
            <v>三七粉</v>
          </cell>
          <cell r="F314" t="str">
            <v>90g</v>
          </cell>
          <cell r="G314" t="str">
            <v>文山维美生物科技有限公司</v>
          </cell>
          <cell r="H314" t="str">
            <v>瓶</v>
          </cell>
          <cell r="I314">
            <v>118</v>
          </cell>
          <cell r="J314" t="str">
            <v>无</v>
          </cell>
        </row>
        <row r="315">
          <cell r="C315">
            <v>217460</v>
          </cell>
          <cell r="D315" t="e">
            <v>#N/A</v>
          </cell>
          <cell r="E315" t="str">
            <v>三七粉</v>
          </cell>
          <cell r="F315" t="str">
            <v>250g</v>
          </cell>
          <cell r="G315" t="str">
            <v>文山维美生物科技有限公司</v>
          </cell>
          <cell r="H315" t="str">
            <v>瓶</v>
          </cell>
          <cell r="I315">
            <v>298</v>
          </cell>
          <cell r="J315" t="str">
            <v>无</v>
          </cell>
        </row>
        <row r="316">
          <cell r="C316">
            <v>227505</v>
          </cell>
          <cell r="D316" t="e">
            <v>#N/A</v>
          </cell>
          <cell r="E316" t="str">
            <v>三七（精选）</v>
          </cell>
          <cell r="F316" t="str">
            <v>250g/袋</v>
          </cell>
          <cell r="G316" t="str">
            <v>文山维美生物科技有限公司</v>
          </cell>
          <cell r="H316" t="str">
            <v>袋</v>
          </cell>
          <cell r="I316">
            <v>198</v>
          </cell>
          <cell r="J316" t="str">
            <v>无</v>
          </cell>
        </row>
        <row r="317">
          <cell r="C317">
            <v>245745</v>
          </cell>
          <cell r="D317" t="e">
            <v>#N/A</v>
          </cell>
          <cell r="E317" t="str">
            <v>一次性使用注射笔用针头</v>
          </cell>
          <cell r="F317" t="str">
            <v>0.23mm（32Gx5/32）x4mmx7支</v>
          </cell>
          <cell r="G317" t="str">
            <v>医沛生股份有限公司Ypsomed AG</v>
          </cell>
          <cell r="H317" t="str">
            <v>盒</v>
          </cell>
          <cell r="I317">
            <v>19.8</v>
          </cell>
          <cell r="J317" t="str">
            <v>凭6个空盒可换购1盒，（如有顾客要换购空盒请联系营运部黄梅）或购买胰岛素可送10元优惠券，买2盒针头（满30元）可抵扣10元</v>
          </cell>
        </row>
        <row r="318">
          <cell r="C318">
            <v>185564</v>
          </cell>
          <cell r="D318">
            <v>15827</v>
          </cell>
          <cell r="E318" t="str">
            <v>沙库巴曲缬沙坦钠片</v>
          </cell>
          <cell r="F318" t="str">
            <v>100mgx14片</v>
          </cell>
          <cell r="G318" t="str">
            <v>北京诺华制药有限公司</v>
          </cell>
          <cell r="H318" t="str">
            <v>盒</v>
          </cell>
          <cell r="I318">
            <v>44.6</v>
          </cell>
          <cell r="J318" t="str">
            <v>买4盒加0.01元换购2盒原品</v>
          </cell>
        </row>
        <row r="319">
          <cell r="C319">
            <v>187680</v>
          </cell>
          <cell r="D319">
            <v>15827</v>
          </cell>
          <cell r="E319" t="str">
            <v>沙库巴曲缬沙坦钠片</v>
          </cell>
          <cell r="F319" t="str">
            <v>50mgx28片</v>
          </cell>
          <cell r="G319" t="str">
            <v>北京诺华制药有限公司</v>
          </cell>
          <cell r="H319" t="str">
            <v>盒</v>
          </cell>
          <cell r="I319">
            <v>52.4</v>
          </cell>
          <cell r="J319" t="str">
            <v>买4盒加0.01元换购2盒原品</v>
          </cell>
        </row>
        <row r="320">
          <cell r="C320">
            <v>221181</v>
          </cell>
          <cell r="D320">
            <v>15827</v>
          </cell>
          <cell r="E320" t="str">
            <v>沙库巴曲缬沙坦钠片</v>
          </cell>
          <cell r="F320" t="str">
            <v>200mgx7片</v>
          </cell>
          <cell r="G320" t="str">
            <v>北京诺华制药有限公司</v>
          </cell>
          <cell r="H320" t="str">
            <v>盒</v>
          </cell>
          <cell r="I320">
            <v>38</v>
          </cell>
          <cell r="J320" t="str">
            <v>买4盒加0.01元换购2盒原品</v>
          </cell>
        </row>
        <row r="321">
          <cell r="C321">
            <v>158376</v>
          </cell>
          <cell r="D321">
            <v>4721</v>
          </cell>
          <cell r="E321" t="str">
            <v>恩替卡韦分散片（润众）</v>
          </cell>
          <cell r="F321" t="str">
            <v>0.5mgx14片x2板</v>
          </cell>
          <cell r="G321" t="str">
            <v>正大天晴药业</v>
          </cell>
          <cell r="H321" t="str">
            <v>盒</v>
          </cell>
          <cell r="I321">
            <v>206</v>
          </cell>
          <cell r="J321" t="str">
            <v>买5盒加0.01元换购1盒原品</v>
          </cell>
        </row>
        <row r="322">
          <cell r="D322" t="e">
            <v>#N/A</v>
          </cell>
        </row>
        <row r="322">
          <cell r="J322" t="str">
            <v>买5盒加0.01元换购1盒原品，再省100元</v>
          </cell>
        </row>
        <row r="323">
          <cell r="C323" t="str">
            <v>159753/145563</v>
          </cell>
          <cell r="D323">
            <v>9916065</v>
          </cell>
          <cell r="E323" t="str">
            <v>噻托溴铵粉雾剂（速乐）</v>
          </cell>
          <cell r="F323" t="str">
            <v>18μg(以噻托铵计)x30粒</v>
          </cell>
          <cell r="G323" t="str">
            <v>正大天晴药业</v>
          </cell>
          <cell r="H323" t="str">
            <v>盒</v>
          </cell>
          <cell r="I323">
            <v>180</v>
          </cell>
          <cell r="J323" t="str">
            <v>买3盒加0.1元换购1盒10粒装</v>
          </cell>
        </row>
        <row r="324">
          <cell r="D324" t="e">
            <v>#N/A</v>
          </cell>
        </row>
        <row r="324">
          <cell r="J324" t="str">
            <v>买3盒加0.1元换购1盒10粒装，再省20元</v>
          </cell>
        </row>
        <row r="325">
          <cell r="C325">
            <v>124097</v>
          </cell>
          <cell r="D325">
            <v>12286</v>
          </cell>
          <cell r="E325" t="str">
            <v>阿德福韦酯胶囊（名正）</v>
          </cell>
          <cell r="F325" t="str">
            <v>10mgx30粒</v>
          </cell>
          <cell r="G325" t="str">
            <v>正大天晴药业</v>
          </cell>
          <cell r="H325" t="str">
            <v>盒</v>
          </cell>
          <cell r="I325">
            <v>107.4</v>
          </cell>
          <cell r="J325" t="str">
            <v>买4盒加0.01元换购1盒原品</v>
          </cell>
        </row>
        <row r="326">
          <cell r="C326">
            <v>159751</v>
          </cell>
          <cell r="D326">
            <v>9908856</v>
          </cell>
          <cell r="E326" t="str">
            <v>甘草酸二铵肠溶胶囊（甘平）</v>
          </cell>
          <cell r="F326" t="str">
            <v>50mgx63粒</v>
          </cell>
          <cell r="G326" t="str">
            <v>正大天晴药业</v>
          </cell>
          <cell r="H326" t="str">
            <v>盒</v>
          </cell>
          <cell r="I326">
            <v>58.6</v>
          </cell>
          <cell r="J326" t="str">
            <v>买3盒加0.01元换购1盒24粒装（53805）</v>
          </cell>
        </row>
        <row r="327">
          <cell r="D327" t="e">
            <v>#N/A</v>
          </cell>
        </row>
        <row r="327">
          <cell r="J327" t="str">
            <v>买3盒加0.01元换购1盒24粒装（53805），再省10元</v>
          </cell>
        </row>
        <row r="328">
          <cell r="C328">
            <v>187804</v>
          </cell>
          <cell r="D328">
            <v>4741</v>
          </cell>
          <cell r="E328" t="str">
            <v>盐酸二甲双胍缓释片（泰白）</v>
          </cell>
          <cell r="F328" t="str">
            <v>60片/盒</v>
          </cell>
          <cell r="G328" t="str">
            <v>正大天晴药业</v>
          </cell>
          <cell r="H328" t="str">
            <v>盒</v>
          </cell>
          <cell r="I328">
            <v>59.5</v>
          </cell>
          <cell r="J328" t="str">
            <v>买5盒加0.01元换购1盒原品</v>
          </cell>
        </row>
        <row r="329">
          <cell r="D329" t="e">
            <v>#N/A</v>
          </cell>
        </row>
        <row r="329">
          <cell r="J329" t="str">
            <v>买5盒加0.01元换购1盒原品，再省30元</v>
          </cell>
        </row>
        <row r="330">
          <cell r="C330">
            <v>198815</v>
          </cell>
          <cell r="D330">
            <v>5801</v>
          </cell>
          <cell r="E330" t="str">
            <v>替格瑞洛片（安欣芬）</v>
          </cell>
          <cell r="F330" t="str">
            <v>90mg*14片</v>
          </cell>
          <cell r="G330" t="str">
            <v>正大天晴药业</v>
          </cell>
          <cell r="H330" t="str">
            <v>盒</v>
          </cell>
          <cell r="I330">
            <v>82.6</v>
          </cell>
          <cell r="J330" t="str">
            <v>买4盒加0.01元换购2盒原品</v>
          </cell>
        </row>
        <row r="331">
          <cell r="C331">
            <v>200586</v>
          </cell>
          <cell r="D331">
            <v>4511</v>
          </cell>
          <cell r="E331" t="str">
            <v>达比加群酯胶囊（安而顺）</v>
          </cell>
          <cell r="F331" t="str">
            <v>110mg*30粒</v>
          </cell>
          <cell r="G331" t="str">
            <v>正大天晴药业</v>
          </cell>
          <cell r="H331" t="str">
            <v>盒</v>
          </cell>
          <cell r="I331">
            <v>365.4</v>
          </cell>
          <cell r="J331" t="str">
            <v>买3盒加0.01元换购1盒原品</v>
          </cell>
        </row>
        <row r="332">
          <cell r="D332" t="e">
            <v>#N/A</v>
          </cell>
        </row>
        <row r="332">
          <cell r="J332" t="str">
            <v>买3盒加0.01元换购1盒原品，再省100元</v>
          </cell>
        </row>
        <row r="333">
          <cell r="C333">
            <v>211501</v>
          </cell>
          <cell r="D333">
            <v>5881</v>
          </cell>
          <cell r="E333" t="str">
            <v>利伐沙班片</v>
          </cell>
          <cell r="F333" t="str">
            <v>10mg 12片/板，2板/盒</v>
          </cell>
          <cell r="G333" t="str">
            <v>正大天晴药业</v>
          </cell>
          <cell r="H333" t="str">
            <v>盒</v>
          </cell>
          <cell r="I333">
            <v>398</v>
          </cell>
          <cell r="J333" t="str">
            <v>买3盒加0.01元换购1盒原品</v>
          </cell>
        </row>
        <row r="334">
          <cell r="D334" t="e">
            <v>#N/A</v>
          </cell>
        </row>
        <row r="334">
          <cell r="J334" t="str">
            <v>买3盒加0.01元换购1盒原品，再省100元</v>
          </cell>
        </row>
        <row r="335">
          <cell r="C335">
            <v>172593</v>
          </cell>
          <cell r="D335">
            <v>8243</v>
          </cell>
          <cell r="E335" t="str">
            <v>富马酸替诺福韦二吡呋酯片（晴众）</v>
          </cell>
          <cell r="F335" t="str">
            <v>300mgx30片</v>
          </cell>
          <cell r="G335" t="str">
            <v>正大天晴药业</v>
          </cell>
          <cell r="H335" t="str">
            <v>盒</v>
          </cell>
          <cell r="I335">
            <v>230.7</v>
          </cell>
          <cell r="J335" t="str">
            <v>买4盒加0.01元换购1盒原品</v>
          </cell>
        </row>
        <row r="336">
          <cell r="C336">
            <v>188817</v>
          </cell>
          <cell r="D336">
            <v>5061</v>
          </cell>
          <cell r="E336" t="str">
            <v>安立生坦片（泰舒乐）</v>
          </cell>
          <cell r="F336" t="str">
            <v>5mgx7片x4板</v>
          </cell>
          <cell r="G336" t="str">
            <v>正大天晴药业</v>
          </cell>
          <cell r="H336" t="str">
            <v>盒</v>
          </cell>
          <cell r="I336">
            <v>1510</v>
          </cell>
          <cell r="J336" t="str">
            <v>买1盒加0.01元换购1盒原品</v>
          </cell>
        </row>
        <row r="337">
          <cell r="C337">
            <v>223945</v>
          </cell>
          <cell r="D337">
            <v>13243</v>
          </cell>
          <cell r="E337" t="str">
            <v>恩格列净（赛菲可）</v>
          </cell>
          <cell r="F337" t="str">
            <v>10mg*10片*3板</v>
          </cell>
          <cell r="G337" t="str">
            <v>正大天晴药业</v>
          </cell>
          <cell r="H337" t="str">
            <v>盒</v>
          </cell>
          <cell r="I337">
            <v>97.5</v>
          </cell>
          <cell r="J337" t="str">
            <v>买4盒加0.01元换购1盒原品</v>
          </cell>
        </row>
        <row r="338">
          <cell r="D338" t="e">
            <v>#N/A</v>
          </cell>
        </row>
        <row r="338">
          <cell r="J338" t="str">
            <v>买4盒加0.01元换购1盒原品，再省40元</v>
          </cell>
        </row>
        <row r="339">
          <cell r="C339">
            <v>226626</v>
          </cell>
          <cell r="D339">
            <v>10681</v>
          </cell>
          <cell r="E339" t="str">
            <v>富马酸丙酚替诺福韦片（晴立得）</v>
          </cell>
          <cell r="F339" t="str">
            <v>25mgx30片</v>
          </cell>
          <cell r="G339" t="str">
            <v>正大天晴药业</v>
          </cell>
          <cell r="H339" t="str">
            <v>盒</v>
          </cell>
          <cell r="I339">
            <v>387</v>
          </cell>
          <cell r="J339" t="str">
            <v>买3盒加0.01元换购1盒原品</v>
          </cell>
        </row>
        <row r="340">
          <cell r="C340">
            <v>194379</v>
          </cell>
          <cell r="D340" t="e">
            <v>#N/A</v>
          </cell>
          <cell r="E340" t="str">
            <v>骨化三醇软胶囊</v>
          </cell>
          <cell r="F340" t="str">
            <v>0.25ugx10粒x2板</v>
          </cell>
          <cell r="G340" t="str">
            <v>正大天晴药业</v>
          </cell>
          <cell r="H340" t="str">
            <v>盒</v>
          </cell>
          <cell r="I340">
            <v>75</v>
          </cell>
          <cell r="J340" t="str">
            <v>无</v>
          </cell>
        </row>
        <row r="341">
          <cell r="C341">
            <v>197923</v>
          </cell>
          <cell r="D341" t="e">
            <v>#N/A</v>
          </cell>
          <cell r="E341" t="str">
            <v>吸入用布地奈德混悬液</v>
          </cell>
          <cell r="F341" t="str">
            <v>2ml:1mgx5支x6袋</v>
          </cell>
          <cell r="G341" t="str">
            <v>正大天晴药业</v>
          </cell>
          <cell r="H341" t="str">
            <v>盒</v>
          </cell>
          <cell r="I341">
            <v>356.4</v>
          </cell>
          <cell r="J341" t="str">
            <v>无</v>
          </cell>
        </row>
        <row r="342">
          <cell r="C342">
            <v>222912</v>
          </cell>
          <cell r="D342">
            <v>5423</v>
          </cell>
          <cell r="E342" t="str">
            <v>艾司奥美拉唑镁肠溶胶囊</v>
          </cell>
          <cell r="F342" t="str">
            <v>20mgx7粒</v>
          </cell>
          <cell r="G342" t="str">
            <v>正大天晴药业</v>
          </cell>
          <cell r="H342" t="str">
            <v>盒</v>
          </cell>
          <cell r="I342">
            <v>49</v>
          </cell>
          <cell r="J342" t="str">
            <v>买3盒加0.01元换购1盒原品</v>
          </cell>
        </row>
        <row r="343">
          <cell r="D343" t="e">
            <v>#N/A</v>
          </cell>
        </row>
        <row r="343">
          <cell r="J343" t="str">
            <v>买3盒加0.01元换购1盒原品，再省20元</v>
          </cell>
        </row>
        <row r="344">
          <cell r="C344">
            <v>44460</v>
          </cell>
          <cell r="D344">
            <v>55302</v>
          </cell>
          <cell r="E344" t="str">
            <v>艾司奥美拉唑镁肠溶胶囊（耐信）</v>
          </cell>
          <cell r="F344" t="str">
            <v>20mg*7片</v>
          </cell>
          <cell r="G344" t="str">
            <v>阿斯利康</v>
          </cell>
          <cell r="H344" t="str">
            <v>盒</v>
          </cell>
          <cell r="I344">
            <v>65</v>
          </cell>
          <cell r="J344" t="str">
            <v>2盒立省10元</v>
          </cell>
        </row>
        <row r="345">
          <cell r="C345">
            <v>39495</v>
          </cell>
          <cell r="D345">
            <v>50524</v>
          </cell>
          <cell r="E345" t="str">
            <v>艾司奥美拉唑镁肠溶胶囊（耐信）</v>
          </cell>
          <cell r="F345" t="str">
            <v>40mg*7片</v>
          </cell>
          <cell r="G345" t="str">
            <v>阿斯利康</v>
          </cell>
          <cell r="H345" t="str">
            <v>盒</v>
          </cell>
          <cell r="I345">
            <v>105</v>
          </cell>
          <cell r="J345" t="str">
            <v>2盒立省20元</v>
          </cell>
        </row>
        <row r="346">
          <cell r="C346">
            <v>163225</v>
          </cell>
          <cell r="D346">
            <v>50635</v>
          </cell>
          <cell r="E346" t="str">
            <v>吸入用布地奈德混悬液</v>
          </cell>
          <cell r="F346" t="str">
            <v>2ml:1mgx5支</v>
          </cell>
          <cell r="G346" t="str">
            <v>阿斯利康</v>
          </cell>
          <cell r="H346" t="str">
            <v>盒</v>
          </cell>
          <cell r="I346">
            <v>92</v>
          </cell>
          <cell r="J346" t="str">
            <v>4袋立省25元</v>
          </cell>
        </row>
        <row r="347">
          <cell r="C347">
            <v>137713</v>
          </cell>
          <cell r="D347">
            <v>55999</v>
          </cell>
          <cell r="E347" t="str">
            <v>替格瑞洛片</v>
          </cell>
          <cell r="F347" t="str">
            <v>90mg*14片</v>
          </cell>
          <cell r="G347" t="str">
            <v>阿斯利康</v>
          </cell>
          <cell r="H347" t="str">
            <v>盒</v>
          </cell>
          <cell r="I347">
            <v>94.6</v>
          </cell>
          <cell r="J347" t="str">
            <v>2盒立省16元</v>
          </cell>
        </row>
        <row r="348">
          <cell r="C348">
            <v>152606</v>
          </cell>
          <cell r="D348">
            <v>56000</v>
          </cell>
          <cell r="E348" t="str">
            <v>替格瑞洛片</v>
          </cell>
          <cell r="F348" t="str">
            <v>90mg*56片</v>
          </cell>
          <cell r="G348" t="str">
            <v>阿斯利康</v>
          </cell>
          <cell r="H348" t="str">
            <v>盒</v>
          </cell>
          <cell r="I348">
            <v>396</v>
          </cell>
          <cell r="J348" t="str">
            <v>1盒立省50元</v>
          </cell>
        </row>
        <row r="349">
          <cell r="C349">
            <v>54212</v>
          </cell>
          <cell r="D349">
            <v>56002</v>
          </cell>
          <cell r="E349" t="str">
            <v>布地奈德福莫特罗吸入粉雾剂(II)</v>
          </cell>
          <cell r="F349" t="str">
            <v>60吸 160μg+4.5μg/吸</v>
          </cell>
          <cell r="G349" t="str">
            <v>阿斯利康</v>
          </cell>
          <cell r="H349" t="str">
            <v>盒</v>
          </cell>
          <cell r="I349">
            <v>237</v>
          </cell>
          <cell r="J349" t="str">
            <v>2盒立省40元</v>
          </cell>
        </row>
        <row r="350">
          <cell r="C350">
            <v>140446</v>
          </cell>
          <cell r="D350">
            <v>56002</v>
          </cell>
          <cell r="E350" t="str">
            <v>布地奈德福莫特罗吸入粉雾剂（Ⅱ）</v>
          </cell>
          <cell r="F350" t="str">
            <v>60吸 320ug+9ug/吸</v>
          </cell>
          <cell r="G350" t="str">
            <v>阿斯利康</v>
          </cell>
          <cell r="H350" t="str">
            <v>盒</v>
          </cell>
          <cell r="I350">
            <v>362</v>
          </cell>
          <cell r="J350" t="str">
            <v>2盒立省50元</v>
          </cell>
        </row>
        <row r="351">
          <cell r="C351">
            <v>196639</v>
          </cell>
          <cell r="D351">
            <v>56003</v>
          </cell>
          <cell r="E351" t="str">
            <v>达格列净片</v>
          </cell>
          <cell r="F351" t="str">
            <v>10mgx10片x3板</v>
          </cell>
          <cell r="G351" t="str">
            <v>阿斯利康</v>
          </cell>
          <cell r="H351" t="str">
            <v>盒</v>
          </cell>
          <cell r="I351">
            <v>148</v>
          </cell>
          <cell r="J351" t="str">
            <v>2盒立省40元</v>
          </cell>
        </row>
        <row r="352">
          <cell r="C352">
            <v>169354</v>
          </cell>
          <cell r="D352" t="str">
            <v>55348/57538</v>
          </cell>
          <cell r="E352" t="str">
            <v>瑞舒伐他汀钙片</v>
          </cell>
          <cell r="F352" t="str">
            <v>10mgx7片x4板</v>
          </cell>
          <cell r="G352" t="str">
            <v>阿斯利康</v>
          </cell>
          <cell r="H352" t="str">
            <v>盒</v>
          </cell>
          <cell r="I352">
            <v>150</v>
          </cell>
          <cell r="J352" t="str">
            <v>2盒立省40元</v>
          </cell>
        </row>
        <row r="353">
          <cell r="C353">
            <v>169350</v>
          </cell>
          <cell r="D353">
            <v>5681</v>
          </cell>
          <cell r="E353" t="str">
            <v>琥珀酸美托洛尔缓释片</v>
          </cell>
          <cell r="F353" t="str">
            <v>47.5mgx7片x4板</v>
          </cell>
          <cell r="G353" t="str">
            <v>阿斯利康</v>
          </cell>
          <cell r="H353" t="str">
            <v>盒</v>
          </cell>
          <cell r="I353">
            <v>69</v>
          </cell>
          <cell r="J353" t="str">
            <v>买3盒+0.1元换购1盒原品</v>
          </cell>
        </row>
        <row r="354">
          <cell r="C354">
            <v>23895</v>
          </cell>
          <cell r="D354">
            <v>0</v>
          </cell>
          <cell r="E354" t="str">
            <v>枸橼酸西地那非片</v>
          </cell>
          <cell r="F354" t="str">
            <v>100mgx1片</v>
          </cell>
          <cell r="G354" t="str">
            <v>辉瑞制药有限公司</v>
          </cell>
          <cell r="H354" t="str">
            <v>盒</v>
          </cell>
          <cell r="I354">
            <v>128</v>
          </cell>
          <cell r="J354" t="str">
            <v>无</v>
          </cell>
        </row>
        <row r="355">
          <cell r="C355">
            <v>23896</v>
          </cell>
          <cell r="D355" t="e">
            <v>#N/A</v>
          </cell>
          <cell r="E355" t="str">
            <v>枸橼酸西地那非片</v>
          </cell>
          <cell r="F355" t="str">
            <v>0.1gx5片</v>
          </cell>
          <cell r="G355" t="str">
            <v>辉瑞制药有限公司</v>
          </cell>
          <cell r="H355" t="str">
            <v>盒</v>
          </cell>
          <cell r="I355">
            <v>495</v>
          </cell>
          <cell r="J355" t="str">
            <v>买1盒加0.01元换购1盒1粒装（23895）</v>
          </cell>
        </row>
        <row r="356">
          <cell r="C356">
            <v>118078</v>
          </cell>
          <cell r="D356">
            <v>9908510</v>
          </cell>
          <cell r="E356" t="str">
            <v>枸橼酸西地那非片</v>
          </cell>
          <cell r="F356" t="str">
            <v>100mgx10片</v>
          </cell>
          <cell r="G356" t="str">
            <v>辉瑞制药有限公司</v>
          </cell>
          <cell r="H356" t="str">
            <v>盒</v>
          </cell>
          <cell r="I356">
            <v>965</v>
          </cell>
          <cell r="J356" t="str">
            <v>买1盒加0.01元换购1盒1粒装（23895）</v>
          </cell>
        </row>
        <row r="357">
          <cell r="D357">
            <v>9914832</v>
          </cell>
        </row>
        <row r="357">
          <cell r="J357" t="str">
            <v>买（1盒100mg*10粒+1盒100mg*5粒）加0.01元换购2盒1粒（23895）</v>
          </cell>
        </row>
        <row r="358">
          <cell r="D358" t="e">
            <v>#N/A</v>
          </cell>
        </row>
        <row r="358">
          <cell r="J358" t="str">
            <v>买1盒加0.01元换购2盒1粒装（23895）</v>
          </cell>
        </row>
        <row r="359">
          <cell r="C359">
            <v>23455</v>
          </cell>
          <cell r="D359">
            <v>0</v>
          </cell>
          <cell r="E359" t="str">
            <v>枸橼酸西地那非片</v>
          </cell>
          <cell r="F359" t="str">
            <v>50mgx1片</v>
          </cell>
          <cell r="G359" t="str">
            <v>辉瑞制药有限公司</v>
          </cell>
          <cell r="H359" t="str">
            <v>盒</v>
          </cell>
          <cell r="I359">
            <v>78</v>
          </cell>
          <cell r="J359" t="str">
            <v>无</v>
          </cell>
        </row>
        <row r="360">
          <cell r="C360">
            <v>198582</v>
          </cell>
          <cell r="D360">
            <v>9913933</v>
          </cell>
          <cell r="E360" t="str">
            <v>枸橼酸西地那非片</v>
          </cell>
          <cell r="F360" t="str">
            <v>50mgx5片</v>
          </cell>
          <cell r="G360" t="str">
            <v>辉瑞制药有限公司</v>
          </cell>
          <cell r="H360" t="str">
            <v>盒</v>
          </cell>
          <cell r="I360">
            <v>288</v>
          </cell>
          <cell r="J360" t="str">
            <v>买1盒加0.01元换购1盒1粒装（23455）</v>
          </cell>
        </row>
        <row r="361">
          <cell r="C361">
            <v>24032</v>
          </cell>
          <cell r="D361">
            <v>10043</v>
          </cell>
          <cell r="E361" t="str">
            <v>硫酸氨基葡萄糖胶囊</v>
          </cell>
          <cell r="F361" t="str">
            <v>250mgx20粒</v>
          </cell>
          <cell r="G361" t="str">
            <v>辉瑞制药有限公司</v>
          </cell>
          <cell r="H361" t="str">
            <v>盒</v>
          </cell>
          <cell r="I361">
            <v>68</v>
          </cell>
          <cell r="J361" t="str">
            <v>买3盒加0.01元换购1盒原品</v>
          </cell>
        </row>
        <row r="362">
          <cell r="C362">
            <v>182086</v>
          </cell>
          <cell r="D362">
            <v>9912254</v>
          </cell>
          <cell r="E362" t="str">
            <v>苯磺酸氨氯地平片（络活喜）</v>
          </cell>
          <cell r="F362" t="str">
            <v>5mgx28片</v>
          </cell>
          <cell r="G362" t="str">
            <v>辉瑞制药有限公司</v>
          </cell>
          <cell r="H362" t="str">
            <v>盒</v>
          </cell>
          <cell r="I362">
            <v>99</v>
          </cell>
          <cell r="J362" t="str">
            <v>买3盒+0.1元多1盒络活喜5mg*7粒（ID:3662）；</v>
          </cell>
        </row>
        <row r="363">
          <cell r="C363">
            <v>182090</v>
          </cell>
          <cell r="D363">
            <v>9912272</v>
          </cell>
          <cell r="E363" t="str">
            <v>阿托伐他汀钙片（立普妥）</v>
          </cell>
          <cell r="F363" t="str">
            <v>20mgx28片</v>
          </cell>
          <cell r="G363" t="str">
            <v>辉瑞制药有限公司</v>
          </cell>
          <cell r="H363" t="str">
            <v>盒</v>
          </cell>
          <cell r="I363">
            <v>179</v>
          </cell>
          <cell r="J363" t="str">
            <v>买3盒+0.1元多1盒立普妥20mg*7粒(ID:40989)；</v>
          </cell>
        </row>
        <row r="364">
          <cell r="C364">
            <v>182085</v>
          </cell>
          <cell r="D364">
            <v>9912733</v>
          </cell>
          <cell r="E364" t="str">
            <v>塞来昔布胶囊（西乐葆）</v>
          </cell>
          <cell r="F364" t="str">
            <v>0.2gx18粒</v>
          </cell>
          <cell r="G364" t="str">
            <v>辉瑞制药有限公司</v>
          </cell>
          <cell r="H364" t="str">
            <v>盒</v>
          </cell>
          <cell r="I364">
            <v>98</v>
          </cell>
          <cell r="J364" t="str">
            <v>买3盒+0.1元多1盒西乐葆0.2g*6粒(ID:47728)；</v>
          </cell>
        </row>
        <row r="365">
          <cell r="C365">
            <v>15308</v>
          </cell>
          <cell r="D365" t="str">
            <v>54784/56167</v>
          </cell>
          <cell r="E365" t="str">
            <v>硝苯地平控释片(拜新同)</v>
          </cell>
          <cell r="F365" t="str">
            <v>30mgx7片</v>
          </cell>
          <cell r="G365" t="str">
            <v>Bayer AG</v>
          </cell>
          <cell r="H365" t="str">
            <v>盒</v>
          </cell>
          <cell r="I365">
            <v>35</v>
          </cell>
          <cell r="J365" t="str">
            <v>5盒立省15元，10盒立省50元</v>
          </cell>
        </row>
        <row r="366">
          <cell r="C366">
            <v>51007</v>
          </cell>
          <cell r="D366">
            <v>54004</v>
          </cell>
          <cell r="E366" t="str">
            <v>阿司匹林肠溶片</v>
          </cell>
          <cell r="F366" t="str">
            <v>100mgx30片</v>
          </cell>
          <cell r="G366" t="str">
            <v>Bayer AG</v>
          </cell>
          <cell r="H366" t="str">
            <v>盒</v>
          </cell>
          <cell r="I366">
            <v>16.9</v>
          </cell>
          <cell r="J366" t="str">
            <v>3盒立省6元</v>
          </cell>
        </row>
        <row r="367">
          <cell r="C367">
            <v>241182</v>
          </cell>
          <cell r="D367">
            <v>9919252</v>
          </cell>
          <cell r="E367" t="str">
            <v>硝苯地平控释片</v>
          </cell>
          <cell r="F367" t="str">
            <v>30mgx28片</v>
          </cell>
          <cell r="G367" t="str">
            <v>Bayer AG</v>
          </cell>
          <cell r="H367" t="str">
            <v>盒</v>
          </cell>
          <cell r="I367">
            <v>135</v>
          </cell>
          <cell r="J367" t="str">
            <v>买2盒加0.01元换购2盒7片（15308）</v>
          </cell>
        </row>
        <row r="368">
          <cell r="C368">
            <v>241180</v>
          </cell>
          <cell r="D368">
            <v>55006</v>
          </cell>
          <cell r="E368" t="str">
            <v>利伐沙班片</v>
          </cell>
          <cell r="F368" t="str">
            <v>10mgx28片</v>
          </cell>
          <cell r="G368" t="str">
            <v>Bayer AG</v>
          </cell>
          <cell r="H368" t="str">
            <v>盒</v>
          </cell>
          <cell r="I368">
            <v>539</v>
          </cell>
          <cell r="J368" t="str">
            <v>2盒立省40元</v>
          </cell>
        </row>
        <row r="369">
          <cell r="C369">
            <v>241181</v>
          </cell>
          <cell r="D369">
            <v>56044</v>
          </cell>
          <cell r="E369" t="str">
            <v>利伐沙班片</v>
          </cell>
          <cell r="F369" t="str">
            <v>20mgx28片</v>
          </cell>
          <cell r="G369" t="str">
            <v>Bayer AG</v>
          </cell>
          <cell r="H369" t="str">
            <v>盒</v>
          </cell>
          <cell r="I369">
            <v>676</v>
          </cell>
          <cell r="J369" t="str">
            <v>2盒立省40元</v>
          </cell>
        </row>
        <row r="370">
          <cell r="C370">
            <v>241179</v>
          </cell>
          <cell r="D370">
            <v>55007</v>
          </cell>
          <cell r="E370" t="str">
            <v>利伐沙班片</v>
          </cell>
          <cell r="F370" t="str">
            <v>15mgx28片</v>
          </cell>
          <cell r="G370" t="str">
            <v>Bayer AG</v>
          </cell>
          <cell r="H370" t="str">
            <v>盒</v>
          </cell>
          <cell r="I370">
            <v>543</v>
          </cell>
          <cell r="J370" t="str">
            <v>2盒立省40元</v>
          </cell>
        </row>
      </sheetData>
      <sheetData sheetId="2">
        <row r="3">
          <cell r="B3">
            <v>171745</v>
          </cell>
          <cell r="C3">
            <v>14483</v>
          </cell>
          <cell r="D3" t="str">
            <v>益血生胶囊</v>
          </cell>
          <cell r="E3" t="str">
            <v>吉林三九金复康药业有限公司</v>
          </cell>
          <cell r="F3" t="str">
            <v>0.25gx84粒</v>
          </cell>
          <cell r="G3">
            <v>44835</v>
          </cell>
          <cell r="H3">
            <v>44926</v>
          </cell>
          <cell r="I3" t="str">
            <v>是</v>
          </cell>
          <cell r="J3" t="str">
            <v>买3赠1，买5赠2</v>
          </cell>
        </row>
        <row r="4">
          <cell r="B4">
            <v>236580</v>
          </cell>
          <cell r="C4" t="e">
            <v>#N/A</v>
          </cell>
          <cell r="D4" t="str">
            <v>酵母重组胶原蛋白修复敷料</v>
          </cell>
          <cell r="E4" t="str">
            <v>青海创铭医疗器械有限公司</v>
          </cell>
          <cell r="F4" t="str">
            <v>15g</v>
          </cell>
          <cell r="G4">
            <v>44835</v>
          </cell>
          <cell r="H4">
            <v>44859</v>
          </cell>
          <cell r="I4" t="str">
            <v>是</v>
          </cell>
        </row>
        <row r="5">
          <cell r="B5">
            <v>245065</v>
          </cell>
          <cell r="C5" t="e">
            <v>#N/A</v>
          </cell>
          <cell r="D5" t="str">
            <v>医用修复贴敷料（贴敷型）</v>
          </cell>
          <cell r="E5" t="str">
            <v>西安汇智医疗集团有限公司</v>
          </cell>
          <cell r="F5" t="str">
            <v>25g 贴敷型椭圆形(T)T-3</v>
          </cell>
          <cell r="G5">
            <v>44835</v>
          </cell>
          <cell r="H5">
            <v>44859</v>
          </cell>
          <cell r="I5" t="str">
            <v>是</v>
          </cell>
        </row>
        <row r="6">
          <cell r="B6">
            <v>115733</v>
          </cell>
          <cell r="C6" t="e">
            <v>#N/A</v>
          </cell>
          <cell r="D6" t="str">
            <v>阿胶（太极天胶）</v>
          </cell>
          <cell r="E6" t="str">
            <v>太极集团甘肃天水羲皇阿胶有限公司</v>
          </cell>
          <cell r="F6" t="str">
            <v>250g</v>
          </cell>
          <cell r="G6">
            <v>44835</v>
          </cell>
          <cell r="H6">
            <v>44926</v>
          </cell>
          <cell r="I6" t="str">
            <v>是</v>
          </cell>
          <cell r="J6" t="str">
            <v>惊爆价399元/盒，买三赠一，买五赠二
赠品为赠价值100元薇诺娜酵母重组胶原蛋白液体敷料（30ml/盒，赠品id9919212）</v>
          </cell>
        </row>
        <row r="7">
          <cell r="B7">
            <v>104690</v>
          </cell>
          <cell r="C7" t="str">
            <v>57124/13807</v>
          </cell>
          <cell r="D7" t="str">
            <v>炎可宁胶囊</v>
          </cell>
          <cell r="E7" t="str">
            <v>太极集团四川绵阳制药有限公司</v>
          </cell>
          <cell r="F7" t="str">
            <v>0.4g*3板*9粒</v>
          </cell>
          <cell r="G7">
            <v>44835</v>
          </cell>
          <cell r="H7">
            <v>44865</v>
          </cell>
        </row>
        <row r="7">
          <cell r="J7" t="str">
            <v>一盒省5元，第二件半价</v>
          </cell>
        </row>
        <row r="8">
          <cell r="B8">
            <v>176607</v>
          </cell>
          <cell r="C8" t="e">
            <v>#N/A</v>
          </cell>
          <cell r="D8" t="str">
            <v>坤泰胶囊</v>
          </cell>
          <cell r="E8" t="str">
            <v>贵阳新天药业股份有限公司</v>
          </cell>
          <cell r="F8" t="str">
            <v>0.5gx90粒</v>
          </cell>
          <cell r="G8">
            <v>44835</v>
          </cell>
          <cell r="H8">
            <v>44865</v>
          </cell>
        </row>
        <row r="8">
          <cell r="J8" t="str">
            <v>买二赠一（赠60粒装）系统自动识别</v>
          </cell>
        </row>
        <row r="9">
          <cell r="B9">
            <v>140507</v>
          </cell>
          <cell r="C9" t="e">
            <v>#N/A</v>
          </cell>
          <cell r="D9" t="str">
            <v>汤臣倍健蛋白质粉</v>
          </cell>
          <cell r="E9" t="str">
            <v>汤臣倍健股份有限公司</v>
          </cell>
          <cell r="F9" t="str">
            <v>450g</v>
          </cell>
          <cell r="G9">
            <v>44835</v>
          </cell>
          <cell r="H9">
            <v>44865</v>
          </cell>
          <cell r="I9" t="str">
            <v>是</v>
          </cell>
          <cell r="J9" t="str">
            <v>1盒7.5折加赠蛋白粉150g（系统自动识别）</v>
          </cell>
        </row>
        <row r="10">
          <cell r="B10">
            <v>182634</v>
          </cell>
          <cell r="C10" t="e">
            <v>#N/A</v>
          </cell>
          <cell r="D10" t="str">
            <v>多维男士牌多种维生素矿物质片</v>
          </cell>
          <cell r="E10" t="str">
            <v>汤臣倍健股份有限公司</v>
          </cell>
          <cell r="F10" t="str">
            <v>90g（1.5g×60片）</v>
          </cell>
          <cell r="G10">
            <v>44835</v>
          </cell>
          <cell r="H10">
            <v>44865</v>
          </cell>
          <cell r="I10" t="str">
            <v>是</v>
          </cell>
        </row>
        <row r="11">
          <cell r="B11">
            <v>213877</v>
          </cell>
          <cell r="C11" t="e">
            <v>#N/A</v>
          </cell>
          <cell r="D11" t="str">
            <v>多维男士多种维生素矿物质片</v>
          </cell>
          <cell r="E11" t="str">
            <v>汤臣倍健股份有限公司</v>
          </cell>
          <cell r="F11" t="str">
            <v>180g(1.5gx60片x2瓶）</v>
          </cell>
          <cell r="G11">
            <v>44835</v>
          </cell>
          <cell r="H11">
            <v>44865</v>
          </cell>
          <cell r="I11" t="str">
            <v>是</v>
          </cell>
          <cell r="J11" t="str">
            <v>买一赠一（原品）</v>
          </cell>
        </row>
        <row r="12">
          <cell r="B12">
            <v>181386</v>
          </cell>
          <cell r="C12" t="e">
            <v>#N/A</v>
          </cell>
          <cell r="D12" t="str">
            <v>多维女士牌多种维生素矿物质片</v>
          </cell>
          <cell r="E12" t="str">
            <v>汤臣倍健股份有限公司</v>
          </cell>
          <cell r="F12" t="str">
            <v>60片（1.5gx60片）</v>
          </cell>
          <cell r="G12">
            <v>44835</v>
          </cell>
          <cell r="H12">
            <v>44865</v>
          </cell>
          <cell r="I12" t="str">
            <v>是</v>
          </cell>
        </row>
        <row r="13">
          <cell r="B13">
            <v>206456</v>
          </cell>
          <cell r="C13" t="e">
            <v>#N/A</v>
          </cell>
          <cell r="D13" t="str">
            <v>多维女士牌多种维生素矿物质片</v>
          </cell>
          <cell r="E13" t="str">
            <v>汤臣倍健股份有限公司</v>
          </cell>
          <cell r="F13" t="str">
            <v>180g(1.5gx60片x2瓶）</v>
          </cell>
          <cell r="G13">
            <v>44835</v>
          </cell>
          <cell r="H13">
            <v>44865</v>
          </cell>
          <cell r="I13" t="str">
            <v>是</v>
          </cell>
          <cell r="J13" t="str">
            <v>买一赠一（原品）</v>
          </cell>
        </row>
        <row r="14">
          <cell r="B14">
            <v>187558</v>
          </cell>
          <cell r="C14" t="e">
            <v>#N/A</v>
          </cell>
          <cell r="D14" t="str">
            <v>维生素C片（汤臣倍健)</v>
          </cell>
          <cell r="E14" t="str">
            <v>汤臣倍健股份有限公司</v>
          </cell>
          <cell r="F14" t="str">
            <v>78g(780mgx100片)（甜橙味）</v>
          </cell>
          <cell r="G14">
            <v>44835</v>
          </cell>
          <cell r="H14">
            <v>44865</v>
          </cell>
          <cell r="I14" t="str">
            <v>是</v>
          </cell>
        </row>
        <row r="15">
          <cell r="B15">
            <v>197930</v>
          </cell>
          <cell r="C15" t="e">
            <v>#N/A</v>
          </cell>
          <cell r="D15" t="str">
            <v>维生素C片(甜橙味)</v>
          </cell>
          <cell r="E15" t="str">
            <v>汤臣倍健股份有限公司</v>
          </cell>
          <cell r="F15" t="str">
            <v>156g（780mgx100片x2瓶）</v>
          </cell>
          <cell r="G15">
            <v>44835</v>
          </cell>
          <cell r="H15">
            <v>44865</v>
          </cell>
          <cell r="I15" t="str">
            <v>是</v>
          </cell>
          <cell r="J15" t="str">
            <v>买一赠一（原品）</v>
          </cell>
        </row>
        <row r="16">
          <cell r="B16">
            <v>201140</v>
          </cell>
          <cell r="C16" t="e">
            <v>#N/A</v>
          </cell>
          <cell r="D16" t="str">
            <v>维生素E软胶囊</v>
          </cell>
          <cell r="E16" t="str">
            <v>汤臣倍健股份有限公司</v>
          </cell>
          <cell r="F16" t="str">
            <v>18g（300mg/粒*60粒）</v>
          </cell>
          <cell r="G16">
            <v>44835</v>
          </cell>
          <cell r="H16">
            <v>44865</v>
          </cell>
          <cell r="I16" t="str">
            <v>是</v>
          </cell>
        </row>
        <row r="17">
          <cell r="B17">
            <v>222285</v>
          </cell>
          <cell r="C17" t="e">
            <v>#N/A</v>
          </cell>
          <cell r="D17" t="str">
            <v>维生素E软胶囊</v>
          </cell>
          <cell r="E17" t="str">
            <v>汤臣倍健股份有限公司</v>
          </cell>
          <cell r="F17" t="str">
            <v>36g(300mgx60粒x2瓶)</v>
          </cell>
          <cell r="G17">
            <v>44835</v>
          </cell>
          <cell r="H17">
            <v>44865</v>
          </cell>
          <cell r="I17" t="str">
            <v>是</v>
          </cell>
          <cell r="J17" t="str">
            <v>买一赠一（原品）</v>
          </cell>
        </row>
        <row r="18">
          <cell r="B18">
            <v>245134</v>
          </cell>
          <cell r="C18" t="e">
            <v>#N/A</v>
          </cell>
          <cell r="D18" t="str">
            <v>钙VDK</v>
          </cell>
          <cell r="E18" t="str">
            <v>汤臣倍健股份有限公司</v>
          </cell>
          <cell r="F18" t="str">
            <v>60g(1000mgx60粒)</v>
          </cell>
          <cell r="G18">
            <v>44835</v>
          </cell>
          <cell r="H18">
            <v>44865</v>
          </cell>
          <cell r="I18" t="str">
            <v>是</v>
          </cell>
          <cell r="J18" t="str">
            <v>55元/盒</v>
          </cell>
        </row>
        <row r="19">
          <cell r="B19">
            <v>162305</v>
          </cell>
          <cell r="C19" t="e">
            <v>#N/A</v>
          </cell>
          <cell r="D19" t="str">
            <v>氨糖软骨素钙片</v>
          </cell>
          <cell r="E19" t="str">
            <v>汤臣倍健股份有限公司</v>
          </cell>
          <cell r="F19" t="str">
            <v>180片</v>
          </cell>
          <cell r="G19">
            <v>44835</v>
          </cell>
          <cell r="H19">
            <v>44865</v>
          </cell>
          <cell r="I19" t="str">
            <v>是</v>
          </cell>
          <cell r="J19" t="str">
            <v>一盒7.5折加赠氨糖40粒装（系统自动识别）</v>
          </cell>
        </row>
        <row r="20">
          <cell r="B20">
            <v>190163</v>
          </cell>
          <cell r="C20" t="e">
            <v>#N/A</v>
          </cell>
          <cell r="D20" t="str">
            <v>健安适水飞蓟葛根丹参片</v>
          </cell>
          <cell r="E20" t="e">
            <v>#N/A</v>
          </cell>
          <cell r="F20" t="e">
            <v>#N/A</v>
          </cell>
          <cell r="G20">
            <v>44835</v>
          </cell>
          <cell r="H20">
            <v>44865</v>
          </cell>
          <cell r="I20" t="str">
            <v>是</v>
          </cell>
        </row>
        <row r="21">
          <cell r="B21">
            <v>190162</v>
          </cell>
          <cell r="C21" t="e">
            <v>#N/A</v>
          </cell>
          <cell r="D21" t="str">
            <v>健安适水飞蓟葛根丹参片</v>
          </cell>
          <cell r="E21" t="e">
            <v>#N/A</v>
          </cell>
          <cell r="F21" t="e">
            <v>#N/A</v>
          </cell>
          <cell r="G21">
            <v>44835</v>
          </cell>
          <cell r="H21">
            <v>44865</v>
          </cell>
          <cell r="I21" t="str">
            <v>是</v>
          </cell>
        </row>
        <row r="22">
          <cell r="B22">
            <v>168730</v>
          </cell>
          <cell r="C22" t="e">
            <v>#N/A</v>
          </cell>
          <cell r="D22" t="str">
            <v>越橘叶黄素酯β-胡萝卜素软胶囊</v>
          </cell>
          <cell r="E22" t="str">
            <v>汤臣倍健股份有限公司</v>
          </cell>
          <cell r="F22" t="str">
            <v>22.5g（0.5gx45粒）</v>
          </cell>
          <cell r="G22">
            <v>44835</v>
          </cell>
          <cell r="H22">
            <v>44865</v>
          </cell>
          <cell r="I22" t="str">
            <v>是</v>
          </cell>
          <cell r="J22" t="str">
            <v>1盒7.5折加赠健视佳15粒装（系统自动识别）</v>
          </cell>
        </row>
        <row r="23">
          <cell r="B23">
            <v>198979</v>
          </cell>
          <cell r="C23" t="e">
            <v>#N/A</v>
          </cell>
          <cell r="D23" t="str">
            <v>益生菌粉</v>
          </cell>
          <cell r="E23" t="str">
            <v>汤臣倍健股份有限公司</v>
          </cell>
          <cell r="F23" t="str">
            <v>30g(1.5gx20袋）</v>
          </cell>
          <cell r="G23">
            <v>44835</v>
          </cell>
          <cell r="H23">
            <v>44865</v>
          </cell>
          <cell r="I23" t="str">
            <v>是</v>
          </cell>
          <cell r="J23" t="str">
            <v>1盒7.5折加益生菌8袋装（系统自动识别）</v>
          </cell>
        </row>
        <row r="24">
          <cell r="B24">
            <v>218374</v>
          </cell>
          <cell r="C24" t="e">
            <v>#N/A</v>
          </cell>
          <cell r="D24" t="str">
            <v>益生菌粉</v>
          </cell>
          <cell r="E24" t="str">
            <v>汤臣倍健股份有限公司</v>
          </cell>
          <cell r="F24" t="str">
            <v>72g(1.5gx20袋x2盒+1.5gx8袋x1盒</v>
          </cell>
          <cell r="G24">
            <v>44835</v>
          </cell>
          <cell r="H24">
            <v>44865</v>
          </cell>
          <cell r="I24" t="str">
            <v>是</v>
          </cell>
          <cell r="J24" t="str">
            <v>1盒7.5折加益生菌8袋装（系统自动识别）</v>
          </cell>
        </row>
        <row r="25">
          <cell r="B25">
            <v>138325</v>
          </cell>
          <cell r="C25">
            <v>56590</v>
          </cell>
          <cell r="D25" t="str">
            <v>养生堂200粒维生素E</v>
          </cell>
          <cell r="E25" t="str">
            <v>养生堂药业有限公司</v>
          </cell>
          <cell r="F25" t="str">
            <v>50g（250mgx200粒）</v>
          </cell>
          <cell r="G25">
            <v>44835</v>
          </cell>
          <cell r="H25">
            <v>44865</v>
          </cell>
          <cell r="I25" t="str">
            <v>是</v>
          </cell>
          <cell r="J25" t="str">
            <v>买1得2</v>
          </cell>
        </row>
        <row r="26">
          <cell r="B26">
            <v>138584</v>
          </cell>
          <cell r="C26">
            <v>56590</v>
          </cell>
          <cell r="D26" t="str">
            <v>养生堂130粒维生素C</v>
          </cell>
          <cell r="E26" t="str">
            <v>养生堂药业有限公司</v>
          </cell>
          <cell r="F26" t="str">
            <v>110.5克（850mgx130片）</v>
          </cell>
          <cell r="G26">
            <v>44835</v>
          </cell>
          <cell r="H26">
            <v>44865</v>
          </cell>
          <cell r="I26" t="str">
            <v>是</v>
          </cell>
          <cell r="J26" t="str">
            <v>买1得2</v>
          </cell>
        </row>
        <row r="27">
          <cell r="B27">
            <v>203192</v>
          </cell>
          <cell r="C27">
            <v>56604</v>
          </cell>
          <cell r="D27" t="str">
            <v>养生堂蛋白粉</v>
          </cell>
          <cell r="E27" t="str">
            <v>养生堂药业有限公司</v>
          </cell>
          <cell r="F27" t="str">
            <v>400g(10gx40袋)</v>
          </cell>
          <cell r="G27">
            <v>44835</v>
          </cell>
          <cell r="H27">
            <v>44865</v>
          </cell>
          <cell r="I27" t="str">
            <v>是</v>
          </cell>
          <cell r="J27" t="str">
            <v>买1得2</v>
          </cell>
        </row>
        <row r="28">
          <cell r="B28">
            <v>168601</v>
          </cell>
          <cell r="C28">
            <v>55990</v>
          </cell>
          <cell r="D28" t="str">
            <v>养生堂牌B族维生素片</v>
          </cell>
          <cell r="E28" t="str">
            <v>养生堂药业有限公司</v>
          </cell>
          <cell r="F28" t="str">
            <v>0.5gx60片</v>
          </cell>
          <cell r="G28">
            <v>44835</v>
          </cell>
          <cell r="H28">
            <v>44865</v>
          </cell>
          <cell r="I28" t="str">
            <v>是</v>
          </cell>
          <cell r="J28" t="str">
            <v>买1得2</v>
          </cell>
        </row>
        <row r="29">
          <cell r="B29">
            <v>197355</v>
          </cell>
          <cell r="C29" t="e">
            <v>#N/A</v>
          </cell>
          <cell r="D29" t="str">
            <v>养生堂钙维生素DK</v>
          </cell>
          <cell r="E29" t="str">
            <v>杭州养生堂保健品有限公司</v>
          </cell>
          <cell r="F29" t="str">
            <v>100g(1gx100粒)</v>
          </cell>
          <cell r="G29">
            <v>44835</v>
          </cell>
          <cell r="H29">
            <v>44865</v>
          </cell>
          <cell r="I29" t="str">
            <v>是</v>
          </cell>
          <cell r="J29" t="str">
            <v>买1得2</v>
          </cell>
        </row>
        <row r="30">
          <cell r="B30">
            <v>190556</v>
          </cell>
          <cell r="C30" t="e">
            <v>#N/A</v>
          </cell>
          <cell r="D30" t="str">
            <v>养生堂维生素K2软胶囊</v>
          </cell>
          <cell r="E30" t="str">
            <v>杭州养生堂保健品有限公司</v>
          </cell>
          <cell r="F30" t="str">
            <v>17.1g（0.38gx45粒）</v>
          </cell>
          <cell r="G30">
            <v>44835</v>
          </cell>
          <cell r="H30">
            <v>44865</v>
          </cell>
          <cell r="I30" t="str">
            <v>是</v>
          </cell>
          <cell r="J30" t="str">
            <v>买1得2</v>
          </cell>
        </row>
        <row r="31">
          <cell r="B31">
            <v>245960</v>
          </cell>
          <cell r="C31" t="e">
            <v>#N/A</v>
          </cell>
          <cell r="D31" t="str">
            <v>骨化三醇胶丸</v>
          </cell>
          <cell r="E31" t="str">
            <v>台湾海默尼药业有限公司</v>
          </cell>
          <cell r="F31" t="str">
            <v>0.25μgx10粒</v>
          </cell>
          <cell r="G31">
            <v>44835</v>
          </cell>
          <cell r="H31">
            <v>44865</v>
          </cell>
          <cell r="I31" t="str">
            <v>是</v>
          </cell>
          <cell r="J31" t="str">
            <v>买3赠1，买5赠2</v>
          </cell>
        </row>
        <row r="32">
          <cell r="B32">
            <v>168600</v>
          </cell>
          <cell r="C32">
            <v>57125</v>
          </cell>
          <cell r="D32" t="str">
            <v>鸿洋神牌蓝莓叶黄素</v>
          </cell>
          <cell r="E32" t="str">
            <v>威海百合生物技术股份有限公司</v>
          </cell>
          <cell r="F32" t="str">
            <v>30g(0.5gx60粒)</v>
          </cell>
          <cell r="G32">
            <v>44835</v>
          </cell>
          <cell r="H32">
            <v>44926</v>
          </cell>
          <cell r="I32" t="str">
            <v>是</v>
          </cell>
          <cell r="J32" t="str">
            <v>①单盒98元
②两盒168元
③三盒198元再送一盒价值39.8元穴位贴</v>
          </cell>
        </row>
        <row r="33">
          <cell r="B33">
            <v>248228</v>
          </cell>
          <cell r="C33" t="e">
            <v>#N/A</v>
          </cell>
          <cell r="D33" t="str">
            <v>艾视清穴位贴</v>
          </cell>
          <cell r="E33" t="str">
            <v>山西健康之路医疗器械有限公司</v>
          </cell>
          <cell r="F33" t="str">
            <v>B型185mmx70mmx1贴x7袋</v>
          </cell>
          <cell r="G33">
            <v>44835</v>
          </cell>
          <cell r="H33">
            <v>44926</v>
          </cell>
          <cell r="I33" t="str">
            <v>是</v>
          </cell>
          <cell r="J33" t="str">
            <v>①99元/套（2盒穴位贴，1盒叶黄素）
②99元/4盒</v>
          </cell>
        </row>
        <row r="34">
          <cell r="B34">
            <v>248234</v>
          </cell>
          <cell r="C34">
            <v>57144</v>
          </cell>
          <cell r="D34" t="str">
            <v>艾视清穴位贴</v>
          </cell>
          <cell r="E34" t="str">
            <v>山西健康之路医疗器械有限公司</v>
          </cell>
          <cell r="F34" t="str">
            <v>A型175mmx70mmx1贴x7袋</v>
          </cell>
          <cell r="G34">
            <v>44835</v>
          </cell>
          <cell r="H34">
            <v>44926</v>
          </cell>
          <cell r="I34" t="str">
            <v>是</v>
          </cell>
          <cell r="J34" t="str">
            <v>①99元/套（2盒穴位贴，1盒叶黄素）
②99元/4盒</v>
          </cell>
        </row>
        <row r="35">
          <cell r="B35">
            <v>236762</v>
          </cell>
          <cell r="C35" t="e">
            <v>#N/A</v>
          </cell>
          <cell r="D35" t="str">
            <v>康运来氨糖软骨素</v>
          </cell>
          <cell r="E35" t="str">
            <v>深圳赛保尔生物药业有限公司</v>
          </cell>
          <cell r="F35" t="str">
            <v>102g（0.85gx120片）</v>
          </cell>
          <cell r="G35">
            <v>44835</v>
          </cell>
          <cell r="H35">
            <v>44926</v>
          </cell>
          <cell r="I35" t="str">
            <v>是</v>
          </cell>
          <cell r="J35" t="str">
            <v>买1送1</v>
          </cell>
        </row>
        <row r="36">
          <cell r="B36">
            <v>240221</v>
          </cell>
          <cell r="C36">
            <v>15524</v>
          </cell>
          <cell r="D36" t="str">
            <v>卓悦蛋白粉</v>
          </cell>
          <cell r="E36" t="str">
            <v>惠州市鑫福来实业发展有限公司</v>
          </cell>
          <cell r="F36" t="str">
            <v>400g（10gx40袋）</v>
          </cell>
          <cell r="G36">
            <v>44835</v>
          </cell>
          <cell r="H36">
            <v>44926</v>
          </cell>
          <cell r="I36" t="str">
            <v>是</v>
          </cell>
          <cell r="J36" t="str">
            <v>买1送1</v>
          </cell>
        </row>
        <row r="37">
          <cell r="B37">
            <v>162622</v>
          </cell>
          <cell r="C37">
            <v>41045</v>
          </cell>
          <cell r="D37" t="str">
            <v>百合康蛋白粉</v>
          </cell>
          <cell r="E37" t="str">
            <v>威海百合生物技术股份有限公司</v>
          </cell>
          <cell r="F37" t="str">
            <v>400g（10gx40袋）</v>
          </cell>
          <cell r="G37">
            <v>44835</v>
          </cell>
          <cell r="H37">
            <v>44926</v>
          </cell>
          <cell r="I37" t="str">
            <v>是</v>
          </cell>
          <cell r="J37" t="str">
            <v>换购价99</v>
          </cell>
        </row>
        <row r="38">
          <cell r="B38">
            <v>49939</v>
          </cell>
          <cell r="C38">
            <v>13810</v>
          </cell>
          <cell r="D38" t="str">
            <v>强力天麻杜仲丸</v>
          </cell>
          <cell r="E38" t="str">
            <v>太极集团重庆桐君阁药厂有限公司</v>
          </cell>
          <cell r="F38" t="str">
            <v>0.25gx36丸x6板(水蜜丸)</v>
          </cell>
          <cell r="G38">
            <v>44835</v>
          </cell>
          <cell r="H38">
            <v>44865</v>
          </cell>
          <cell r="I38" t="str">
            <v>是</v>
          </cell>
          <cell r="J38" t="str">
            <v>买5得6</v>
          </cell>
        </row>
        <row r="39">
          <cell r="B39">
            <v>148693</v>
          </cell>
          <cell r="C39">
            <v>13810</v>
          </cell>
          <cell r="D39" t="str">
            <v>强力天麻杜仲丸</v>
          </cell>
          <cell r="E39" t="str">
            <v>太极集团重庆桐君阁药厂有限公司</v>
          </cell>
          <cell r="F39" t="str">
            <v>0.25gx36粒x2板</v>
          </cell>
          <cell r="G39">
            <v>44835</v>
          </cell>
          <cell r="H39">
            <v>44865</v>
          </cell>
          <cell r="I39" t="str">
            <v>是</v>
          </cell>
          <cell r="J39" t="str">
            <v>买5得6</v>
          </cell>
        </row>
        <row r="40">
          <cell r="B40">
            <v>164949</v>
          </cell>
          <cell r="C40" t="e">
            <v>#N/A</v>
          </cell>
          <cell r="D40" t="str">
            <v>还少丹</v>
          </cell>
          <cell r="E40" t="str">
            <v>太极集团重庆桐君阁药厂有限公司</v>
          </cell>
          <cell r="F40" t="str">
            <v>9gx20袋（20丸重1克）</v>
          </cell>
          <cell r="G40">
            <v>44835</v>
          </cell>
          <cell r="H40">
            <v>44865</v>
          </cell>
          <cell r="I40" t="str">
            <v>是</v>
          </cell>
          <cell r="J40" t="str">
            <v>买2得3</v>
          </cell>
        </row>
        <row r="41">
          <cell r="B41">
            <v>166819</v>
          </cell>
          <cell r="C41" t="e">
            <v>#N/A</v>
          </cell>
          <cell r="D41" t="str">
            <v>还少丹</v>
          </cell>
          <cell r="E41" t="str">
            <v>太极集团重庆桐君阁药厂有限公司</v>
          </cell>
          <cell r="F41" t="str">
            <v>9gx18丸（大蜜丸）</v>
          </cell>
          <cell r="G41">
            <v>44835</v>
          </cell>
          <cell r="H41">
            <v>44865</v>
          </cell>
          <cell r="I41" t="str">
            <v>是</v>
          </cell>
          <cell r="J41" t="str">
            <v>买2得3</v>
          </cell>
        </row>
        <row r="42">
          <cell r="B42">
            <v>189678</v>
          </cell>
          <cell r="C42" t="e">
            <v>#N/A</v>
          </cell>
          <cell r="D42" t="str">
            <v>叶酸片</v>
          </cell>
          <cell r="E42" t="str">
            <v>北京斯利安药业有限公司(原:北京北大药业有限公司)</v>
          </cell>
          <cell r="F42" t="str">
            <v>0.4mgx31片x2板</v>
          </cell>
          <cell r="G42">
            <v>44835</v>
          </cell>
          <cell r="H42">
            <v>44865</v>
          </cell>
          <cell r="I42" t="str">
            <v>是</v>
          </cell>
          <cell r="J42" t="str">
            <v>买3赠1</v>
          </cell>
        </row>
        <row r="43">
          <cell r="B43">
            <v>186545</v>
          </cell>
          <cell r="C43" t="e">
            <v>#N/A</v>
          </cell>
          <cell r="D43" t="str">
            <v>百乐眠胶囊</v>
          </cell>
          <cell r="E43" t="str">
            <v>江苏扬子江药业集团有限公司</v>
          </cell>
          <cell r="F43" t="str">
            <v>0.27gx56粒</v>
          </cell>
          <cell r="G43">
            <v>44835</v>
          </cell>
          <cell r="H43">
            <v>44865</v>
          </cell>
          <cell r="I43" t="str">
            <v>是</v>
          </cell>
        </row>
        <row r="44">
          <cell r="B44">
            <v>176472</v>
          </cell>
          <cell r="C44" t="e">
            <v>#N/A</v>
          </cell>
          <cell r="D44" t="str">
            <v>六味地黄丸(浓缩丸)</v>
          </cell>
          <cell r="E44" t="str">
            <v>太极集团浙江东方制药有限公司</v>
          </cell>
          <cell r="F44" t="str">
            <v>360丸x2瓶</v>
          </cell>
          <cell r="G44">
            <v>44835</v>
          </cell>
          <cell r="H44">
            <v>44865</v>
          </cell>
          <cell r="I44" t="str">
            <v>是</v>
          </cell>
        </row>
        <row r="45">
          <cell r="B45">
            <v>220780</v>
          </cell>
          <cell r="C45" t="e">
            <v>#N/A</v>
          </cell>
          <cell r="D45" t="str">
            <v>咳舒糖浆</v>
          </cell>
          <cell r="E45" t="str">
            <v>太极集团浙江东方制药有限公司</v>
          </cell>
          <cell r="F45" t="str">
            <v>200ml</v>
          </cell>
          <cell r="G45">
            <v>44835</v>
          </cell>
          <cell r="H45">
            <v>44865</v>
          </cell>
          <cell r="I45" t="str">
            <v>是</v>
          </cell>
          <cell r="J45" t="str">
            <v>会员价29.8元/盒</v>
          </cell>
        </row>
        <row r="46">
          <cell r="B46">
            <v>33974</v>
          </cell>
          <cell r="C46" t="e">
            <v>#N/A</v>
          </cell>
          <cell r="D46" t="str">
            <v>咳舒糖浆</v>
          </cell>
          <cell r="E46" t="str">
            <v>太极集团浙江东方制药有限公司</v>
          </cell>
          <cell r="F46" t="str">
            <v>100ml</v>
          </cell>
          <cell r="G46">
            <v>44835</v>
          </cell>
          <cell r="H46">
            <v>44865</v>
          </cell>
          <cell r="I46" t="str">
            <v>是</v>
          </cell>
        </row>
        <row r="47">
          <cell r="B47">
            <v>75452</v>
          </cell>
          <cell r="C47" t="e">
            <v>#N/A</v>
          </cell>
          <cell r="D47" t="str">
            <v>安神补心片</v>
          </cell>
          <cell r="E47" t="str">
            <v>太极集团浙江东方制药有限公司</v>
          </cell>
          <cell r="F47" t="str">
            <v>0.32gx12片x5板(薄膜衣)</v>
          </cell>
          <cell r="G47">
            <v>44835</v>
          </cell>
          <cell r="H47">
            <v>44865</v>
          </cell>
          <cell r="I47" t="str">
            <v>是</v>
          </cell>
        </row>
        <row r="48">
          <cell r="B48">
            <v>75419</v>
          </cell>
          <cell r="C48" t="e">
            <v>#N/A</v>
          </cell>
          <cell r="D48" t="str">
            <v>补肾益脑胶囊</v>
          </cell>
          <cell r="E48" t="str">
            <v>太极集团浙江东方制药有限公司</v>
          </cell>
          <cell r="F48" t="str">
            <v>0.27gx12粒x6板</v>
          </cell>
          <cell r="G48">
            <v>44835</v>
          </cell>
          <cell r="H48">
            <v>44865</v>
          </cell>
          <cell r="I48" t="str">
            <v>是</v>
          </cell>
        </row>
        <row r="49">
          <cell r="B49">
            <v>27632</v>
          </cell>
          <cell r="C49" t="e">
            <v>#N/A</v>
          </cell>
          <cell r="D49" t="str">
            <v>灵芝糖浆</v>
          </cell>
          <cell r="E49" t="str">
            <v>江西杏林白马药业股份有限公司（原：江西杏林白马药业有限公司）</v>
          </cell>
          <cell r="F49" t="str">
            <v>160ml</v>
          </cell>
          <cell r="G49">
            <v>44835</v>
          </cell>
          <cell r="H49">
            <v>44926</v>
          </cell>
          <cell r="I49" t="str">
            <v>是</v>
          </cell>
        </row>
        <row r="50">
          <cell r="B50">
            <v>106019</v>
          </cell>
          <cell r="C50" t="e">
            <v>#N/A</v>
          </cell>
          <cell r="D50" t="str">
            <v>复方补骨脂颗粒</v>
          </cell>
          <cell r="E50" t="str">
            <v>重庆科瑞东和制药有限责任公司(原：重庆天晓制药)</v>
          </cell>
          <cell r="F50" t="str">
            <v>20gx8袋</v>
          </cell>
          <cell r="G50">
            <v>44835</v>
          </cell>
          <cell r="H50">
            <v>44926</v>
          </cell>
          <cell r="I50" t="str">
            <v>是</v>
          </cell>
        </row>
        <row r="51">
          <cell r="B51">
            <v>179237</v>
          </cell>
          <cell r="C51" t="e">
            <v>#N/A</v>
          </cell>
          <cell r="D51" t="str">
            <v>复方嗜酸乳杆菌片</v>
          </cell>
          <cell r="E51" t="str">
            <v>0.5g*30片</v>
          </cell>
          <cell r="F51" t="str">
            <v>通化金马药业</v>
          </cell>
          <cell r="G51">
            <v>44835</v>
          </cell>
          <cell r="H51">
            <v>44865</v>
          </cell>
          <cell r="I51" t="str">
            <v>是</v>
          </cell>
        </row>
        <row r="52">
          <cell r="B52">
            <v>238568</v>
          </cell>
          <cell r="C52">
            <v>0</v>
          </cell>
          <cell r="D52" t="str">
            <v>姜西洋参（亚克力方盒）</v>
          </cell>
          <cell r="E52" t="str">
            <v>吉林省北域红药业有限公司</v>
          </cell>
          <cell r="F52" t="str">
            <v>3gx20袋</v>
          </cell>
          <cell r="G52">
            <v>44835</v>
          </cell>
          <cell r="H52">
            <v>44865</v>
          </cell>
          <cell r="I52" t="str">
            <v>是</v>
          </cell>
        </row>
        <row r="53">
          <cell r="B53">
            <v>238570</v>
          </cell>
          <cell r="C53">
            <v>0</v>
          </cell>
          <cell r="D53" t="str">
            <v>姜西洋参（亚克力圆瓶）</v>
          </cell>
          <cell r="E53" t="str">
            <v>吉林省北域红药业有限公司</v>
          </cell>
          <cell r="F53" t="str">
            <v>55g</v>
          </cell>
          <cell r="G53">
            <v>44835</v>
          </cell>
          <cell r="H53">
            <v>44865</v>
          </cell>
          <cell r="I53" t="str">
            <v>是</v>
          </cell>
        </row>
        <row r="54">
          <cell r="B54">
            <v>238559</v>
          </cell>
          <cell r="C54">
            <v>0</v>
          </cell>
          <cell r="D54" t="str">
            <v>姜西洋参（康体密码）</v>
          </cell>
          <cell r="E54" t="str">
            <v>吉林省北域红药业有限公司</v>
          </cell>
          <cell r="F54" t="str">
            <v>50gx2瓶</v>
          </cell>
          <cell r="G54">
            <v>44835</v>
          </cell>
          <cell r="H54">
            <v>44865</v>
          </cell>
          <cell r="I54" t="str">
            <v>是</v>
          </cell>
        </row>
        <row r="55">
          <cell r="B55">
            <v>242332</v>
          </cell>
          <cell r="C55" t="e">
            <v>#N/A</v>
          </cell>
          <cell r="D55" t="str">
            <v>山楂粉</v>
          </cell>
          <cell r="E55" t="str">
            <v>文山维美生物科技有限公司</v>
          </cell>
          <cell r="F55" t="str">
            <v>3gx30袋</v>
          </cell>
          <cell r="G55">
            <v>44835</v>
          </cell>
          <cell r="H55">
            <v>44865</v>
          </cell>
          <cell r="I55" t="str">
            <v>是</v>
          </cell>
        </row>
        <row r="56">
          <cell r="B56">
            <v>242309</v>
          </cell>
          <cell r="C56" t="e">
            <v>#N/A</v>
          </cell>
          <cell r="D56" t="str">
            <v>丹参粉</v>
          </cell>
          <cell r="E56" t="str">
            <v>文山维美生物科技有限公司</v>
          </cell>
          <cell r="F56" t="str">
            <v>3gx30袋</v>
          </cell>
          <cell r="G56">
            <v>44835</v>
          </cell>
          <cell r="H56">
            <v>44865</v>
          </cell>
          <cell r="I56" t="str">
            <v>是</v>
          </cell>
        </row>
        <row r="57">
          <cell r="B57">
            <v>242365</v>
          </cell>
          <cell r="C57" t="e">
            <v>#N/A</v>
          </cell>
          <cell r="D57" t="str">
            <v>三七粉</v>
          </cell>
          <cell r="E57" t="str">
            <v>文山维美生物科技有限公司</v>
          </cell>
          <cell r="F57" t="str">
            <v>3gx30袋</v>
          </cell>
          <cell r="G57">
            <v>44835</v>
          </cell>
          <cell r="H57">
            <v>44865</v>
          </cell>
          <cell r="I57" t="str">
            <v>是</v>
          </cell>
        </row>
        <row r="58">
          <cell r="B58">
            <v>242307</v>
          </cell>
          <cell r="C58" t="e">
            <v>#N/A</v>
          </cell>
          <cell r="D58" t="str">
            <v>西洋参粉</v>
          </cell>
          <cell r="E58" t="str">
            <v>文山维美生物科技有限公司</v>
          </cell>
          <cell r="F58" t="str">
            <v>3gx30袋</v>
          </cell>
          <cell r="G58">
            <v>44835</v>
          </cell>
          <cell r="H58">
            <v>44865</v>
          </cell>
          <cell r="I58" t="str">
            <v>是</v>
          </cell>
        </row>
        <row r="59">
          <cell r="B59">
            <v>124626</v>
          </cell>
          <cell r="C59" t="e">
            <v>#N/A</v>
          </cell>
          <cell r="D59" t="str">
            <v>丹参破壁饮片</v>
          </cell>
          <cell r="E59" t="str">
            <v>中山市中智中药饮片有限公司</v>
          </cell>
          <cell r="F59" t="str">
            <v>1gx20袋</v>
          </cell>
          <cell r="G59">
            <v>44835</v>
          </cell>
          <cell r="H59">
            <v>44865</v>
          </cell>
          <cell r="I59" t="str">
            <v>是</v>
          </cell>
        </row>
        <row r="60">
          <cell r="B60">
            <v>124620</v>
          </cell>
          <cell r="C60">
            <v>55308</v>
          </cell>
          <cell r="D60" t="str">
            <v>黄芪破壁饮片</v>
          </cell>
          <cell r="E60" t="str">
            <v>中山市中智中药饮片有限公司</v>
          </cell>
          <cell r="F60" t="str">
            <v>2g*20袋</v>
          </cell>
          <cell r="G60">
            <v>44835</v>
          </cell>
          <cell r="H60">
            <v>44865</v>
          </cell>
          <cell r="I60" t="str">
            <v>是</v>
          </cell>
        </row>
        <row r="61">
          <cell r="B61">
            <v>124623</v>
          </cell>
          <cell r="C61">
            <v>55309</v>
          </cell>
          <cell r="D61" t="str">
            <v>当归破壁饮片</v>
          </cell>
          <cell r="E61" t="str">
            <v>中山市中智中药饮片有限公司</v>
          </cell>
          <cell r="F61" t="str">
            <v>2gx20袋</v>
          </cell>
          <cell r="G61">
            <v>44835</v>
          </cell>
          <cell r="H61">
            <v>44865</v>
          </cell>
          <cell r="I61" t="str">
            <v>是</v>
          </cell>
        </row>
        <row r="62">
          <cell r="B62">
            <v>131807</v>
          </cell>
          <cell r="C62">
            <v>55293</v>
          </cell>
          <cell r="D62" t="str">
            <v>鱼腥草破壁饮片</v>
          </cell>
          <cell r="E62" t="str">
            <v>中山市中智中药饮片有限公司</v>
          </cell>
          <cell r="F62" t="str">
            <v>2gx20袋</v>
          </cell>
          <cell r="G62">
            <v>44835</v>
          </cell>
          <cell r="H62">
            <v>44865</v>
          </cell>
          <cell r="I62" t="str">
            <v>是</v>
          </cell>
        </row>
        <row r="63">
          <cell r="B63">
            <v>131813</v>
          </cell>
          <cell r="C63">
            <v>55294</v>
          </cell>
          <cell r="D63" t="str">
            <v>茯苓破壁饮片</v>
          </cell>
          <cell r="E63" t="str">
            <v>中山市中智中药饮片有限公司</v>
          </cell>
          <cell r="F63" t="str">
            <v>2gx20袋</v>
          </cell>
          <cell r="G63">
            <v>44835</v>
          </cell>
          <cell r="H63">
            <v>44865</v>
          </cell>
          <cell r="I63" t="str">
            <v>是</v>
          </cell>
        </row>
        <row r="64">
          <cell r="B64">
            <v>134529</v>
          </cell>
          <cell r="C64" t="e">
            <v>#N/A</v>
          </cell>
          <cell r="D64" t="str">
            <v>山楂破壁饮片</v>
          </cell>
          <cell r="E64" t="str">
            <v>中山市中智中药饮片有限公司</v>
          </cell>
          <cell r="F64" t="str">
            <v>2gx20袋/罐</v>
          </cell>
          <cell r="G64">
            <v>44835</v>
          </cell>
          <cell r="H64">
            <v>44865</v>
          </cell>
          <cell r="I64" t="str">
            <v>是</v>
          </cell>
        </row>
        <row r="65">
          <cell r="B65">
            <v>124631</v>
          </cell>
          <cell r="C65">
            <v>55307</v>
          </cell>
          <cell r="D65" t="str">
            <v>西洋参破壁饮片</v>
          </cell>
          <cell r="E65" t="str">
            <v>中山市中智中药饮片有限公司</v>
          </cell>
          <cell r="F65" t="str">
            <v>1gx20袋</v>
          </cell>
          <cell r="G65">
            <v>44835</v>
          </cell>
          <cell r="H65">
            <v>44865</v>
          </cell>
          <cell r="I65" t="str">
            <v>是</v>
          </cell>
        </row>
        <row r="66">
          <cell r="B66">
            <v>124619</v>
          </cell>
          <cell r="C66">
            <v>55290</v>
          </cell>
          <cell r="D66" t="str">
            <v>三七破壁饮片</v>
          </cell>
          <cell r="E66" t="str">
            <v>中山市中智中药饮片有限公司</v>
          </cell>
          <cell r="F66" t="str">
            <v>1gx20袋</v>
          </cell>
          <cell r="G66">
            <v>44835</v>
          </cell>
          <cell r="H66">
            <v>44865</v>
          </cell>
          <cell r="I66" t="str">
            <v>是</v>
          </cell>
        </row>
        <row r="67">
          <cell r="B67">
            <v>124627</v>
          </cell>
          <cell r="C67">
            <v>55292</v>
          </cell>
          <cell r="D67" t="str">
            <v>石斛破壁饮片</v>
          </cell>
          <cell r="E67" t="str">
            <v>中山市中智中药饮片有限公司</v>
          </cell>
          <cell r="F67" t="str">
            <v>1gx20袋</v>
          </cell>
          <cell r="G67">
            <v>44835</v>
          </cell>
          <cell r="H67">
            <v>44865</v>
          </cell>
          <cell r="I67" t="str">
            <v>是</v>
          </cell>
        </row>
        <row r="68">
          <cell r="B68">
            <v>199835</v>
          </cell>
          <cell r="C68" t="e">
            <v>#N/A</v>
          </cell>
          <cell r="D68" t="str">
            <v>制氧机</v>
          </cell>
          <cell r="E68" t="str">
            <v>江苏鱼跃医疗设备股份有限公司</v>
          </cell>
          <cell r="F68" t="str">
            <v>7F-3W</v>
          </cell>
          <cell r="G68">
            <v>44835</v>
          </cell>
          <cell r="H68" t="str">
            <v>11月31日</v>
          </cell>
          <cell r="I68" t="str">
            <v>是</v>
          </cell>
          <cell r="J68" t="str">
            <v>直减519元</v>
          </cell>
        </row>
        <row r="69">
          <cell r="B69">
            <v>182881</v>
          </cell>
          <cell r="C69" t="e">
            <v>#N/A</v>
          </cell>
          <cell r="D69" t="str">
            <v>制氧机</v>
          </cell>
          <cell r="E69" t="str">
            <v>江苏鱼跃医疗设备股份有限公司</v>
          </cell>
          <cell r="F69" t="str">
            <v>9F-5W</v>
          </cell>
          <cell r="G69">
            <v>44835</v>
          </cell>
          <cell r="H69" t="str">
            <v>11月31日</v>
          </cell>
          <cell r="I69" t="str">
            <v>是</v>
          </cell>
          <cell r="J69" t="str">
            <v>直减400元</v>
          </cell>
        </row>
        <row r="70">
          <cell r="B70">
            <v>132358</v>
          </cell>
          <cell r="C70" t="e">
            <v>#N/A</v>
          </cell>
          <cell r="D70" t="str">
            <v>制氧机</v>
          </cell>
          <cell r="E70" t="str">
            <v>江苏鱼跃医疗设备股份有限公司</v>
          </cell>
          <cell r="F70" t="str">
            <v>9F-3W</v>
          </cell>
          <cell r="G70">
            <v>44835</v>
          </cell>
          <cell r="H70" t="str">
            <v>11月31日</v>
          </cell>
          <cell r="I70" t="str">
            <v>是</v>
          </cell>
          <cell r="J70" t="str">
            <v>直减200元</v>
          </cell>
        </row>
        <row r="71">
          <cell r="B71">
            <v>234265</v>
          </cell>
          <cell r="C71" t="e">
            <v>#N/A</v>
          </cell>
          <cell r="D71" t="str">
            <v>制氧机</v>
          </cell>
          <cell r="E71" t="str">
            <v>江苏鱼跃医疗设备股份有限公司</v>
          </cell>
          <cell r="F71" t="str">
            <v>7F-3TW</v>
          </cell>
          <cell r="G71">
            <v>44835</v>
          </cell>
          <cell r="H71" t="str">
            <v>11月31日</v>
          </cell>
          <cell r="I71" t="str">
            <v>是</v>
          </cell>
          <cell r="J71" t="str">
            <v>直减400元</v>
          </cell>
        </row>
        <row r="72">
          <cell r="B72">
            <v>240231</v>
          </cell>
          <cell r="C72" t="e">
            <v>#N/A</v>
          </cell>
          <cell r="D72" t="str">
            <v>制氧机</v>
          </cell>
          <cell r="E72" t="str">
            <v>江苏鱼跃医疗设备股份有限公司</v>
          </cell>
          <cell r="F72" t="str">
            <v>7F-5W</v>
          </cell>
          <cell r="G72">
            <v>44835</v>
          </cell>
          <cell r="H72" t="str">
            <v>11月31日</v>
          </cell>
          <cell r="I72" t="str">
            <v>是</v>
          </cell>
          <cell r="J72" t="str">
            <v>直减400元</v>
          </cell>
        </row>
        <row r="73">
          <cell r="B73">
            <v>240696</v>
          </cell>
          <cell r="C73" t="e">
            <v>#N/A</v>
          </cell>
          <cell r="D73" t="str">
            <v>便携式制氧机</v>
          </cell>
          <cell r="E73" t="str">
            <v>江苏鱼跃医疗设备股份有限公司</v>
          </cell>
          <cell r="F73" t="str">
            <v>Spirit-3</v>
          </cell>
          <cell r="G73">
            <v>44835</v>
          </cell>
          <cell r="H73" t="str">
            <v>11月31日</v>
          </cell>
          <cell r="I73" t="str">
            <v>是</v>
          </cell>
          <cell r="J73" t="str">
            <v>直减1000元</v>
          </cell>
        </row>
        <row r="74">
          <cell r="B74">
            <v>161956</v>
          </cell>
          <cell r="C74" t="e">
            <v>#N/A</v>
          </cell>
          <cell r="D74" t="str">
            <v>制氧机</v>
          </cell>
          <cell r="E74" t="str">
            <v>江苏鱼跃医疗设备股份有限公司</v>
          </cell>
          <cell r="F74" t="str">
            <v>9F-3BW</v>
          </cell>
          <cell r="G74">
            <v>44835</v>
          </cell>
          <cell r="H74" t="str">
            <v>11月31日</v>
          </cell>
          <cell r="I74" t="str">
            <v>是</v>
          </cell>
          <cell r="J74" t="str">
            <v>直减400元</v>
          </cell>
        </row>
        <row r="75">
          <cell r="B75">
            <v>211394</v>
          </cell>
          <cell r="C75" t="e">
            <v>#N/A</v>
          </cell>
          <cell r="D75" t="str">
            <v>额温计</v>
          </cell>
          <cell r="E75" t="str">
            <v>江苏鱼跃医疗设备股份有限公司</v>
          </cell>
          <cell r="F75" t="str">
            <v>YT-2
</v>
          </cell>
          <cell r="G75">
            <v>44835</v>
          </cell>
          <cell r="H75" t="str">
            <v>11月31日</v>
          </cell>
          <cell r="I75" t="str">
            <v>是</v>
          </cell>
          <cell r="J75" t="str">
            <v>直减30元</v>
          </cell>
        </row>
        <row r="76">
          <cell r="B76">
            <v>157003</v>
          </cell>
          <cell r="C76" t="e">
            <v>#N/A</v>
          </cell>
          <cell r="D76" t="str">
            <v>电子血压计</v>
          </cell>
          <cell r="E76" t="str">
            <v>江苏鱼跃医疗设备股份有限公司</v>
          </cell>
          <cell r="F76" t="str">
            <v>YE-8600A</v>
          </cell>
          <cell r="G76">
            <v>44835</v>
          </cell>
          <cell r="H76" t="str">
            <v>11月31日</v>
          </cell>
          <cell r="I76" t="str">
            <v>是</v>
          </cell>
          <cell r="J76" t="str">
            <v>直减100元</v>
          </cell>
        </row>
        <row r="77">
          <cell r="B77">
            <v>184048</v>
          </cell>
          <cell r="C77" t="e">
            <v>#N/A</v>
          </cell>
          <cell r="D77" t="str">
            <v>电子血压计</v>
          </cell>
          <cell r="E77" t="str">
            <v>江苏鱼跃医疗设备股份有限公司</v>
          </cell>
          <cell r="F77" t="str">
            <v>YE650A</v>
          </cell>
          <cell r="G77">
            <v>44835</v>
          </cell>
          <cell r="H77" t="str">
            <v>11月31日</v>
          </cell>
          <cell r="I77" t="str">
            <v>是</v>
          </cell>
          <cell r="J77" t="str">
            <v>直减80元</v>
          </cell>
        </row>
        <row r="78">
          <cell r="B78">
            <v>78006</v>
          </cell>
          <cell r="C78" t="e">
            <v>#N/A</v>
          </cell>
          <cell r="D78" t="str">
            <v>电子血压计</v>
          </cell>
          <cell r="E78" t="str">
            <v>江苏鱼跃医疗设备股份有限公司</v>
          </cell>
          <cell r="F78" t="str">
            <v>YE690A</v>
          </cell>
          <cell r="G78">
            <v>44835</v>
          </cell>
          <cell r="H78" t="str">
            <v>11月31日</v>
          </cell>
          <cell r="I78" t="str">
            <v>是</v>
          </cell>
          <cell r="J78" t="str">
            <v>直减100元</v>
          </cell>
        </row>
        <row r="79">
          <cell r="B79">
            <v>199852</v>
          </cell>
          <cell r="C79" t="e">
            <v>#N/A</v>
          </cell>
          <cell r="D79" t="str">
            <v>电子血压计</v>
          </cell>
          <cell r="E79" t="str">
            <v>江苏鱼跃医疗设备股份有限公司</v>
          </cell>
          <cell r="F79" t="str">
            <v>YE666CR</v>
          </cell>
          <cell r="G79">
            <v>44835</v>
          </cell>
          <cell r="H79" t="str">
            <v>11月31日</v>
          </cell>
          <cell r="I79" t="str">
            <v>是</v>
          </cell>
          <cell r="J79" t="str">
            <v>直减60元</v>
          </cell>
        </row>
        <row r="80">
          <cell r="B80">
            <v>206514</v>
          </cell>
          <cell r="C80" t="e">
            <v>#N/A</v>
          </cell>
          <cell r="D80" t="str">
            <v>雾化器</v>
          </cell>
          <cell r="E80" t="str">
            <v>江苏鱼跃医疗设备股份有限公司</v>
          </cell>
          <cell r="F80" t="str">
            <v>M100</v>
          </cell>
          <cell r="G80">
            <v>44835</v>
          </cell>
          <cell r="H80" t="str">
            <v>11月31日</v>
          </cell>
          <cell r="I80" t="str">
            <v>是</v>
          </cell>
          <cell r="J80" t="str">
            <v>直减31元</v>
          </cell>
        </row>
        <row r="81">
          <cell r="B81">
            <v>159617</v>
          </cell>
          <cell r="C81" t="e">
            <v>#N/A</v>
          </cell>
          <cell r="D81" t="str">
            <v>雾化器</v>
          </cell>
          <cell r="E81" t="str">
            <v>江苏鱼跃医疗设备股份有限公司</v>
          </cell>
          <cell r="F81" t="str">
            <v>405A</v>
          </cell>
          <cell r="G81">
            <v>44835</v>
          </cell>
          <cell r="H81" t="str">
            <v>11月31日</v>
          </cell>
          <cell r="I81" t="str">
            <v>是</v>
          </cell>
          <cell r="J81" t="str">
            <v>直减82元</v>
          </cell>
        </row>
        <row r="82">
          <cell r="B82">
            <v>66534</v>
          </cell>
          <cell r="C82" t="e">
            <v>#N/A</v>
          </cell>
          <cell r="D82" t="str">
            <v>轮椅车</v>
          </cell>
          <cell r="E82" t="str">
            <v>江苏鱼跃医疗设备股份有限公司</v>
          </cell>
          <cell r="F82" t="str">
            <v>H032C(舒适版)</v>
          </cell>
          <cell r="G82">
            <v>44835</v>
          </cell>
          <cell r="H82" t="str">
            <v>11月31日</v>
          </cell>
          <cell r="I82" t="str">
            <v>是</v>
          </cell>
        </row>
        <row r="83">
          <cell r="B83">
            <v>180354</v>
          </cell>
          <cell r="C83" t="e">
            <v>#N/A</v>
          </cell>
          <cell r="D83" t="str">
            <v>轮椅车</v>
          </cell>
          <cell r="E83" t="str">
            <v>江苏鱼跃医疗设备股份有限公司</v>
          </cell>
          <cell r="F83" t="str">
            <v>H005B（电镀）</v>
          </cell>
          <cell r="G83">
            <v>44835</v>
          </cell>
          <cell r="H83" t="str">
            <v>11月31日</v>
          </cell>
          <cell r="I83" t="str">
            <v>是</v>
          </cell>
        </row>
        <row r="84">
          <cell r="B84">
            <v>232159</v>
          </cell>
          <cell r="C84" t="e">
            <v>#N/A</v>
          </cell>
          <cell r="D84" t="str">
            <v>血糖试纸</v>
          </cell>
          <cell r="E84" t="str">
            <v>江苏鱼跃医疗设备股份有限公司</v>
          </cell>
          <cell r="F84" t="str">
            <v>50支</v>
          </cell>
          <cell r="G84">
            <v>44835</v>
          </cell>
          <cell r="H84" t="str">
            <v>11月31日</v>
          </cell>
          <cell r="I84" t="str">
            <v>是</v>
          </cell>
        </row>
        <row r="85">
          <cell r="B85">
            <v>130783</v>
          </cell>
          <cell r="C85" t="e">
            <v>#N/A</v>
          </cell>
          <cell r="D85" t="str">
            <v>血糖试纸</v>
          </cell>
          <cell r="E85" t="str">
            <v>江苏鱼跃医疗设备股份有限公司</v>
          </cell>
          <cell r="F85" t="str">
            <v>50片/盒（带针适用于7系和5系）</v>
          </cell>
          <cell r="G85">
            <v>44835</v>
          </cell>
          <cell r="H85" t="str">
            <v>11月31日</v>
          </cell>
          <cell r="I85" t="str">
            <v>是</v>
          </cell>
          <cell r="J85" t="str">
            <v>直减30元</v>
          </cell>
        </row>
        <row r="86">
          <cell r="B86">
            <v>232144</v>
          </cell>
          <cell r="C86" t="e">
            <v>#N/A</v>
          </cell>
          <cell r="D86" t="str">
            <v>血糖套机</v>
          </cell>
          <cell r="E86" t="str">
            <v>江苏鱼跃医疗设备股份有限公司</v>
          </cell>
          <cell r="F86" t="str">
            <v>悦好Ⅰ型(720)+血糖试纸50片+一次性使用末梢采血针50支(28GⅠ型）</v>
          </cell>
          <cell r="G86">
            <v>44835</v>
          </cell>
          <cell r="H86" t="str">
            <v>11月31日</v>
          </cell>
          <cell r="I86" t="str">
            <v>是</v>
          </cell>
          <cell r="J86" t="str">
            <v>直减31元</v>
          </cell>
        </row>
        <row r="87">
          <cell r="B87">
            <v>220987</v>
          </cell>
          <cell r="C87" t="e">
            <v>#N/A</v>
          </cell>
          <cell r="D87" t="str">
            <v>血糖套装</v>
          </cell>
          <cell r="E87" t="str">
            <v>江苏鱼跃医疗设备股份有限公司</v>
          </cell>
          <cell r="F87" t="str">
            <v>血糖仪305A+血糖试条100片+一次性末梢采血针100支</v>
          </cell>
          <cell r="G87">
            <v>44835</v>
          </cell>
          <cell r="H87" t="str">
            <v>11月31日</v>
          </cell>
          <cell r="I87" t="str">
            <v>是</v>
          </cell>
          <cell r="J87" t="str">
            <v>直减80元</v>
          </cell>
        </row>
        <row r="88">
          <cell r="B88">
            <v>248129</v>
          </cell>
          <cell r="C88" t="e">
            <v>#N/A</v>
          </cell>
          <cell r="D88" t="str">
            <v>血糖仪套装</v>
          </cell>
          <cell r="E88" t="str">
            <v>江苏鱼跃凯立特生物科技有限公司</v>
          </cell>
          <cell r="F88" t="str">
            <v>血糖仪860+血糖试纸50片+一次性使用末梢采血针50支</v>
          </cell>
          <cell r="G88">
            <v>44835</v>
          </cell>
          <cell r="H88" t="str">
            <v>11月31日</v>
          </cell>
          <cell r="I88" t="str">
            <v>是</v>
          </cell>
          <cell r="J88" t="str">
            <v>直降99元</v>
          </cell>
        </row>
        <row r="89">
          <cell r="B89">
            <v>158376</v>
          </cell>
          <cell r="C89">
            <v>4721</v>
          </cell>
          <cell r="D89" t="str">
            <v>恩替卡韦分散片</v>
          </cell>
          <cell r="E89" t="str">
            <v>正大天晴药业集团股份有限公司</v>
          </cell>
          <cell r="F89" t="str">
            <v>0.5mgx14片x2板</v>
          </cell>
          <cell r="G89">
            <v>44835</v>
          </cell>
          <cell r="H89">
            <v>44865</v>
          </cell>
          <cell r="I89" t="str">
            <v>是</v>
          </cell>
          <cell r="J89" t="str">
            <v>买5盒加0.01元换购1盒原品</v>
          </cell>
        </row>
        <row r="90">
          <cell r="B90">
            <v>159753</v>
          </cell>
          <cell r="C90">
            <v>9919096</v>
          </cell>
          <cell r="D90" t="str">
            <v>噻托溴铵粉雾剂</v>
          </cell>
          <cell r="E90" t="str">
            <v>正大天晴药业集团股份有限公司</v>
          </cell>
          <cell r="F90" t="str">
            <v>18μg(以噻托铵计)x30粒</v>
          </cell>
          <cell r="G90">
            <v>44835</v>
          </cell>
          <cell r="H90">
            <v>44865</v>
          </cell>
          <cell r="I90" t="str">
            <v>是</v>
          </cell>
          <cell r="J90" t="str">
            <v>买3盒加0.01元换购1盒10粒装（ID：73105）</v>
          </cell>
        </row>
        <row r="91">
          <cell r="B91">
            <v>145563</v>
          </cell>
          <cell r="C91" t="e">
            <v>#N/A</v>
          </cell>
          <cell r="D91" t="str">
            <v>噻托溴铵粉雾剂（带吸入器）</v>
          </cell>
          <cell r="E91" t="str">
            <v>正大天晴药业集团股份有限公司</v>
          </cell>
          <cell r="F91" t="str">
            <v>18μgx10粒x3板</v>
          </cell>
          <cell r="G91">
            <v>44835</v>
          </cell>
          <cell r="H91">
            <v>44865</v>
          </cell>
          <cell r="I91" t="str">
            <v>是</v>
          </cell>
          <cell r="J91" t="str">
            <v>买3盒加0.01元换购1盒10粒装（ID：73105）</v>
          </cell>
        </row>
        <row r="92">
          <cell r="B92">
            <v>124097</v>
          </cell>
          <cell r="C92">
            <v>12286</v>
          </cell>
          <cell r="D92" t="str">
            <v>阿德福韦酯胶囊</v>
          </cell>
          <cell r="E92" t="str">
            <v>正大天晴药业集团股份有限公司</v>
          </cell>
          <cell r="F92" t="str">
            <v>10mgx30粒</v>
          </cell>
          <cell r="G92">
            <v>44835</v>
          </cell>
          <cell r="H92">
            <v>44865</v>
          </cell>
          <cell r="I92" t="str">
            <v>是</v>
          </cell>
          <cell r="J92" t="str">
            <v>买4盒加0.01元换购1盒原品</v>
          </cell>
        </row>
        <row r="93">
          <cell r="B93">
            <v>159751</v>
          </cell>
          <cell r="C93">
            <v>9908856</v>
          </cell>
          <cell r="D93" t="str">
            <v>甘草酸二铵肠溶胶囊</v>
          </cell>
          <cell r="E93" t="str">
            <v>正大天晴药业集团股份有限公司</v>
          </cell>
          <cell r="F93" t="str">
            <v>50mgx63粒</v>
          </cell>
          <cell r="G93">
            <v>44835</v>
          </cell>
          <cell r="H93">
            <v>44865</v>
          </cell>
          <cell r="I93" t="str">
            <v>是</v>
          </cell>
          <cell r="J93" t="str">
            <v>买3盒加0.01元换购1盒24粒（ID：53805）</v>
          </cell>
        </row>
        <row r="94">
          <cell r="B94">
            <v>187804</v>
          </cell>
          <cell r="C94">
            <v>4741</v>
          </cell>
          <cell r="D94" t="str">
            <v>盐酸二甲双胍缓释片</v>
          </cell>
          <cell r="E94" t="str">
            <v>正大天晴药业集团股份有限公司</v>
          </cell>
          <cell r="F94" t="str">
            <v>0.5gx60片</v>
          </cell>
          <cell r="G94">
            <v>44835</v>
          </cell>
          <cell r="H94">
            <v>44865</v>
          </cell>
          <cell r="I94" t="str">
            <v>是</v>
          </cell>
          <cell r="J94" t="str">
            <v>买5盒加0.01元换购1盒原品</v>
          </cell>
        </row>
        <row r="95">
          <cell r="B95">
            <v>198815</v>
          </cell>
          <cell r="C95">
            <v>5801</v>
          </cell>
          <cell r="D95" t="str">
            <v>替格瑞洛片</v>
          </cell>
          <cell r="E95" t="str">
            <v>正大天晴药业集团股份有限公司</v>
          </cell>
          <cell r="F95" t="str">
            <v>90mgx14片</v>
          </cell>
          <cell r="G95">
            <v>44835</v>
          </cell>
          <cell r="H95">
            <v>44865</v>
          </cell>
          <cell r="I95" t="str">
            <v>是</v>
          </cell>
          <cell r="J95" t="str">
            <v>买4盒加0.01元换购2盒原品</v>
          </cell>
        </row>
        <row r="96">
          <cell r="B96">
            <v>200586</v>
          </cell>
          <cell r="C96">
            <v>4511</v>
          </cell>
          <cell r="D96" t="str">
            <v>达比加群酯胶囊</v>
          </cell>
          <cell r="E96" t="str">
            <v>正大天晴药业集团股份有限公司</v>
          </cell>
          <cell r="F96" t="str">
            <v>110mgx30粒</v>
          </cell>
          <cell r="G96">
            <v>44835</v>
          </cell>
          <cell r="H96">
            <v>44865</v>
          </cell>
          <cell r="I96" t="str">
            <v>保留原毛利段提成</v>
          </cell>
          <cell r="J96" t="str">
            <v>买3盒加0.01元换购1盒原品</v>
          </cell>
        </row>
        <row r="97">
          <cell r="B97">
            <v>211501</v>
          </cell>
          <cell r="C97">
            <v>5881</v>
          </cell>
          <cell r="D97" t="str">
            <v>利伐沙班片</v>
          </cell>
          <cell r="E97" t="str">
            <v>正大天晴药业集团股份有限公司</v>
          </cell>
          <cell r="F97" t="str">
            <v>10mgx12片x2板</v>
          </cell>
          <cell r="G97">
            <v>44835</v>
          </cell>
          <cell r="H97">
            <v>44865</v>
          </cell>
          <cell r="I97" t="str">
            <v>保留原毛利段提成</v>
          </cell>
          <cell r="J97" t="str">
            <v>买3盒加0.01元换购1盒原品</v>
          </cell>
        </row>
        <row r="98">
          <cell r="B98">
            <v>223945</v>
          </cell>
          <cell r="C98">
            <v>13243</v>
          </cell>
          <cell r="D98" t="str">
            <v>恩格列净片</v>
          </cell>
          <cell r="E98" t="str">
            <v>正大天晴药业集团股份有限公司</v>
          </cell>
          <cell r="F98" t="str">
            <v>10mgx10片x3板</v>
          </cell>
          <cell r="G98">
            <v>44835</v>
          </cell>
          <cell r="H98">
            <v>44865</v>
          </cell>
          <cell r="I98" t="str">
            <v>保留原毛利段提成</v>
          </cell>
          <cell r="J98" t="str">
            <v>买4盒加0.01元换购1盒原品</v>
          </cell>
        </row>
        <row r="99">
          <cell r="B99">
            <v>172593</v>
          </cell>
          <cell r="C99" t="e">
            <v>#N/A</v>
          </cell>
          <cell r="D99" t="str">
            <v>富马酸替诺福韦二吡呋酯片</v>
          </cell>
          <cell r="E99" t="str">
            <v>正大天晴药业集团股份有限公司</v>
          </cell>
          <cell r="F99" t="str">
            <v>300mgx30片</v>
          </cell>
          <cell r="G99">
            <v>44835</v>
          </cell>
          <cell r="H99">
            <v>44865</v>
          </cell>
          <cell r="I99" t="str">
            <v>是</v>
          </cell>
          <cell r="J99" t="str">
            <v>买4盒加0.01元换购1盒原品</v>
          </cell>
        </row>
        <row r="100">
          <cell r="B100">
            <v>226626</v>
          </cell>
          <cell r="C100">
            <v>10681</v>
          </cell>
          <cell r="D100" t="str">
            <v>富马酸丙酚替诺福韦片</v>
          </cell>
          <cell r="E100" t="str">
            <v>正大天晴药业集团股份有限公司</v>
          </cell>
          <cell r="F100" t="str">
            <v>25mgx30片</v>
          </cell>
          <cell r="G100">
            <v>44835</v>
          </cell>
          <cell r="H100">
            <v>44865</v>
          </cell>
          <cell r="I100" t="str">
            <v>是</v>
          </cell>
          <cell r="J100" t="str">
            <v>买3盒加0.01元换购1盒原品</v>
          </cell>
        </row>
        <row r="101">
          <cell r="B101">
            <v>194379</v>
          </cell>
          <cell r="C101">
            <v>0</v>
          </cell>
          <cell r="D101" t="str">
            <v>骨化三醇软胶囊</v>
          </cell>
          <cell r="E101" t="str">
            <v>正大制药（青岛）有限公司（原青岛正大海尔制药有限公司）</v>
          </cell>
          <cell r="F101" t="str">
            <v>0.25ugx10粒x2板</v>
          </cell>
          <cell r="G101">
            <v>44835</v>
          </cell>
          <cell r="H101">
            <v>44865</v>
          </cell>
          <cell r="I101" t="str">
            <v>是</v>
          </cell>
        </row>
        <row r="102">
          <cell r="B102">
            <v>197923</v>
          </cell>
          <cell r="C102">
            <v>0</v>
          </cell>
          <cell r="D102" t="str">
            <v>吸入用布地奈德混悬液</v>
          </cell>
          <cell r="E102" t="str">
            <v>正大天晴药业集团股份有限公司</v>
          </cell>
          <cell r="F102" t="str">
            <v>2ml:1mgx5支x6袋</v>
          </cell>
          <cell r="G102">
            <v>44835</v>
          </cell>
          <cell r="H102">
            <v>44865</v>
          </cell>
          <cell r="I102" t="str">
            <v>是</v>
          </cell>
        </row>
        <row r="103">
          <cell r="B103">
            <v>222912</v>
          </cell>
          <cell r="C103">
            <v>0</v>
          </cell>
          <cell r="D103" t="str">
            <v>艾司奥美拉唑镁肠溶胶囊</v>
          </cell>
          <cell r="E103" t="str">
            <v>正大天晴药业集团股份有限公司</v>
          </cell>
          <cell r="F103" t="str">
            <v>20mgx7粒</v>
          </cell>
          <cell r="G103">
            <v>44835</v>
          </cell>
          <cell r="H103">
            <v>44865</v>
          </cell>
          <cell r="I103" t="str">
            <v>保留原毛利段提成</v>
          </cell>
          <cell r="J103" t="str">
            <v>买3盒加0.01元换购1盒原品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8"/>
  <sheetViews>
    <sheetView tabSelected="1" topLeftCell="A226" workbookViewId="0">
      <selection activeCell="D234" sqref="D234"/>
    </sheetView>
  </sheetViews>
  <sheetFormatPr defaultColWidth="9" defaultRowHeight="13.5"/>
  <cols>
    <col min="1" max="1" width="9" style="2"/>
    <col min="2" max="2" width="20" style="3" customWidth="1"/>
    <col min="3" max="3" width="24" style="3" customWidth="1"/>
    <col min="4" max="4" width="14.5" style="3" customWidth="1"/>
    <col min="5" max="5" width="6.25" style="3" customWidth="1"/>
    <col min="6" max="6" width="8.5" style="3" customWidth="1"/>
    <col min="7" max="7" width="9" style="3" customWidth="1"/>
    <col min="8" max="8" width="12.375" style="3" customWidth="1"/>
    <col min="9" max="9" width="29.75" style="4" customWidth="1"/>
    <col min="10" max="10" width="20.875" style="1" customWidth="1"/>
    <col min="11" max="11" width="9" style="5"/>
    <col min="12" max="12" width="23.25" style="6" customWidth="1"/>
    <col min="13" max="16384" width="9" style="4"/>
  </cols>
  <sheetData>
    <row r="1" ht="24" customHeight="1" spans="1:12">
      <c r="A1" s="7" t="s">
        <v>0</v>
      </c>
      <c r="B1" s="8" t="s">
        <v>1</v>
      </c>
      <c r="C1" s="9" t="s">
        <v>2</v>
      </c>
      <c r="D1" s="8" t="s">
        <v>3</v>
      </c>
      <c r="E1" s="10" t="s">
        <v>4</v>
      </c>
      <c r="F1" s="10" t="s">
        <v>5</v>
      </c>
      <c r="G1" s="10" t="s">
        <v>6</v>
      </c>
      <c r="H1" s="11" t="s">
        <v>7</v>
      </c>
      <c r="I1" s="21" t="s">
        <v>8</v>
      </c>
      <c r="J1" s="22" t="s">
        <v>9</v>
      </c>
      <c r="K1" s="5" t="s">
        <v>10</v>
      </c>
      <c r="L1" s="6" t="s">
        <v>11</v>
      </c>
    </row>
    <row r="2" ht="18" customHeight="1" spans="1:12">
      <c r="A2" s="12">
        <v>118055</v>
      </c>
      <c r="B2" s="13" t="s">
        <v>12</v>
      </c>
      <c r="C2" s="13" t="s">
        <v>13</v>
      </c>
      <c r="D2" s="13" t="s">
        <v>14</v>
      </c>
      <c r="E2" s="14" t="s">
        <v>15</v>
      </c>
      <c r="F2" s="14">
        <v>498</v>
      </c>
      <c r="G2" s="14">
        <v>414.8</v>
      </c>
      <c r="H2" s="15">
        <f t="shared" ref="H2:H65" si="0">(F2-G2)/F2</f>
        <v>0.167068273092369</v>
      </c>
      <c r="I2" s="23" t="s">
        <v>16</v>
      </c>
      <c r="J2" s="23">
        <v>448</v>
      </c>
      <c r="K2" s="5" t="s">
        <v>17</v>
      </c>
      <c r="L2" s="6" t="s">
        <v>18</v>
      </c>
    </row>
    <row r="3" ht="18" customHeight="1" spans="1:12">
      <c r="A3" s="12">
        <v>147262</v>
      </c>
      <c r="B3" s="13" t="s">
        <v>19</v>
      </c>
      <c r="C3" s="13" t="s">
        <v>20</v>
      </c>
      <c r="D3" s="13" t="s">
        <v>21</v>
      </c>
      <c r="E3" s="14" t="s">
        <v>15</v>
      </c>
      <c r="F3" s="14">
        <v>790</v>
      </c>
      <c r="G3" s="14">
        <v>658.56</v>
      </c>
      <c r="H3" s="15">
        <f t="shared" si="0"/>
        <v>0.166379746835443</v>
      </c>
      <c r="I3" s="23" t="s">
        <v>22</v>
      </c>
      <c r="J3" s="23">
        <v>690</v>
      </c>
      <c r="K3" s="5" t="s">
        <v>17</v>
      </c>
      <c r="L3" s="6" t="s">
        <v>18</v>
      </c>
    </row>
    <row r="4" ht="18" customHeight="1" spans="1:12">
      <c r="A4" s="12">
        <v>130589</v>
      </c>
      <c r="B4" s="13" t="s">
        <v>23</v>
      </c>
      <c r="C4" s="13" t="s">
        <v>24</v>
      </c>
      <c r="D4" s="13" t="s">
        <v>25</v>
      </c>
      <c r="E4" s="14" t="s">
        <v>15</v>
      </c>
      <c r="F4" s="14">
        <v>890</v>
      </c>
      <c r="G4" s="14">
        <v>756</v>
      </c>
      <c r="H4" s="15">
        <f t="shared" si="0"/>
        <v>0.150561797752809</v>
      </c>
      <c r="I4" s="23" t="s">
        <v>26</v>
      </c>
      <c r="J4" s="23">
        <v>790</v>
      </c>
      <c r="K4" s="5" t="s">
        <v>17</v>
      </c>
      <c r="L4" s="6" t="s">
        <v>18</v>
      </c>
    </row>
    <row r="5" ht="18" customHeight="1" spans="1:12">
      <c r="A5" s="12">
        <v>152624</v>
      </c>
      <c r="B5" s="13" t="s">
        <v>27</v>
      </c>
      <c r="C5" s="13" t="s">
        <v>28</v>
      </c>
      <c r="D5" s="13" t="s">
        <v>29</v>
      </c>
      <c r="E5" s="14" t="s">
        <v>15</v>
      </c>
      <c r="F5" s="14">
        <v>1490</v>
      </c>
      <c r="G5" s="14">
        <v>1351.5</v>
      </c>
      <c r="H5" s="15">
        <f t="shared" si="0"/>
        <v>0.0929530201342282</v>
      </c>
      <c r="I5" s="23" t="s">
        <v>30</v>
      </c>
      <c r="J5" s="23">
        <v>1440</v>
      </c>
      <c r="K5" s="5" t="s">
        <v>17</v>
      </c>
      <c r="L5" s="6" t="s">
        <v>18</v>
      </c>
    </row>
    <row r="6" ht="18" customHeight="1" spans="1:12">
      <c r="A6" s="12">
        <v>158569</v>
      </c>
      <c r="B6" s="13" t="s">
        <v>31</v>
      </c>
      <c r="C6" s="13" t="s">
        <v>32</v>
      </c>
      <c r="D6" s="13" t="s">
        <v>33</v>
      </c>
      <c r="E6" s="14" t="s">
        <v>15</v>
      </c>
      <c r="F6" s="14">
        <v>1192</v>
      </c>
      <c r="G6" s="14">
        <v>850</v>
      </c>
      <c r="H6" s="15">
        <f t="shared" si="0"/>
        <v>0.286912751677852</v>
      </c>
      <c r="I6" s="23" t="s">
        <v>34</v>
      </c>
      <c r="J6" s="23">
        <v>1042</v>
      </c>
      <c r="K6" s="5" t="s">
        <v>17</v>
      </c>
      <c r="L6" s="6" t="s">
        <v>18</v>
      </c>
    </row>
    <row r="7" ht="18" customHeight="1" spans="1:12">
      <c r="A7" s="12">
        <v>148289</v>
      </c>
      <c r="B7" s="13" t="s">
        <v>31</v>
      </c>
      <c r="C7" s="13" t="s">
        <v>32</v>
      </c>
      <c r="D7" s="13" t="s">
        <v>35</v>
      </c>
      <c r="E7" s="14" t="s">
        <v>15</v>
      </c>
      <c r="F7" s="14">
        <v>358</v>
      </c>
      <c r="G7" s="14">
        <v>304.3</v>
      </c>
      <c r="H7" s="15">
        <f t="shared" si="0"/>
        <v>0.15</v>
      </c>
      <c r="I7" s="23" t="s">
        <v>36</v>
      </c>
      <c r="J7" s="23">
        <v>343</v>
      </c>
      <c r="K7" s="5" t="s">
        <v>17</v>
      </c>
      <c r="L7" s="6" t="s">
        <v>18</v>
      </c>
    </row>
    <row r="8" ht="18" customHeight="1" spans="1:12">
      <c r="A8" s="12">
        <v>191516</v>
      </c>
      <c r="B8" s="13" t="s">
        <v>37</v>
      </c>
      <c r="C8" s="13" t="s">
        <v>38</v>
      </c>
      <c r="D8" s="13" t="s">
        <v>39</v>
      </c>
      <c r="E8" s="14" t="s">
        <v>15</v>
      </c>
      <c r="F8" s="14">
        <v>868</v>
      </c>
      <c r="G8" s="14">
        <v>347.2</v>
      </c>
      <c r="H8" s="15">
        <f t="shared" si="0"/>
        <v>0.6</v>
      </c>
      <c r="I8" s="23" t="s">
        <v>40</v>
      </c>
      <c r="J8" s="23">
        <v>434</v>
      </c>
      <c r="K8" s="5" t="s">
        <v>17</v>
      </c>
      <c r="L8" s="6" t="s">
        <v>18</v>
      </c>
    </row>
    <row r="9" ht="18" customHeight="1" spans="1:12">
      <c r="A9" s="12">
        <v>157596</v>
      </c>
      <c r="B9" s="16" t="s">
        <v>41</v>
      </c>
      <c r="C9" s="13" t="s">
        <v>42</v>
      </c>
      <c r="D9" s="16" t="s">
        <v>43</v>
      </c>
      <c r="E9" s="14" t="s">
        <v>44</v>
      </c>
      <c r="F9" s="14">
        <v>488</v>
      </c>
      <c r="G9" s="14">
        <v>288</v>
      </c>
      <c r="H9" s="15">
        <f t="shared" si="0"/>
        <v>0.409836065573771</v>
      </c>
      <c r="I9" s="23" t="s">
        <v>45</v>
      </c>
      <c r="J9" s="24">
        <f>F9*0.85</f>
        <v>414.8</v>
      </c>
      <c r="K9" s="5" t="s">
        <v>17</v>
      </c>
      <c r="L9" s="6" t="s">
        <v>18</v>
      </c>
    </row>
    <row r="10" ht="18" customHeight="1" spans="1:12">
      <c r="A10" s="12">
        <v>135461</v>
      </c>
      <c r="B10" s="13" t="s">
        <v>46</v>
      </c>
      <c r="C10" s="13" t="s">
        <v>47</v>
      </c>
      <c r="D10" s="13" t="s">
        <v>48</v>
      </c>
      <c r="E10" s="14" t="s">
        <v>15</v>
      </c>
      <c r="F10" s="14">
        <v>456</v>
      </c>
      <c r="G10" s="14">
        <v>387.6</v>
      </c>
      <c r="H10" s="15">
        <f t="shared" si="0"/>
        <v>0.15</v>
      </c>
      <c r="I10" s="23" t="s">
        <v>49</v>
      </c>
      <c r="J10" s="23">
        <v>436</v>
      </c>
      <c r="K10" s="5" t="s">
        <v>17</v>
      </c>
      <c r="L10" s="6" t="s">
        <v>18</v>
      </c>
    </row>
    <row r="11" ht="18" customHeight="1" spans="1:12">
      <c r="A11" s="12">
        <v>183224</v>
      </c>
      <c r="B11" s="13" t="s">
        <v>50</v>
      </c>
      <c r="C11" s="13" t="s">
        <v>13</v>
      </c>
      <c r="D11" s="13" t="s">
        <v>51</v>
      </c>
      <c r="E11" s="14" t="s">
        <v>15</v>
      </c>
      <c r="F11" s="14">
        <v>495</v>
      </c>
      <c r="G11" s="14">
        <v>413.08</v>
      </c>
      <c r="H11" s="15">
        <f t="shared" si="0"/>
        <v>0.16549494949495</v>
      </c>
      <c r="I11" s="23" t="s">
        <v>52</v>
      </c>
      <c r="J11" s="23">
        <v>465</v>
      </c>
      <c r="K11" s="5" t="s">
        <v>17</v>
      </c>
      <c r="L11" s="6" t="s">
        <v>18</v>
      </c>
    </row>
    <row r="12" ht="18" customHeight="1" spans="1:12">
      <c r="A12" s="12">
        <v>187752</v>
      </c>
      <c r="B12" s="13" t="s">
        <v>53</v>
      </c>
      <c r="C12" s="13" t="s">
        <v>54</v>
      </c>
      <c r="D12" s="13" t="s">
        <v>55</v>
      </c>
      <c r="E12" s="14" t="s">
        <v>15</v>
      </c>
      <c r="F12" s="14">
        <v>598</v>
      </c>
      <c r="G12" s="14">
        <v>505</v>
      </c>
      <c r="H12" s="15">
        <f t="shared" si="0"/>
        <v>0.155518394648829</v>
      </c>
      <c r="I12" s="23" t="s">
        <v>52</v>
      </c>
      <c r="J12" s="23">
        <v>568</v>
      </c>
      <c r="K12" s="5" t="s">
        <v>17</v>
      </c>
      <c r="L12" s="6" t="s">
        <v>18</v>
      </c>
    </row>
    <row r="13" ht="42" customHeight="1" spans="1:12">
      <c r="A13" s="12">
        <v>62594</v>
      </c>
      <c r="B13" s="16" t="s">
        <v>56</v>
      </c>
      <c r="C13" s="13" t="s">
        <v>57</v>
      </c>
      <c r="D13" s="16" t="s">
        <v>58</v>
      </c>
      <c r="E13" s="14" t="s">
        <v>15</v>
      </c>
      <c r="F13" s="14">
        <v>599</v>
      </c>
      <c r="G13" s="14">
        <v>509.1</v>
      </c>
      <c r="H13" s="15">
        <f t="shared" si="0"/>
        <v>0.15008347245409</v>
      </c>
      <c r="I13" s="23" t="s">
        <v>59</v>
      </c>
      <c r="J13" s="24"/>
      <c r="K13" s="5" t="s">
        <v>17</v>
      </c>
      <c r="L13" s="6" t="s">
        <v>18</v>
      </c>
    </row>
    <row r="14" s="1" customFormat="1" ht="49" customHeight="1" spans="1:12">
      <c r="A14" s="12">
        <v>248168</v>
      </c>
      <c r="B14" s="17" t="s">
        <v>60</v>
      </c>
      <c r="C14" s="18" t="s">
        <v>61</v>
      </c>
      <c r="D14" s="17" t="s">
        <v>62</v>
      </c>
      <c r="E14" s="19" t="s">
        <v>63</v>
      </c>
      <c r="F14" s="19">
        <v>399</v>
      </c>
      <c r="G14" s="19">
        <v>220</v>
      </c>
      <c r="H14" s="20">
        <f t="shared" si="0"/>
        <v>0.448621553884712</v>
      </c>
      <c r="I14" s="25" t="s">
        <v>64</v>
      </c>
      <c r="J14" s="25" t="s">
        <v>65</v>
      </c>
      <c r="K14" s="6"/>
      <c r="L14" s="6"/>
    </row>
    <row r="15" ht="21" customHeight="1" spans="1:10">
      <c r="A15" s="12">
        <v>203192</v>
      </c>
      <c r="B15" s="17" t="s">
        <v>66</v>
      </c>
      <c r="C15" s="18" t="s">
        <v>67</v>
      </c>
      <c r="D15" s="17" t="s">
        <v>68</v>
      </c>
      <c r="E15" s="19" t="s">
        <v>63</v>
      </c>
      <c r="F15" s="19">
        <v>428</v>
      </c>
      <c r="G15" s="19">
        <v>149.8</v>
      </c>
      <c r="H15" s="20">
        <f t="shared" si="0"/>
        <v>0.65</v>
      </c>
      <c r="I15" s="25" t="s">
        <v>69</v>
      </c>
      <c r="J15" s="26">
        <f>F15/2</f>
        <v>214</v>
      </c>
    </row>
    <row r="16" ht="20" customHeight="1" spans="1:10">
      <c r="A16" s="12">
        <v>162622</v>
      </c>
      <c r="B16" s="17" t="s">
        <v>70</v>
      </c>
      <c r="C16" s="18" t="s">
        <v>71</v>
      </c>
      <c r="D16" s="17" t="s">
        <v>72</v>
      </c>
      <c r="E16" s="19" t="s">
        <v>63</v>
      </c>
      <c r="F16" s="19">
        <v>348</v>
      </c>
      <c r="G16" s="19">
        <v>69</v>
      </c>
      <c r="H16" s="20">
        <f t="shared" si="0"/>
        <v>0.801724137931034</v>
      </c>
      <c r="I16" s="25" t="s">
        <v>73</v>
      </c>
      <c r="J16" s="26">
        <v>88</v>
      </c>
    </row>
    <row r="17" ht="27" spans="1:12">
      <c r="A17" s="12">
        <v>148288</v>
      </c>
      <c r="B17" s="18" t="s">
        <v>74</v>
      </c>
      <c r="C17" s="18" t="s">
        <v>75</v>
      </c>
      <c r="D17" s="18" t="s">
        <v>76</v>
      </c>
      <c r="E17" s="19" t="s">
        <v>77</v>
      </c>
      <c r="F17" s="19">
        <v>998</v>
      </c>
      <c r="G17" s="19">
        <v>598.8</v>
      </c>
      <c r="H17" s="20">
        <f t="shared" si="0"/>
        <v>0.4</v>
      </c>
      <c r="I17" s="25" t="s">
        <v>78</v>
      </c>
      <c r="J17" s="25">
        <v>998</v>
      </c>
      <c r="L17" s="6" t="s">
        <v>18</v>
      </c>
    </row>
    <row r="18" ht="27" spans="1:10">
      <c r="A18" s="12">
        <v>74899</v>
      </c>
      <c r="B18" s="18" t="s">
        <v>79</v>
      </c>
      <c r="C18" s="18" t="s">
        <v>80</v>
      </c>
      <c r="D18" s="18" t="s">
        <v>81</v>
      </c>
      <c r="E18" s="19" t="s">
        <v>15</v>
      </c>
      <c r="F18" s="19">
        <v>499</v>
      </c>
      <c r="G18" s="19">
        <v>233</v>
      </c>
      <c r="H18" s="20">
        <f t="shared" si="0"/>
        <v>0.533066132264529</v>
      </c>
      <c r="I18" s="25" t="s">
        <v>82</v>
      </c>
      <c r="J18" s="25">
        <v>299</v>
      </c>
    </row>
    <row r="19" ht="17" customHeight="1" spans="1:10">
      <c r="A19" s="12">
        <v>115733</v>
      </c>
      <c r="B19" s="18" t="s">
        <v>83</v>
      </c>
      <c r="C19" s="18" t="s">
        <v>84</v>
      </c>
      <c r="D19" s="18" t="s">
        <v>85</v>
      </c>
      <c r="E19" s="19" t="s">
        <v>15</v>
      </c>
      <c r="F19" s="19">
        <v>699</v>
      </c>
      <c r="G19" s="19">
        <v>340</v>
      </c>
      <c r="H19" s="20">
        <f t="shared" si="0"/>
        <v>0.513590844062947</v>
      </c>
      <c r="I19" s="25" t="s">
        <v>86</v>
      </c>
      <c r="J19" s="25">
        <v>399</v>
      </c>
    </row>
    <row r="20" ht="17" customHeight="1" spans="1:10">
      <c r="A20" s="12">
        <v>32</v>
      </c>
      <c r="B20" s="18" t="s">
        <v>87</v>
      </c>
      <c r="C20" s="18" t="s">
        <v>80</v>
      </c>
      <c r="D20" s="18" t="s">
        <v>88</v>
      </c>
      <c r="E20" s="19" t="s">
        <v>15</v>
      </c>
      <c r="F20" s="19">
        <v>1499</v>
      </c>
      <c r="G20" s="19">
        <v>805</v>
      </c>
      <c r="H20" s="20">
        <f t="shared" si="0"/>
        <v>0.462975316877919</v>
      </c>
      <c r="I20" s="25" t="s">
        <v>89</v>
      </c>
      <c r="J20" s="25">
        <v>850</v>
      </c>
    </row>
    <row r="21" ht="23" customHeight="1" spans="1:10">
      <c r="A21" s="12">
        <v>95083</v>
      </c>
      <c r="B21" s="17" t="s">
        <v>90</v>
      </c>
      <c r="C21" s="18" t="s">
        <v>91</v>
      </c>
      <c r="D21" s="17" t="s">
        <v>92</v>
      </c>
      <c r="E21" s="19" t="s">
        <v>15</v>
      </c>
      <c r="F21" s="19">
        <v>338</v>
      </c>
      <c r="G21" s="19">
        <v>270.4</v>
      </c>
      <c r="H21" s="20">
        <f t="shared" si="0"/>
        <v>0.2</v>
      </c>
      <c r="I21" s="25" t="s">
        <v>93</v>
      </c>
      <c r="J21" s="26">
        <v>323</v>
      </c>
    </row>
    <row r="22" spans="1:10">
      <c r="A22" s="12">
        <v>101715</v>
      </c>
      <c r="B22" s="13" t="s">
        <v>94</v>
      </c>
      <c r="C22" s="13" t="s">
        <v>95</v>
      </c>
      <c r="D22" s="13" t="s">
        <v>96</v>
      </c>
      <c r="E22" s="14" t="s">
        <v>15</v>
      </c>
      <c r="F22" s="14">
        <v>458</v>
      </c>
      <c r="G22" s="14">
        <v>292.1</v>
      </c>
      <c r="H22" s="15">
        <f t="shared" si="0"/>
        <v>0.362227074235808</v>
      </c>
      <c r="I22" s="23" t="s">
        <v>97</v>
      </c>
      <c r="J22" s="23">
        <v>418</v>
      </c>
    </row>
    <row r="23" spans="1:10">
      <c r="A23" s="12">
        <v>117756</v>
      </c>
      <c r="B23" s="13" t="s">
        <v>94</v>
      </c>
      <c r="C23" s="13" t="s">
        <v>95</v>
      </c>
      <c r="D23" s="13" t="s">
        <v>98</v>
      </c>
      <c r="E23" s="14" t="s">
        <v>15</v>
      </c>
      <c r="F23" s="14">
        <v>858</v>
      </c>
      <c r="G23" s="14">
        <v>538.23</v>
      </c>
      <c r="H23" s="15">
        <f t="shared" si="0"/>
        <v>0.372692307692308</v>
      </c>
      <c r="I23" s="23" t="s">
        <v>99</v>
      </c>
      <c r="J23" s="23">
        <v>778</v>
      </c>
    </row>
    <row r="24" spans="1:10">
      <c r="A24" s="12">
        <v>225989</v>
      </c>
      <c r="B24" s="13" t="s">
        <v>100</v>
      </c>
      <c r="C24" s="13" t="s">
        <v>101</v>
      </c>
      <c r="D24" s="13" t="s">
        <v>102</v>
      </c>
      <c r="E24" s="14" t="s">
        <v>15</v>
      </c>
      <c r="F24" s="14">
        <v>588</v>
      </c>
      <c r="G24" s="14">
        <v>288</v>
      </c>
      <c r="H24" s="15">
        <f t="shared" si="0"/>
        <v>0.510204081632653</v>
      </c>
      <c r="I24" s="23" t="s">
        <v>103</v>
      </c>
      <c r="J24" s="23">
        <f>F24*0.75</f>
        <v>441</v>
      </c>
    </row>
    <row r="25" spans="1:10">
      <c r="A25" s="12">
        <v>141310</v>
      </c>
      <c r="B25" s="13" t="s">
        <v>100</v>
      </c>
      <c r="C25" s="13" t="s">
        <v>95</v>
      </c>
      <c r="D25" s="13" t="s">
        <v>102</v>
      </c>
      <c r="E25" s="14" t="s">
        <v>15</v>
      </c>
      <c r="F25" s="14">
        <v>905</v>
      </c>
      <c r="G25" s="14">
        <v>533</v>
      </c>
      <c r="H25" s="15">
        <f t="shared" si="0"/>
        <v>0.411049723756906</v>
      </c>
      <c r="I25" s="23" t="s">
        <v>103</v>
      </c>
      <c r="J25" s="23">
        <f>F25*0.75</f>
        <v>678.75</v>
      </c>
    </row>
    <row r="26" spans="1:10">
      <c r="A26" s="12">
        <v>120359</v>
      </c>
      <c r="B26" s="13" t="s">
        <v>104</v>
      </c>
      <c r="C26" s="13" t="s">
        <v>105</v>
      </c>
      <c r="D26" s="13" t="s">
        <v>106</v>
      </c>
      <c r="E26" s="14" t="s">
        <v>15</v>
      </c>
      <c r="F26" s="14">
        <v>322</v>
      </c>
      <c r="G26" s="14">
        <v>213.73</v>
      </c>
      <c r="H26" s="15">
        <f t="shared" si="0"/>
        <v>0.336242236024845</v>
      </c>
      <c r="I26" s="23" t="s">
        <v>107</v>
      </c>
      <c r="J26" s="23">
        <v>272</v>
      </c>
    </row>
    <row r="27" spans="1:10">
      <c r="A27" s="12">
        <v>241254</v>
      </c>
      <c r="B27" s="13" t="s">
        <v>108</v>
      </c>
      <c r="C27" s="13" t="s">
        <v>109</v>
      </c>
      <c r="D27" s="13" t="s">
        <v>110</v>
      </c>
      <c r="E27" s="14" t="s">
        <v>15</v>
      </c>
      <c r="F27" s="14">
        <v>398</v>
      </c>
      <c r="G27" s="14">
        <v>297.25</v>
      </c>
      <c r="H27" s="15">
        <f t="shared" si="0"/>
        <v>0.253140703517588</v>
      </c>
      <c r="I27" s="23" t="s">
        <v>52</v>
      </c>
      <c r="J27" s="23">
        <v>368</v>
      </c>
    </row>
    <row r="28" spans="1:10">
      <c r="A28" s="12">
        <v>213768</v>
      </c>
      <c r="B28" s="13" t="s">
        <v>111</v>
      </c>
      <c r="C28" s="13" t="s">
        <v>112</v>
      </c>
      <c r="D28" s="13" t="s">
        <v>113</v>
      </c>
      <c r="E28" s="14" t="s">
        <v>15</v>
      </c>
      <c r="F28" s="14">
        <v>398</v>
      </c>
      <c r="G28" s="14">
        <v>338.3</v>
      </c>
      <c r="H28" s="15">
        <f t="shared" si="0"/>
        <v>0.15</v>
      </c>
      <c r="I28" s="23" t="s">
        <v>114</v>
      </c>
      <c r="J28" s="23">
        <v>383</v>
      </c>
    </row>
    <row r="29" spans="1:11">
      <c r="A29" s="12">
        <v>219779</v>
      </c>
      <c r="B29" s="13" t="s">
        <v>115</v>
      </c>
      <c r="C29" s="13" t="s">
        <v>116</v>
      </c>
      <c r="D29" s="13" t="s">
        <v>117</v>
      </c>
      <c r="E29" s="14" t="s">
        <v>15</v>
      </c>
      <c r="F29" s="14">
        <v>390</v>
      </c>
      <c r="G29" s="14">
        <v>350</v>
      </c>
      <c r="H29" s="15">
        <f t="shared" si="0"/>
        <v>0.102564102564103</v>
      </c>
      <c r="I29" s="23" t="s">
        <v>118</v>
      </c>
      <c r="J29" s="23">
        <v>382.5</v>
      </c>
      <c r="K29" s="5" t="s">
        <v>119</v>
      </c>
    </row>
    <row r="30" spans="1:11">
      <c r="A30" s="12">
        <v>247473</v>
      </c>
      <c r="B30" s="13" t="s">
        <v>115</v>
      </c>
      <c r="C30" s="13" t="s">
        <v>116</v>
      </c>
      <c r="D30" s="13" t="s">
        <v>120</v>
      </c>
      <c r="E30" s="14" t="s">
        <v>15</v>
      </c>
      <c r="F30" s="14">
        <v>348</v>
      </c>
      <c r="G30" s="14">
        <v>240</v>
      </c>
      <c r="H30" s="15">
        <f t="shared" si="0"/>
        <v>0.310344827586207</v>
      </c>
      <c r="I30" s="23" t="s">
        <v>121</v>
      </c>
      <c r="J30" s="23">
        <v>323</v>
      </c>
      <c r="K30" s="5" t="s">
        <v>119</v>
      </c>
    </row>
    <row r="31" spans="1:10">
      <c r="A31" s="12">
        <v>229320</v>
      </c>
      <c r="B31" s="13" t="s">
        <v>122</v>
      </c>
      <c r="C31" s="13" t="s">
        <v>123</v>
      </c>
      <c r="D31" s="13" t="s">
        <v>124</v>
      </c>
      <c r="E31" s="14" t="s">
        <v>15</v>
      </c>
      <c r="F31" s="14">
        <v>545</v>
      </c>
      <c r="G31" s="14">
        <v>394.26</v>
      </c>
      <c r="H31" s="15">
        <f t="shared" si="0"/>
        <v>0.276587155963303</v>
      </c>
      <c r="I31" s="23" t="s">
        <v>125</v>
      </c>
      <c r="J31" s="23">
        <v>495</v>
      </c>
    </row>
    <row r="32" spans="1:10">
      <c r="A32" s="12">
        <v>173694</v>
      </c>
      <c r="B32" s="13" t="s">
        <v>126</v>
      </c>
      <c r="C32" s="13" t="s">
        <v>127</v>
      </c>
      <c r="D32" s="13" t="s">
        <v>128</v>
      </c>
      <c r="E32" s="14" t="s">
        <v>15</v>
      </c>
      <c r="F32" s="14">
        <v>380</v>
      </c>
      <c r="G32" s="14">
        <v>230</v>
      </c>
      <c r="H32" s="15">
        <f t="shared" si="0"/>
        <v>0.394736842105263</v>
      </c>
      <c r="I32" s="23" t="s">
        <v>125</v>
      </c>
      <c r="J32" s="23">
        <v>330</v>
      </c>
    </row>
    <row r="33" spans="1:10">
      <c r="A33" s="12">
        <v>194415</v>
      </c>
      <c r="B33" s="13" t="s">
        <v>129</v>
      </c>
      <c r="C33" s="13" t="s">
        <v>130</v>
      </c>
      <c r="D33" s="13" t="s">
        <v>131</v>
      </c>
      <c r="E33" s="14" t="s">
        <v>15</v>
      </c>
      <c r="F33" s="14">
        <v>328</v>
      </c>
      <c r="G33" s="14">
        <v>164</v>
      </c>
      <c r="H33" s="15">
        <f t="shared" si="0"/>
        <v>0.5</v>
      </c>
      <c r="I33" s="23" t="s">
        <v>103</v>
      </c>
      <c r="J33" s="23">
        <v>242</v>
      </c>
    </row>
    <row r="34" spans="1:10">
      <c r="A34" s="12">
        <v>203260</v>
      </c>
      <c r="B34" s="13" t="s">
        <v>132</v>
      </c>
      <c r="C34" s="13" t="s">
        <v>133</v>
      </c>
      <c r="D34" s="13" t="s">
        <v>134</v>
      </c>
      <c r="E34" s="14" t="s">
        <v>15</v>
      </c>
      <c r="F34" s="14">
        <v>388</v>
      </c>
      <c r="G34" s="14">
        <v>159</v>
      </c>
      <c r="H34" s="15">
        <f t="shared" si="0"/>
        <v>0.59020618556701</v>
      </c>
      <c r="I34" s="23" t="s">
        <v>34</v>
      </c>
      <c r="J34" s="23">
        <v>238</v>
      </c>
    </row>
    <row r="35" spans="1:10">
      <c r="A35" s="12">
        <v>209968</v>
      </c>
      <c r="B35" s="13" t="s">
        <v>135</v>
      </c>
      <c r="C35" s="13" t="s">
        <v>136</v>
      </c>
      <c r="D35" s="13" t="s">
        <v>137</v>
      </c>
      <c r="E35" s="14" t="s">
        <v>15</v>
      </c>
      <c r="F35" s="14">
        <v>790</v>
      </c>
      <c r="G35" s="14">
        <v>657.38</v>
      </c>
      <c r="H35" s="15">
        <f t="shared" si="0"/>
        <v>0.167873417721519</v>
      </c>
      <c r="I35" s="23" t="s">
        <v>138</v>
      </c>
      <c r="J35" s="23">
        <v>740</v>
      </c>
    </row>
    <row r="36" spans="1:12">
      <c r="A36" s="12">
        <v>1454</v>
      </c>
      <c r="B36" s="13" t="s">
        <v>139</v>
      </c>
      <c r="C36" s="13" t="s">
        <v>140</v>
      </c>
      <c r="D36" s="13" t="s">
        <v>141</v>
      </c>
      <c r="E36" s="14" t="s">
        <v>15</v>
      </c>
      <c r="F36" s="14">
        <v>520</v>
      </c>
      <c r="G36" s="14">
        <v>385</v>
      </c>
      <c r="H36" s="15">
        <f t="shared" si="0"/>
        <v>0.259615384615385</v>
      </c>
      <c r="I36" s="23" t="s">
        <v>142</v>
      </c>
      <c r="J36" s="23">
        <v>416</v>
      </c>
      <c r="L36" s="6" t="s">
        <v>18</v>
      </c>
    </row>
    <row r="37" ht="18" customHeight="1" spans="1:10">
      <c r="A37" s="12">
        <v>50365</v>
      </c>
      <c r="B37" s="13" t="s">
        <v>143</v>
      </c>
      <c r="C37" s="13" t="s">
        <v>144</v>
      </c>
      <c r="D37" s="13" t="s">
        <v>85</v>
      </c>
      <c r="E37" s="14" t="s">
        <v>15</v>
      </c>
      <c r="F37" s="14">
        <v>598</v>
      </c>
      <c r="G37" s="14">
        <v>242.27</v>
      </c>
      <c r="H37" s="15">
        <f t="shared" si="0"/>
        <v>0.594866220735786</v>
      </c>
      <c r="I37" s="23" t="s">
        <v>145</v>
      </c>
      <c r="J37" s="23">
        <v>458</v>
      </c>
    </row>
    <row r="38" ht="20" customHeight="1" spans="1:10">
      <c r="A38" s="12">
        <v>204405</v>
      </c>
      <c r="B38" s="13" t="s">
        <v>146</v>
      </c>
      <c r="C38" s="13" t="s">
        <v>147</v>
      </c>
      <c r="D38" s="13" t="s">
        <v>148</v>
      </c>
      <c r="E38" s="14" t="s">
        <v>15</v>
      </c>
      <c r="F38" s="14">
        <v>398</v>
      </c>
      <c r="G38" s="14">
        <v>199</v>
      </c>
      <c r="H38" s="15">
        <f t="shared" si="0"/>
        <v>0.5</v>
      </c>
      <c r="I38" s="23" t="s">
        <v>149</v>
      </c>
      <c r="J38" s="23">
        <v>298.5</v>
      </c>
    </row>
    <row r="39" spans="1:10">
      <c r="A39" s="12">
        <v>218288</v>
      </c>
      <c r="B39" s="16" t="s">
        <v>150</v>
      </c>
      <c r="C39" s="13" t="s">
        <v>151</v>
      </c>
      <c r="D39" s="16" t="s">
        <v>152</v>
      </c>
      <c r="E39" s="14" t="s">
        <v>15</v>
      </c>
      <c r="F39" s="14">
        <v>468</v>
      </c>
      <c r="G39" s="14">
        <v>187.2</v>
      </c>
      <c r="H39" s="15">
        <f t="shared" si="0"/>
        <v>0.6</v>
      </c>
      <c r="I39" s="23" t="s">
        <v>153</v>
      </c>
      <c r="J39" s="24">
        <f>F39*0.75</f>
        <v>351</v>
      </c>
    </row>
    <row r="40" spans="1:10">
      <c r="A40" s="12">
        <v>137345</v>
      </c>
      <c r="B40" s="13" t="s">
        <v>154</v>
      </c>
      <c r="C40" s="13" t="s">
        <v>155</v>
      </c>
      <c r="D40" s="13" t="s">
        <v>156</v>
      </c>
      <c r="E40" s="14" t="s">
        <v>15</v>
      </c>
      <c r="F40" s="14">
        <v>345</v>
      </c>
      <c r="G40" s="14">
        <v>138</v>
      </c>
      <c r="H40" s="15">
        <f t="shared" si="0"/>
        <v>0.6</v>
      </c>
      <c r="I40" s="23" t="s">
        <v>157</v>
      </c>
      <c r="J40" s="23">
        <v>258.75</v>
      </c>
    </row>
    <row r="41" spans="1:10">
      <c r="A41" s="12">
        <v>23896</v>
      </c>
      <c r="B41" s="13" t="s">
        <v>158</v>
      </c>
      <c r="C41" s="13" t="s">
        <v>159</v>
      </c>
      <c r="D41" s="13" t="s">
        <v>160</v>
      </c>
      <c r="E41" s="14" t="s">
        <v>15</v>
      </c>
      <c r="F41" s="14">
        <v>495</v>
      </c>
      <c r="G41" s="14">
        <v>394.1</v>
      </c>
      <c r="H41" s="15">
        <f t="shared" si="0"/>
        <v>0.203838383838384</v>
      </c>
      <c r="I41" s="23" t="s">
        <v>161</v>
      </c>
      <c r="J41" s="23">
        <v>470</v>
      </c>
    </row>
    <row r="42" spans="1:10">
      <c r="A42" s="12">
        <v>166583</v>
      </c>
      <c r="B42" s="13" t="s">
        <v>158</v>
      </c>
      <c r="C42" s="13" t="s">
        <v>155</v>
      </c>
      <c r="D42" s="13" t="s">
        <v>160</v>
      </c>
      <c r="E42" s="14" t="s">
        <v>15</v>
      </c>
      <c r="F42" s="14">
        <v>398</v>
      </c>
      <c r="G42" s="14">
        <v>157.5</v>
      </c>
      <c r="H42" s="15">
        <f t="shared" si="0"/>
        <v>0.60427135678392</v>
      </c>
      <c r="I42" s="23" t="s">
        <v>157</v>
      </c>
      <c r="J42" s="23">
        <v>298.5</v>
      </c>
    </row>
    <row r="43" spans="1:10">
      <c r="A43" s="12">
        <v>216310</v>
      </c>
      <c r="B43" s="16" t="s">
        <v>162</v>
      </c>
      <c r="C43" s="13" t="s">
        <v>163</v>
      </c>
      <c r="D43" s="16" t="s">
        <v>164</v>
      </c>
      <c r="E43" s="14" t="s">
        <v>165</v>
      </c>
      <c r="F43" s="14">
        <v>3280</v>
      </c>
      <c r="G43" s="14">
        <v>1680</v>
      </c>
      <c r="H43" s="15">
        <f t="shared" si="0"/>
        <v>0.48780487804878</v>
      </c>
      <c r="I43" s="23" t="s">
        <v>166</v>
      </c>
      <c r="J43" s="24">
        <v>2880</v>
      </c>
    </row>
    <row r="44" spans="1:10">
      <c r="A44" s="12">
        <v>216263</v>
      </c>
      <c r="B44" s="16" t="s">
        <v>162</v>
      </c>
      <c r="C44" s="13" t="s">
        <v>163</v>
      </c>
      <c r="D44" s="16" t="s">
        <v>167</v>
      </c>
      <c r="E44" s="14" t="s">
        <v>165</v>
      </c>
      <c r="F44" s="14">
        <v>3280</v>
      </c>
      <c r="G44" s="14">
        <v>1580</v>
      </c>
      <c r="H44" s="15">
        <f t="shared" si="0"/>
        <v>0.518292682926829</v>
      </c>
      <c r="I44" s="23" t="str">
        <f>VLOOKUP(A44,'[1]单品+挂金品种汇总'!$C$3:$J$370,8,0)</f>
        <v>会员特价：2880元</v>
      </c>
      <c r="J44" s="24">
        <v>2880</v>
      </c>
    </row>
    <row r="45" spans="1:10">
      <c r="A45" s="12">
        <v>152190</v>
      </c>
      <c r="B45" s="13" t="s">
        <v>168</v>
      </c>
      <c r="C45" s="13" t="s">
        <v>169</v>
      </c>
      <c r="D45" s="13" t="s">
        <v>170</v>
      </c>
      <c r="E45" s="14" t="s">
        <v>15</v>
      </c>
      <c r="F45" s="14">
        <v>358</v>
      </c>
      <c r="G45" s="14">
        <v>295.16</v>
      </c>
      <c r="H45" s="15">
        <f t="shared" si="0"/>
        <v>0.175530726256983</v>
      </c>
      <c r="I45" s="23" t="s">
        <v>161</v>
      </c>
      <c r="J45" s="23">
        <v>333</v>
      </c>
    </row>
    <row r="46" spans="1:10">
      <c r="A46" s="12">
        <v>235956</v>
      </c>
      <c r="B46" s="13" t="s">
        <v>171</v>
      </c>
      <c r="C46" s="13" t="s">
        <v>172</v>
      </c>
      <c r="D46" s="13" t="s">
        <v>173</v>
      </c>
      <c r="E46" s="14" t="s">
        <v>15</v>
      </c>
      <c r="F46" s="14">
        <v>398</v>
      </c>
      <c r="G46" s="14">
        <v>273.22</v>
      </c>
      <c r="H46" s="15">
        <f t="shared" si="0"/>
        <v>0.313517587939698</v>
      </c>
      <c r="I46" s="23" t="s">
        <v>174</v>
      </c>
      <c r="J46" s="23">
        <v>348</v>
      </c>
    </row>
    <row r="47" spans="1:10">
      <c r="A47" s="12">
        <v>57531</v>
      </c>
      <c r="B47" s="13" t="s">
        <v>74</v>
      </c>
      <c r="C47" s="13" t="s">
        <v>175</v>
      </c>
      <c r="D47" s="13" t="s">
        <v>176</v>
      </c>
      <c r="E47" s="14" t="s">
        <v>77</v>
      </c>
      <c r="F47" s="14">
        <v>860</v>
      </c>
      <c r="G47" s="14">
        <v>690</v>
      </c>
      <c r="H47" s="15">
        <f t="shared" si="0"/>
        <v>0.197674418604651</v>
      </c>
      <c r="I47" s="23" t="s">
        <v>177</v>
      </c>
      <c r="J47" s="23">
        <v>820</v>
      </c>
    </row>
    <row r="48" spans="1:10">
      <c r="A48" s="12">
        <v>200886</v>
      </c>
      <c r="B48" s="13" t="s">
        <v>74</v>
      </c>
      <c r="C48" s="13" t="s">
        <v>178</v>
      </c>
      <c r="D48" s="13" t="s">
        <v>179</v>
      </c>
      <c r="E48" s="14" t="s">
        <v>15</v>
      </c>
      <c r="F48" s="14">
        <v>860</v>
      </c>
      <c r="G48" s="14">
        <v>690</v>
      </c>
      <c r="H48" s="15">
        <f t="shared" si="0"/>
        <v>0.197674418604651</v>
      </c>
      <c r="I48" s="23" t="s">
        <v>177</v>
      </c>
      <c r="J48" s="23">
        <v>820</v>
      </c>
    </row>
    <row r="49" spans="1:10">
      <c r="A49" s="12">
        <v>98699</v>
      </c>
      <c r="B49" s="13" t="s">
        <v>74</v>
      </c>
      <c r="C49" s="13" t="s">
        <v>175</v>
      </c>
      <c r="D49" s="13" t="s">
        <v>180</v>
      </c>
      <c r="E49" s="14" t="s">
        <v>15</v>
      </c>
      <c r="F49" s="14">
        <v>798</v>
      </c>
      <c r="G49" s="14">
        <v>399</v>
      </c>
      <c r="H49" s="15">
        <f t="shared" si="0"/>
        <v>0.5</v>
      </c>
      <c r="I49" s="23" t="s">
        <v>103</v>
      </c>
      <c r="J49" s="23">
        <v>598.5</v>
      </c>
    </row>
    <row r="50" spans="1:10">
      <c r="A50" s="12">
        <v>43393</v>
      </c>
      <c r="B50" s="16" t="s">
        <v>181</v>
      </c>
      <c r="C50" s="13" t="s">
        <v>182</v>
      </c>
      <c r="D50" s="16" t="s">
        <v>183</v>
      </c>
      <c r="E50" s="14" t="s">
        <v>184</v>
      </c>
      <c r="F50" s="14">
        <v>388</v>
      </c>
      <c r="G50" s="14">
        <v>240</v>
      </c>
      <c r="H50" s="15">
        <f t="shared" si="0"/>
        <v>0.381443298969072</v>
      </c>
      <c r="I50" s="23" t="s">
        <v>45</v>
      </c>
      <c r="J50" s="24">
        <f>F50*0.85</f>
        <v>329.8</v>
      </c>
    </row>
    <row r="51" s="1" customFormat="1" spans="1:12">
      <c r="A51" s="12">
        <v>25</v>
      </c>
      <c r="B51" s="16" t="s">
        <v>185</v>
      </c>
      <c r="C51" s="13" t="s">
        <v>186</v>
      </c>
      <c r="D51" s="16" t="s">
        <v>187</v>
      </c>
      <c r="E51" s="14" t="s">
        <v>15</v>
      </c>
      <c r="F51" s="14">
        <v>368</v>
      </c>
      <c r="G51" s="14">
        <v>234</v>
      </c>
      <c r="H51" s="15">
        <f t="shared" si="0"/>
        <v>0.364130434782609</v>
      </c>
      <c r="I51" s="23" t="s">
        <v>45</v>
      </c>
      <c r="J51" s="24">
        <f>F51*0.85</f>
        <v>312.8</v>
      </c>
      <c r="K51" s="6"/>
      <c r="L51" s="6"/>
    </row>
    <row r="52" spans="1:10">
      <c r="A52" s="12">
        <v>66897</v>
      </c>
      <c r="B52" s="16" t="s">
        <v>188</v>
      </c>
      <c r="C52" s="13" t="s">
        <v>189</v>
      </c>
      <c r="D52" s="16" t="s">
        <v>190</v>
      </c>
      <c r="E52" s="14" t="s">
        <v>191</v>
      </c>
      <c r="F52" s="14">
        <v>438</v>
      </c>
      <c r="G52" s="14">
        <v>360</v>
      </c>
      <c r="H52" s="20">
        <f t="shared" si="0"/>
        <v>0.178082191780822</v>
      </c>
      <c r="I52" s="23" t="s">
        <v>52</v>
      </c>
      <c r="J52" s="24">
        <v>408</v>
      </c>
    </row>
    <row r="53" ht="24" customHeight="1" spans="1:10">
      <c r="A53" s="12">
        <v>183292</v>
      </c>
      <c r="B53" s="16" t="s">
        <v>192</v>
      </c>
      <c r="C53" s="13" t="s">
        <v>193</v>
      </c>
      <c r="D53" s="16" t="s">
        <v>194</v>
      </c>
      <c r="E53" s="14" t="s">
        <v>195</v>
      </c>
      <c r="F53" s="14">
        <v>498</v>
      </c>
      <c r="G53" s="14">
        <v>299</v>
      </c>
      <c r="H53" s="15">
        <f t="shared" si="0"/>
        <v>0.399598393574297</v>
      </c>
      <c r="I53" s="23" t="s">
        <v>45</v>
      </c>
      <c r="J53" s="24">
        <f>F53*0.85</f>
        <v>423.3</v>
      </c>
    </row>
    <row r="54" spans="1:10">
      <c r="A54" s="12">
        <v>47141</v>
      </c>
      <c r="B54" s="16" t="s">
        <v>196</v>
      </c>
      <c r="C54" s="13" t="s">
        <v>197</v>
      </c>
      <c r="D54" s="16" t="s">
        <v>198</v>
      </c>
      <c r="E54" s="14" t="s">
        <v>199</v>
      </c>
      <c r="F54" s="14">
        <v>528</v>
      </c>
      <c r="G54" s="14">
        <v>380</v>
      </c>
      <c r="H54" s="15">
        <f t="shared" si="0"/>
        <v>0.28030303030303</v>
      </c>
      <c r="I54" s="23" t="s">
        <v>45</v>
      </c>
      <c r="J54" s="24">
        <f>F54*0.85</f>
        <v>448.8</v>
      </c>
    </row>
    <row r="55" ht="17" customHeight="1" spans="1:10">
      <c r="A55" s="12">
        <v>84587</v>
      </c>
      <c r="B55" s="16" t="s">
        <v>200</v>
      </c>
      <c r="C55" s="13" t="s">
        <v>197</v>
      </c>
      <c r="D55" s="16" t="s">
        <v>201</v>
      </c>
      <c r="E55" s="14" t="s">
        <v>15</v>
      </c>
      <c r="F55" s="14">
        <v>988</v>
      </c>
      <c r="G55" s="14">
        <v>720</v>
      </c>
      <c r="H55" s="15">
        <f t="shared" si="0"/>
        <v>0.271255060728745</v>
      </c>
      <c r="I55" s="23" t="s">
        <v>45</v>
      </c>
      <c r="J55" s="24">
        <f>F55*0.85</f>
        <v>839.8</v>
      </c>
    </row>
    <row r="56" ht="23" customHeight="1" spans="1:10">
      <c r="A56" s="12">
        <v>201116</v>
      </c>
      <c r="B56" s="16" t="s">
        <v>196</v>
      </c>
      <c r="C56" s="13" t="s">
        <v>202</v>
      </c>
      <c r="D56" s="16" t="s">
        <v>203</v>
      </c>
      <c r="E56" s="14" t="s">
        <v>199</v>
      </c>
      <c r="F56" s="14">
        <v>599</v>
      </c>
      <c r="G56" s="14">
        <v>449.25</v>
      </c>
      <c r="H56" s="15">
        <f t="shared" si="0"/>
        <v>0.25</v>
      </c>
      <c r="I56" s="23" t="s">
        <v>204</v>
      </c>
      <c r="J56" s="24"/>
    </row>
    <row r="57" spans="1:10">
      <c r="A57" s="12">
        <v>245888</v>
      </c>
      <c r="B57" s="16" t="s">
        <v>205</v>
      </c>
      <c r="C57" s="13" t="s">
        <v>206</v>
      </c>
      <c r="D57" s="16" t="s">
        <v>207</v>
      </c>
      <c r="E57" s="14" t="s">
        <v>195</v>
      </c>
      <c r="F57" s="14">
        <v>498</v>
      </c>
      <c r="G57" s="14">
        <v>324</v>
      </c>
      <c r="H57" s="15">
        <f t="shared" si="0"/>
        <v>0.349397590361446</v>
      </c>
      <c r="I57" s="23" t="s">
        <v>45</v>
      </c>
      <c r="J57" s="24">
        <f t="shared" ref="J57:J64" si="1">F57*0.85</f>
        <v>423.3</v>
      </c>
    </row>
    <row r="58" spans="1:10">
      <c r="A58" s="12">
        <v>182698</v>
      </c>
      <c r="B58" s="16" t="s">
        <v>208</v>
      </c>
      <c r="C58" s="13" t="s">
        <v>206</v>
      </c>
      <c r="D58" s="16" t="s">
        <v>209</v>
      </c>
      <c r="E58" s="14" t="s">
        <v>199</v>
      </c>
      <c r="F58" s="14">
        <v>698</v>
      </c>
      <c r="G58" s="14">
        <v>454</v>
      </c>
      <c r="H58" s="15">
        <f t="shared" si="0"/>
        <v>0.349570200573066</v>
      </c>
      <c r="I58" s="23" t="s">
        <v>45</v>
      </c>
      <c r="J58" s="24">
        <f t="shared" si="1"/>
        <v>593.3</v>
      </c>
    </row>
    <row r="59" spans="1:10">
      <c r="A59" s="12">
        <v>191142</v>
      </c>
      <c r="B59" s="16" t="s">
        <v>210</v>
      </c>
      <c r="C59" s="13" t="s">
        <v>211</v>
      </c>
      <c r="D59" s="16" t="s">
        <v>212</v>
      </c>
      <c r="E59" s="14" t="s">
        <v>199</v>
      </c>
      <c r="F59" s="14">
        <v>398</v>
      </c>
      <c r="G59" s="14">
        <v>99</v>
      </c>
      <c r="H59" s="15">
        <f t="shared" si="0"/>
        <v>0.751256281407035</v>
      </c>
      <c r="I59" s="23" t="s">
        <v>45</v>
      </c>
      <c r="J59" s="24">
        <f t="shared" si="1"/>
        <v>338.3</v>
      </c>
    </row>
    <row r="60" spans="1:10">
      <c r="A60" s="12">
        <v>179395</v>
      </c>
      <c r="B60" s="16" t="s">
        <v>213</v>
      </c>
      <c r="C60" s="13" t="s">
        <v>214</v>
      </c>
      <c r="D60" s="16" t="s">
        <v>215</v>
      </c>
      <c r="E60" s="14" t="s">
        <v>15</v>
      </c>
      <c r="F60" s="14">
        <v>430</v>
      </c>
      <c r="G60" s="14">
        <v>322.5</v>
      </c>
      <c r="H60" s="15">
        <f t="shared" si="0"/>
        <v>0.25</v>
      </c>
      <c r="I60" s="23" t="s">
        <v>216</v>
      </c>
      <c r="J60" s="24">
        <f t="shared" si="1"/>
        <v>365.5</v>
      </c>
    </row>
    <row r="61" spans="1:10">
      <c r="A61" s="12">
        <v>216301</v>
      </c>
      <c r="B61" s="16" t="s">
        <v>217</v>
      </c>
      <c r="C61" s="13" t="s">
        <v>163</v>
      </c>
      <c r="D61" s="16" t="s">
        <v>218</v>
      </c>
      <c r="E61" s="14" t="s">
        <v>219</v>
      </c>
      <c r="F61" s="14">
        <v>599</v>
      </c>
      <c r="G61" s="14">
        <v>10</v>
      </c>
      <c r="H61" s="15">
        <f t="shared" si="0"/>
        <v>0.98330550918197</v>
      </c>
      <c r="I61" s="23" t="s">
        <v>45</v>
      </c>
      <c r="J61" s="24">
        <f t="shared" si="1"/>
        <v>509.15</v>
      </c>
    </row>
    <row r="62" spans="1:10">
      <c r="A62" s="12">
        <v>185642</v>
      </c>
      <c r="B62" s="16" t="s">
        <v>220</v>
      </c>
      <c r="C62" s="13" t="s">
        <v>221</v>
      </c>
      <c r="D62" s="16" t="s">
        <v>222</v>
      </c>
      <c r="E62" s="14" t="s">
        <v>195</v>
      </c>
      <c r="F62" s="14">
        <v>368</v>
      </c>
      <c r="G62" s="14">
        <v>276</v>
      </c>
      <c r="H62" s="15">
        <f t="shared" si="0"/>
        <v>0.25</v>
      </c>
      <c r="I62" s="23" t="s">
        <v>45</v>
      </c>
      <c r="J62" s="24">
        <f t="shared" si="1"/>
        <v>312.8</v>
      </c>
    </row>
    <row r="63" spans="1:10">
      <c r="A63" s="12">
        <v>185644</v>
      </c>
      <c r="B63" s="16" t="s">
        <v>220</v>
      </c>
      <c r="C63" s="13" t="s">
        <v>223</v>
      </c>
      <c r="D63" s="16" t="s">
        <v>224</v>
      </c>
      <c r="E63" s="14" t="s">
        <v>195</v>
      </c>
      <c r="F63" s="14">
        <v>598</v>
      </c>
      <c r="G63" s="14">
        <v>448.5</v>
      </c>
      <c r="H63" s="15">
        <f t="shared" si="0"/>
        <v>0.25</v>
      </c>
      <c r="I63" s="23" t="s">
        <v>45</v>
      </c>
      <c r="J63" s="24">
        <f t="shared" si="1"/>
        <v>508.3</v>
      </c>
    </row>
    <row r="64" spans="1:10">
      <c r="A64" s="12">
        <v>187972</v>
      </c>
      <c r="B64" s="16" t="s">
        <v>220</v>
      </c>
      <c r="C64" s="13" t="s">
        <v>223</v>
      </c>
      <c r="D64" s="16" t="s">
        <v>225</v>
      </c>
      <c r="E64" s="14" t="s">
        <v>199</v>
      </c>
      <c r="F64" s="14">
        <v>998</v>
      </c>
      <c r="G64" s="14">
        <v>748.5</v>
      </c>
      <c r="H64" s="15">
        <f t="shared" si="0"/>
        <v>0.25</v>
      </c>
      <c r="I64" s="23" t="s">
        <v>45</v>
      </c>
      <c r="J64" s="24">
        <f t="shared" si="1"/>
        <v>848.3</v>
      </c>
    </row>
    <row r="65" spans="1:10">
      <c r="A65" s="12">
        <v>248129</v>
      </c>
      <c r="B65" s="16" t="s">
        <v>226</v>
      </c>
      <c r="C65" s="13" t="s">
        <v>227</v>
      </c>
      <c r="D65" s="16" t="s">
        <v>228</v>
      </c>
      <c r="E65" s="14" t="s">
        <v>195</v>
      </c>
      <c r="F65" s="14">
        <v>398</v>
      </c>
      <c r="G65" s="14">
        <v>199</v>
      </c>
      <c r="H65" s="15">
        <f t="shared" si="0"/>
        <v>0.5</v>
      </c>
      <c r="I65" s="23" t="str">
        <f>VLOOKUP(A65,'[1]10月晒单'!$B$3:$J$103,9,0)</f>
        <v>直降99元</v>
      </c>
      <c r="J65" s="24">
        <f>398-99</f>
        <v>299</v>
      </c>
    </row>
    <row r="66" spans="1:12">
      <c r="A66" s="12">
        <v>210505</v>
      </c>
      <c r="B66" s="16" t="s">
        <v>229</v>
      </c>
      <c r="C66" s="13" t="s">
        <v>230</v>
      </c>
      <c r="D66" s="16" t="s">
        <v>231</v>
      </c>
      <c r="E66" s="14" t="s">
        <v>15</v>
      </c>
      <c r="F66" s="14">
        <v>17500</v>
      </c>
      <c r="G66" s="14">
        <v>8150</v>
      </c>
      <c r="H66" s="15">
        <f t="shared" ref="H66:H105" si="2">(F66-G66)/F66</f>
        <v>0.534285714285714</v>
      </c>
      <c r="I66" s="23" t="s">
        <v>153</v>
      </c>
      <c r="J66" s="24">
        <f>F66*0.75</f>
        <v>13125</v>
      </c>
      <c r="L66" s="6" t="s">
        <v>18</v>
      </c>
    </row>
    <row r="67" spans="1:12">
      <c r="A67" s="12">
        <v>183051</v>
      </c>
      <c r="B67" s="16" t="s">
        <v>232</v>
      </c>
      <c r="C67" s="13" t="s">
        <v>230</v>
      </c>
      <c r="D67" s="16" t="s">
        <v>233</v>
      </c>
      <c r="E67" s="14" t="s">
        <v>15</v>
      </c>
      <c r="F67" s="14">
        <v>6390</v>
      </c>
      <c r="G67" s="14">
        <v>3195</v>
      </c>
      <c r="H67" s="15">
        <f t="shared" si="2"/>
        <v>0.5</v>
      </c>
      <c r="I67" s="23" t="s">
        <v>153</v>
      </c>
      <c r="J67" s="24">
        <f t="shared" ref="J67:J77" si="3">F67*0.75</f>
        <v>4792.5</v>
      </c>
      <c r="L67" s="6" t="s">
        <v>18</v>
      </c>
    </row>
    <row r="68" spans="1:12">
      <c r="A68" s="12">
        <v>167029</v>
      </c>
      <c r="B68" s="16" t="s">
        <v>234</v>
      </c>
      <c r="C68" s="13" t="s">
        <v>230</v>
      </c>
      <c r="D68" s="16" t="s">
        <v>235</v>
      </c>
      <c r="E68" s="14" t="s">
        <v>15</v>
      </c>
      <c r="F68" s="14">
        <v>2160</v>
      </c>
      <c r="G68" s="14">
        <v>974</v>
      </c>
      <c r="H68" s="15">
        <f t="shared" si="2"/>
        <v>0.549074074074074</v>
      </c>
      <c r="I68" s="23" t="s">
        <v>153</v>
      </c>
      <c r="J68" s="24">
        <f t="shared" si="3"/>
        <v>1620</v>
      </c>
      <c r="L68" s="6" t="s">
        <v>18</v>
      </c>
    </row>
    <row r="69" spans="1:12">
      <c r="A69" s="12">
        <v>159071</v>
      </c>
      <c r="B69" s="16" t="s">
        <v>236</v>
      </c>
      <c r="C69" s="13" t="s">
        <v>230</v>
      </c>
      <c r="D69" s="16" t="s">
        <v>237</v>
      </c>
      <c r="E69" s="14" t="s">
        <v>238</v>
      </c>
      <c r="F69" s="14">
        <v>480</v>
      </c>
      <c r="G69" s="14">
        <v>240</v>
      </c>
      <c r="H69" s="15">
        <f t="shared" si="2"/>
        <v>0.5</v>
      </c>
      <c r="I69" s="23" t="s">
        <v>153</v>
      </c>
      <c r="J69" s="24">
        <f t="shared" si="3"/>
        <v>360</v>
      </c>
      <c r="L69" s="6" t="s">
        <v>18</v>
      </c>
    </row>
    <row r="70" spans="1:12">
      <c r="A70" s="12">
        <v>205855</v>
      </c>
      <c r="B70" s="16" t="s">
        <v>239</v>
      </c>
      <c r="C70" s="13" t="s">
        <v>240</v>
      </c>
      <c r="D70" s="16" t="s">
        <v>241</v>
      </c>
      <c r="E70" s="14" t="s">
        <v>15</v>
      </c>
      <c r="F70" s="14">
        <v>800</v>
      </c>
      <c r="G70" s="14">
        <v>400</v>
      </c>
      <c r="H70" s="15">
        <f t="shared" si="2"/>
        <v>0.5</v>
      </c>
      <c r="I70" s="23" t="s">
        <v>153</v>
      </c>
      <c r="J70" s="24">
        <f t="shared" si="3"/>
        <v>600</v>
      </c>
      <c r="L70" s="6" t="s">
        <v>18</v>
      </c>
    </row>
    <row r="71" s="1" customFormat="1" spans="1:12">
      <c r="A71" s="12">
        <v>238110</v>
      </c>
      <c r="B71" s="16" t="s">
        <v>242</v>
      </c>
      <c r="C71" s="13" t="s">
        <v>243</v>
      </c>
      <c r="D71" s="16" t="s">
        <v>244</v>
      </c>
      <c r="E71" s="14" t="s">
        <v>15</v>
      </c>
      <c r="F71" s="14">
        <v>3800</v>
      </c>
      <c r="G71" s="14">
        <v>1900</v>
      </c>
      <c r="H71" s="15">
        <f t="shared" si="2"/>
        <v>0.5</v>
      </c>
      <c r="I71" s="23" t="s">
        <v>153</v>
      </c>
      <c r="J71" s="24">
        <f t="shared" si="3"/>
        <v>2850</v>
      </c>
      <c r="K71" s="6"/>
      <c r="L71" s="6" t="s">
        <v>18</v>
      </c>
    </row>
    <row r="72" s="1" customFormat="1" spans="1:12">
      <c r="A72" s="12">
        <v>201491</v>
      </c>
      <c r="B72" s="16" t="s">
        <v>245</v>
      </c>
      <c r="C72" s="13" t="s">
        <v>246</v>
      </c>
      <c r="D72" s="16" t="s">
        <v>231</v>
      </c>
      <c r="E72" s="14" t="s">
        <v>15</v>
      </c>
      <c r="F72" s="14">
        <v>14000</v>
      </c>
      <c r="G72" s="14">
        <v>8150</v>
      </c>
      <c r="H72" s="15">
        <f t="shared" si="2"/>
        <v>0.417857142857143</v>
      </c>
      <c r="I72" s="23" t="s">
        <v>153</v>
      </c>
      <c r="J72" s="24">
        <f t="shared" si="3"/>
        <v>10500</v>
      </c>
      <c r="K72" s="6"/>
      <c r="L72" s="6" t="s">
        <v>18</v>
      </c>
    </row>
    <row r="73" spans="1:12">
      <c r="A73" s="12">
        <v>192442</v>
      </c>
      <c r="B73" s="13" t="s">
        <v>247</v>
      </c>
      <c r="C73" s="13" t="s">
        <v>248</v>
      </c>
      <c r="D73" s="13" t="s">
        <v>249</v>
      </c>
      <c r="E73" s="14" t="s">
        <v>15</v>
      </c>
      <c r="F73" s="14">
        <v>799</v>
      </c>
      <c r="G73" s="14">
        <v>397</v>
      </c>
      <c r="H73" s="15">
        <f t="shared" si="2"/>
        <v>0.503128911138924</v>
      </c>
      <c r="I73" s="23" t="s">
        <v>153</v>
      </c>
      <c r="J73" s="23">
        <f t="shared" si="3"/>
        <v>599.25</v>
      </c>
      <c r="L73" s="6" t="s">
        <v>18</v>
      </c>
    </row>
    <row r="74" spans="1:12">
      <c r="A74" s="12">
        <v>188938</v>
      </c>
      <c r="B74" s="13" t="s">
        <v>247</v>
      </c>
      <c r="C74" s="13" t="s">
        <v>248</v>
      </c>
      <c r="D74" s="13" t="s">
        <v>244</v>
      </c>
      <c r="E74" s="14" t="s">
        <v>15</v>
      </c>
      <c r="F74" s="14">
        <v>6199</v>
      </c>
      <c r="G74" s="14">
        <v>3056</v>
      </c>
      <c r="H74" s="15">
        <f t="shared" si="2"/>
        <v>0.507017260848524</v>
      </c>
      <c r="I74" s="23" t="s">
        <v>153</v>
      </c>
      <c r="J74" s="23">
        <f t="shared" si="3"/>
        <v>4649.25</v>
      </c>
      <c r="L74" s="6" t="s">
        <v>18</v>
      </c>
    </row>
    <row r="75" spans="1:12">
      <c r="A75" s="12">
        <v>232066</v>
      </c>
      <c r="B75" s="13" t="s">
        <v>247</v>
      </c>
      <c r="C75" s="13" t="s">
        <v>250</v>
      </c>
      <c r="D75" s="13" t="s">
        <v>251</v>
      </c>
      <c r="E75" s="14" t="s">
        <v>15</v>
      </c>
      <c r="F75" s="14">
        <v>2598</v>
      </c>
      <c r="G75" s="14">
        <v>1170</v>
      </c>
      <c r="H75" s="15">
        <f t="shared" si="2"/>
        <v>0.549653579676674</v>
      </c>
      <c r="I75" s="23" t="s">
        <v>153</v>
      </c>
      <c r="J75" s="23">
        <f t="shared" si="3"/>
        <v>1948.5</v>
      </c>
      <c r="L75" s="6" t="s">
        <v>18</v>
      </c>
    </row>
    <row r="76" spans="1:12">
      <c r="A76" s="12">
        <v>232067</v>
      </c>
      <c r="B76" s="13" t="s">
        <v>247</v>
      </c>
      <c r="C76" s="13" t="s">
        <v>250</v>
      </c>
      <c r="D76" s="13" t="s">
        <v>252</v>
      </c>
      <c r="E76" s="14" t="s">
        <v>15</v>
      </c>
      <c r="F76" s="14">
        <v>1598</v>
      </c>
      <c r="G76" s="14">
        <v>720</v>
      </c>
      <c r="H76" s="15">
        <f t="shared" si="2"/>
        <v>0.549436795994994</v>
      </c>
      <c r="I76" s="23" t="s">
        <v>153</v>
      </c>
      <c r="J76" s="23">
        <f t="shared" si="3"/>
        <v>1198.5</v>
      </c>
      <c r="L76" s="6" t="s">
        <v>18</v>
      </c>
    </row>
    <row r="77" spans="1:10">
      <c r="A77" s="12">
        <v>208214</v>
      </c>
      <c r="B77" s="16" t="s">
        <v>253</v>
      </c>
      <c r="C77" s="13" t="s">
        <v>254</v>
      </c>
      <c r="D77" s="16" t="s">
        <v>255</v>
      </c>
      <c r="E77" s="14" t="s">
        <v>191</v>
      </c>
      <c r="F77" s="14">
        <v>448</v>
      </c>
      <c r="G77" s="14">
        <v>224</v>
      </c>
      <c r="H77" s="15">
        <f t="shared" si="2"/>
        <v>0.5</v>
      </c>
      <c r="I77" s="23" t="s">
        <v>256</v>
      </c>
      <c r="J77" s="24">
        <f t="shared" si="3"/>
        <v>336</v>
      </c>
    </row>
    <row r="78" ht="16" customHeight="1" spans="1:10">
      <c r="A78" s="12">
        <v>190275</v>
      </c>
      <c r="B78" s="16" t="s">
        <v>257</v>
      </c>
      <c r="C78" s="13" t="s">
        <v>258</v>
      </c>
      <c r="D78" s="16" t="s">
        <v>259</v>
      </c>
      <c r="E78" s="14" t="s">
        <v>44</v>
      </c>
      <c r="F78" s="14">
        <v>498</v>
      </c>
      <c r="G78" s="14">
        <v>323.7</v>
      </c>
      <c r="H78" s="15">
        <f t="shared" si="2"/>
        <v>0.35</v>
      </c>
      <c r="I78" s="23" t="s">
        <v>45</v>
      </c>
      <c r="J78" s="24">
        <f>F78*0.85</f>
        <v>423.3</v>
      </c>
    </row>
    <row r="79" spans="1:10">
      <c r="A79" s="12">
        <v>251457</v>
      </c>
      <c r="B79" s="13" t="s">
        <v>260</v>
      </c>
      <c r="C79" s="13" t="s">
        <v>261</v>
      </c>
      <c r="D79" s="13" t="s">
        <v>262</v>
      </c>
      <c r="E79" s="14" t="s">
        <v>15</v>
      </c>
      <c r="F79" s="14">
        <v>516</v>
      </c>
      <c r="G79" s="14">
        <v>258</v>
      </c>
      <c r="H79" s="15">
        <f t="shared" si="2"/>
        <v>0.5</v>
      </c>
      <c r="I79" s="23" t="s">
        <v>103</v>
      </c>
      <c r="J79" s="23">
        <f>F79*0.75</f>
        <v>387</v>
      </c>
    </row>
    <row r="80" spans="1:10">
      <c r="A80" s="12">
        <v>238684</v>
      </c>
      <c r="B80" s="13" t="s">
        <v>263</v>
      </c>
      <c r="C80" s="13" t="s">
        <v>261</v>
      </c>
      <c r="D80" s="13" t="s">
        <v>264</v>
      </c>
      <c r="E80" s="14" t="s">
        <v>15</v>
      </c>
      <c r="F80" s="14">
        <v>598</v>
      </c>
      <c r="G80" s="14">
        <v>299</v>
      </c>
      <c r="H80" s="15">
        <f t="shared" si="2"/>
        <v>0.5</v>
      </c>
      <c r="I80" s="23" t="s">
        <v>265</v>
      </c>
      <c r="J80" s="27">
        <f t="shared" ref="J80:J82" si="4">(F80*2)/3</f>
        <v>398.666666666667</v>
      </c>
    </row>
    <row r="81" spans="1:10">
      <c r="A81" s="12">
        <v>238884</v>
      </c>
      <c r="B81" s="13" t="s">
        <v>263</v>
      </c>
      <c r="C81" s="13" t="s">
        <v>261</v>
      </c>
      <c r="D81" s="13" t="s">
        <v>266</v>
      </c>
      <c r="E81" s="14" t="s">
        <v>15</v>
      </c>
      <c r="F81" s="14">
        <v>638</v>
      </c>
      <c r="G81" s="14">
        <v>319</v>
      </c>
      <c r="H81" s="15">
        <f t="shared" si="2"/>
        <v>0.5</v>
      </c>
      <c r="I81" s="23" t="s">
        <v>265</v>
      </c>
      <c r="J81" s="27">
        <f t="shared" si="4"/>
        <v>425.333333333333</v>
      </c>
    </row>
    <row r="82" spans="1:10">
      <c r="A82" s="12">
        <v>218774</v>
      </c>
      <c r="B82" s="13" t="s">
        <v>263</v>
      </c>
      <c r="C82" s="13" t="s">
        <v>267</v>
      </c>
      <c r="D82" s="13" t="s">
        <v>268</v>
      </c>
      <c r="E82" s="14" t="s">
        <v>15</v>
      </c>
      <c r="F82" s="14">
        <v>698</v>
      </c>
      <c r="G82" s="14">
        <v>260</v>
      </c>
      <c r="H82" s="15">
        <f t="shared" si="2"/>
        <v>0.627507163323782</v>
      </c>
      <c r="I82" s="23" t="s">
        <v>265</v>
      </c>
      <c r="J82" s="27">
        <f t="shared" si="4"/>
        <v>465.333333333333</v>
      </c>
    </row>
    <row r="83" spans="1:10">
      <c r="A83" s="12">
        <v>251445</v>
      </c>
      <c r="B83" s="13" t="s">
        <v>263</v>
      </c>
      <c r="C83" s="13" t="s">
        <v>269</v>
      </c>
      <c r="D83" s="13" t="s">
        <v>270</v>
      </c>
      <c r="E83" s="14" t="s">
        <v>15</v>
      </c>
      <c r="F83" s="14">
        <v>2580</v>
      </c>
      <c r="G83" s="14">
        <v>1548</v>
      </c>
      <c r="H83" s="15">
        <f t="shared" si="2"/>
        <v>0.4</v>
      </c>
      <c r="I83" s="23" t="s">
        <v>153</v>
      </c>
      <c r="J83" s="27">
        <f>F83*0.75</f>
        <v>1935</v>
      </c>
    </row>
    <row r="84" spans="1:10">
      <c r="A84" s="12">
        <v>214828</v>
      </c>
      <c r="B84" s="13" t="s">
        <v>263</v>
      </c>
      <c r="C84" s="13" t="s">
        <v>271</v>
      </c>
      <c r="D84" s="13" t="s">
        <v>272</v>
      </c>
      <c r="E84" s="14" t="s">
        <v>191</v>
      </c>
      <c r="F84" s="14">
        <v>498</v>
      </c>
      <c r="G84" s="14">
        <v>224.1</v>
      </c>
      <c r="H84" s="15">
        <f t="shared" si="2"/>
        <v>0.55</v>
      </c>
      <c r="I84" s="23" t="s">
        <v>265</v>
      </c>
      <c r="J84" s="27">
        <f t="shared" ref="J84:J88" si="5">(F84*2)/3</f>
        <v>332</v>
      </c>
    </row>
    <row r="85" spans="1:10">
      <c r="A85" s="12">
        <v>17765</v>
      </c>
      <c r="B85" s="13" t="s">
        <v>263</v>
      </c>
      <c r="C85" s="13" t="s">
        <v>273</v>
      </c>
      <c r="D85" s="13" t="s">
        <v>274</v>
      </c>
      <c r="E85" s="14" t="s">
        <v>15</v>
      </c>
      <c r="F85" s="14">
        <v>858</v>
      </c>
      <c r="G85" s="14">
        <v>378.4</v>
      </c>
      <c r="H85" s="15">
        <f t="shared" si="2"/>
        <v>0.558974358974359</v>
      </c>
      <c r="I85" s="23" t="s">
        <v>265</v>
      </c>
      <c r="J85" s="27">
        <f t="shared" si="5"/>
        <v>572</v>
      </c>
    </row>
    <row r="86" spans="1:10">
      <c r="A86" s="12">
        <v>29138</v>
      </c>
      <c r="B86" s="13" t="s">
        <v>263</v>
      </c>
      <c r="C86" s="13" t="s">
        <v>273</v>
      </c>
      <c r="D86" s="13" t="s">
        <v>275</v>
      </c>
      <c r="E86" s="14" t="s">
        <v>15</v>
      </c>
      <c r="F86" s="14">
        <v>780</v>
      </c>
      <c r="G86" s="14">
        <v>429</v>
      </c>
      <c r="H86" s="15">
        <f t="shared" si="2"/>
        <v>0.45</v>
      </c>
      <c r="I86" s="23" t="s">
        <v>265</v>
      </c>
      <c r="J86" s="27">
        <f t="shared" si="5"/>
        <v>520</v>
      </c>
    </row>
    <row r="87" spans="1:10">
      <c r="A87" s="12">
        <v>201066</v>
      </c>
      <c r="B87" s="13" t="s">
        <v>263</v>
      </c>
      <c r="C87" s="13" t="s">
        <v>273</v>
      </c>
      <c r="D87" s="13" t="s">
        <v>276</v>
      </c>
      <c r="E87" s="14" t="s">
        <v>195</v>
      </c>
      <c r="F87" s="14">
        <v>680</v>
      </c>
      <c r="G87" s="14">
        <v>374</v>
      </c>
      <c r="H87" s="15">
        <f t="shared" si="2"/>
        <v>0.45</v>
      </c>
      <c r="I87" s="23" t="s">
        <v>265</v>
      </c>
      <c r="J87" s="27">
        <f t="shared" si="5"/>
        <v>453.333333333333</v>
      </c>
    </row>
    <row r="88" spans="1:10">
      <c r="A88" s="12">
        <v>183851</v>
      </c>
      <c r="B88" s="13" t="s">
        <v>263</v>
      </c>
      <c r="C88" s="13" t="s">
        <v>273</v>
      </c>
      <c r="D88" s="13" t="s">
        <v>277</v>
      </c>
      <c r="E88" s="14" t="s">
        <v>278</v>
      </c>
      <c r="F88" s="14">
        <v>450</v>
      </c>
      <c r="G88" s="14">
        <v>239.8</v>
      </c>
      <c r="H88" s="15">
        <f t="shared" si="2"/>
        <v>0.467111111111111</v>
      </c>
      <c r="I88" s="23" t="s">
        <v>265</v>
      </c>
      <c r="J88" s="27">
        <f t="shared" si="5"/>
        <v>300</v>
      </c>
    </row>
    <row r="89" spans="1:10">
      <c r="A89" s="12">
        <v>203007</v>
      </c>
      <c r="B89" s="13" t="s">
        <v>263</v>
      </c>
      <c r="C89" s="13" t="s">
        <v>273</v>
      </c>
      <c r="D89" s="13" t="s">
        <v>279</v>
      </c>
      <c r="E89" s="14" t="s">
        <v>15</v>
      </c>
      <c r="F89" s="14">
        <v>3620</v>
      </c>
      <c r="G89" s="14">
        <v>1991</v>
      </c>
      <c r="H89" s="15">
        <f t="shared" si="2"/>
        <v>0.45</v>
      </c>
      <c r="I89" s="23" t="s">
        <v>153</v>
      </c>
      <c r="J89" s="27">
        <f>F89*0.75</f>
        <v>2715</v>
      </c>
    </row>
    <row r="90" spans="1:10">
      <c r="A90" s="12">
        <v>215489</v>
      </c>
      <c r="B90" s="13" t="s">
        <v>263</v>
      </c>
      <c r="C90" s="13" t="s">
        <v>273</v>
      </c>
      <c r="D90" s="13" t="s">
        <v>280</v>
      </c>
      <c r="E90" s="14" t="s">
        <v>238</v>
      </c>
      <c r="F90" s="14">
        <v>2200</v>
      </c>
      <c r="G90" s="14">
        <v>1210</v>
      </c>
      <c r="H90" s="15">
        <f t="shared" si="2"/>
        <v>0.45</v>
      </c>
      <c r="I90" s="23" t="s">
        <v>153</v>
      </c>
      <c r="J90" s="27">
        <f>F90*0.75</f>
        <v>1650</v>
      </c>
    </row>
    <row r="91" spans="1:10">
      <c r="A91" s="12">
        <v>213103</v>
      </c>
      <c r="B91" s="13" t="s">
        <v>263</v>
      </c>
      <c r="C91" s="13" t="s">
        <v>281</v>
      </c>
      <c r="D91" s="13" t="s">
        <v>282</v>
      </c>
      <c r="E91" s="14" t="s">
        <v>63</v>
      </c>
      <c r="F91" s="14">
        <v>348</v>
      </c>
      <c r="G91" s="14">
        <v>139.2</v>
      </c>
      <c r="H91" s="15">
        <f t="shared" si="2"/>
        <v>0.6</v>
      </c>
      <c r="I91" s="23" t="s">
        <v>265</v>
      </c>
      <c r="J91" s="27">
        <f t="shared" ref="J91:J95" si="6">(F91*2)/3</f>
        <v>232</v>
      </c>
    </row>
    <row r="92" spans="1:10">
      <c r="A92" s="12">
        <v>69007</v>
      </c>
      <c r="B92" s="13" t="s">
        <v>263</v>
      </c>
      <c r="C92" s="13" t="s">
        <v>283</v>
      </c>
      <c r="D92" s="13" t="s">
        <v>284</v>
      </c>
      <c r="E92" s="14" t="s">
        <v>15</v>
      </c>
      <c r="F92" s="14">
        <v>730</v>
      </c>
      <c r="G92" s="14">
        <v>365</v>
      </c>
      <c r="H92" s="15">
        <f t="shared" si="2"/>
        <v>0.5</v>
      </c>
      <c r="I92" s="23" t="s">
        <v>265</v>
      </c>
      <c r="J92" s="27">
        <f t="shared" si="6"/>
        <v>486.666666666667</v>
      </c>
    </row>
    <row r="93" spans="1:10">
      <c r="A93" s="12">
        <v>184751</v>
      </c>
      <c r="B93" s="13" t="s">
        <v>263</v>
      </c>
      <c r="C93" s="13" t="s">
        <v>283</v>
      </c>
      <c r="D93" s="13" t="s">
        <v>285</v>
      </c>
      <c r="E93" s="14" t="s">
        <v>15</v>
      </c>
      <c r="F93" s="14">
        <v>880</v>
      </c>
      <c r="G93" s="14">
        <v>362.5</v>
      </c>
      <c r="H93" s="15">
        <f t="shared" si="2"/>
        <v>0.588068181818182</v>
      </c>
      <c r="I93" s="23" t="s">
        <v>265</v>
      </c>
      <c r="J93" s="27">
        <f t="shared" si="6"/>
        <v>586.666666666667</v>
      </c>
    </row>
    <row r="94" spans="1:10">
      <c r="A94" s="12">
        <v>184752</v>
      </c>
      <c r="B94" s="13" t="s">
        <v>263</v>
      </c>
      <c r="C94" s="13" t="s">
        <v>283</v>
      </c>
      <c r="D94" s="13" t="s">
        <v>286</v>
      </c>
      <c r="E94" s="14" t="s">
        <v>15</v>
      </c>
      <c r="F94" s="14">
        <v>652</v>
      </c>
      <c r="G94" s="14">
        <v>326</v>
      </c>
      <c r="H94" s="15">
        <f t="shared" si="2"/>
        <v>0.5</v>
      </c>
      <c r="I94" s="23" t="s">
        <v>265</v>
      </c>
      <c r="J94" s="27">
        <f t="shared" si="6"/>
        <v>434.666666666667</v>
      </c>
    </row>
    <row r="95" spans="1:10">
      <c r="A95" s="12">
        <v>137519</v>
      </c>
      <c r="B95" s="13" t="s">
        <v>287</v>
      </c>
      <c r="C95" s="13" t="s">
        <v>283</v>
      </c>
      <c r="D95" s="13" t="s">
        <v>288</v>
      </c>
      <c r="E95" s="14" t="s">
        <v>15</v>
      </c>
      <c r="F95" s="14">
        <v>365</v>
      </c>
      <c r="G95" s="14">
        <v>182.5</v>
      </c>
      <c r="H95" s="15">
        <f t="shared" si="2"/>
        <v>0.5</v>
      </c>
      <c r="I95" s="23" t="s">
        <v>265</v>
      </c>
      <c r="J95" s="27">
        <f t="shared" si="6"/>
        <v>243.333333333333</v>
      </c>
    </row>
    <row r="96" spans="1:12">
      <c r="A96" s="12">
        <v>238593</v>
      </c>
      <c r="B96" s="13" t="s">
        <v>289</v>
      </c>
      <c r="C96" s="13" t="s">
        <v>261</v>
      </c>
      <c r="D96" s="13" t="s">
        <v>290</v>
      </c>
      <c r="E96" s="14" t="s">
        <v>15</v>
      </c>
      <c r="F96" s="14">
        <v>1168</v>
      </c>
      <c r="G96" s="14">
        <v>584</v>
      </c>
      <c r="H96" s="15">
        <f t="shared" si="2"/>
        <v>0.5</v>
      </c>
      <c r="I96" s="23" t="s">
        <v>153</v>
      </c>
      <c r="J96" s="23">
        <f t="shared" ref="J96:J99" si="7">F96*0.75</f>
        <v>876</v>
      </c>
      <c r="L96" s="6" t="s">
        <v>18</v>
      </c>
    </row>
    <row r="97" spans="1:12">
      <c r="A97" s="12">
        <v>238600</v>
      </c>
      <c r="B97" s="13" t="s">
        <v>289</v>
      </c>
      <c r="C97" s="13" t="s">
        <v>261</v>
      </c>
      <c r="D97" s="13" t="s">
        <v>291</v>
      </c>
      <c r="E97" s="14" t="s">
        <v>15</v>
      </c>
      <c r="F97" s="14">
        <v>1590</v>
      </c>
      <c r="G97" s="14">
        <v>795</v>
      </c>
      <c r="H97" s="15">
        <f t="shared" si="2"/>
        <v>0.5</v>
      </c>
      <c r="I97" s="23" t="s">
        <v>153</v>
      </c>
      <c r="J97" s="23">
        <f t="shared" si="7"/>
        <v>1192.5</v>
      </c>
      <c r="L97" s="6" t="s">
        <v>18</v>
      </c>
    </row>
    <row r="98" spans="1:12">
      <c r="A98" s="12">
        <v>251261</v>
      </c>
      <c r="B98" s="13" t="s">
        <v>289</v>
      </c>
      <c r="C98" s="13" t="s">
        <v>269</v>
      </c>
      <c r="D98" s="13" t="s">
        <v>292</v>
      </c>
      <c r="E98" s="14" t="s">
        <v>15</v>
      </c>
      <c r="F98" s="14">
        <v>1880</v>
      </c>
      <c r="G98" s="14">
        <v>1128</v>
      </c>
      <c r="H98" s="15">
        <f t="shared" si="2"/>
        <v>0.4</v>
      </c>
      <c r="I98" s="23" t="s">
        <v>153</v>
      </c>
      <c r="J98" s="23">
        <f t="shared" si="7"/>
        <v>1410</v>
      </c>
      <c r="L98" s="6" t="s">
        <v>18</v>
      </c>
    </row>
    <row r="99" spans="1:12">
      <c r="A99" s="12">
        <v>210040</v>
      </c>
      <c r="B99" s="13" t="s">
        <v>289</v>
      </c>
      <c r="C99" s="13" t="s">
        <v>293</v>
      </c>
      <c r="D99" s="13" t="s">
        <v>294</v>
      </c>
      <c r="E99" s="14" t="s">
        <v>15</v>
      </c>
      <c r="F99" s="14">
        <v>1500</v>
      </c>
      <c r="G99" s="14">
        <v>750</v>
      </c>
      <c r="H99" s="15">
        <f t="shared" si="2"/>
        <v>0.5</v>
      </c>
      <c r="I99" s="23" t="s">
        <v>153</v>
      </c>
      <c r="J99" s="23">
        <f t="shared" si="7"/>
        <v>1125</v>
      </c>
      <c r="L99" s="6" t="s">
        <v>18</v>
      </c>
    </row>
    <row r="100" spans="1:10">
      <c r="A100" s="12">
        <v>193958</v>
      </c>
      <c r="B100" s="13" t="s">
        <v>295</v>
      </c>
      <c r="C100" s="13" t="s">
        <v>296</v>
      </c>
      <c r="D100" s="13" t="s">
        <v>297</v>
      </c>
      <c r="E100" s="14" t="s">
        <v>191</v>
      </c>
      <c r="F100" s="14">
        <v>332</v>
      </c>
      <c r="G100" s="14">
        <v>110</v>
      </c>
      <c r="H100" s="15">
        <f t="shared" si="2"/>
        <v>0.668674698795181</v>
      </c>
      <c r="I100" s="23" t="s">
        <v>298</v>
      </c>
      <c r="J100" s="27">
        <f>F100*2/3</f>
        <v>221.333333333333</v>
      </c>
    </row>
    <row r="101" spans="1:10">
      <c r="A101" s="12">
        <v>232091</v>
      </c>
      <c r="B101" s="13" t="s">
        <v>299</v>
      </c>
      <c r="C101" s="13" t="s">
        <v>300</v>
      </c>
      <c r="D101" s="13" t="s">
        <v>301</v>
      </c>
      <c r="E101" s="14" t="s">
        <v>278</v>
      </c>
      <c r="F101" s="14">
        <v>398</v>
      </c>
      <c r="G101" s="14">
        <v>174.5</v>
      </c>
      <c r="H101" s="15">
        <f t="shared" si="2"/>
        <v>0.561557788944724</v>
      </c>
      <c r="I101" s="23" t="s">
        <v>302</v>
      </c>
      <c r="J101" s="27">
        <f>F101*2/3</f>
        <v>265.333333333333</v>
      </c>
    </row>
    <row r="102" spans="1:10">
      <c r="A102" s="12">
        <v>200129</v>
      </c>
      <c r="B102" s="13" t="s">
        <v>303</v>
      </c>
      <c r="C102" s="13" t="s">
        <v>304</v>
      </c>
      <c r="D102" s="13" t="s">
        <v>305</v>
      </c>
      <c r="E102" s="14" t="s">
        <v>278</v>
      </c>
      <c r="F102" s="14">
        <v>850</v>
      </c>
      <c r="G102" s="14">
        <v>162.5</v>
      </c>
      <c r="H102" s="15">
        <f t="shared" si="2"/>
        <v>0.808823529411765</v>
      </c>
      <c r="I102" s="23" t="s">
        <v>306</v>
      </c>
      <c r="J102" s="23">
        <v>425</v>
      </c>
    </row>
    <row r="103" spans="1:10">
      <c r="A103" s="12">
        <v>251443</v>
      </c>
      <c r="B103" s="13" t="s">
        <v>307</v>
      </c>
      <c r="C103" s="13" t="s">
        <v>269</v>
      </c>
      <c r="D103" s="13" t="s">
        <v>308</v>
      </c>
      <c r="E103" s="14" t="s">
        <v>15</v>
      </c>
      <c r="F103" s="14">
        <v>1280</v>
      </c>
      <c r="G103" s="14">
        <v>768</v>
      </c>
      <c r="H103" s="15">
        <f t="shared" si="2"/>
        <v>0.4</v>
      </c>
      <c r="I103" s="23" t="s">
        <v>309</v>
      </c>
      <c r="J103" s="23">
        <f t="shared" ref="J103:J106" si="8">F103*1.5/2</f>
        <v>960</v>
      </c>
    </row>
    <row r="104" spans="1:10">
      <c r="A104" s="12">
        <v>38625</v>
      </c>
      <c r="B104" s="13" t="s">
        <v>310</v>
      </c>
      <c r="C104" s="13" t="s">
        <v>311</v>
      </c>
      <c r="D104" s="13" t="s">
        <v>312</v>
      </c>
      <c r="E104" s="14" t="s">
        <v>15</v>
      </c>
      <c r="F104" s="14">
        <v>2980</v>
      </c>
      <c r="G104" s="14">
        <v>1400</v>
      </c>
      <c r="H104" s="15">
        <f t="shared" si="2"/>
        <v>0.530201342281879</v>
      </c>
      <c r="I104" s="23" t="s">
        <v>309</v>
      </c>
      <c r="J104" s="23">
        <f t="shared" si="8"/>
        <v>2235</v>
      </c>
    </row>
    <row r="105" spans="1:10">
      <c r="A105" s="12">
        <v>38622</v>
      </c>
      <c r="B105" s="13" t="s">
        <v>310</v>
      </c>
      <c r="C105" s="13" t="s">
        <v>313</v>
      </c>
      <c r="D105" s="13" t="s">
        <v>314</v>
      </c>
      <c r="E105" s="14" t="s">
        <v>15</v>
      </c>
      <c r="F105" s="14">
        <v>1400</v>
      </c>
      <c r="G105" s="14">
        <v>560</v>
      </c>
      <c r="H105" s="15">
        <f t="shared" si="2"/>
        <v>0.6</v>
      </c>
      <c r="I105" s="23" t="s">
        <v>309</v>
      </c>
      <c r="J105" s="23">
        <f t="shared" si="8"/>
        <v>1050</v>
      </c>
    </row>
    <row r="106" spans="1:10">
      <c r="A106" s="12">
        <v>73606</v>
      </c>
      <c r="B106" s="13" t="s">
        <v>310</v>
      </c>
      <c r="C106" s="13" t="s">
        <v>313</v>
      </c>
      <c r="D106" s="13" t="s">
        <v>315</v>
      </c>
      <c r="E106" s="14" t="s">
        <v>15</v>
      </c>
      <c r="F106" s="14">
        <v>870</v>
      </c>
      <c r="G106" s="14">
        <v>420</v>
      </c>
      <c r="H106" s="15">
        <f t="shared" ref="H106:H169" si="9">(F106-G106)/F106</f>
        <v>0.517241379310345</v>
      </c>
      <c r="I106" s="23" t="s">
        <v>309</v>
      </c>
      <c r="J106" s="23">
        <f t="shared" si="8"/>
        <v>652.5</v>
      </c>
    </row>
    <row r="107" spans="1:10">
      <c r="A107" s="12">
        <v>38628</v>
      </c>
      <c r="B107" s="13" t="s">
        <v>310</v>
      </c>
      <c r="C107" s="13" t="s">
        <v>316</v>
      </c>
      <c r="D107" s="13" t="s">
        <v>317</v>
      </c>
      <c r="E107" s="14" t="s">
        <v>15</v>
      </c>
      <c r="F107" s="14">
        <v>14000</v>
      </c>
      <c r="G107" s="14">
        <v>5600</v>
      </c>
      <c r="H107" s="15">
        <f t="shared" si="9"/>
        <v>0.6</v>
      </c>
      <c r="I107" s="23" t="s">
        <v>318</v>
      </c>
      <c r="J107" s="23">
        <f>F107*0.69</f>
        <v>9660</v>
      </c>
    </row>
    <row r="108" spans="1:10">
      <c r="A108" s="12">
        <v>214869</v>
      </c>
      <c r="B108" s="13" t="s">
        <v>310</v>
      </c>
      <c r="C108" s="13" t="s">
        <v>316</v>
      </c>
      <c r="D108" s="13" t="s">
        <v>319</v>
      </c>
      <c r="E108" s="14" t="s">
        <v>15</v>
      </c>
      <c r="F108" s="14">
        <v>5600</v>
      </c>
      <c r="G108" s="14">
        <v>2800</v>
      </c>
      <c r="H108" s="15">
        <f t="shared" si="9"/>
        <v>0.5</v>
      </c>
      <c r="I108" s="23" t="s">
        <v>153</v>
      </c>
      <c r="J108" s="23">
        <f>F108*0.75</f>
        <v>4200</v>
      </c>
    </row>
    <row r="109" spans="1:10">
      <c r="A109" s="12">
        <v>51891</v>
      </c>
      <c r="B109" s="13" t="s">
        <v>310</v>
      </c>
      <c r="C109" s="13" t="s">
        <v>316</v>
      </c>
      <c r="D109" s="13" t="s">
        <v>320</v>
      </c>
      <c r="E109" s="14" t="s">
        <v>15</v>
      </c>
      <c r="F109" s="14">
        <v>16800</v>
      </c>
      <c r="G109" s="14">
        <v>8400</v>
      </c>
      <c r="H109" s="15">
        <f t="shared" si="9"/>
        <v>0.5</v>
      </c>
      <c r="I109" s="23" t="s">
        <v>318</v>
      </c>
      <c r="J109" s="23">
        <f>F109*0.69</f>
        <v>11592</v>
      </c>
    </row>
    <row r="110" spans="1:10">
      <c r="A110" s="12">
        <v>223518</v>
      </c>
      <c r="B110" s="13" t="s">
        <v>321</v>
      </c>
      <c r="C110" s="13" t="s">
        <v>322</v>
      </c>
      <c r="D110" s="13" t="s">
        <v>323</v>
      </c>
      <c r="E110" s="14" t="s">
        <v>278</v>
      </c>
      <c r="F110" s="14">
        <v>880</v>
      </c>
      <c r="G110" s="14">
        <v>572</v>
      </c>
      <c r="H110" s="15">
        <f t="shared" si="9"/>
        <v>0.35</v>
      </c>
      <c r="I110" s="23" t="s">
        <v>324</v>
      </c>
      <c r="J110" s="23">
        <v>780</v>
      </c>
    </row>
    <row r="111" spans="1:10">
      <c r="A111" s="12">
        <v>251262</v>
      </c>
      <c r="B111" s="13" t="s">
        <v>325</v>
      </c>
      <c r="C111" s="13" t="s">
        <v>269</v>
      </c>
      <c r="D111" s="13" t="s">
        <v>326</v>
      </c>
      <c r="E111" s="14" t="s">
        <v>15</v>
      </c>
      <c r="F111" s="14">
        <v>12800</v>
      </c>
      <c r="G111" s="14">
        <v>7680</v>
      </c>
      <c r="H111" s="15">
        <f t="shared" si="9"/>
        <v>0.4</v>
      </c>
      <c r="I111" s="23" t="s">
        <v>327</v>
      </c>
      <c r="J111" s="23">
        <v>9984</v>
      </c>
    </row>
    <row r="112" spans="1:10">
      <c r="A112" s="12">
        <v>224241</v>
      </c>
      <c r="B112" s="13" t="s">
        <v>325</v>
      </c>
      <c r="C112" s="13" t="s">
        <v>269</v>
      </c>
      <c r="D112" s="13" t="s">
        <v>328</v>
      </c>
      <c r="E112" s="14" t="s">
        <v>15</v>
      </c>
      <c r="F112" s="14">
        <v>980</v>
      </c>
      <c r="G112" s="14">
        <v>441</v>
      </c>
      <c r="H112" s="15">
        <f t="shared" si="9"/>
        <v>0.55</v>
      </c>
      <c r="I112" s="23" t="s">
        <v>327</v>
      </c>
      <c r="J112" s="23">
        <v>764.4</v>
      </c>
    </row>
    <row r="113" spans="1:10">
      <c r="A113" s="12">
        <v>192579</v>
      </c>
      <c r="B113" s="13" t="s">
        <v>329</v>
      </c>
      <c r="C113" s="13" t="s">
        <v>330</v>
      </c>
      <c r="D113" s="13" t="s">
        <v>331</v>
      </c>
      <c r="E113" s="14" t="s">
        <v>15</v>
      </c>
      <c r="F113" s="14">
        <v>349</v>
      </c>
      <c r="G113" s="14">
        <v>110.26</v>
      </c>
      <c r="H113" s="15">
        <f t="shared" si="9"/>
        <v>0.68406876790831</v>
      </c>
      <c r="I113" s="23" t="s">
        <v>40</v>
      </c>
      <c r="J113" s="23">
        <v>174.5</v>
      </c>
    </row>
    <row r="114" spans="1:10">
      <c r="A114" s="12">
        <v>188362</v>
      </c>
      <c r="B114" s="13" t="s">
        <v>332</v>
      </c>
      <c r="C114" s="13" t="s">
        <v>330</v>
      </c>
      <c r="D114" s="13" t="s">
        <v>333</v>
      </c>
      <c r="E114" s="14" t="s">
        <v>15</v>
      </c>
      <c r="F114" s="14">
        <v>349</v>
      </c>
      <c r="G114" s="14">
        <v>69.8</v>
      </c>
      <c r="H114" s="15">
        <f t="shared" si="9"/>
        <v>0.8</v>
      </c>
      <c r="I114" s="23" t="s">
        <v>40</v>
      </c>
      <c r="J114" s="23">
        <v>174.5</v>
      </c>
    </row>
    <row r="115" spans="1:12">
      <c r="A115" s="12">
        <v>49139</v>
      </c>
      <c r="B115" s="13" t="s">
        <v>334</v>
      </c>
      <c r="C115" s="13" t="s">
        <v>335</v>
      </c>
      <c r="D115" s="13" t="s">
        <v>336</v>
      </c>
      <c r="E115" s="14" t="s">
        <v>63</v>
      </c>
      <c r="F115" s="14">
        <v>1690</v>
      </c>
      <c r="G115" s="14">
        <v>760.5</v>
      </c>
      <c r="H115" s="15">
        <f t="shared" si="9"/>
        <v>0.55</v>
      </c>
      <c r="I115" s="23" t="s">
        <v>153</v>
      </c>
      <c r="J115" s="23">
        <f t="shared" ref="J115:J119" si="10">F115*0.75</f>
        <v>1267.5</v>
      </c>
      <c r="L115" s="6" t="s">
        <v>18</v>
      </c>
    </row>
    <row r="116" spans="1:12">
      <c r="A116" s="12">
        <v>49143</v>
      </c>
      <c r="B116" s="13" t="s">
        <v>334</v>
      </c>
      <c r="C116" s="13" t="s">
        <v>335</v>
      </c>
      <c r="D116" s="13" t="s">
        <v>337</v>
      </c>
      <c r="E116" s="14" t="s">
        <v>63</v>
      </c>
      <c r="F116" s="14">
        <v>780</v>
      </c>
      <c r="G116" s="14">
        <v>351</v>
      </c>
      <c r="H116" s="15">
        <f t="shared" si="9"/>
        <v>0.55</v>
      </c>
      <c r="I116" s="23" t="s">
        <v>153</v>
      </c>
      <c r="J116" s="23">
        <f t="shared" si="10"/>
        <v>585</v>
      </c>
      <c r="L116" s="6" t="s">
        <v>18</v>
      </c>
    </row>
    <row r="117" spans="1:12">
      <c r="A117" s="12">
        <v>49144</v>
      </c>
      <c r="B117" s="13" t="s">
        <v>334</v>
      </c>
      <c r="C117" s="13" t="s">
        <v>335</v>
      </c>
      <c r="D117" s="13" t="s">
        <v>338</v>
      </c>
      <c r="E117" s="14" t="s">
        <v>63</v>
      </c>
      <c r="F117" s="14">
        <v>398</v>
      </c>
      <c r="G117" s="14">
        <v>179.1</v>
      </c>
      <c r="H117" s="15">
        <f t="shared" si="9"/>
        <v>0.55</v>
      </c>
      <c r="I117" s="23" t="s">
        <v>153</v>
      </c>
      <c r="J117" s="23">
        <f t="shared" si="10"/>
        <v>298.5</v>
      </c>
      <c r="L117" s="6" t="s">
        <v>18</v>
      </c>
    </row>
    <row r="118" spans="1:12">
      <c r="A118" s="12">
        <v>49140</v>
      </c>
      <c r="B118" s="13" t="s">
        <v>334</v>
      </c>
      <c r="C118" s="13" t="s">
        <v>335</v>
      </c>
      <c r="D118" s="13" t="s">
        <v>339</v>
      </c>
      <c r="E118" s="14" t="s">
        <v>63</v>
      </c>
      <c r="F118" s="14">
        <v>700</v>
      </c>
      <c r="G118" s="14">
        <v>351</v>
      </c>
      <c r="H118" s="15">
        <f t="shared" si="9"/>
        <v>0.498571428571429</v>
      </c>
      <c r="I118" s="23" t="s">
        <v>153</v>
      </c>
      <c r="J118" s="23">
        <f t="shared" si="10"/>
        <v>525</v>
      </c>
      <c r="L118" s="6" t="s">
        <v>18</v>
      </c>
    </row>
    <row r="119" spans="1:12">
      <c r="A119" s="12">
        <v>49142</v>
      </c>
      <c r="B119" s="13" t="s">
        <v>334</v>
      </c>
      <c r="C119" s="13" t="s">
        <v>335</v>
      </c>
      <c r="D119" s="13" t="s">
        <v>340</v>
      </c>
      <c r="E119" s="14" t="s">
        <v>63</v>
      </c>
      <c r="F119" s="14">
        <v>600</v>
      </c>
      <c r="G119" s="14">
        <v>224.1</v>
      </c>
      <c r="H119" s="15">
        <f t="shared" si="9"/>
        <v>0.6265</v>
      </c>
      <c r="I119" s="23" t="s">
        <v>153</v>
      </c>
      <c r="J119" s="23">
        <f t="shared" si="10"/>
        <v>450</v>
      </c>
      <c r="L119" s="6" t="s">
        <v>18</v>
      </c>
    </row>
    <row r="120" spans="1:10">
      <c r="A120" s="12">
        <v>238559</v>
      </c>
      <c r="B120" s="13" t="s">
        <v>341</v>
      </c>
      <c r="C120" s="13" t="s">
        <v>342</v>
      </c>
      <c r="D120" s="13" t="s">
        <v>294</v>
      </c>
      <c r="E120" s="14" t="s">
        <v>15</v>
      </c>
      <c r="F120" s="14">
        <v>896</v>
      </c>
      <c r="G120" s="14">
        <v>358.4</v>
      </c>
      <c r="H120" s="15">
        <f t="shared" si="9"/>
        <v>0.6</v>
      </c>
      <c r="I120" s="23" t="s">
        <v>103</v>
      </c>
      <c r="J120" s="23">
        <v>672</v>
      </c>
    </row>
    <row r="121" spans="1:10">
      <c r="A121" s="12">
        <v>238925</v>
      </c>
      <c r="B121" s="13" t="s">
        <v>343</v>
      </c>
      <c r="C121" s="13" t="s">
        <v>261</v>
      </c>
      <c r="D121" s="13" t="s">
        <v>344</v>
      </c>
      <c r="E121" s="14" t="s">
        <v>191</v>
      </c>
      <c r="F121" s="14">
        <v>386</v>
      </c>
      <c r="G121" s="14">
        <v>193</v>
      </c>
      <c r="H121" s="15">
        <f t="shared" si="9"/>
        <v>0.5</v>
      </c>
      <c r="I121" s="23" t="s">
        <v>265</v>
      </c>
      <c r="J121" s="27">
        <f>(F121*2)/3</f>
        <v>257.333333333333</v>
      </c>
    </row>
    <row r="122" ht="15" customHeight="1" spans="1:12">
      <c r="A122" s="12">
        <v>70719</v>
      </c>
      <c r="B122" s="13" t="s">
        <v>345</v>
      </c>
      <c r="C122" s="13" t="s">
        <v>335</v>
      </c>
      <c r="D122" s="13" t="s">
        <v>346</v>
      </c>
      <c r="E122" s="14" t="s">
        <v>347</v>
      </c>
      <c r="F122" s="14">
        <v>3580</v>
      </c>
      <c r="G122" s="14">
        <v>1610</v>
      </c>
      <c r="H122" s="15">
        <f t="shared" si="9"/>
        <v>0.550279329608939</v>
      </c>
      <c r="I122" s="23" t="s">
        <v>153</v>
      </c>
      <c r="J122" s="23">
        <f t="shared" ref="J122:J124" si="11">F122*0.75</f>
        <v>2685</v>
      </c>
      <c r="L122" s="6" t="s">
        <v>18</v>
      </c>
    </row>
    <row r="123" ht="15" customHeight="1" spans="1:12">
      <c r="A123" s="12">
        <v>108512</v>
      </c>
      <c r="B123" s="13" t="s">
        <v>345</v>
      </c>
      <c r="C123" s="13" t="s">
        <v>335</v>
      </c>
      <c r="D123" s="13" t="s">
        <v>348</v>
      </c>
      <c r="E123" s="14" t="s">
        <v>238</v>
      </c>
      <c r="F123" s="14">
        <v>4880</v>
      </c>
      <c r="G123" s="14">
        <v>2178</v>
      </c>
      <c r="H123" s="15">
        <f t="shared" si="9"/>
        <v>0.553688524590164</v>
      </c>
      <c r="I123" s="23" t="s">
        <v>153</v>
      </c>
      <c r="J123" s="23">
        <f t="shared" si="11"/>
        <v>3660</v>
      </c>
      <c r="L123" s="6" t="s">
        <v>18</v>
      </c>
    </row>
    <row r="124" ht="15" customHeight="1" spans="1:12">
      <c r="A124" s="12">
        <v>238924</v>
      </c>
      <c r="B124" s="13" t="s">
        <v>345</v>
      </c>
      <c r="C124" s="13" t="s">
        <v>261</v>
      </c>
      <c r="D124" s="13" t="s">
        <v>349</v>
      </c>
      <c r="E124" s="14" t="s">
        <v>15</v>
      </c>
      <c r="F124" s="14">
        <v>5256</v>
      </c>
      <c r="G124" s="14">
        <v>2628</v>
      </c>
      <c r="H124" s="15">
        <f t="shared" si="9"/>
        <v>0.5</v>
      </c>
      <c r="I124" s="23" t="s">
        <v>153</v>
      </c>
      <c r="J124" s="23">
        <f t="shared" si="11"/>
        <v>3942</v>
      </c>
      <c r="L124" s="6" t="s">
        <v>18</v>
      </c>
    </row>
    <row r="125" ht="15" customHeight="1" spans="1:12">
      <c r="A125" s="12">
        <v>28466</v>
      </c>
      <c r="B125" s="13" t="s">
        <v>345</v>
      </c>
      <c r="C125" s="13" t="s">
        <v>283</v>
      </c>
      <c r="D125" s="13" t="s">
        <v>350</v>
      </c>
      <c r="E125" s="14" t="s">
        <v>15</v>
      </c>
      <c r="F125" s="14">
        <v>11858</v>
      </c>
      <c r="G125" s="14">
        <v>5732</v>
      </c>
      <c r="H125" s="15">
        <f t="shared" si="9"/>
        <v>0.516613256872997</v>
      </c>
      <c r="I125" s="23" t="s">
        <v>318</v>
      </c>
      <c r="J125" s="23">
        <f t="shared" ref="J125:J127" si="12">F125*0.69</f>
        <v>8182.02</v>
      </c>
      <c r="L125" s="6" t="s">
        <v>18</v>
      </c>
    </row>
    <row r="126" ht="15" customHeight="1" spans="1:12">
      <c r="A126" s="12">
        <v>54823</v>
      </c>
      <c r="B126" s="13" t="s">
        <v>345</v>
      </c>
      <c r="C126" s="13" t="s">
        <v>283</v>
      </c>
      <c r="D126" s="13" t="s">
        <v>351</v>
      </c>
      <c r="E126" s="14" t="s">
        <v>15</v>
      </c>
      <c r="F126" s="14">
        <v>24960</v>
      </c>
      <c r="G126" s="14">
        <v>11975</v>
      </c>
      <c r="H126" s="15">
        <f t="shared" si="9"/>
        <v>0.520232371794872</v>
      </c>
      <c r="I126" s="23" t="s">
        <v>318</v>
      </c>
      <c r="J126" s="23">
        <f t="shared" si="12"/>
        <v>17222.4</v>
      </c>
      <c r="L126" s="6" t="s">
        <v>18</v>
      </c>
    </row>
    <row r="127" ht="15" customHeight="1" spans="1:12">
      <c r="A127" s="12">
        <v>52882</v>
      </c>
      <c r="B127" s="13" t="s">
        <v>345</v>
      </c>
      <c r="C127" s="13" t="s">
        <v>283</v>
      </c>
      <c r="D127" s="13" t="s">
        <v>352</v>
      </c>
      <c r="E127" s="14" t="s">
        <v>15</v>
      </c>
      <c r="F127" s="14">
        <v>14960</v>
      </c>
      <c r="G127" s="14">
        <v>7185</v>
      </c>
      <c r="H127" s="15">
        <f t="shared" si="9"/>
        <v>0.519719251336898</v>
      </c>
      <c r="I127" s="23" t="s">
        <v>318</v>
      </c>
      <c r="J127" s="23">
        <f t="shared" si="12"/>
        <v>10322.4</v>
      </c>
      <c r="L127" s="6" t="s">
        <v>18</v>
      </c>
    </row>
    <row r="128" ht="15" customHeight="1" spans="1:12">
      <c r="A128" s="12">
        <v>118426</v>
      </c>
      <c r="B128" s="13" t="s">
        <v>345</v>
      </c>
      <c r="C128" s="13" t="s">
        <v>283</v>
      </c>
      <c r="D128" s="13" t="s">
        <v>353</v>
      </c>
      <c r="E128" s="14" t="s">
        <v>15</v>
      </c>
      <c r="F128" s="14">
        <v>3980</v>
      </c>
      <c r="G128" s="14">
        <v>1970</v>
      </c>
      <c r="H128" s="15">
        <f t="shared" si="9"/>
        <v>0.505025125628141</v>
      </c>
      <c r="I128" s="23" t="s">
        <v>153</v>
      </c>
      <c r="J128" s="23">
        <f t="shared" ref="J128:J132" si="13">F128*0.75</f>
        <v>2985</v>
      </c>
      <c r="L128" s="6" t="s">
        <v>18</v>
      </c>
    </row>
    <row r="129" ht="15" customHeight="1" spans="1:12">
      <c r="A129" s="12">
        <v>185121</v>
      </c>
      <c r="B129" s="13" t="s">
        <v>345</v>
      </c>
      <c r="C129" s="13" t="s">
        <v>283</v>
      </c>
      <c r="D129" s="13" t="s">
        <v>354</v>
      </c>
      <c r="E129" s="14" t="s">
        <v>191</v>
      </c>
      <c r="F129" s="14">
        <v>776</v>
      </c>
      <c r="G129" s="14">
        <v>388</v>
      </c>
      <c r="H129" s="15">
        <f t="shared" si="9"/>
        <v>0.5</v>
      </c>
      <c r="I129" s="23" t="s">
        <v>153</v>
      </c>
      <c r="J129" s="23">
        <f t="shared" si="13"/>
        <v>582</v>
      </c>
      <c r="L129" s="6" t="s">
        <v>18</v>
      </c>
    </row>
    <row r="130" ht="15" customHeight="1" spans="1:12">
      <c r="A130" s="12">
        <v>48571</v>
      </c>
      <c r="B130" s="13" t="s">
        <v>345</v>
      </c>
      <c r="C130" s="13" t="s">
        <v>283</v>
      </c>
      <c r="D130" s="13" t="s">
        <v>355</v>
      </c>
      <c r="E130" s="14" t="s">
        <v>15</v>
      </c>
      <c r="F130" s="14">
        <v>9890</v>
      </c>
      <c r="G130" s="14">
        <v>4777</v>
      </c>
      <c r="H130" s="15">
        <f t="shared" si="9"/>
        <v>0.516986855409505</v>
      </c>
      <c r="I130" s="23" t="s">
        <v>318</v>
      </c>
      <c r="J130" s="23">
        <f>F130*0.69</f>
        <v>6824.1</v>
      </c>
      <c r="L130" s="6" t="s">
        <v>18</v>
      </c>
    </row>
    <row r="131" spans="1:10">
      <c r="A131" s="12">
        <v>207866</v>
      </c>
      <c r="B131" s="13" t="s">
        <v>356</v>
      </c>
      <c r="C131" s="13" t="s">
        <v>261</v>
      </c>
      <c r="D131" s="13" t="s">
        <v>357</v>
      </c>
      <c r="E131" s="14" t="s">
        <v>15</v>
      </c>
      <c r="F131" s="14">
        <v>480</v>
      </c>
      <c r="G131" s="14">
        <v>240</v>
      </c>
      <c r="H131" s="15">
        <f t="shared" si="9"/>
        <v>0.5</v>
      </c>
      <c r="I131" s="23" t="s">
        <v>153</v>
      </c>
      <c r="J131" s="23">
        <f t="shared" si="13"/>
        <v>360</v>
      </c>
    </row>
    <row r="132" spans="1:10">
      <c r="A132" s="12">
        <v>28470</v>
      </c>
      <c r="B132" s="13" t="s">
        <v>358</v>
      </c>
      <c r="C132" s="13" t="s">
        <v>283</v>
      </c>
      <c r="D132" s="13" t="s">
        <v>359</v>
      </c>
      <c r="E132" s="14" t="s">
        <v>15</v>
      </c>
      <c r="F132" s="14">
        <v>631</v>
      </c>
      <c r="G132" s="14">
        <v>315.5</v>
      </c>
      <c r="H132" s="15">
        <f t="shared" si="9"/>
        <v>0.5</v>
      </c>
      <c r="I132" s="23" t="s">
        <v>153</v>
      </c>
      <c r="J132" s="23">
        <f t="shared" si="13"/>
        <v>473.25</v>
      </c>
    </row>
    <row r="133" spans="1:10">
      <c r="A133" s="12">
        <v>251290</v>
      </c>
      <c r="B133" s="16" t="s">
        <v>360</v>
      </c>
      <c r="C133" s="13" t="s">
        <v>261</v>
      </c>
      <c r="D133" s="16" t="s">
        <v>361</v>
      </c>
      <c r="E133" s="14" t="s">
        <v>15</v>
      </c>
      <c r="F133" s="14">
        <v>4600</v>
      </c>
      <c r="G133" s="14">
        <v>2300</v>
      </c>
      <c r="H133" s="15">
        <f t="shared" si="9"/>
        <v>0.5</v>
      </c>
      <c r="I133" s="23" t="s">
        <v>327</v>
      </c>
      <c r="J133" s="24">
        <f>F133*0.78</f>
        <v>3588</v>
      </c>
    </row>
    <row r="134" spans="1:10">
      <c r="A134" s="12">
        <v>203055</v>
      </c>
      <c r="B134" s="16" t="s">
        <v>362</v>
      </c>
      <c r="C134" s="13" t="s">
        <v>363</v>
      </c>
      <c r="D134" s="16" t="s">
        <v>364</v>
      </c>
      <c r="E134" s="14" t="s">
        <v>15</v>
      </c>
      <c r="F134" s="14">
        <v>600</v>
      </c>
      <c r="G134" s="14">
        <v>390</v>
      </c>
      <c r="H134" s="15">
        <f t="shared" si="9"/>
        <v>0.35</v>
      </c>
      <c r="I134" s="23" t="s">
        <v>45</v>
      </c>
      <c r="J134" s="24">
        <f t="shared" ref="J134:J155" si="14">F134*0.85</f>
        <v>510</v>
      </c>
    </row>
    <row r="135" spans="1:10">
      <c r="A135" s="12">
        <v>203054</v>
      </c>
      <c r="B135" s="16" t="s">
        <v>365</v>
      </c>
      <c r="C135" s="13" t="s">
        <v>363</v>
      </c>
      <c r="D135" s="16" t="s">
        <v>366</v>
      </c>
      <c r="E135" s="14" t="s">
        <v>15</v>
      </c>
      <c r="F135" s="14">
        <v>2280</v>
      </c>
      <c r="G135" s="14">
        <v>1482</v>
      </c>
      <c r="H135" s="15">
        <f t="shared" si="9"/>
        <v>0.35</v>
      </c>
      <c r="I135" s="23" t="s">
        <v>45</v>
      </c>
      <c r="J135" s="24">
        <f t="shared" si="14"/>
        <v>1938</v>
      </c>
    </row>
    <row r="136" spans="1:10">
      <c r="A136" s="12">
        <v>199410</v>
      </c>
      <c r="B136" s="16" t="s">
        <v>367</v>
      </c>
      <c r="C136" s="13" t="s">
        <v>368</v>
      </c>
      <c r="D136" s="16" t="s">
        <v>369</v>
      </c>
      <c r="E136" s="14" t="s">
        <v>15</v>
      </c>
      <c r="F136" s="14">
        <v>338</v>
      </c>
      <c r="G136" s="14">
        <v>152.1</v>
      </c>
      <c r="H136" s="15">
        <f t="shared" si="9"/>
        <v>0.55</v>
      </c>
      <c r="I136" s="23" t="s">
        <v>45</v>
      </c>
      <c r="J136" s="24">
        <f t="shared" si="14"/>
        <v>287.3</v>
      </c>
    </row>
    <row r="137" spans="1:10">
      <c r="A137" s="12">
        <v>199233</v>
      </c>
      <c r="B137" s="16" t="s">
        <v>370</v>
      </c>
      <c r="C137" s="13" t="s">
        <v>371</v>
      </c>
      <c r="D137" s="16" t="s">
        <v>372</v>
      </c>
      <c r="E137" s="14" t="s">
        <v>15</v>
      </c>
      <c r="F137" s="14">
        <v>468</v>
      </c>
      <c r="G137" s="14">
        <v>210.6</v>
      </c>
      <c r="H137" s="15">
        <f t="shared" si="9"/>
        <v>0.55</v>
      </c>
      <c r="I137" s="23" t="s">
        <v>45</v>
      </c>
      <c r="J137" s="24">
        <f t="shared" si="14"/>
        <v>397.8</v>
      </c>
    </row>
    <row r="138" spans="1:10">
      <c r="A138" s="12">
        <v>180105</v>
      </c>
      <c r="B138" s="16" t="s">
        <v>373</v>
      </c>
      <c r="C138" s="13" t="s">
        <v>371</v>
      </c>
      <c r="D138" s="16" t="s">
        <v>374</v>
      </c>
      <c r="E138" s="14" t="s">
        <v>195</v>
      </c>
      <c r="F138" s="14">
        <v>498</v>
      </c>
      <c r="G138" s="14">
        <v>224.1</v>
      </c>
      <c r="H138" s="15">
        <f t="shared" si="9"/>
        <v>0.55</v>
      </c>
      <c r="I138" s="23" t="s">
        <v>45</v>
      </c>
      <c r="J138" s="24">
        <f t="shared" si="14"/>
        <v>423.3</v>
      </c>
    </row>
    <row r="139" spans="1:10">
      <c r="A139" s="12">
        <v>160451</v>
      </c>
      <c r="B139" s="16" t="s">
        <v>375</v>
      </c>
      <c r="C139" s="13" t="s">
        <v>376</v>
      </c>
      <c r="D139" s="16" t="s">
        <v>377</v>
      </c>
      <c r="E139" s="14" t="s">
        <v>15</v>
      </c>
      <c r="F139" s="14">
        <v>538</v>
      </c>
      <c r="G139" s="14">
        <v>269</v>
      </c>
      <c r="H139" s="15">
        <f t="shared" si="9"/>
        <v>0.5</v>
      </c>
      <c r="I139" s="23" t="s">
        <v>45</v>
      </c>
      <c r="J139" s="24">
        <f t="shared" si="14"/>
        <v>457.3</v>
      </c>
    </row>
    <row r="140" spans="1:10">
      <c r="A140" s="12">
        <v>161354</v>
      </c>
      <c r="B140" s="16" t="s">
        <v>378</v>
      </c>
      <c r="C140" s="13" t="s">
        <v>376</v>
      </c>
      <c r="D140" s="16" t="s">
        <v>379</v>
      </c>
      <c r="E140" s="14" t="s">
        <v>15</v>
      </c>
      <c r="F140" s="14">
        <v>688</v>
      </c>
      <c r="G140" s="14">
        <v>344</v>
      </c>
      <c r="H140" s="15">
        <f t="shared" si="9"/>
        <v>0.5</v>
      </c>
      <c r="I140" s="23" t="s">
        <v>45</v>
      </c>
      <c r="J140" s="24">
        <f t="shared" si="14"/>
        <v>584.8</v>
      </c>
    </row>
    <row r="141" spans="1:10">
      <c r="A141" s="12">
        <v>213177</v>
      </c>
      <c r="B141" s="16" t="s">
        <v>380</v>
      </c>
      <c r="C141" s="13" t="s">
        <v>381</v>
      </c>
      <c r="D141" s="16" t="s">
        <v>251</v>
      </c>
      <c r="E141" s="14" t="s">
        <v>15</v>
      </c>
      <c r="F141" s="14">
        <v>329</v>
      </c>
      <c r="G141" s="14">
        <v>164.5</v>
      </c>
      <c r="H141" s="15">
        <f t="shared" si="9"/>
        <v>0.5</v>
      </c>
      <c r="I141" s="23" t="s">
        <v>45</v>
      </c>
      <c r="J141" s="24">
        <f t="shared" si="14"/>
        <v>279.65</v>
      </c>
    </row>
    <row r="142" spans="1:10">
      <c r="A142" s="12">
        <v>213178</v>
      </c>
      <c r="B142" s="16" t="s">
        <v>382</v>
      </c>
      <c r="C142" s="13" t="s">
        <v>381</v>
      </c>
      <c r="D142" s="16" t="s">
        <v>251</v>
      </c>
      <c r="E142" s="14" t="s">
        <v>15</v>
      </c>
      <c r="F142" s="14">
        <v>329</v>
      </c>
      <c r="G142" s="14">
        <v>164.5</v>
      </c>
      <c r="H142" s="15">
        <f t="shared" si="9"/>
        <v>0.5</v>
      </c>
      <c r="I142" s="23" t="s">
        <v>45</v>
      </c>
      <c r="J142" s="24">
        <f t="shared" si="14"/>
        <v>279.65</v>
      </c>
    </row>
    <row r="143" spans="1:10">
      <c r="A143" s="12">
        <v>213183</v>
      </c>
      <c r="B143" s="16" t="s">
        <v>383</v>
      </c>
      <c r="C143" s="13" t="s">
        <v>381</v>
      </c>
      <c r="D143" s="16" t="s">
        <v>384</v>
      </c>
      <c r="E143" s="14" t="s">
        <v>15</v>
      </c>
      <c r="F143" s="14">
        <v>399</v>
      </c>
      <c r="G143" s="14">
        <v>199.5</v>
      </c>
      <c r="H143" s="15">
        <f t="shared" si="9"/>
        <v>0.5</v>
      </c>
      <c r="I143" s="23" t="s">
        <v>45</v>
      </c>
      <c r="J143" s="24">
        <f t="shared" si="14"/>
        <v>339.15</v>
      </c>
    </row>
    <row r="144" spans="1:10">
      <c r="A144" s="12">
        <v>213181</v>
      </c>
      <c r="B144" s="16" t="s">
        <v>385</v>
      </c>
      <c r="C144" s="13" t="s">
        <v>381</v>
      </c>
      <c r="D144" s="16" t="s">
        <v>252</v>
      </c>
      <c r="E144" s="14" t="s">
        <v>15</v>
      </c>
      <c r="F144" s="14">
        <v>439</v>
      </c>
      <c r="G144" s="14">
        <v>219.5</v>
      </c>
      <c r="H144" s="15">
        <f t="shared" si="9"/>
        <v>0.5</v>
      </c>
      <c r="I144" s="23" t="s">
        <v>45</v>
      </c>
      <c r="J144" s="24">
        <f t="shared" si="14"/>
        <v>373.15</v>
      </c>
    </row>
    <row r="145" spans="1:10">
      <c r="A145" s="12">
        <v>225822</v>
      </c>
      <c r="B145" s="16" t="s">
        <v>386</v>
      </c>
      <c r="C145" s="13" t="s">
        <v>387</v>
      </c>
      <c r="D145" s="16" t="s">
        <v>388</v>
      </c>
      <c r="E145" s="14" t="s">
        <v>199</v>
      </c>
      <c r="F145" s="14">
        <v>7850</v>
      </c>
      <c r="G145" s="14">
        <v>5102.5</v>
      </c>
      <c r="H145" s="15">
        <f t="shared" si="9"/>
        <v>0.35</v>
      </c>
      <c r="I145" s="23" t="s">
        <v>45</v>
      </c>
      <c r="J145" s="24">
        <f t="shared" si="14"/>
        <v>6672.5</v>
      </c>
    </row>
    <row r="146" spans="1:10">
      <c r="A146" s="12">
        <v>130577</v>
      </c>
      <c r="B146" s="16" t="s">
        <v>389</v>
      </c>
      <c r="C146" s="13" t="s">
        <v>390</v>
      </c>
      <c r="D146" s="16" t="s">
        <v>391</v>
      </c>
      <c r="E146" s="14" t="s">
        <v>199</v>
      </c>
      <c r="F146" s="14">
        <v>2990</v>
      </c>
      <c r="G146" s="14">
        <v>2093</v>
      </c>
      <c r="H146" s="15">
        <f t="shared" si="9"/>
        <v>0.3</v>
      </c>
      <c r="I146" s="23" t="s">
        <v>45</v>
      </c>
      <c r="J146" s="24">
        <f t="shared" si="14"/>
        <v>2541.5</v>
      </c>
    </row>
    <row r="147" spans="1:10">
      <c r="A147" s="12">
        <v>168001</v>
      </c>
      <c r="B147" s="16" t="s">
        <v>392</v>
      </c>
      <c r="C147" s="13" t="s">
        <v>390</v>
      </c>
      <c r="D147" s="16" t="s">
        <v>393</v>
      </c>
      <c r="E147" s="14" t="s">
        <v>199</v>
      </c>
      <c r="F147" s="14">
        <v>10800</v>
      </c>
      <c r="G147" s="14">
        <v>7560</v>
      </c>
      <c r="H147" s="15">
        <f t="shared" si="9"/>
        <v>0.3</v>
      </c>
      <c r="I147" s="23" t="s">
        <v>45</v>
      </c>
      <c r="J147" s="24">
        <f t="shared" si="14"/>
        <v>9180</v>
      </c>
    </row>
    <row r="148" spans="1:10">
      <c r="A148" s="12">
        <v>200110</v>
      </c>
      <c r="B148" s="16" t="s">
        <v>394</v>
      </c>
      <c r="C148" s="13" t="s">
        <v>395</v>
      </c>
      <c r="D148" s="16" t="s">
        <v>396</v>
      </c>
      <c r="E148" s="14" t="s">
        <v>199</v>
      </c>
      <c r="F148" s="14">
        <v>3680</v>
      </c>
      <c r="G148" s="14">
        <v>2024</v>
      </c>
      <c r="H148" s="15">
        <f t="shared" si="9"/>
        <v>0.45</v>
      </c>
      <c r="I148" s="23" t="s">
        <v>45</v>
      </c>
      <c r="J148" s="24">
        <f t="shared" si="14"/>
        <v>3128</v>
      </c>
    </row>
    <row r="149" spans="1:10">
      <c r="A149" s="12">
        <v>226703</v>
      </c>
      <c r="B149" s="16" t="s">
        <v>397</v>
      </c>
      <c r="C149" s="13" t="s">
        <v>398</v>
      </c>
      <c r="D149" s="16" t="s">
        <v>399</v>
      </c>
      <c r="E149" s="14" t="s">
        <v>15</v>
      </c>
      <c r="F149" s="14">
        <v>588</v>
      </c>
      <c r="G149" s="14">
        <v>318</v>
      </c>
      <c r="H149" s="15">
        <f t="shared" si="9"/>
        <v>0.459183673469388</v>
      </c>
      <c r="I149" s="23" t="s">
        <v>45</v>
      </c>
      <c r="J149" s="24">
        <f t="shared" si="14"/>
        <v>499.8</v>
      </c>
    </row>
    <row r="150" spans="1:10">
      <c r="A150" s="12">
        <v>188538</v>
      </c>
      <c r="B150" s="16" t="s">
        <v>400</v>
      </c>
      <c r="C150" s="13" t="s">
        <v>401</v>
      </c>
      <c r="D150" s="16" t="s">
        <v>402</v>
      </c>
      <c r="E150" s="14" t="s">
        <v>199</v>
      </c>
      <c r="F150" s="14">
        <v>368</v>
      </c>
      <c r="G150" s="14">
        <v>195</v>
      </c>
      <c r="H150" s="15">
        <f t="shared" si="9"/>
        <v>0.470108695652174</v>
      </c>
      <c r="I150" s="23" t="s">
        <v>45</v>
      </c>
      <c r="J150" s="24">
        <f t="shared" si="14"/>
        <v>312.8</v>
      </c>
    </row>
    <row r="151" spans="1:10">
      <c r="A151" s="12">
        <v>203688</v>
      </c>
      <c r="B151" s="16" t="s">
        <v>403</v>
      </c>
      <c r="C151" s="13" t="s">
        <v>404</v>
      </c>
      <c r="D151" s="16" t="s">
        <v>405</v>
      </c>
      <c r="E151" s="14" t="s">
        <v>199</v>
      </c>
      <c r="F151" s="14">
        <v>1298</v>
      </c>
      <c r="G151" s="14">
        <v>908.6</v>
      </c>
      <c r="H151" s="15">
        <f t="shared" si="9"/>
        <v>0.3</v>
      </c>
      <c r="I151" s="23" t="s">
        <v>45</v>
      </c>
      <c r="J151" s="24">
        <f t="shared" si="14"/>
        <v>1103.3</v>
      </c>
    </row>
    <row r="152" spans="1:10">
      <c r="A152" s="12">
        <v>198482</v>
      </c>
      <c r="B152" s="16" t="s">
        <v>406</v>
      </c>
      <c r="C152" s="13" t="s">
        <v>407</v>
      </c>
      <c r="D152" s="16" t="s">
        <v>408</v>
      </c>
      <c r="E152" s="14" t="s">
        <v>199</v>
      </c>
      <c r="F152" s="14">
        <v>399</v>
      </c>
      <c r="G152" s="14">
        <v>239.4</v>
      </c>
      <c r="H152" s="15">
        <f t="shared" si="9"/>
        <v>0.4</v>
      </c>
      <c r="I152" s="23" t="s">
        <v>45</v>
      </c>
      <c r="J152" s="24">
        <f t="shared" si="14"/>
        <v>339.15</v>
      </c>
    </row>
    <row r="153" spans="1:10">
      <c r="A153" s="12">
        <v>185476</v>
      </c>
      <c r="B153" s="16" t="s">
        <v>409</v>
      </c>
      <c r="C153" s="13" t="s">
        <v>407</v>
      </c>
      <c r="D153" s="16" t="s">
        <v>410</v>
      </c>
      <c r="E153" s="14" t="s">
        <v>199</v>
      </c>
      <c r="F153" s="14">
        <v>328</v>
      </c>
      <c r="G153" s="14">
        <v>198</v>
      </c>
      <c r="H153" s="15">
        <f t="shared" si="9"/>
        <v>0.396341463414634</v>
      </c>
      <c r="I153" s="23" t="s">
        <v>45</v>
      </c>
      <c r="J153" s="24">
        <f t="shared" si="14"/>
        <v>278.8</v>
      </c>
    </row>
    <row r="154" spans="1:10">
      <c r="A154" s="12">
        <v>181805</v>
      </c>
      <c r="B154" s="16" t="s">
        <v>411</v>
      </c>
      <c r="C154" s="13" t="s">
        <v>412</v>
      </c>
      <c r="D154" s="16" t="s">
        <v>413</v>
      </c>
      <c r="E154" s="14" t="s">
        <v>199</v>
      </c>
      <c r="F154" s="14">
        <v>498</v>
      </c>
      <c r="G154" s="14">
        <v>273.9</v>
      </c>
      <c r="H154" s="15">
        <f t="shared" si="9"/>
        <v>0.45</v>
      </c>
      <c r="I154" s="23" t="s">
        <v>45</v>
      </c>
      <c r="J154" s="24">
        <f t="shared" si="14"/>
        <v>423.3</v>
      </c>
    </row>
    <row r="155" spans="1:10">
      <c r="A155" s="12">
        <v>236856</v>
      </c>
      <c r="B155" s="16" t="s">
        <v>406</v>
      </c>
      <c r="C155" s="13" t="s">
        <v>414</v>
      </c>
      <c r="D155" s="16" t="s">
        <v>415</v>
      </c>
      <c r="E155" s="14" t="s">
        <v>199</v>
      </c>
      <c r="F155" s="14">
        <v>398</v>
      </c>
      <c r="G155" s="14">
        <v>278.6</v>
      </c>
      <c r="H155" s="15">
        <f t="shared" si="9"/>
        <v>0.3</v>
      </c>
      <c r="I155" s="23" t="s">
        <v>45</v>
      </c>
      <c r="J155" s="24">
        <f t="shared" si="14"/>
        <v>338.3</v>
      </c>
    </row>
    <row r="156" spans="1:10">
      <c r="A156" s="12">
        <v>206646</v>
      </c>
      <c r="B156" s="16" t="s">
        <v>416</v>
      </c>
      <c r="C156" s="13" t="s">
        <v>417</v>
      </c>
      <c r="D156" s="16" t="s">
        <v>418</v>
      </c>
      <c r="E156" s="14" t="s">
        <v>199</v>
      </c>
      <c r="F156" s="14">
        <v>458</v>
      </c>
      <c r="G156" s="14">
        <v>370</v>
      </c>
      <c r="H156" s="20">
        <f t="shared" si="9"/>
        <v>0.192139737991266</v>
      </c>
      <c r="I156" s="23" t="s">
        <v>419</v>
      </c>
      <c r="J156" s="24">
        <f>F156*0.9</f>
        <v>412.2</v>
      </c>
    </row>
    <row r="157" spans="1:10">
      <c r="A157" s="12">
        <v>34239</v>
      </c>
      <c r="B157" s="16" t="s">
        <v>420</v>
      </c>
      <c r="C157" s="13" t="s">
        <v>421</v>
      </c>
      <c r="D157" s="16" t="s">
        <v>422</v>
      </c>
      <c r="E157" s="14" t="s">
        <v>423</v>
      </c>
      <c r="F157" s="14">
        <v>780</v>
      </c>
      <c r="G157" s="14">
        <v>535</v>
      </c>
      <c r="H157" s="15">
        <f t="shared" si="9"/>
        <v>0.314102564102564</v>
      </c>
      <c r="I157" s="23" t="s">
        <v>45</v>
      </c>
      <c r="J157" s="24">
        <f t="shared" ref="J157:J170" si="15">F157*0.85</f>
        <v>663</v>
      </c>
    </row>
    <row r="158" spans="1:10">
      <c r="A158" s="12">
        <v>208519</v>
      </c>
      <c r="B158" s="16" t="s">
        <v>424</v>
      </c>
      <c r="C158" s="13" t="s">
        <v>425</v>
      </c>
      <c r="D158" s="16" t="s">
        <v>426</v>
      </c>
      <c r="E158" s="14" t="s">
        <v>199</v>
      </c>
      <c r="F158" s="14">
        <v>399</v>
      </c>
      <c r="G158" s="14">
        <v>199</v>
      </c>
      <c r="H158" s="15">
        <f t="shared" si="9"/>
        <v>0.50125313283208</v>
      </c>
      <c r="I158" s="23" t="s">
        <v>45</v>
      </c>
      <c r="J158" s="24">
        <f t="shared" si="15"/>
        <v>339.15</v>
      </c>
    </row>
    <row r="159" spans="1:10">
      <c r="A159" s="12">
        <v>208857</v>
      </c>
      <c r="B159" s="16" t="s">
        <v>424</v>
      </c>
      <c r="C159" s="13" t="s">
        <v>425</v>
      </c>
      <c r="D159" s="16" t="s">
        <v>427</v>
      </c>
      <c r="E159" s="14" t="s">
        <v>199</v>
      </c>
      <c r="F159" s="14">
        <v>699</v>
      </c>
      <c r="G159" s="14">
        <v>349</v>
      </c>
      <c r="H159" s="15">
        <f t="shared" si="9"/>
        <v>0.50071530758226</v>
      </c>
      <c r="I159" s="23" t="s">
        <v>45</v>
      </c>
      <c r="J159" s="24">
        <f t="shared" si="15"/>
        <v>594.15</v>
      </c>
    </row>
    <row r="160" spans="1:10">
      <c r="A160" s="12">
        <v>132567</v>
      </c>
      <c r="B160" s="16" t="s">
        <v>428</v>
      </c>
      <c r="C160" s="13" t="s">
        <v>429</v>
      </c>
      <c r="D160" s="16" t="s">
        <v>430</v>
      </c>
      <c r="E160" s="14" t="s">
        <v>44</v>
      </c>
      <c r="F160" s="14">
        <v>398</v>
      </c>
      <c r="G160" s="14">
        <v>226.86</v>
      </c>
      <c r="H160" s="15">
        <f t="shared" si="9"/>
        <v>0.43</v>
      </c>
      <c r="I160" s="23" t="s">
        <v>45</v>
      </c>
      <c r="J160" s="24">
        <f t="shared" si="15"/>
        <v>338.3</v>
      </c>
    </row>
    <row r="161" spans="1:10">
      <c r="A161" s="12">
        <v>217022</v>
      </c>
      <c r="B161" s="16" t="s">
        <v>431</v>
      </c>
      <c r="C161" s="13" t="s">
        <v>432</v>
      </c>
      <c r="D161" s="16" t="s">
        <v>433</v>
      </c>
      <c r="E161" s="14" t="s">
        <v>199</v>
      </c>
      <c r="F161" s="14">
        <v>2280</v>
      </c>
      <c r="G161" s="14">
        <v>1480</v>
      </c>
      <c r="H161" s="15">
        <f t="shared" si="9"/>
        <v>0.350877192982456</v>
      </c>
      <c r="I161" s="23" t="s">
        <v>45</v>
      </c>
      <c r="J161" s="24">
        <f t="shared" si="15"/>
        <v>1938</v>
      </c>
    </row>
    <row r="162" spans="1:10">
      <c r="A162" s="12">
        <v>217023</v>
      </c>
      <c r="B162" s="16" t="s">
        <v>431</v>
      </c>
      <c r="C162" s="13" t="s">
        <v>432</v>
      </c>
      <c r="D162" s="16" t="s">
        <v>434</v>
      </c>
      <c r="E162" s="14" t="s">
        <v>199</v>
      </c>
      <c r="F162" s="14">
        <v>2980</v>
      </c>
      <c r="G162" s="14">
        <v>1780</v>
      </c>
      <c r="H162" s="15">
        <f t="shared" si="9"/>
        <v>0.402684563758389</v>
      </c>
      <c r="I162" s="23" t="s">
        <v>45</v>
      </c>
      <c r="J162" s="24">
        <f t="shared" si="15"/>
        <v>2533</v>
      </c>
    </row>
    <row r="163" spans="1:10">
      <c r="A163" s="12">
        <v>213158</v>
      </c>
      <c r="B163" s="16" t="s">
        <v>435</v>
      </c>
      <c r="C163" s="13" t="s">
        <v>436</v>
      </c>
      <c r="D163" s="16" t="s">
        <v>437</v>
      </c>
      <c r="E163" s="14" t="s">
        <v>199</v>
      </c>
      <c r="F163" s="14">
        <v>398</v>
      </c>
      <c r="G163" s="14">
        <v>180</v>
      </c>
      <c r="H163" s="15">
        <f t="shared" si="9"/>
        <v>0.547738693467337</v>
      </c>
      <c r="I163" s="23" t="s">
        <v>45</v>
      </c>
      <c r="J163" s="24">
        <f t="shared" si="15"/>
        <v>338.3</v>
      </c>
    </row>
    <row r="164" spans="1:10">
      <c r="A164" s="12">
        <v>187364</v>
      </c>
      <c r="B164" s="16" t="s">
        <v>438</v>
      </c>
      <c r="C164" s="13" t="s">
        <v>439</v>
      </c>
      <c r="D164" s="16" t="s">
        <v>440</v>
      </c>
      <c r="E164" s="14" t="s">
        <v>15</v>
      </c>
      <c r="F164" s="14">
        <v>1300</v>
      </c>
      <c r="G164" s="14">
        <v>650</v>
      </c>
      <c r="H164" s="15">
        <f t="shared" si="9"/>
        <v>0.5</v>
      </c>
      <c r="I164" s="23" t="s">
        <v>45</v>
      </c>
      <c r="J164" s="24">
        <f t="shared" si="15"/>
        <v>1105</v>
      </c>
    </row>
    <row r="165" spans="1:10">
      <c r="A165" s="12">
        <v>242972</v>
      </c>
      <c r="B165" s="16" t="s">
        <v>441</v>
      </c>
      <c r="C165" s="13" t="s">
        <v>442</v>
      </c>
      <c r="D165" s="16" t="s">
        <v>443</v>
      </c>
      <c r="E165" s="14" t="s">
        <v>199</v>
      </c>
      <c r="F165" s="14">
        <v>780</v>
      </c>
      <c r="G165" s="14">
        <v>546</v>
      </c>
      <c r="H165" s="15">
        <f t="shared" si="9"/>
        <v>0.3</v>
      </c>
      <c r="I165" s="23" t="s">
        <v>45</v>
      </c>
      <c r="J165" s="24">
        <f t="shared" si="15"/>
        <v>663</v>
      </c>
    </row>
    <row r="166" spans="1:10">
      <c r="A166" s="12">
        <v>186826</v>
      </c>
      <c r="B166" s="16" t="s">
        <v>444</v>
      </c>
      <c r="C166" s="13" t="s">
        <v>442</v>
      </c>
      <c r="D166" s="16" t="s">
        <v>445</v>
      </c>
      <c r="E166" s="14" t="s">
        <v>199</v>
      </c>
      <c r="F166" s="14">
        <v>998</v>
      </c>
      <c r="G166" s="14">
        <v>698.6</v>
      </c>
      <c r="H166" s="15">
        <f t="shared" si="9"/>
        <v>0.3</v>
      </c>
      <c r="I166" s="23" t="s">
        <v>45</v>
      </c>
      <c r="J166" s="24">
        <f t="shared" si="15"/>
        <v>848.3</v>
      </c>
    </row>
    <row r="167" spans="1:10">
      <c r="A167" s="12">
        <v>181795</v>
      </c>
      <c r="B167" s="16" t="s">
        <v>444</v>
      </c>
      <c r="C167" s="13" t="s">
        <v>442</v>
      </c>
      <c r="D167" s="16" t="s">
        <v>446</v>
      </c>
      <c r="E167" s="14" t="s">
        <v>199</v>
      </c>
      <c r="F167" s="14">
        <v>680</v>
      </c>
      <c r="G167" s="14">
        <v>476</v>
      </c>
      <c r="H167" s="15">
        <f t="shared" si="9"/>
        <v>0.3</v>
      </c>
      <c r="I167" s="23" t="s">
        <v>45</v>
      </c>
      <c r="J167" s="24">
        <f t="shared" si="15"/>
        <v>578</v>
      </c>
    </row>
    <row r="168" spans="1:10">
      <c r="A168" s="12">
        <v>198407</v>
      </c>
      <c r="B168" s="16" t="s">
        <v>444</v>
      </c>
      <c r="C168" s="13" t="s">
        <v>442</v>
      </c>
      <c r="D168" s="16" t="s">
        <v>447</v>
      </c>
      <c r="E168" s="14" t="s">
        <v>199</v>
      </c>
      <c r="F168" s="14">
        <v>580</v>
      </c>
      <c r="G168" s="14">
        <v>406</v>
      </c>
      <c r="H168" s="15">
        <f t="shared" si="9"/>
        <v>0.3</v>
      </c>
      <c r="I168" s="23" t="s">
        <v>45</v>
      </c>
      <c r="J168" s="24">
        <f t="shared" si="15"/>
        <v>493</v>
      </c>
    </row>
    <row r="169" spans="1:10">
      <c r="A169" s="12">
        <v>155240</v>
      </c>
      <c r="B169" s="16" t="s">
        <v>444</v>
      </c>
      <c r="C169" s="13" t="s">
        <v>448</v>
      </c>
      <c r="D169" s="16" t="s">
        <v>449</v>
      </c>
      <c r="E169" s="14" t="s">
        <v>15</v>
      </c>
      <c r="F169" s="14">
        <v>498</v>
      </c>
      <c r="G169" s="14">
        <v>348.6</v>
      </c>
      <c r="H169" s="15">
        <f t="shared" si="9"/>
        <v>0.3</v>
      </c>
      <c r="I169" s="23" t="s">
        <v>45</v>
      </c>
      <c r="J169" s="24">
        <f t="shared" si="15"/>
        <v>423.3</v>
      </c>
    </row>
    <row r="170" spans="1:10">
      <c r="A170" s="12">
        <v>82036</v>
      </c>
      <c r="B170" s="16" t="s">
        <v>450</v>
      </c>
      <c r="C170" s="13" t="s">
        <v>414</v>
      </c>
      <c r="D170" s="16" t="s">
        <v>451</v>
      </c>
      <c r="E170" s="14" t="s">
        <v>15</v>
      </c>
      <c r="F170" s="14">
        <v>580</v>
      </c>
      <c r="G170" s="14">
        <v>406</v>
      </c>
      <c r="H170" s="15">
        <f>(F170-G170)/F170</f>
        <v>0.3</v>
      </c>
      <c r="I170" s="23" t="s">
        <v>45</v>
      </c>
      <c r="J170" s="24">
        <f t="shared" si="15"/>
        <v>493</v>
      </c>
    </row>
    <row r="171" spans="1:10">
      <c r="A171" s="12">
        <v>173254</v>
      </c>
      <c r="B171" s="16" t="s">
        <v>444</v>
      </c>
      <c r="C171" s="13" t="s">
        <v>414</v>
      </c>
      <c r="D171" s="16" t="s">
        <v>452</v>
      </c>
      <c r="E171" s="14" t="s">
        <v>199</v>
      </c>
      <c r="F171" s="14">
        <v>398</v>
      </c>
      <c r="G171" s="14">
        <v>278.6</v>
      </c>
      <c r="H171" s="15">
        <f t="shared" ref="H163:H234" si="16">(F171-G171)/F171</f>
        <v>0.3</v>
      </c>
      <c r="I171" s="23" t="s">
        <v>45</v>
      </c>
      <c r="J171" s="24">
        <f t="shared" ref="J163:J177" si="17">F171*0.85</f>
        <v>338.3</v>
      </c>
    </row>
    <row r="172" spans="1:10">
      <c r="A172" s="12">
        <v>183289</v>
      </c>
      <c r="B172" s="16" t="s">
        <v>444</v>
      </c>
      <c r="C172" s="13" t="s">
        <v>414</v>
      </c>
      <c r="D172" s="16" t="s">
        <v>453</v>
      </c>
      <c r="E172" s="14" t="s">
        <v>199</v>
      </c>
      <c r="F172" s="14">
        <v>470</v>
      </c>
      <c r="G172" s="14">
        <v>329</v>
      </c>
      <c r="H172" s="15">
        <f t="shared" si="16"/>
        <v>0.3</v>
      </c>
      <c r="I172" s="23" t="s">
        <v>45</v>
      </c>
      <c r="J172" s="24">
        <f t="shared" si="17"/>
        <v>399.5</v>
      </c>
    </row>
    <row r="173" spans="1:10">
      <c r="A173" s="12">
        <v>201032</v>
      </c>
      <c r="B173" s="16" t="s">
        <v>444</v>
      </c>
      <c r="C173" s="13" t="s">
        <v>414</v>
      </c>
      <c r="D173" s="16" t="s">
        <v>454</v>
      </c>
      <c r="E173" s="14" t="s">
        <v>199</v>
      </c>
      <c r="F173" s="14">
        <v>548</v>
      </c>
      <c r="G173" s="14">
        <v>259</v>
      </c>
      <c r="H173" s="15">
        <f t="shared" si="16"/>
        <v>0.527372262773723</v>
      </c>
      <c r="I173" s="23" t="s">
        <v>45</v>
      </c>
      <c r="J173" s="24">
        <f t="shared" si="17"/>
        <v>465.8</v>
      </c>
    </row>
    <row r="174" spans="1:10">
      <c r="A174" s="12">
        <v>186833</v>
      </c>
      <c r="B174" s="16" t="s">
        <v>444</v>
      </c>
      <c r="C174" s="13" t="s">
        <v>414</v>
      </c>
      <c r="D174" s="16" t="s">
        <v>455</v>
      </c>
      <c r="E174" s="14" t="s">
        <v>199</v>
      </c>
      <c r="F174" s="14">
        <v>698</v>
      </c>
      <c r="G174" s="14">
        <v>488.6</v>
      </c>
      <c r="H174" s="15">
        <f t="shared" si="16"/>
        <v>0.3</v>
      </c>
      <c r="I174" s="23" t="s">
        <v>45</v>
      </c>
      <c r="J174" s="24">
        <f t="shared" si="17"/>
        <v>593.3</v>
      </c>
    </row>
    <row r="175" spans="1:10">
      <c r="A175" s="12">
        <v>198418</v>
      </c>
      <c r="B175" s="16" t="s">
        <v>444</v>
      </c>
      <c r="C175" s="13" t="s">
        <v>414</v>
      </c>
      <c r="D175" s="16" t="s">
        <v>456</v>
      </c>
      <c r="E175" s="14" t="s">
        <v>199</v>
      </c>
      <c r="F175" s="14">
        <v>398</v>
      </c>
      <c r="G175" s="14">
        <v>220</v>
      </c>
      <c r="H175" s="15">
        <f t="shared" si="16"/>
        <v>0.447236180904523</v>
      </c>
      <c r="I175" s="23" t="s">
        <v>45</v>
      </c>
      <c r="J175" s="24">
        <f t="shared" si="17"/>
        <v>338.3</v>
      </c>
    </row>
    <row r="176" spans="1:10">
      <c r="A176" s="12">
        <v>183113</v>
      </c>
      <c r="B176" s="16" t="s">
        <v>444</v>
      </c>
      <c r="C176" s="13" t="s">
        <v>414</v>
      </c>
      <c r="D176" s="16" t="s">
        <v>457</v>
      </c>
      <c r="E176" s="14" t="s">
        <v>199</v>
      </c>
      <c r="F176" s="14">
        <v>580</v>
      </c>
      <c r="G176" s="14">
        <v>406</v>
      </c>
      <c r="H176" s="15">
        <f t="shared" si="16"/>
        <v>0.3</v>
      </c>
      <c r="I176" s="23" t="s">
        <v>45</v>
      </c>
      <c r="J176" s="24">
        <f t="shared" si="17"/>
        <v>493</v>
      </c>
    </row>
    <row r="177" spans="1:10">
      <c r="A177" s="12">
        <v>111354</v>
      </c>
      <c r="B177" s="16" t="s">
        <v>444</v>
      </c>
      <c r="C177" s="13" t="s">
        <v>414</v>
      </c>
      <c r="D177" s="16" t="s">
        <v>458</v>
      </c>
      <c r="E177" s="14" t="s">
        <v>199</v>
      </c>
      <c r="F177" s="14">
        <v>1480</v>
      </c>
      <c r="G177" s="14">
        <v>1036</v>
      </c>
      <c r="H177" s="15">
        <f t="shared" si="16"/>
        <v>0.3</v>
      </c>
      <c r="I177" s="23" t="s">
        <v>45</v>
      </c>
      <c r="J177" s="24">
        <f t="shared" si="17"/>
        <v>1258</v>
      </c>
    </row>
    <row r="178" spans="1:10">
      <c r="A178" s="12">
        <v>220980</v>
      </c>
      <c r="B178" s="16" t="s">
        <v>459</v>
      </c>
      <c r="C178" s="13" t="s">
        <v>460</v>
      </c>
      <c r="D178" s="16" t="s">
        <v>252</v>
      </c>
      <c r="E178" s="14" t="s">
        <v>15</v>
      </c>
      <c r="F178" s="14">
        <v>498</v>
      </c>
      <c r="G178" s="14">
        <v>423.3</v>
      </c>
      <c r="H178" s="20">
        <f t="shared" si="16"/>
        <v>0.15</v>
      </c>
      <c r="I178" s="23" t="s">
        <v>461</v>
      </c>
      <c r="J178" s="24">
        <f>F178*0.95</f>
        <v>473.1</v>
      </c>
    </row>
    <row r="179" spans="1:10">
      <c r="A179" s="12">
        <v>200862</v>
      </c>
      <c r="B179" s="16" t="s">
        <v>462</v>
      </c>
      <c r="C179" s="13" t="s">
        <v>463</v>
      </c>
      <c r="D179" s="16" t="s">
        <v>464</v>
      </c>
      <c r="E179" s="14" t="s">
        <v>199</v>
      </c>
      <c r="F179" s="14">
        <v>2980</v>
      </c>
      <c r="G179" s="14">
        <v>2235</v>
      </c>
      <c r="H179" s="15">
        <f t="shared" si="16"/>
        <v>0.25</v>
      </c>
      <c r="I179" s="23" t="s">
        <v>45</v>
      </c>
      <c r="J179" s="24">
        <f>F179*0.85</f>
        <v>2533</v>
      </c>
    </row>
    <row r="180" spans="1:10">
      <c r="A180" s="12">
        <v>200863</v>
      </c>
      <c r="B180" s="16" t="s">
        <v>462</v>
      </c>
      <c r="C180" s="13" t="s">
        <v>463</v>
      </c>
      <c r="D180" s="16" t="s">
        <v>465</v>
      </c>
      <c r="E180" s="14" t="s">
        <v>199</v>
      </c>
      <c r="F180" s="14">
        <v>3980</v>
      </c>
      <c r="G180" s="14">
        <v>2985</v>
      </c>
      <c r="H180" s="15">
        <f t="shared" si="16"/>
        <v>0.25</v>
      </c>
      <c r="I180" s="23" t="s">
        <v>45</v>
      </c>
      <c r="J180" s="24">
        <f>F180*0.85</f>
        <v>3383</v>
      </c>
    </row>
    <row r="181" spans="1:10">
      <c r="A181" s="12">
        <v>141460</v>
      </c>
      <c r="B181" s="16" t="s">
        <v>466</v>
      </c>
      <c r="C181" s="13" t="s">
        <v>467</v>
      </c>
      <c r="D181" s="16" t="s">
        <v>468</v>
      </c>
      <c r="E181" s="14" t="s">
        <v>199</v>
      </c>
      <c r="F181" s="14">
        <v>5080</v>
      </c>
      <c r="G181" s="14">
        <v>3556</v>
      </c>
      <c r="H181" s="15">
        <f t="shared" si="16"/>
        <v>0.3</v>
      </c>
      <c r="I181" s="23" t="s">
        <v>45</v>
      </c>
      <c r="J181" s="24">
        <f>F181*0.85</f>
        <v>4318</v>
      </c>
    </row>
    <row r="182" spans="1:10">
      <c r="A182" s="12">
        <v>182881</v>
      </c>
      <c r="B182" s="16" t="s">
        <v>466</v>
      </c>
      <c r="C182" s="13" t="s">
        <v>467</v>
      </c>
      <c r="D182" s="16" t="s">
        <v>469</v>
      </c>
      <c r="E182" s="14" t="s">
        <v>199</v>
      </c>
      <c r="F182" s="14">
        <v>5280</v>
      </c>
      <c r="G182" s="14">
        <v>3696</v>
      </c>
      <c r="H182" s="15">
        <f t="shared" si="16"/>
        <v>0.3</v>
      </c>
      <c r="I182" s="23" t="str">
        <f>VLOOKUP(A182,'[1]10月晒单'!$B$3:$J$103,9,0)</f>
        <v>直减400元</v>
      </c>
      <c r="J182" s="24">
        <f>F182-400</f>
        <v>4880</v>
      </c>
    </row>
    <row r="183" spans="1:10">
      <c r="A183" s="12">
        <v>199835</v>
      </c>
      <c r="B183" s="16" t="s">
        <v>466</v>
      </c>
      <c r="C183" s="13" t="s">
        <v>467</v>
      </c>
      <c r="D183" s="16" t="s">
        <v>470</v>
      </c>
      <c r="E183" s="14" t="s">
        <v>199</v>
      </c>
      <c r="F183" s="14">
        <v>3499</v>
      </c>
      <c r="G183" s="14">
        <v>2590</v>
      </c>
      <c r="H183" s="15">
        <f t="shared" si="16"/>
        <v>0.259788511003144</v>
      </c>
      <c r="I183" s="23" t="str">
        <f>VLOOKUP(A183,'[1]10月晒单'!$B$3:$J$103,9,0)</f>
        <v>直减519元</v>
      </c>
      <c r="J183" s="24">
        <f>F183-519</f>
        <v>2980</v>
      </c>
    </row>
    <row r="184" spans="1:10">
      <c r="A184" s="12">
        <v>234265</v>
      </c>
      <c r="B184" s="16" t="s">
        <v>466</v>
      </c>
      <c r="C184" s="13" t="s">
        <v>467</v>
      </c>
      <c r="D184" s="16" t="s">
        <v>471</v>
      </c>
      <c r="E184" s="14" t="s">
        <v>199</v>
      </c>
      <c r="F184" s="14">
        <v>3980</v>
      </c>
      <c r="G184" s="14">
        <v>2786</v>
      </c>
      <c r="H184" s="15">
        <f t="shared" si="16"/>
        <v>0.3</v>
      </c>
      <c r="I184" s="23" t="str">
        <f>VLOOKUP(A184,'[1]10月晒单'!$B$3:$J$103,9,0)</f>
        <v>直减400元</v>
      </c>
      <c r="J184" s="24">
        <f>F184-400</f>
        <v>3580</v>
      </c>
    </row>
    <row r="185" spans="1:10">
      <c r="A185" s="12">
        <v>131669</v>
      </c>
      <c r="B185" s="16" t="s">
        <v>466</v>
      </c>
      <c r="C185" s="13" t="s">
        <v>467</v>
      </c>
      <c r="D185" s="16" t="s">
        <v>472</v>
      </c>
      <c r="E185" s="14" t="s">
        <v>199</v>
      </c>
      <c r="F185" s="14">
        <v>3980</v>
      </c>
      <c r="G185" s="14">
        <v>2786</v>
      </c>
      <c r="H185" s="15">
        <f t="shared" si="16"/>
        <v>0.3</v>
      </c>
      <c r="I185" s="23" t="s">
        <v>45</v>
      </c>
      <c r="J185" s="24">
        <f t="shared" ref="J185:J188" si="18">F185*0.85</f>
        <v>3383</v>
      </c>
    </row>
    <row r="186" spans="1:10">
      <c r="A186" s="12">
        <v>84095</v>
      </c>
      <c r="B186" s="16" t="s">
        <v>473</v>
      </c>
      <c r="C186" s="13" t="s">
        <v>467</v>
      </c>
      <c r="D186" s="16" t="s">
        <v>474</v>
      </c>
      <c r="E186" s="14" t="s">
        <v>165</v>
      </c>
      <c r="F186" s="14">
        <v>398</v>
      </c>
      <c r="G186" s="14">
        <v>278.6</v>
      </c>
      <c r="H186" s="15">
        <f t="shared" si="16"/>
        <v>0.3</v>
      </c>
      <c r="I186" s="23" t="s">
        <v>45</v>
      </c>
      <c r="J186" s="24">
        <f t="shared" si="18"/>
        <v>338.3</v>
      </c>
    </row>
    <row r="187" spans="1:10">
      <c r="A187" s="12">
        <v>67692</v>
      </c>
      <c r="B187" s="16" t="s">
        <v>475</v>
      </c>
      <c r="C187" s="13" t="s">
        <v>467</v>
      </c>
      <c r="D187" s="16" t="s">
        <v>476</v>
      </c>
      <c r="E187" s="14" t="s">
        <v>199</v>
      </c>
      <c r="F187" s="14">
        <v>328</v>
      </c>
      <c r="G187" s="14">
        <v>229.6</v>
      </c>
      <c r="H187" s="15">
        <f t="shared" si="16"/>
        <v>0.3</v>
      </c>
      <c r="I187" s="23" t="s">
        <v>45</v>
      </c>
      <c r="J187" s="24">
        <f t="shared" si="18"/>
        <v>278.8</v>
      </c>
    </row>
    <row r="188" spans="1:10">
      <c r="A188" s="12">
        <v>64779</v>
      </c>
      <c r="B188" s="16" t="s">
        <v>477</v>
      </c>
      <c r="C188" s="13" t="s">
        <v>467</v>
      </c>
      <c r="D188" s="16" t="s">
        <v>478</v>
      </c>
      <c r="E188" s="14" t="s">
        <v>199</v>
      </c>
      <c r="F188" s="14">
        <v>680</v>
      </c>
      <c r="G188" s="14">
        <v>476</v>
      </c>
      <c r="H188" s="15">
        <f t="shared" si="16"/>
        <v>0.3</v>
      </c>
      <c r="I188" s="23" t="s">
        <v>45</v>
      </c>
      <c r="J188" s="24">
        <f t="shared" si="18"/>
        <v>578</v>
      </c>
    </row>
    <row r="189" spans="1:10">
      <c r="A189" s="12">
        <v>159617</v>
      </c>
      <c r="B189" s="16" t="s">
        <v>477</v>
      </c>
      <c r="C189" s="13" t="s">
        <v>467</v>
      </c>
      <c r="D189" s="16" t="s">
        <v>479</v>
      </c>
      <c r="E189" s="14" t="s">
        <v>199</v>
      </c>
      <c r="F189" s="14">
        <v>580</v>
      </c>
      <c r="G189" s="14">
        <v>435</v>
      </c>
      <c r="H189" s="15">
        <f t="shared" si="16"/>
        <v>0.25</v>
      </c>
      <c r="I189" s="23" t="str">
        <f>VLOOKUP(A189,'[1]10月晒单'!$B$3:$J$103,9,0)</f>
        <v>直减82元</v>
      </c>
      <c r="J189" s="24">
        <f>F189-82</f>
        <v>498</v>
      </c>
    </row>
    <row r="190" spans="1:10">
      <c r="A190" s="12">
        <v>200412</v>
      </c>
      <c r="B190" s="16" t="s">
        <v>480</v>
      </c>
      <c r="C190" s="13" t="s">
        <v>467</v>
      </c>
      <c r="D190" s="16" t="s">
        <v>481</v>
      </c>
      <c r="E190" s="14" t="s">
        <v>199</v>
      </c>
      <c r="F190" s="14">
        <v>398</v>
      </c>
      <c r="G190" s="14">
        <v>199</v>
      </c>
      <c r="H190" s="15">
        <f t="shared" si="16"/>
        <v>0.5</v>
      </c>
      <c r="I190" s="23" t="s">
        <v>45</v>
      </c>
      <c r="J190" s="24">
        <f>F190*0.85</f>
        <v>338.3</v>
      </c>
    </row>
    <row r="191" ht="21" customHeight="1" spans="1:10">
      <c r="A191" s="12">
        <v>157003</v>
      </c>
      <c r="B191" s="16" t="s">
        <v>480</v>
      </c>
      <c r="C191" s="13" t="s">
        <v>467</v>
      </c>
      <c r="D191" s="16" t="s">
        <v>482</v>
      </c>
      <c r="E191" s="14" t="s">
        <v>15</v>
      </c>
      <c r="F191" s="14">
        <v>398</v>
      </c>
      <c r="G191" s="14">
        <v>199</v>
      </c>
      <c r="H191" s="15">
        <f t="shared" si="16"/>
        <v>0.5</v>
      </c>
      <c r="I191" s="23" t="str">
        <f>VLOOKUP(A191,'[1]10月晒单'!$B$3:$J$103,9,0)</f>
        <v>直减100元</v>
      </c>
      <c r="J191" s="24">
        <f>F191-100</f>
        <v>298</v>
      </c>
    </row>
    <row r="192" spans="1:10">
      <c r="A192" s="12">
        <v>168000</v>
      </c>
      <c r="B192" s="16" t="s">
        <v>483</v>
      </c>
      <c r="C192" s="13" t="s">
        <v>467</v>
      </c>
      <c r="D192" s="16" t="s">
        <v>484</v>
      </c>
      <c r="E192" s="14" t="s">
        <v>199</v>
      </c>
      <c r="F192" s="14">
        <v>8800</v>
      </c>
      <c r="G192" s="14">
        <v>6160</v>
      </c>
      <c r="H192" s="15">
        <f t="shared" si="16"/>
        <v>0.3</v>
      </c>
      <c r="I192" s="23" t="s">
        <v>45</v>
      </c>
      <c r="J192" s="24">
        <f>F192*0.85</f>
        <v>7480</v>
      </c>
    </row>
    <row r="193" ht="18" customHeight="1" spans="1:10">
      <c r="A193" s="12">
        <v>184121</v>
      </c>
      <c r="B193" s="16" t="s">
        <v>485</v>
      </c>
      <c r="C193" s="13" t="s">
        <v>486</v>
      </c>
      <c r="D193" s="16" t="s">
        <v>487</v>
      </c>
      <c r="E193" s="14" t="s">
        <v>199</v>
      </c>
      <c r="F193" s="14">
        <v>2980</v>
      </c>
      <c r="G193" s="14">
        <v>2384</v>
      </c>
      <c r="H193" s="15">
        <f t="shared" si="16"/>
        <v>0.2</v>
      </c>
      <c r="I193" s="23" t="s">
        <v>30</v>
      </c>
      <c r="J193" s="24">
        <f>F193-50</f>
        <v>2930</v>
      </c>
    </row>
    <row r="194" spans="1:10">
      <c r="A194" s="12">
        <v>13268</v>
      </c>
      <c r="B194" s="16" t="s">
        <v>488</v>
      </c>
      <c r="C194" s="13" t="s">
        <v>467</v>
      </c>
      <c r="D194" s="16" t="s">
        <v>489</v>
      </c>
      <c r="E194" s="14" t="s">
        <v>199</v>
      </c>
      <c r="F194" s="14">
        <v>828</v>
      </c>
      <c r="G194" s="14">
        <v>579.6</v>
      </c>
      <c r="H194" s="15">
        <f t="shared" si="16"/>
        <v>0.3</v>
      </c>
      <c r="I194" s="23" t="s">
        <v>45</v>
      </c>
      <c r="J194" s="24">
        <f t="shared" ref="J191:J208" si="19">F194*0.85</f>
        <v>703.8</v>
      </c>
    </row>
    <row r="195" spans="1:10">
      <c r="A195" s="12">
        <v>12987</v>
      </c>
      <c r="B195" s="16" t="s">
        <v>488</v>
      </c>
      <c r="C195" s="13" t="s">
        <v>467</v>
      </c>
      <c r="D195" s="16" t="s">
        <v>490</v>
      </c>
      <c r="E195" s="14" t="s">
        <v>199</v>
      </c>
      <c r="F195" s="14">
        <v>1380</v>
      </c>
      <c r="G195" s="14">
        <v>966</v>
      </c>
      <c r="H195" s="15">
        <f t="shared" si="16"/>
        <v>0.3</v>
      </c>
      <c r="I195" s="23" t="s">
        <v>45</v>
      </c>
      <c r="J195" s="24">
        <f t="shared" si="19"/>
        <v>1173</v>
      </c>
    </row>
    <row r="196" spans="1:10">
      <c r="A196" s="12">
        <v>53680</v>
      </c>
      <c r="B196" s="16" t="s">
        <v>488</v>
      </c>
      <c r="C196" s="13" t="s">
        <v>467</v>
      </c>
      <c r="D196" s="16" t="s">
        <v>491</v>
      </c>
      <c r="E196" s="14" t="s">
        <v>199</v>
      </c>
      <c r="F196" s="14">
        <v>1180</v>
      </c>
      <c r="G196" s="14">
        <v>826</v>
      </c>
      <c r="H196" s="15">
        <f t="shared" si="16"/>
        <v>0.3</v>
      </c>
      <c r="I196" s="23" t="s">
        <v>45</v>
      </c>
      <c r="J196" s="24">
        <f t="shared" si="19"/>
        <v>1003</v>
      </c>
    </row>
    <row r="197" spans="1:10">
      <c r="A197" s="12">
        <v>66534</v>
      </c>
      <c r="B197" s="16" t="s">
        <v>488</v>
      </c>
      <c r="C197" s="13" t="s">
        <v>467</v>
      </c>
      <c r="D197" s="16" t="s">
        <v>492</v>
      </c>
      <c r="E197" s="14" t="s">
        <v>199</v>
      </c>
      <c r="F197" s="14">
        <v>1198</v>
      </c>
      <c r="G197" s="14">
        <v>838.6</v>
      </c>
      <c r="H197" s="15">
        <f t="shared" si="16"/>
        <v>0.3</v>
      </c>
      <c r="I197" s="23" t="s">
        <v>45</v>
      </c>
      <c r="J197" s="24">
        <f t="shared" si="19"/>
        <v>1018.3</v>
      </c>
    </row>
    <row r="198" spans="1:10">
      <c r="A198" s="12">
        <v>62917</v>
      </c>
      <c r="B198" s="16" t="s">
        <v>488</v>
      </c>
      <c r="C198" s="13" t="s">
        <v>467</v>
      </c>
      <c r="D198" s="16" t="s">
        <v>493</v>
      </c>
      <c r="E198" s="14" t="s">
        <v>199</v>
      </c>
      <c r="F198" s="14">
        <v>788</v>
      </c>
      <c r="G198" s="14">
        <v>551.6</v>
      </c>
      <c r="H198" s="15">
        <f t="shared" si="16"/>
        <v>0.3</v>
      </c>
      <c r="I198" s="23" t="s">
        <v>45</v>
      </c>
      <c r="J198" s="24">
        <f t="shared" si="19"/>
        <v>669.8</v>
      </c>
    </row>
    <row r="199" spans="1:10">
      <c r="A199" s="12">
        <v>110707</v>
      </c>
      <c r="B199" s="16" t="s">
        <v>488</v>
      </c>
      <c r="C199" s="13" t="s">
        <v>467</v>
      </c>
      <c r="D199" s="16" t="s">
        <v>494</v>
      </c>
      <c r="E199" s="14" t="s">
        <v>199</v>
      </c>
      <c r="F199" s="14">
        <v>1580</v>
      </c>
      <c r="G199" s="14">
        <v>919.8</v>
      </c>
      <c r="H199" s="15">
        <f t="shared" si="16"/>
        <v>0.417848101265823</v>
      </c>
      <c r="I199" s="23" t="s">
        <v>45</v>
      </c>
      <c r="J199" s="24">
        <f t="shared" si="19"/>
        <v>1343</v>
      </c>
    </row>
    <row r="200" spans="1:10">
      <c r="A200" s="12">
        <v>180353</v>
      </c>
      <c r="B200" s="16" t="s">
        <v>488</v>
      </c>
      <c r="C200" s="13" t="s">
        <v>467</v>
      </c>
      <c r="D200" s="16" t="s">
        <v>495</v>
      </c>
      <c r="E200" s="14" t="s">
        <v>199</v>
      </c>
      <c r="F200" s="14">
        <v>658</v>
      </c>
      <c r="G200" s="14">
        <v>460.6</v>
      </c>
      <c r="H200" s="15">
        <f t="shared" si="16"/>
        <v>0.3</v>
      </c>
      <c r="I200" s="23" t="s">
        <v>45</v>
      </c>
      <c r="J200" s="24">
        <f t="shared" si="19"/>
        <v>559.3</v>
      </c>
    </row>
    <row r="201" spans="1:10">
      <c r="A201" s="12">
        <v>180354</v>
      </c>
      <c r="B201" s="16" t="s">
        <v>488</v>
      </c>
      <c r="C201" s="13" t="s">
        <v>467</v>
      </c>
      <c r="D201" s="16" t="s">
        <v>496</v>
      </c>
      <c r="E201" s="14" t="s">
        <v>199</v>
      </c>
      <c r="F201" s="14">
        <v>1038</v>
      </c>
      <c r="G201" s="14">
        <v>726.6</v>
      </c>
      <c r="H201" s="15">
        <f t="shared" si="16"/>
        <v>0.3</v>
      </c>
      <c r="I201" s="23" t="s">
        <v>45</v>
      </c>
      <c r="J201" s="24">
        <f t="shared" si="19"/>
        <v>882.3</v>
      </c>
    </row>
    <row r="202" spans="1:10">
      <c r="A202" s="12">
        <v>180355</v>
      </c>
      <c r="B202" s="16" t="s">
        <v>488</v>
      </c>
      <c r="C202" s="13" t="s">
        <v>467</v>
      </c>
      <c r="D202" s="16" t="s">
        <v>497</v>
      </c>
      <c r="E202" s="14" t="s">
        <v>199</v>
      </c>
      <c r="F202" s="14">
        <v>1038</v>
      </c>
      <c r="G202" s="14">
        <v>726.6</v>
      </c>
      <c r="H202" s="15">
        <f t="shared" si="16"/>
        <v>0.3</v>
      </c>
      <c r="I202" s="23" t="s">
        <v>45</v>
      </c>
      <c r="J202" s="24">
        <f t="shared" si="19"/>
        <v>882.3</v>
      </c>
    </row>
    <row r="203" spans="1:10">
      <c r="A203" s="12">
        <v>31090</v>
      </c>
      <c r="B203" s="16" t="s">
        <v>488</v>
      </c>
      <c r="C203" s="13" t="s">
        <v>467</v>
      </c>
      <c r="D203" s="16" t="s">
        <v>498</v>
      </c>
      <c r="E203" s="14" t="s">
        <v>199</v>
      </c>
      <c r="F203" s="14">
        <v>828</v>
      </c>
      <c r="G203" s="14">
        <v>579.6</v>
      </c>
      <c r="H203" s="15">
        <f t="shared" si="16"/>
        <v>0.3</v>
      </c>
      <c r="I203" s="23" t="s">
        <v>45</v>
      </c>
      <c r="J203" s="24">
        <f t="shared" si="19"/>
        <v>703.8</v>
      </c>
    </row>
    <row r="204" spans="1:10">
      <c r="A204" s="12">
        <v>219306</v>
      </c>
      <c r="B204" s="16" t="s">
        <v>488</v>
      </c>
      <c r="C204" s="13" t="s">
        <v>499</v>
      </c>
      <c r="D204" s="16" t="s">
        <v>500</v>
      </c>
      <c r="E204" s="14" t="s">
        <v>199</v>
      </c>
      <c r="F204" s="14">
        <v>768</v>
      </c>
      <c r="G204" s="14">
        <v>460</v>
      </c>
      <c r="H204" s="15">
        <f t="shared" si="16"/>
        <v>0.401041666666667</v>
      </c>
      <c r="I204" s="23" t="s">
        <v>45</v>
      </c>
      <c r="J204" s="24">
        <f t="shared" si="19"/>
        <v>652.8</v>
      </c>
    </row>
    <row r="205" spans="1:10">
      <c r="A205" s="12">
        <v>31091</v>
      </c>
      <c r="B205" s="16" t="s">
        <v>501</v>
      </c>
      <c r="C205" s="13" t="s">
        <v>467</v>
      </c>
      <c r="D205" s="16" t="s">
        <v>502</v>
      </c>
      <c r="E205" s="14" t="s">
        <v>199</v>
      </c>
      <c r="F205" s="14">
        <v>1038</v>
      </c>
      <c r="G205" s="14">
        <v>726.6</v>
      </c>
      <c r="H205" s="15">
        <f t="shared" si="16"/>
        <v>0.3</v>
      </c>
      <c r="I205" s="23" t="s">
        <v>45</v>
      </c>
      <c r="J205" s="24">
        <f t="shared" si="19"/>
        <v>882.3</v>
      </c>
    </row>
    <row r="206" spans="1:10">
      <c r="A206" s="12">
        <v>67879</v>
      </c>
      <c r="B206" s="16" t="s">
        <v>503</v>
      </c>
      <c r="C206" s="13" t="s">
        <v>467</v>
      </c>
      <c r="D206" s="16" t="s">
        <v>504</v>
      </c>
      <c r="E206" s="14" t="s">
        <v>195</v>
      </c>
      <c r="F206" s="14">
        <v>1080</v>
      </c>
      <c r="G206" s="14">
        <v>756</v>
      </c>
      <c r="H206" s="15">
        <f t="shared" si="16"/>
        <v>0.3</v>
      </c>
      <c r="I206" s="23" t="s">
        <v>45</v>
      </c>
      <c r="J206" s="24">
        <f t="shared" si="19"/>
        <v>918</v>
      </c>
    </row>
    <row r="207" spans="1:10">
      <c r="A207" s="12">
        <v>173680</v>
      </c>
      <c r="B207" s="16" t="s">
        <v>485</v>
      </c>
      <c r="C207" s="13" t="s">
        <v>467</v>
      </c>
      <c r="D207" s="16" t="s">
        <v>505</v>
      </c>
      <c r="E207" s="14" t="s">
        <v>199</v>
      </c>
      <c r="F207" s="14">
        <v>7638</v>
      </c>
      <c r="G207" s="14">
        <v>4886</v>
      </c>
      <c r="H207" s="15">
        <f t="shared" si="16"/>
        <v>0.360303744435716</v>
      </c>
      <c r="I207" s="23" t="s">
        <v>45</v>
      </c>
      <c r="J207" s="24">
        <f t="shared" si="19"/>
        <v>6492.3</v>
      </c>
    </row>
    <row r="208" spans="1:10">
      <c r="A208" s="12">
        <v>219317</v>
      </c>
      <c r="B208" s="16" t="s">
        <v>485</v>
      </c>
      <c r="C208" s="13" t="s">
        <v>506</v>
      </c>
      <c r="D208" s="16" t="s">
        <v>507</v>
      </c>
      <c r="E208" s="14" t="s">
        <v>199</v>
      </c>
      <c r="F208" s="14">
        <v>2980</v>
      </c>
      <c r="G208" s="14">
        <v>2086</v>
      </c>
      <c r="H208" s="15">
        <f t="shared" si="16"/>
        <v>0.3</v>
      </c>
      <c r="I208" s="23" t="s">
        <v>45</v>
      </c>
      <c r="J208" s="24">
        <f t="shared" si="19"/>
        <v>2533</v>
      </c>
    </row>
    <row r="209" spans="1:10">
      <c r="A209" s="12">
        <v>78006</v>
      </c>
      <c r="B209" s="16" t="s">
        <v>508</v>
      </c>
      <c r="C209" s="13" t="s">
        <v>467</v>
      </c>
      <c r="D209" s="16" t="s">
        <v>509</v>
      </c>
      <c r="E209" s="14" t="s">
        <v>199</v>
      </c>
      <c r="F209" s="14">
        <v>468</v>
      </c>
      <c r="G209" s="14">
        <v>257.4</v>
      </c>
      <c r="H209" s="15">
        <f t="shared" si="16"/>
        <v>0.45</v>
      </c>
      <c r="I209" s="23" t="str">
        <f>VLOOKUP(A209,'[1]10月晒单'!$B$3:$J$103,9,0)</f>
        <v>直减100元</v>
      </c>
      <c r="J209" s="24">
        <f>F209-100</f>
        <v>368</v>
      </c>
    </row>
    <row r="210" spans="1:10">
      <c r="A210" s="12">
        <v>134108</v>
      </c>
      <c r="B210" s="16" t="s">
        <v>508</v>
      </c>
      <c r="C210" s="13" t="s">
        <v>467</v>
      </c>
      <c r="D210" s="16" t="s">
        <v>510</v>
      </c>
      <c r="E210" s="14" t="s">
        <v>199</v>
      </c>
      <c r="F210" s="14">
        <v>358</v>
      </c>
      <c r="G210" s="14">
        <v>196.9</v>
      </c>
      <c r="H210" s="15">
        <f t="shared" si="16"/>
        <v>0.45</v>
      </c>
      <c r="I210" s="23" t="s">
        <v>45</v>
      </c>
      <c r="J210" s="24">
        <f>F210*0.85</f>
        <v>304.3</v>
      </c>
    </row>
    <row r="211" spans="1:10">
      <c r="A211" s="12">
        <v>184048</v>
      </c>
      <c r="B211" s="16" t="s">
        <v>508</v>
      </c>
      <c r="C211" s="13" t="s">
        <v>467</v>
      </c>
      <c r="D211" s="16" t="s">
        <v>511</v>
      </c>
      <c r="E211" s="14" t="s">
        <v>199</v>
      </c>
      <c r="F211" s="14">
        <v>338</v>
      </c>
      <c r="G211" s="14">
        <v>169</v>
      </c>
      <c r="H211" s="15">
        <f t="shared" si="16"/>
        <v>0.5</v>
      </c>
      <c r="I211" s="23" t="str">
        <f>VLOOKUP(A211,'[1]10月晒单'!$B$3:$J$103,9,0)</f>
        <v>直减80元</v>
      </c>
      <c r="J211" s="24">
        <f>F211-80</f>
        <v>258</v>
      </c>
    </row>
    <row r="212" spans="1:10">
      <c r="A212" s="12">
        <v>199852</v>
      </c>
      <c r="B212" s="16" t="s">
        <v>508</v>
      </c>
      <c r="C212" s="13" t="s">
        <v>467</v>
      </c>
      <c r="D212" s="16" t="s">
        <v>512</v>
      </c>
      <c r="E212" s="14" t="s">
        <v>199</v>
      </c>
      <c r="F212" s="14">
        <v>528</v>
      </c>
      <c r="G212" s="14">
        <v>290.4</v>
      </c>
      <c r="H212" s="15">
        <f t="shared" si="16"/>
        <v>0.45</v>
      </c>
      <c r="I212" s="23" t="str">
        <f>VLOOKUP(A212,'[1]10月晒单'!$B$3:$J$103,9,0)</f>
        <v>直减60元</v>
      </c>
      <c r="J212" s="24">
        <f>528-60</f>
        <v>468</v>
      </c>
    </row>
    <row r="213" spans="1:10">
      <c r="A213" s="12">
        <v>177287</v>
      </c>
      <c r="B213" s="16" t="s">
        <v>513</v>
      </c>
      <c r="C213" s="13" t="s">
        <v>429</v>
      </c>
      <c r="D213" s="16" t="s">
        <v>514</v>
      </c>
      <c r="E213" s="14" t="s">
        <v>199</v>
      </c>
      <c r="F213" s="14">
        <v>398</v>
      </c>
      <c r="G213" s="14">
        <v>226.86</v>
      </c>
      <c r="H213" s="15">
        <f t="shared" si="16"/>
        <v>0.43</v>
      </c>
      <c r="I213" s="23" t="s">
        <v>45</v>
      </c>
      <c r="J213" s="24">
        <f>F213*0.85</f>
        <v>338.3</v>
      </c>
    </row>
    <row r="214" spans="1:10">
      <c r="A214" s="12">
        <v>123576</v>
      </c>
      <c r="B214" s="16" t="s">
        <v>515</v>
      </c>
      <c r="C214" s="13" t="s">
        <v>429</v>
      </c>
      <c r="D214" s="16" t="s">
        <v>516</v>
      </c>
      <c r="E214" s="14" t="s">
        <v>199</v>
      </c>
      <c r="F214" s="14">
        <v>880</v>
      </c>
      <c r="G214" s="14">
        <v>528</v>
      </c>
      <c r="H214" s="15">
        <f t="shared" si="16"/>
        <v>0.4</v>
      </c>
      <c r="I214" s="23" t="s">
        <v>45</v>
      </c>
      <c r="J214" s="24">
        <f>F214*0.85</f>
        <v>748</v>
      </c>
    </row>
    <row r="215" spans="1:10">
      <c r="A215" s="12">
        <v>177268</v>
      </c>
      <c r="B215" s="16" t="s">
        <v>409</v>
      </c>
      <c r="C215" s="13" t="s">
        <v>429</v>
      </c>
      <c r="D215" s="16" t="s">
        <v>517</v>
      </c>
      <c r="E215" s="14" t="s">
        <v>199</v>
      </c>
      <c r="F215" s="14">
        <v>368</v>
      </c>
      <c r="G215" s="14">
        <v>209.76</v>
      </c>
      <c r="H215" s="15">
        <f t="shared" si="16"/>
        <v>0.43</v>
      </c>
      <c r="I215" s="23" t="s">
        <v>45</v>
      </c>
      <c r="J215" s="24">
        <f>F215*0.85</f>
        <v>312.8</v>
      </c>
    </row>
    <row r="216" spans="1:10">
      <c r="A216" s="12">
        <v>177433</v>
      </c>
      <c r="B216" s="16" t="s">
        <v>409</v>
      </c>
      <c r="C216" s="13" t="s">
        <v>429</v>
      </c>
      <c r="D216" s="16" t="s">
        <v>518</v>
      </c>
      <c r="E216" s="14" t="s">
        <v>199</v>
      </c>
      <c r="F216" s="14">
        <v>498</v>
      </c>
      <c r="G216" s="14">
        <v>298.5</v>
      </c>
      <c r="H216" s="15">
        <f t="shared" si="16"/>
        <v>0.400602409638554</v>
      </c>
      <c r="I216" s="23" t="s">
        <v>45</v>
      </c>
      <c r="J216" s="24">
        <f>F216*0.85</f>
        <v>423.3</v>
      </c>
    </row>
    <row r="217" spans="1:10">
      <c r="A217" s="12">
        <v>240696</v>
      </c>
      <c r="B217" s="16" t="s">
        <v>519</v>
      </c>
      <c r="C217" s="13" t="s">
        <v>467</v>
      </c>
      <c r="D217" s="16" t="s">
        <v>520</v>
      </c>
      <c r="E217" s="14" t="s">
        <v>199</v>
      </c>
      <c r="F217" s="14">
        <v>12800</v>
      </c>
      <c r="G217" s="14">
        <v>8960</v>
      </c>
      <c r="H217" s="15">
        <f t="shared" si="16"/>
        <v>0.3</v>
      </c>
      <c r="I217" s="23" t="str">
        <f>VLOOKUP(A217,'[1]10月晒单'!$B$3:$J$103,9,0)</f>
        <v>直减1000元</v>
      </c>
      <c r="J217" s="24">
        <f>F217-1000</f>
        <v>11800</v>
      </c>
    </row>
    <row r="218" spans="1:10">
      <c r="A218" s="12">
        <v>132358</v>
      </c>
      <c r="B218" s="16" t="s">
        <v>521</v>
      </c>
      <c r="C218" s="13" t="s">
        <v>467</v>
      </c>
      <c r="D218" s="16" t="s">
        <v>522</v>
      </c>
      <c r="E218" s="14" t="s">
        <v>199</v>
      </c>
      <c r="F218" s="14">
        <v>4180</v>
      </c>
      <c r="G218" s="14">
        <v>2926</v>
      </c>
      <c r="H218" s="15">
        <f t="shared" si="16"/>
        <v>0.3</v>
      </c>
      <c r="I218" s="23" t="str">
        <f>VLOOKUP(A218,'[1]10月晒单'!$B$3:$J$103,9,0)</f>
        <v>直减200元</v>
      </c>
      <c r="J218" s="24">
        <f>4180-200</f>
        <v>3980</v>
      </c>
    </row>
    <row r="219" spans="1:10">
      <c r="A219" s="12">
        <v>161956</v>
      </c>
      <c r="B219" s="16" t="s">
        <v>521</v>
      </c>
      <c r="C219" s="13" t="s">
        <v>467</v>
      </c>
      <c r="D219" s="16" t="s">
        <v>523</v>
      </c>
      <c r="E219" s="14" t="s">
        <v>199</v>
      </c>
      <c r="F219" s="14">
        <v>4180</v>
      </c>
      <c r="G219" s="14">
        <v>2926</v>
      </c>
      <c r="H219" s="15">
        <f t="shared" si="16"/>
        <v>0.3</v>
      </c>
      <c r="I219" s="23" t="str">
        <f>VLOOKUP(A219,'[1]10月晒单'!$B$3:$J$103,9,0)</f>
        <v>直减400元</v>
      </c>
      <c r="J219" s="24">
        <f>F219-400</f>
        <v>3780</v>
      </c>
    </row>
    <row r="220" spans="1:10">
      <c r="A220" s="12">
        <v>207126</v>
      </c>
      <c r="B220" s="16" t="s">
        <v>524</v>
      </c>
      <c r="C220" s="13" t="s">
        <v>525</v>
      </c>
      <c r="D220" s="16" t="s">
        <v>526</v>
      </c>
      <c r="E220" s="14" t="s">
        <v>15</v>
      </c>
      <c r="F220" s="14">
        <v>368</v>
      </c>
      <c r="G220" s="14">
        <v>184</v>
      </c>
      <c r="H220" s="15">
        <f t="shared" si="16"/>
        <v>0.5</v>
      </c>
      <c r="I220" s="23" t="s">
        <v>256</v>
      </c>
      <c r="J220" s="24">
        <f t="shared" ref="J220:J239" si="20">F220*0.75</f>
        <v>276</v>
      </c>
    </row>
    <row r="221" spans="1:10">
      <c r="A221" s="12">
        <v>207124</v>
      </c>
      <c r="B221" s="16" t="s">
        <v>524</v>
      </c>
      <c r="C221" s="13" t="s">
        <v>525</v>
      </c>
      <c r="D221" s="16" t="s">
        <v>527</v>
      </c>
      <c r="E221" s="14" t="s">
        <v>15</v>
      </c>
      <c r="F221" s="14">
        <v>598</v>
      </c>
      <c r="G221" s="14">
        <v>299</v>
      </c>
      <c r="H221" s="15">
        <f t="shared" si="16"/>
        <v>0.5</v>
      </c>
      <c r="I221" s="23" t="s">
        <v>256</v>
      </c>
      <c r="J221" s="24">
        <f t="shared" si="20"/>
        <v>448.5</v>
      </c>
    </row>
    <row r="222" spans="1:10">
      <c r="A222" s="12">
        <v>207125</v>
      </c>
      <c r="B222" s="16" t="s">
        <v>524</v>
      </c>
      <c r="C222" s="13" t="s">
        <v>525</v>
      </c>
      <c r="D222" s="16" t="s">
        <v>528</v>
      </c>
      <c r="E222" s="14" t="s">
        <v>15</v>
      </c>
      <c r="F222" s="14">
        <v>368</v>
      </c>
      <c r="G222" s="14">
        <v>184</v>
      </c>
      <c r="H222" s="15">
        <f t="shared" si="16"/>
        <v>0.5</v>
      </c>
      <c r="I222" s="23" t="s">
        <v>256</v>
      </c>
      <c r="J222" s="24">
        <f t="shared" si="20"/>
        <v>276</v>
      </c>
    </row>
    <row r="223" spans="1:10">
      <c r="A223" s="12">
        <v>207123</v>
      </c>
      <c r="B223" s="16" t="s">
        <v>524</v>
      </c>
      <c r="C223" s="13" t="s">
        <v>525</v>
      </c>
      <c r="D223" s="16" t="s">
        <v>529</v>
      </c>
      <c r="E223" s="14" t="s">
        <v>15</v>
      </c>
      <c r="F223" s="14">
        <v>598</v>
      </c>
      <c r="G223" s="14">
        <v>299</v>
      </c>
      <c r="H223" s="15">
        <f t="shared" si="16"/>
        <v>0.5</v>
      </c>
      <c r="I223" s="23" t="s">
        <v>256</v>
      </c>
      <c r="J223" s="24">
        <f t="shared" si="20"/>
        <v>448.5</v>
      </c>
    </row>
    <row r="224" spans="1:10">
      <c r="A224" s="12">
        <v>207081</v>
      </c>
      <c r="B224" s="16" t="s">
        <v>524</v>
      </c>
      <c r="C224" s="13" t="s">
        <v>525</v>
      </c>
      <c r="D224" s="16" t="s">
        <v>530</v>
      </c>
      <c r="E224" s="14" t="s">
        <v>15</v>
      </c>
      <c r="F224" s="14">
        <v>498</v>
      </c>
      <c r="G224" s="14">
        <v>249</v>
      </c>
      <c r="H224" s="15">
        <f t="shared" si="16"/>
        <v>0.5</v>
      </c>
      <c r="I224" s="23" t="s">
        <v>256</v>
      </c>
      <c r="J224" s="24">
        <f t="shared" si="20"/>
        <v>373.5</v>
      </c>
    </row>
    <row r="225" spans="1:10">
      <c r="A225" s="12">
        <v>207085</v>
      </c>
      <c r="B225" s="16" t="s">
        <v>524</v>
      </c>
      <c r="C225" s="13" t="s">
        <v>525</v>
      </c>
      <c r="D225" s="16" t="s">
        <v>531</v>
      </c>
      <c r="E225" s="14" t="s">
        <v>15</v>
      </c>
      <c r="F225" s="14">
        <v>498</v>
      </c>
      <c r="G225" s="14">
        <v>249</v>
      </c>
      <c r="H225" s="15">
        <f t="shared" si="16"/>
        <v>0.5</v>
      </c>
      <c r="I225" s="23" t="s">
        <v>256</v>
      </c>
      <c r="J225" s="24">
        <f t="shared" si="20"/>
        <v>373.5</v>
      </c>
    </row>
    <row r="226" spans="1:10">
      <c r="A226" s="12">
        <v>207084</v>
      </c>
      <c r="B226" s="16" t="s">
        <v>524</v>
      </c>
      <c r="C226" s="13" t="s">
        <v>525</v>
      </c>
      <c r="D226" s="16" t="s">
        <v>532</v>
      </c>
      <c r="E226" s="14" t="s">
        <v>15</v>
      </c>
      <c r="F226" s="14">
        <v>498</v>
      </c>
      <c r="G226" s="14">
        <v>249</v>
      </c>
      <c r="H226" s="15">
        <f t="shared" si="16"/>
        <v>0.5</v>
      </c>
      <c r="I226" s="23" t="s">
        <v>256</v>
      </c>
      <c r="J226" s="24">
        <f t="shared" si="20"/>
        <v>373.5</v>
      </c>
    </row>
    <row r="227" spans="1:10">
      <c r="A227" s="12">
        <v>207080</v>
      </c>
      <c r="B227" s="16" t="s">
        <v>524</v>
      </c>
      <c r="C227" s="13" t="s">
        <v>525</v>
      </c>
      <c r="D227" s="16" t="s">
        <v>533</v>
      </c>
      <c r="E227" s="14" t="s">
        <v>15</v>
      </c>
      <c r="F227" s="14">
        <v>498</v>
      </c>
      <c r="G227" s="14">
        <v>249</v>
      </c>
      <c r="H227" s="15">
        <f t="shared" si="16"/>
        <v>0.5</v>
      </c>
      <c r="I227" s="23" t="s">
        <v>256</v>
      </c>
      <c r="J227" s="24">
        <f t="shared" si="20"/>
        <v>373.5</v>
      </c>
    </row>
    <row r="228" spans="1:10">
      <c r="A228" s="12">
        <v>207082</v>
      </c>
      <c r="B228" s="16" t="s">
        <v>524</v>
      </c>
      <c r="C228" s="13" t="s">
        <v>525</v>
      </c>
      <c r="D228" s="16" t="s">
        <v>534</v>
      </c>
      <c r="E228" s="14" t="s">
        <v>15</v>
      </c>
      <c r="F228" s="14">
        <v>498</v>
      </c>
      <c r="G228" s="14">
        <v>249</v>
      </c>
      <c r="H228" s="15">
        <f t="shared" si="16"/>
        <v>0.5</v>
      </c>
      <c r="I228" s="23" t="s">
        <v>256</v>
      </c>
      <c r="J228" s="24">
        <f t="shared" si="20"/>
        <v>373.5</v>
      </c>
    </row>
    <row r="229" spans="1:10">
      <c r="A229" s="12">
        <v>207083</v>
      </c>
      <c r="B229" s="16" t="s">
        <v>524</v>
      </c>
      <c r="C229" s="13" t="s">
        <v>525</v>
      </c>
      <c r="D229" s="16" t="s">
        <v>535</v>
      </c>
      <c r="E229" s="14" t="s">
        <v>15</v>
      </c>
      <c r="F229" s="14">
        <v>498</v>
      </c>
      <c r="G229" s="14">
        <v>249</v>
      </c>
      <c r="H229" s="15">
        <f t="shared" si="16"/>
        <v>0.5</v>
      </c>
      <c r="I229" s="23" t="s">
        <v>256</v>
      </c>
      <c r="J229" s="24">
        <f t="shared" si="20"/>
        <v>373.5</v>
      </c>
    </row>
    <row r="230" spans="1:10">
      <c r="A230" s="12">
        <v>220955</v>
      </c>
      <c r="B230" s="16" t="s">
        <v>524</v>
      </c>
      <c r="C230" s="13" t="s">
        <v>525</v>
      </c>
      <c r="D230" s="16" t="s">
        <v>536</v>
      </c>
      <c r="E230" s="14" t="s">
        <v>15</v>
      </c>
      <c r="F230" s="14">
        <v>368</v>
      </c>
      <c r="G230" s="14">
        <v>184</v>
      </c>
      <c r="H230" s="15">
        <f t="shared" si="16"/>
        <v>0.5</v>
      </c>
      <c r="I230" s="23" t="s">
        <v>256</v>
      </c>
      <c r="J230" s="24">
        <f t="shared" si="20"/>
        <v>276</v>
      </c>
    </row>
    <row r="231" spans="1:10">
      <c r="A231" s="12">
        <v>220961</v>
      </c>
      <c r="B231" s="16" t="s">
        <v>524</v>
      </c>
      <c r="C231" s="13" t="s">
        <v>525</v>
      </c>
      <c r="D231" s="16" t="s">
        <v>537</v>
      </c>
      <c r="E231" s="14" t="s">
        <v>15</v>
      </c>
      <c r="F231" s="14">
        <v>368</v>
      </c>
      <c r="G231" s="14">
        <v>184</v>
      </c>
      <c r="H231" s="15">
        <f t="shared" si="16"/>
        <v>0.5</v>
      </c>
      <c r="I231" s="23" t="s">
        <v>256</v>
      </c>
      <c r="J231" s="24">
        <f t="shared" si="20"/>
        <v>276</v>
      </c>
    </row>
    <row r="232" spans="1:10">
      <c r="A232" s="12">
        <v>220956</v>
      </c>
      <c r="B232" s="16" t="s">
        <v>524</v>
      </c>
      <c r="C232" s="13" t="s">
        <v>525</v>
      </c>
      <c r="D232" s="16" t="s">
        <v>538</v>
      </c>
      <c r="E232" s="14" t="s">
        <v>15</v>
      </c>
      <c r="F232" s="14">
        <v>368</v>
      </c>
      <c r="G232" s="14">
        <v>184</v>
      </c>
      <c r="H232" s="15">
        <f t="shared" si="16"/>
        <v>0.5</v>
      </c>
      <c r="I232" s="23" t="s">
        <v>256</v>
      </c>
      <c r="J232" s="24">
        <f t="shared" si="20"/>
        <v>276</v>
      </c>
    </row>
    <row r="233" spans="1:10">
      <c r="A233" s="12">
        <v>220957</v>
      </c>
      <c r="B233" s="16" t="s">
        <v>524</v>
      </c>
      <c r="C233" s="13" t="s">
        <v>525</v>
      </c>
      <c r="D233" s="16" t="s">
        <v>539</v>
      </c>
      <c r="E233" s="14" t="s">
        <v>15</v>
      </c>
      <c r="F233" s="14">
        <v>368</v>
      </c>
      <c r="G233" s="14">
        <v>184</v>
      </c>
      <c r="H233" s="15">
        <f t="shared" si="16"/>
        <v>0.5</v>
      </c>
      <c r="I233" s="23" t="s">
        <v>256</v>
      </c>
      <c r="J233" s="24">
        <f t="shared" si="20"/>
        <v>276</v>
      </c>
    </row>
    <row r="234" spans="1:10">
      <c r="A234" s="12">
        <v>220960</v>
      </c>
      <c r="B234" s="16" t="s">
        <v>524</v>
      </c>
      <c r="C234" s="13" t="s">
        <v>525</v>
      </c>
      <c r="D234" s="16" t="s">
        <v>540</v>
      </c>
      <c r="E234" s="14" t="s">
        <v>15</v>
      </c>
      <c r="F234" s="14">
        <v>368</v>
      </c>
      <c r="G234" s="14">
        <v>184</v>
      </c>
      <c r="H234" s="15">
        <f t="shared" si="16"/>
        <v>0.5</v>
      </c>
      <c r="I234" s="23" t="s">
        <v>256</v>
      </c>
      <c r="J234" s="24">
        <f t="shared" si="20"/>
        <v>276</v>
      </c>
    </row>
    <row r="235" spans="1:10">
      <c r="A235" s="12">
        <v>220963</v>
      </c>
      <c r="B235" s="16" t="s">
        <v>524</v>
      </c>
      <c r="C235" s="13" t="s">
        <v>525</v>
      </c>
      <c r="D235" s="16" t="s">
        <v>541</v>
      </c>
      <c r="E235" s="14" t="s">
        <v>15</v>
      </c>
      <c r="F235" s="14">
        <v>368</v>
      </c>
      <c r="G235" s="14">
        <v>184</v>
      </c>
      <c r="H235" s="15">
        <f t="shared" ref="H235:H244" si="21">(F235-G235)/F235</f>
        <v>0.5</v>
      </c>
      <c r="I235" s="23" t="s">
        <v>256</v>
      </c>
      <c r="J235" s="24">
        <f t="shared" si="20"/>
        <v>276</v>
      </c>
    </row>
    <row r="236" spans="1:10">
      <c r="A236" s="12">
        <v>145381</v>
      </c>
      <c r="B236" s="16" t="s">
        <v>542</v>
      </c>
      <c r="C236" s="13" t="s">
        <v>543</v>
      </c>
      <c r="D236" s="16" t="s">
        <v>544</v>
      </c>
      <c r="E236" s="14" t="s">
        <v>545</v>
      </c>
      <c r="F236" s="14">
        <v>338</v>
      </c>
      <c r="G236" s="14">
        <v>236.6</v>
      </c>
      <c r="H236" s="15">
        <f t="shared" si="21"/>
        <v>0.3</v>
      </c>
      <c r="I236" s="23" t="s">
        <v>45</v>
      </c>
      <c r="J236" s="24">
        <f>F236*0.85</f>
        <v>287.3</v>
      </c>
    </row>
    <row r="237" spans="1:10">
      <c r="A237" s="12">
        <v>154885</v>
      </c>
      <c r="B237" s="16" t="s">
        <v>542</v>
      </c>
      <c r="C237" s="13" t="s">
        <v>543</v>
      </c>
      <c r="D237" s="16" t="s">
        <v>546</v>
      </c>
      <c r="E237" s="14" t="s">
        <v>545</v>
      </c>
      <c r="F237" s="14">
        <v>338</v>
      </c>
      <c r="G237" s="14">
        <v>236.6</v>
      </c>
      <c r="H237" s="15">
        <f t="shared" si="21"/>
        <v>0.3</v>
      </c>
      <c r="I237" s="23" t="s">
        <v>45</v>
      </c>
      <c r="J237" s="24">
        <f>F237*0.85</f>
        <v>287.3</v>
      </c>
    </row>
    <row r="238" spans="1:10">
      <c r="A238" s="12">
        <v>153104</v>
      </c>
      <c r="B238" s="16" t="s">
        <v>542</v>
      </c>
      <c r="C238" s="13" t="s">
        <v>543</v>
      </c>
      <c r="D238" s="16" t="s">
        <v>547</v>
      </c>
      <c r="E238" s="14" t="s">
        <v>545</v>
      </c>
      <c r="F238" s="14">
        <v>338</v>
      </c>
      <c r="G238" s="14">
        <v>236.6</v>
      </c>
      <c r="H238" s="15">
        <f t="shared" si="21"/>
        <v>0.3</v>
      </c>
      <c r="I238" s="23" t="s">
        <v>45</v>
      </c>
      <c r="J238" s="24">
        <f>F238*0.85</f>
        <v>287.3</v>
      </c>
    </row>
    <row r="239" spans="1:10">
      <c r="A239" s="12">
        <v>153105</v>
      </c>
      <c r="B239" s="16" t="s">
        <v>542</v>
      </c>
      <c r="C239" s="13" t="s">
        <v>543</v>
      </c>
      <c r="D239" s="16" t="s">
        <v>548</v>
      </c>
      <c r="E239" s="14" t="s">
        <v>545</v>
      </c>
      <c r="F239" s="14">
        <v>338</v>
      </c>
      <c r="G239" s="14">
        <v>236.6</v>
      </c>
      <c r="H239" s="15">
        <f t="shared" si="21"/>
        <v>0.3</v>
      </c>
      <c r="I239" s="23" t="s">
        <v>45</v>
      </c>
      <c r="J239" s="24">
        <f>F239*0.85</f>
        <v>287.3</v>
      </c>
    </row>
    <row r="240" spans="1:10">
      <c r="A240" s="12">
        <v>191641</v>
      </c>
      <c r="B240" s="16" t="s">
        <v>542</v>
      </c>
      <c r="C240" s="13" t="s">
        <v>543</v>
      </c>
      <c r="D240" s="16" t="s">
        <v>549</v>
      </c>
      <c r="E240" s="14" t="s">
        <v>15</v>
      </c>
      <c r="F240" s="14">
        <v>338</v>
      </c>
      <c r="G240" s="14">
        <v>236.6</v>
      </c>
      <c r="H240" s="15">
        <f t="shared" si="21"/>
        <v>0.3</v>
      </c>
      <c r="I240" s="23" t="s">
        <v>45</v>
      </c>
      <c r="J240" s="24">
        <f>F240*0.85</f>
        <v>287.3</v>
      </c>
    </row>
    <row r="241" spans="1:10">
      <c r="A241" s="12">
        <v>138755</v>
      </c>
      <c r="B241" s="16" t="s">
        <v>550</v>
      </c>
      <c r="C241" s="13" t="s">
        <v>551</v>
      </c>
      <c r="D241" s="16" t="s">
        <v>552</v>
      </c>
      <c r="E241" s="14" t="s">
        <v>545</v>
      </c>
      <c r="F241" s="14">
        <v>399</v>
      </c>
      <c r="G241" s="14">
        <v>339.15</v>
      </c>
      <c r="H241" s="20">
        <f t="shared" si="21"/>
        <v>0.15</v>
      </c>
      <c r="I241" s="23" t="s">
        <v>461</v>
      </c>
      <c r="J241" s="24">
        <f t="shared" ref="J241:J244" si="22">F241*0.95</f>
        <v>379.05</v>
      </c>
    </row>
    <row r="242" spans="1:10">
      <c r="A242" s="12">
        <v>138757</v>
      </c>
      <c r="B242" s="16" t="s">
        <v>550</v>
      </c>
      <c r="C242" s="13" t="s">
        <v>551</v>
      </c>
      <c r="D242" s="16" t="s">
        <v>553</v>
      </c>
      <c r="E242" s="14" t="s">
        <v>545</v>
      </c>
      <c r="F242" s="14">
        <v>399</v>
      </c>
      <c r="G242" s="14">
        <v>339.15</v>
      </c>
      <c r="H242" s="20">
        <f t="shared" si="21"/>
        <v>0.15</v>
      </c>
      <c r="I242" s="23" t="s">
        <v>461</v>
      </c>
      <c r="J242" s="24">
        <f t="shared" si="22"/>
        <v>379.05</v>
      </c>
    </row>
    <row r="243" spans="1:10">
      <c r="A243" s="12">
        <v>138747</v>
      </c>
      <c r="B243" s="16" t="s">
        <v>550</v>
      </c>
      <c r="C243" s="13" t="s">
        <v>551</v>
      </c>
      <c r="D243" s="16" t="s">
        <v>554</v>
      </c>
      <c r="E243" s="14" t="s">
        <v>545</v>
      </c>
      <c r="F243" s="14">
        <v>399</v>
      </c>
      <c r="G243" s="14">
        <v>339.15</v>
      </c>
      <c r="H243" s="20">
        <f t="shared" si="21"/>
        <v>0.15</v>
      </c>
      <c r="I243" s="23" t="s">
        <v>461</v>
      </c>
      <c r="J243" s="24">
        <f t="shared" si="22"/>
        <v>379.05</v>
      </c>
    </row>
    <row r="244" spans="1:10">
      <c r="A244" s="12">
        <v>138758</v>
      </c>
      <c r="B244" s="16" t="s">
        <v>550</v>
      </c>
      <c r="C244" s="13" t="s">
        <v>551</v>
      </c>
      <c r="D244" s="16" t="s">
        <v>555</v>
      </c>
      <c r="E244" s="14" t="s">
        <v>545</v>
      </c>
      <c r="F244" s="14">
        <v>399</v>
      </c>
      <c r="G244" s="14">
        <v>339.15</v>
      </c>
      <c r="H244" s="20">
        <f t="shared" si="21"/>
        <v>0.15</v>
      </c>
      <c r="I244" s="23" t="s">
        <v>461</v>
      </c>
      <c r="J244" s="24">
        <f t="shared" si="22"/>
        <v>379.05</v>
      </c>
    </row>
    <row r="245" spans="1:10">
      <c r="A245" s="12">
        <v>21142</v>
      </c>
      <c r="B245" s="16" t="s">
        <v>556</v>
      </c>
      <c r="C245" s="13" t="s">
        <v>557</v>
      </c>
      <c r="D245" s="16" t="s">
        <v>558</v>
      </c>
      <c r="E245" s="14" t="s">
        <v>15</v>
      </c>
      <c r="F245" s="14">
        <v>880</v>
      </c>
      <c r="G245" s="14">
        <v>510.4</v>
      </c>
      <c r="H245" s="15">
        <f t="shared" ref="H245:H268" si="23">(F245-G245)/F245</f>
        <v>0.42</v>
      </c>
      <c r="I245" s="23" t="s">
        <v>45</v>
      </c>
      <c r="J245" s="24">
        <f t="shared" ref="J245:J264" si="24">F245*0.85</f>
        <v>748</v>
      </c>
    </row>
    <row r="246" spans="1:10">
      <c r="A246" s="12">
        <v>25828</v>
      </c>
      <c r="B246" s="16" t="s">
        <v>559</v>
      </c>
      <c r="C246" s="13" t="s">
        <v>557</v>
      </c>
      <c r="D246" s="16" t="s">
        <v>560</v>
      </c>
      <c r="E246" s="14" t="s">
        <v>15</v>
      </c>
      <c r="F246" s="14">
        <v>568</v>
      </c>
      <c r="G246" s="14">
        <v>329.4</v>
      </c>
      <c r="H246" s="15">
        <f t="shared" si="23"/>
        <v>0.420070422535211</v>
      </c>
      <c r="I246" s="23" t="s">
        <v>45</v>
      </c>
      <c r="J246" s="24">
        <f t="shared" si="24"/>
        <v>482.8</v>
      </c>
    </row>
    <row r="247" spans="1:10">
      <c r="A247" s="12">
        <v>25829</v>
      </c>
      <c r="B247" s="16" t="s">
        <v>559</v>
      </c>
      <c r="C247" s="13" t="s">
        <v>557</v>
      </c>
      <c r="D247" s="16" t="s">
        <v>561</v>
      </c>
      <c r="E247" s="14" t="s">
        <v>15</v>
      </c>
      <c r="F247" s="14">
        <v>788</v>
      </c>
      <c r="G247" s="14">
        <v>417.64</v>
      </c>
      <c r="H247" s="15">
        <f t="shared" si="23"/>
        <v>0.47</v>
      </c>
      <c r="I247" s="23" t="s">
        <v>45</v>
      </c>
      <c r="J247" s="24">
        <f t="shared" si="24"/>
        <v>669.8</v>
      </c>
    </row>
    <row r="248" spans="1:10">
      <c r="A248" s="12">
        <v>29851</v>
      </c>
      <c r="B248" s="16" t="s">
        <v>559</v>
      </c>
      <c r="C248" s="13" t="s">
        <v>557</v>
      </c>
      <c r="D248" s="16" t="s">
        <v>562</v>
      </c>
      <c r="E248" s="14" t="s">
        <v>15</v>
      </c>
      <c r="F248" s="14">
        <v>880</v>
      </c>
      <c r="G248" s="14">
        <v>510.4</v>
      </c>
      <c r="H248" s="15">
        <f t="shared" si="23"/>
        <v>0.42</v>
      </c>
      <c r="I248" s="23" t="s">
        <v>45</v>
      </c>
      <c r="J248" s="24">
        <f t="shared" si="24"/>
        <v>748</v>
      </c>
    </row>
    <row r="249" spans="1:10">
      <c r="A249" s="12">
        <v>188768</v>
      </c>
      <c r="B249" s="16" t="s">
        <v>563</v>
      </c>
      <c r="C249" s="13" t="s">
        <v>564</v>
      </c>
      <c r="D249" s="16" t="s">
        <v>565</v>
      </c>
      <c r="E249" s="14" t="s">
        <v>15</v>
      </c>
      <c r="F249" s="14">
        <v>410</v>
      </c>
      <c r="G249" s="14">
        <v>266</v>
      </c>
      <c r="H249" s="15">
        <f t="shared" si="23"/>
        <v>0.351219512195122</v>
      </c>
      <c r="I249" s="23" t="s">
        <v>45</v>
      </c>
      <c r="J249" s="24">
        <f t="shared" si="24"/>
        <v>348.5</v>
      </c>
    </row>
    <row r="250" spans="1:10">
      <c r="A250" s="12">
        <v>188775</v>
      </c>
      <c r="B250" s="16" t="s">
        <v>563</v>
      </c>
      <c r="C250" s="13" t="s">
        <v>564</v>
      </c>
      <c r="D250" s="16" t="s">
        <v>566</v>
      </c>
      <c r="E250" s="14" t="s">
        <v>15</v>
      </c>
      <c r="F250" s="14">
        <v>370</v>
      </c>
      <c r="G250" s="14">
        <v>240.5</v>
      </c>
      <c r="H250" s="15">
        <f t="shared" si="23"/>
        <v>0.35</v>
      </c>
      <c r="I250" s="23" t="s">
        <v>45</v>
      </c>
      <c r="J250" s="24">
        <f t="shared" si="24"/>
        <v>314.5</v>
      </c>
    </row>
    <row r="251" spans="1:10">
      <c r="A251" s="12">
        <v>188754</v>
      </c>
      <c r="B251" s="16" t="s">
        <v>563</v>
      </c>
      <c r="C251" s="13" t="s">
        <v>564</v>
      </c>
      <c r="D251" s="16" t="s">
        <v>567</v>
      </c>
      <c r="E251" s="14" t="s">
        <v>15</v>
      </c>
      <c r="F251" s="14">
        <v>370</v>
      </c>
      <c r="G251" s="14">
        <v>240.5</v>
      </c>
      <c r="H251" s="15">
        <f t="shared" si="23"/>
        <v>0.35</v>
      </c>
      <c r="I251" s="23" t="s">
        <v>45</v>
      </c>
      <c r="J251" s="24">
        <f t="shared" si="24"/>
        <v>314.5</v>
      </c>
    </row>
    <row r="252" spans="1:10">
      <c r="A252" s="12">
        <v>188755</v>
      </c>
      <c r="B252" s="16" t="s">
        <v>563</v>
      </c>
      <c r="C252" s="13" t="s">
        <v>564</v>
      </c>
      <c r="D252" s="16" t="s">
        <v>568</v>
      </c>
      <c r="E252" s="14" t="s">
        <v>15</v>
      </c>
      <c r="F252" s="14">
        <v>370</v>
      </c>
      <c r="G252" s="14">
        <v>240.5</v>
      </c>
      <c r="H252" s="15">
        <f t="shared" si="23"/>
        <v>0.35</v>
      </c>
      <c r="I252" s="23" t="s">
        <v>45</v>
      </c>
      <c r="J252" s="24">
        <f t="shared" si="24"/>
        <v>314.5</v>
      </c>
    </row>
    <row r="253" spans="1:10">
      <c r="A253" s="12">
        <v>188753</v>
      </c>
      <c r="B253" s="16" t="s">
        <v>563</v>
      </c>
      <c r="C253" s="13" t="s">
        <v>564</v>
      </c>
      <c r="D253" s="16" t="s">
        <v>569</v>
      </c>
      <c r="E253" s="14" t="s">
        <v>15</v>
      </c>
      <c r="F253" s="14">
        <v>370</v>
      </c>
      <c r="G253" s="14">
        <v>240.5</v>
      </c>
      <c r="H253" s="15">
        <f t="shared" si="23"/>
        <v>0.35</v>
      </c>
      <c r="I253" s="23" t="s">
        <v>45</v>
      </c>
      <c r="J253" s="24">
        <f t="shared" si="24"/>
        <v>314.5</v>
      </c>
    </row>
    <row r="254" spans="1:10">
      <c r="A254" s="12">
        <v>188756</v>
      </c>
      <c r="B254" s="16" t="s">
        <v>563</v>
      </c>
      <c r="C254" s="13" t="s">
        <v>564</v>
      </c>
      <c r="D254" s="16" t="s">
        <v>570</v>
      </c>
      <c r="E254" s="14" t="s">
        <v>15</v>
      </c>
      <c r="F254" s="14">
        <v>370</v>
      </c>
      <c r="G254" s="14">
        <v>240.5</v>
      </c>
      <c r="H254" s="15">
        <f t="shared" si="23"/>
        <v>0.35</v>
      </c>
      <c r="I254" s="23" t="s">
        <v>45</v>
      </c>
      <c r="J254" s="24">
        <f t="shared" si="24"/>
        <v>314.5</v>
      </c>
    </row>
    <row r="255" spans="1:10">
      <c r="A255" s="12">
        <v>188774</v>
      </c>
      <c r="B255" s="16" t="s">
        <v>563</v>
      </c>
      <c r="C255" s="13" t="s">
        <v>564</v>
      </c>
      <c r="D255" s="16" t="s">
        <v>571</v>
      </c>
      <c r="E255" s="14" t="s">
        <v>15</v>
      </c>
      <c r="F255" s="14">
        <v>410</v>
      </c>
      <c r="G255" s="14">
        <v>266.5</v>
      </c>
      <c r="H255" s="15">
        <f t="shared" si="23"/>
        <v>0.35</v>
      </c>
      <c r="I255" s="23" t="s">
        <v>45</v>
      </c>
      <c r="J255" s="24">
        <f t="shared" si="24"/>
        <v>348.5</v>
      </c>
    </row>
    <row r="256" spans="1:10">
      <c r="A256" s="12">
        <v>188771</v>
      </c>
      <c r="B256" s="16" t="s">
        <v>563</v>
      </c>
      <c r="C256" s="13" t="s">
        <v>564</v>
      </c>
      <c r="D256" s="16" t="s">
        <v>572</v>
      </c>
      <c r="E256" s="14" t="s">
        <v>15</v>
      </c>
      <c r="F256" s="14">
        <v>370</v>
      </c>
      <c r="G256" s="14">
        <v>240.5</v>
      </c>
      <c r="H256" s="15">
        <f t="shared" si="23"/>
        <v>0.35</v>
      </c>
      <c r="I256" s="23" t="s">
        <v>45</v>
      </c>
      <c r="J256" s="24">
        <f t="shared" si="24"/>
        <v>314.5</v>
      </c>
    </row>
    <row r="257" spans="1:10">
      <c r="A257" s="12">
        <v>179964</v>
      </c>
      <c r="B257" s="16" t="s">
        <v>573</v>
      </c>
      <c r="C257" s="13" t="s">
        <v>564</v>
      </c>
      <c r="D257" s="16" t="s">
        <v>574</v>
      </c>
      <c r="E257" s="14" t="s">
        <v>15</v>
      </c>
      <c r="F257" s="14">
        <v>420</v>
      </c>
      <c r="G257" s="14">
        <v>273</v>
      </c>
      <c r="H257" s="15">
        <f t="shared" si="23"/>
        <v>0.35</v>
      </c>
      <c r="I257" s="23" t="s">
        <v>45</v>
      </c>
      <c r="J257" s="24">
        <f t="shared" si="24"/>
        <v>357</v>
      </c>
    </row>
    <row r="258" spans="1:10">
      <c r="A258" s="12">
        <v>179965</v>
      </c>
      <c r="B258" s="16" t="s">
        <v>573</v>
      </c>
      <c r="C258" s="13" t="s">
        <v>564</v>
      </c>
      <c r="D258" s="16" t="s">
        <v>575</v>
      </c>
      <c r="E258" s="14" t="s">
        <v>15</v>
      </c>
      <c r="F258" s="14">
        <v>420</v>
      </c>
      <c r="G258" s="14">
        <v>273</v>
      </c>
      <c r="H258" s="15">
        <f t="shared" si="23"/>
        <v>0.35</v>
      </c>
      <c r="I258" s="23" t="s">
        <v>45</v>
      </c>
      <c r="J258" s="24">
        <f t="shared" si="24"/>
        <v>357</v>
      </c>
    </row>
    <row r="259" spans="1:10">
      <c r="A259" s="12">
        <v>181989</v>
      </c>
      <c r="B259" s="16" t="s">
        <v>573</v>
      </c>
      <c r="C259" s="13" t="s">
        <v>564</v>
      </c>
      <c r="D259" s="16" t="s">
        <v>576</v>
      </c>
      <c r="E259" s="14" t="s">
        <v>15</v>
      </c>
      <c r="F259" s="14">
        <v>520</v>
      </c>
      <c r="G259" s="14">
        <v>338</v>
      </c>
      <c r="H259" s="15">
        <f t="shared" si="23"/>
        <v>0.35</v>
      </c>
      <c r="I259" s="23" t="s">
        <v>45</v>
      </c>
      <c r="J259" s="24">
        <f t="shared" si="24"/>
        <v>442</v>
      </c>
    </row>
    <row r="260" spans="1:10">
      <c r="A260" s="12">
        <v>181990</v>
      </c>
      <c r="B260" s="16" t="s">
        <v>573</v>
      </c>
      <c r="C260" s="13" t="s">
        <v>564</v>
      </c>
      <c r="D260" s="16" t="s">
        <v>577</v>
      </c>
      <c r="E260" s="14" t="s">
        <v>15</v>
      </c>
      <c r="F260" s="14">
        <v>520</v>
      </c>
      <c r="G260" s="14">
        <v>338</v>
      </c>
      <c r="H260" s="15">
        <f t="shared" si="23"/>
        <v>0.35</v>
      </c>
      <c r="I260" s="23" t="s">
        <v>45</v>
      </c>
      <c r="J260" s="24">
        <f t="shared" si="24"/>
        <v>442</v>
      </c>
    </row>
    <row r="261" spans="1:10">
      <c r="A261" s="12">
        <v>189899</v>
      </c>
      <c r="B261" s="16" t="s">
        <v>573</v>
      </c>
      <c r="C261" s="13" t="s">
        <v>564</v>
      </c>
      <c r="D261" s="16" t="s">
        <v>578</v>
      </c>
      <c r="E261" s="14" t="s">
        <v>15</v>
      </c>
      <c r="F261" s="14">
        <v>350</v>
      </c>
      <c r="G261" s="14">
        <v>227.5</v>
      </c>
      <c r="H261" s="15">
        <f t="shared" si="23"/>
        <v>0.35</v>
      </c>
      <c r="I261" s="23" t="s">
        <v>45</v>
      </c>
      <c r="J261" s="24">
        <f t="shared" si="24"/>
        <v>297.5</v>
      </c>
    </row>
    <row r="262" spans="1:10">
      <c r="A262" s="12">
        <v>189901</v>
      </c>
      <c r="B262" s="16" t="s">
        <v>573</v>
      </c>
      <c r="C262" s="13" t="s">
        <v>564</v>
      </c>
      <c r="D262" s="16" t="s">
        <v>579</v>
      </c>
      <c r="E262" s="14" t="s">
        <v>15</v>
      </c>
      <c r="F262" s="14">
        <v>350</v>
      </c>
      <c r="G262" s="14">
        <v>227.5</v>
      </c>
      <c r="H262" s="15">
        <f t="shared" si="23"/>
        <v>0.35</v>
      </c>
      <c r="I262" s="23" t="s">
        <v>45</v>
      </c>
      <c r="J262" s="24">
        <f t="shared" si="24"/>
        <v>297.5</v>
      </c>
    </row>
    <row r="263" spans="1:10">
      <c r="A263" s="12">
        <v>201106</v>
      </c>
      <c r="B263" s="16" t="s">
        <v>573</v>
      </c>
      <c r="C263" s="13" t="s">
        <v>564</v>
      </c>
      <c r="D263" s="16" t="s">
        <v>580</v>
      </c>
      <c r="E263" s="14" t="s">
        <v>15</v>
      </c>
      <c r="F263" s="14">
        <v>520</v>
      </c>
      <c r="G263" s="14">
        <v>338</v>
      </c>
      <c r="H263" s="15">
        <f t="shared" si="23"/>
        <v>0.35</v>
      </c>
      <c r="I263" s="23" t="s">
        <v>45</v>
      </c>
      <c r="J263" s="24">
        <f t="shared" si="24"/>
        <v>442</v>
      </c>
    </row>
    <row r="264" spans="1:10">
      <c r="A264" s="12">
        <v>201093</v>
      </c>
      <c r="B264" s="16" t="s">
        <v>573</v>
      </c>
      <c r="C264" s="13" t="s">
        <v>564</v>
      </c>
      <c r="D264" s="16" t="s">
        <v>581</v>
      </c>
      <c r="E264" s="14" t="s">
        <v>15</v>
      </c>
      <c r="F264" s="14">
        <v>350</v>
      </c>
      <c r="G264" s="14">
        <v>227.5</v>
      </c>
      <c r="H264" s="15">
        <f t="shared" si="23"/>
        <v>0.35</v>
      </c>
      <c r="I264" s="23" t="s">
        <v>45</v>
      </c>
      <c r="J264" s="24">
        <f t="shared" si="24"/>
        <v>297.5</v>
      </c>
    </row>
    <row r="265" spans="1:10">
      <c r="A265" s="12">
        <v>208987</v>
      </c>
      <c r="B265" s="16" t="s">
        <v>582</v>
      </c>
      <c r="C265" s="13" t="s">
        <v>525</v>
      </c>
      <c r="D265" s="16" t="s">
        <v>583</v>
      </c>
      <c r="E265" s="14" t="s">
        <v>15</v>
      </c>
      <c r="F265" s="14">
        <v>325</v>
      </c>
      <c r="G265" s="14">
        <v>162.5</v>
      </c>
      <c r="H265" s="15">
        <f t="shared" si="23"/>
        <v>0.5</v>
      </c>
      <c r="I265" s="23" t="s">
        <v>256</v>
      </c>
      <c r="J265" s="24">
        <f>F265*0.75</f>
        <v>243.75</v>
      </c>
    </row>
    <row r="266" spans="1:10">
      <c r="A266" s="12">
        <v>220629</v>
      </c>
      <c r="B266" s="16" t="s">
        <v>582</v>
      </c>
      <c r="C266" s="13" t="s">
        <v>525</v>
      </c>
      <c r="D266" s="16" t="s">
        <v>584</v>
      </c>
      <c r="E266" s="14" t="s">
        <v>15</v>
      </c>
      <c r="F266" s="14">
        <v>512</v>
      </c>
      <c r="G266" s="14">
        <v>256</v>
      </c>
      <c r="H266" s="15">
        <f t="shared" si="23"/>
        <v>0.5</v>
      </c>
      <c r="I266" s="23" t="s">
        <v>256</v>
      </c>
      <c r="J266" s="24">
        <f>F266*0.75</f>
        <v>384</v>
      </c>
    </row>
    <row r="267" spans="1:10">
      <c r="A267" s="12">
        <v>220622</v>
      </c>
      <c r="B267" s="16" t="s">
        <v>582</v>
      </c>
      <c r="C267" s="13" t="s">
        <v>525</v>
      </c>
      <c r="D267" s="16" t="s">
        <v>585</v>
      </c>
      <c r="E267" s="14" t="s">
        <v>15</v>
      </c>
      <c r="F267" s="14">
        <v>512</v>
      </c>
      <c r="G267" s="14">
        <v>256</v>
      </c>
      <c r="H267" s="15">
        <f t="shared" si="23"/>
        <v>0.5</v>
      </c>
      <c r="I267" s="23" t="s">
        <v>256</v>
      </c>
      <c r="J267" s="24">
        <f>F267*0.75</f>
        <v>384</v>
      </c>
    </row>
    <row r="268" spans="1:10">
      <c r="A268" s="12">
        <v>220627</v>
      </c>
      <c r="B268" s="16" t="s">
        <v>582</v>
      </c>
      <c r="C268" s="13" t="s">
        <v>525</v>
      </c>
      <c r="D268" s="16" t="s">
        <v>586</v>
      </c>
      <c r="E268" s="14" t="s">
        <v>15</v>
      </c>
      <c r="F268" s="14">
        <v>512</v>
      </c>
      <c r="G268" s="14">
        <v>256</v>
      </c>
      <c r="H268" s="15">
        <f t="shared" si="23"/>
        <v>0.5</v>
      </c>
      <c r="I268" s="23" t="s">
        <v>256</v>
      </c>
      <c r="J268" s="24">
        <f>F268*0.75</f>
        <v>384</v>
      </c>
    </row>
  </sheetData>
  <autoFilter ref="A1:K268">
    <extLst/>
  </autoFilter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单品活动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2022-10-21T08:26:00Z</dcterms:created>
  <dcterms:modified xsi:type="dcterms:W3CDTF">2022-10-24T10:08:54Z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D891B085D2F941AAB5CCBB36D036A4BF</vt:lpwstr>
  </property>
  <property fmtid="{D5CDD505-2E9C-101B-9397-08002B2CF9AE}" pid="3" name="KSOProductBuildVer">
    <vt:lpwstr>2052-11.1.0.12598</vt:lpwstr>
  </property>
  <property fmtid="{D5CDD505-2E9C-101B-9397-08002B2CF9AE}" pid="4" name="KSOReadingLayout">
    <vt:bool>true</vt:bool>
  </property>
</Properties>
</file>