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firstSheet="2" activeTab="2"/>
  </bookViews>
  <sheets>
    <sheet name="主表" sheetId="1" state="hidden" r:id="rId1"/>
    <sheet name="Sheet1" sheetId="4" state="hidden" r:id="rId2"/>
    <sheet name="第四次需求明细" sheetId="3" r:id="rId3"/>
  </sheets>
  <externalReferences>
    <externalReference r:id="rId4"/>
    <externalReference r:id="rId5"/>
    <externalReference r:id="rId6"/>
  </externalReferences>
  <definedNames>
    <definedName name="_xlnm._FilterDatabase" localSheetId="1" hidden="1">Sheet1!$A$1:$H$54</definedName>
    <definedName name="_xlnm._FilterDatabase" localSheetId="2" hidden="1">第四次需求明细!$A$2:$G$1116</definedName>
  </definedNames>
  <calcPr calcId="144525"/>
</workbook>
</file>

<file path=xl/sharedStrings.xml><?xml version="1.0" encoding="utf-8"?>
<sst xmlns="http://schemas.openxmlformats.org/spreadsheetml/2006/main" count="4018" uniqueCount="462">
  <si>
    <t>序号</t>
  </si>
  <si>
    <t>备注</t>
  </si>
  <si>
    <t>提交时间</t>
  </si>
  <si>
    <t>门店ID</t>
  </si>
  <si>
    <t>门店名称</t>
  </si>
  <si>
    <t>表格</t>
  </si>
  <si>
    <t/>
  </si>
  <si>
    <t>2022-10-19 15:19</t>
  </si>
  <si>
    <t>大石西路</t>
  </si>
  <si>
    <t>货品ID：150090，需求数量：18
 货品ID：150077，需求数量：4
 货品ID：150088，需求数量：2
 货品ID：185347，需求数量：2
 货品ID：181299，需求数量：2
 货品ID：150093，需求数量：3
 货品ID：150087，需求数量：2
 货品ID：218904，需求数量：6</t>
  </si>
  <si>
    <t>2022-10-19 14:44</t>
  </si>
  <si>
    <t>成汉南路</t>
  </si>
  <si>
    <t>货品ID：150090，需求数量：36
 货品ID：166670，需求数量：12
 货品ID：150093，需求数量：10
 货品ID：181297，需求数量：12
 货品ID：214778，需求数量：12
 货品ID：215787，需求数量：6
 货品ID：181291，需求数量：12</t>
  </si>
  <si>
    <t>2022-10-19 14:43</t>
  </si>
  <si>
    <t>中和大道</t>
  </si>
  <si>
    <t>货品ID：150090，需求数量：6
 货品ID：181299，需求数量：3
 货品ID：150088，需求数量：3
 货品ID：214782，需求数量：3
 货品ID：214778，需求数量：3</t>
  </si>
  <si>
    <t>2022-10-19 14:34</t>
  </si>
  <si>
    <t>永康东路</t>
  </si>
  <si>
    <t>货品ID：150090，需求数量：4
 货品ID：181299，需求数量：4
 货品ID：172377，需求数量：4
 货品ID：184997，需求数量：4
 货品ID：245065，需求数量：50
 货品ID：236580，需求数量：20</t>
  </si>
  <si>
    <t>2022-10-19 14:32</t>
  </si>
  <si>
    <t>沙河源</t>
  </si>
  <si>
    <t>货品ID：214783，需求数量：2</t>
  </si>
  <si>
    <t>2022-10-19 14:27</t>
  </si>
  <si>
    <t>东昌路</t>
  </si>
  <si>
    <t>货品ID：150089，需求数量：10
 货品ID：214778，需求数量：5
 货品ID：150077，需求数量：6
 货品ID：218919，需求数量：4
 货品ID：150087，需求数量：4
 货品ID：184997，需求数量：10
 货品ID：218904，需求数量：4
 货品ID：150090，需求数量：28
 货品ID：150091，需求数量：4
 货品ID：172377，需求数量：10
 货品ID：150088，需求数量：6
 货品ID：315787，需求数量：10
 货品ID：191176，需求数量：4
 货品ID：191033，需求数量：10
 货品ID：150096，需求数量：6
 货品ID：150086，需求数量：8
 货品ID：185348，需求数量：4
 货品ID：232483，需求数量：6
 货品ID：204080，需求数量：8
 货品ID：204077，需求数量：4
 货品ID：242575，需求数量：4</t>
  </si>
  <si>
    <t>2022-10-19 14:23</t>
  </si>
  <si>
    <t>锦城大道</t>
  </si>
  <si>
    <t>货品ID：184997，需求数量：4
 货品ID：150094，需求数量：6
 货品ID：214778，需求数量：4</t>
  </si>
  <si>
    <t>2022-10-19 14:18</t>
  </si>
  <si>
    <t>怀远店</t>
  </si>
  <si>
    <t>货品ID：181297，需求数量：4</t>
  </si>
  <si>
    <t>2022-10-19 14:17</t>
  </si>
  <si>
    <t>邛崃洪川小区店</t>
  </si>
  <si>
    <t>货品ID：150077，需求数量：4
 货品ID：150087，需求数量：3
 货品ID：191033，需求数量：4
 货品ID：232483，需求数量：2
 货品ID：204080，需求数量：2
 货品ID：181300，需求数量：2</t>
  </si>
  <si>
    <t>货品ID：245065，需求数量：100
 货品ID：150102，需求数量：10
 货品ID：150090，需求数量：10
 货品ID：215791，需求数量：6
 货品ID：181299，需求数量：6
 货品ID：237011，需求数量：20
 货品ID：181301，需求数量：4
 货品ID：191033，需求数量：3
 货品ID：150088，需求数量：2</t>
  </si>
  <si>
    <t>2022-10-19 14:10</t>
  </si>
  <si>
    <t>兴义店</t>
  </si>
  <si>
    <t>货品ID：242575，需求数量：2
 货品ID：242576，需求数量：2
 货品ID：242575，需求数量：2
 货品ID：185348，需求数量：2
 货品ID：204080，需求数量：2
 货品ID：232483，需求数量：2
 货品ID：184993，需求数量：4
 货品ID：236550，需求数量：4
 货品ID：150088，需求数量：4
 货品ID：150090，需求数量：6
 货品ID：150095，需求数量：4
 货品ID：150096，需求数量：4
 货品ID：150077，需求数量：6
 货品ID：150087，需求数量：2
 货品ID：181297，需求数量：4
 货品ID：181299，需求数量：4
 货品ID：214778，需求数量：2</t>
  </si>
  <si>
    <t>2022-10-19 14:06</t>
  </si>
  <si>
    <t>蜀州中路</t>
  </si>
  <si>
    <t>货品ID：236580，需求数量：5
 货品ID：245065，需求数量：40</t>
  </si>
  <si>
    <t>2022-10-19 13:58</t>
  </si>
  <si>
    <t>华泰</t>
  </si>
  <si>
    <t>货品ID：172377，需求数量：10
 货品ID：150090，需求数量：22
 货品ID：215791，需求数量：10
 货品ID：150088，需求数量：10
 货品ID：150094，需求数量：20
 货品ID：215787，需求数量：6
 货品ID：150089，需求数量：10
 货品ID：181297，需求数量：10
 货品ID：150093，需求数量：10
 货品ID：150088，需求数量：6
 货品ID：181299，需求数量：10</t>
  </si>
  <si>
    <t>梨花街店</t>
  </si>
  <si>
    <t>货品ID：150090，需求数量：12
 货品ID：150091，需求数量：4
 货品ID：150095，需求数量：4
 货品ID：204078，需求数量：4
 货品ID：184993，需求数量：4</t>
  </si>
  <si>
    <t>2022-10-19 13:43</t>
  </si>
  <si>
    <t>驷马桥三店</t>
  </si>
  <si>
    <t>货品ID：237009，需求数量：8
 货品ID：150090，需求数量：10
 货品ID：191033，需求数量：6
 货品ID：150093，需求数量：8</t>
  </si>
  <si>
    <t>2022-10-19 13:36</t>
  </si>
  <si>
    <t>通盈街</t>
  </si>
  <si>
    <t>货品ID：166670，需求数量：20
 货品ID：150086，需求数量：6
 货品ID：214778，需求数量：6
 货品ID：150090，需求数量：10
 货品ID：184997，需求数量：20
 货品ID：181297，需求数量：10
 货品ID：181299，需求数量：10
 货品ID：185347，需求数量：8
 货品ID：185353，需求数量：6
 货品ID：191033，需求数量：5
 货品ID：191175，需求数量：4
 货品ID：214778，需求数量：8
 货品ID：150090，需求数量：10</t>
  </si>
  <si>
    <t>2022-10-19 13:33</t>
  </si>
  <si>
    <t>万宇店</t>
  </si>
  <si>
    <t>货品ID：214783，需求数量：6
 货品ID：150095，需求数量：6
 货品ID：215787，需求数量：6
 货品ID：214778，需求数量：6
 货品ID：242576，需求数量：6
 货品ID：242575，需求数量：6
 货品ID：242574，需求数量：6
 货品ID：236550，需求数量：6
 货品ID：218904，需求数量：6
 货品ID：191033，需求数量：6
 货品ID：150093，需求数量：6
 货品ID：150094，需求数量：6
 货品ID：245065，需求数量：100
 货品ID：181301，需求数量：10
 货品ID：184997，需求数量：6
 货品ID：236580，需求数量：10
 货品ID：150087，需求数量：6
 货品ID：181297，需求数量：10
 货品ID：172377，需求数量：10
 货品ID：150090，需求数量：10
 货品ID：181291，需求数量：6
 货品ID：150089，需求数量：6
 货品ID：150088，需求数量：6
 货品ID：89062，需求数量：6</t>
  </si>
  <si>
    <t>2022-10-19 13:32</t>
  </si>
  <si>
    <t>汇融名城</t>
  </si>
  <si>
    <t>货品ID：150090，需求数量：10
 货品ID：214778，需求数量：10
 货品ID：150077，需求数量：10
 货品ID：191033，需求数量：6
 货品ID：184997，需求数量：6</t>
  </si>
  <si>
    <t>2022-10-19 13:11</t>
  </si>
  <si>
    <t>光华西一路</t>
  </si>
  <si>
    <t>货品ID：236548，需求数量：6
 货品ID：218904，需求数量：10
 货品ID：236550，需求数量：10
 货品ID：166670，需求数量：6
 货品ID：18499，需求数量：2
 货品ID：150090，需求数量：16
 货品ID：150089，需求数量：4
 货品ID：181291，需求数量：2
 货品ID：181297，需求数量：10
 货品ID：150094，需求数量：6
 货品ID：150093，需求数量：6</t>
  </si>
  <si>
    <t>2022-10-19 13:00</t>
  </si>
  <si>
    <t>长寿路</t>
  </si>
  <si>
    <t>货品ID：245065，需求数量：20
 货品ID：236548，需求数量：2
 货品ID：181299，需求数量：4</t>
  </si>
  <si>
    <t>2022-10-19 12:36</t>
  </si>
  <si>
    <t>三江店</t>
  </si>
  <si>
    <t>货品ID：191186，需求数量：4
 货品ID：191175，需求数量：4
 货品ID：150094，需求数量：4
 货品ID：185347，需求数量：2
 货品ID：181299，需求数量：6
 货品ID：214778，需求数量：6
 货品ID：181297，需求数量：6
 货品ID：181291，需求数量：2
 货品ID：150086，需求数量：4
 货品ID：150077，需求数量：6
 货品ID：150096，需求数量：2
 货品ID：150095，需求数量：2
 货品ID：214779，需求数量：2
 货品ID：172377，需求数量：4
 货品ID：89062，需求数量：4
 货品ID：150090，需求数量：6
 货品ID：150102，需求数量：4
 货品ID：185348，需求数量：4
 货品ID：242576，需求数量：2
 货品ID：232093，需求数量：4
 货品ID：191033，需求数量：4
 货品ID：204079，需求数量：4
 货品ID：184997，需求数量：2
 货品ID：184993，需求数量：2
 货品ID：218904，需求数量：6
 货品ID：236550，需求数量：6</t>
  </si>
  <si>
    <t>2022-10-19 12:26</t>
  </si>
  <si>
    <t>剑南</t>
  </si>
  <si>
    <t>货品ID：236550，需求数量：8
 货品ID：166671，需求数量：6
 货品ID：218904，需求数量：8
 货品ID：236580，需求数量：6
 货品ID：236548，需求数量：4
 货品ID：150090，需求数量：6
 货品ID：166670，需求数量：10
 货品ID：150094，需求数量：6</t>
  </si>
  <si>
    <t>货品ID：191033，需求数量：4
 货品ID：150102，需求数量：4
 货品ID：185348，需求数量：2
 货品ID：242576，需求数量：2
 货品ID：232093，需求数量：4
 货品ID：204079，需求数量：2
 货品ID：184997，需求数量：2
 货品ID：184993，需求数量：2
 货品ID：218904，需求数量：4
 货品ID：336550，需求数量：2
 货品ID：89062，需求数量：4
 货品ID：150090，需求数量：6
 货品ID：172377，需求数量：4
 货品ID：192488，需求数量：2
 货品ID：214782，需求数量：2
 货品ID：498，需求数量：2
 货品ID：150095，需求数量：2
 货品ID：150096，需求数量：2
 货品ID：150077，需求数量：4
 货品ID：150086，需求数量：4
 货品ID：181291，需求数量：2
 货品ID：181297，需求数量：4
 货品ID：214778，需求数量：6
 货品ID：181299，需求数量：6
 货品ID：185347，需求数量：4</t>
  </si>
  <si>
    <t>2022-10-19 12:21</t>
  </si>
  <si>
    <t>柳翠店</t>
  </si>
  <si>
    <t>货品ID：236550，需求数量：4
 货品ID：150094，需求数量：2
 货品ID：150090，需求数量：6
 货品ID：191110，需求数量：2
 货品ID：204079，需求数量：2</t>
  </si>
  <si>
    <t>2022-10-19 12:16</t>
  </si>
  <si>
    <t>金沙店</t>
  </si>
  <si>
    <t>货品ID：89062，需求数量：4
 货品ID：150090，需求数量：6
 货品ID：233483，需求数量：2
 货品ID：232093，需求数量：2
 货品ID：204077，需求数量：4</t>
  </si>
  <si>
    <t>2022-10-19 12:03</t>
  </si>
  <si>
    <t>江安店</t>
  </si>
  <si>
    <t>货品ID：150092，需求数量：2</t>
  </si>
  <si>
    <t>2022-10-19 12:00</t>
  </si>
  <si>
    <t>马超东路</t>
  </si>
  <si>
    <t>货品ID：15102，需求数量：6
 货品ID：185348，需求数量：6
 货品ID：242574，需求数量：6
 货品ID：242575，需求数量：6
 货品ID：242576，需求数量：6
 货品ID：232093，需求数量：6
 货品ID：232483，需求数量：4
 货品ID：191033，需求数量：8
 货品ID：236548，需求数量：6
 货品ID：218904，需求数量：5
 货品ID：236549，需求数量：2
 货品ID：172340，需求数量：4
 货品ID：166671，需求数量：5
 货品ID：184997，需求数量：6
 货品ID：204077，需求数量：4
 货品ID：204079，需求数量：4</t>
  </si>
  <si>
    <t>2022-10-19 11:57</t>
  </si>
  <si>
    <t>问道西路店</t>
  </si>
  <si>
    <t>货品ID：150087，需求数量：2
 货品ID：181291，需求数量：2
 货品ID：215787，需求数量：2
 货品ID：236550，需求数量：2
 货品ID：218919，需求数量：1
 货品ID：236580，需求数量：2
 货品ID：236548，需求数量：2
 货品ID：150094，需求数量：2
 货品ID：192488，需求数量：2</t>
  </si>
  <si>
    <t>2022-10-19 11:46</t>
  </si>
  <si>
    <t>万和北路</t>
  </si>
  <si>
    <t>货品ID：236550，需求数量：6
 货品ID：218904，需求数量：6
 货品ID：236550，需求数量：20
 货品ID：191033，需求数量：6
 货品ID：150093，需求数量：6
 货品ID：184997，需求数量：6
 货品ID：242576，需求数量：2
 货品ID：242574，需求数量：2
 货品ID：242575，需求数量：2
 货品ID：150089，需求数量：4
 货品ID：150090，需求数量：6
 货品ID：215791，需求数量：2
 货品ID：185353，需求数量：4
 货品ID：150095，需求数量：4
 货品ID：150096，需求数量：4
 货品ID：150102，需求数量：4
 货品ID：185348，需求数量：4</t>
  </si>
  <si>
    <t>2022-10-19 11:43</t>
  </si>
  <si>
    <t>华泰二店</t>
  </si>
  <si>
    <t>货品ID：150077，需求数量：10
 货品ID：150088，需求数量：10
 货品ID：150093，需求数量：5
 货品ID：150094，需求数量：5
 货品ID：150102，需求数量：5
 货品ID：166670，需求数量：5
 货品ID：172377，需求数量：10
 货品ID：181291，需求数量：10
 货品ID：181297，需求数量：10
 货品ID：181299，需求数量：5
 货品ID：181301，需求数量：6
 货品ID：184997，需求数量：2
 货品ID：214778，需求数量：6
 货品ID：218904，需求数量：6
 货品ID：236550，需求数量：8
 货品ID：236580，需求数量：4
 货品ID：241566，需求数量：5
 货品ID：245065，需求数量：50</t>
  </si>
  <si>
    <t>2022-10-19 11:39</t>
  </si>
  <si>
    <t>静沙南路</t>
  </si>
  <si>
    <t>货品ID：214778，需求数量：6
 货品ID：166671，需求数量：6
 货品ID：218904，需求数量：6
 货品ID：181297，需求数量：6
 货品ID：166671，需求数量：6</t>
  </si>
  <si>
    <t>2022-10-19 11:37</t>
  </si>
  <si>
    <t>新乐中街</t>
  </si>
  <si>
    <t>货品ID：150090，需求数量：10
 货品ID：245065，需求数量：50
 货品ID：181291，需求数量：8
 货品ID：181299，需求数量：10
 货品ID：150089，需求数量：6
 货品ID：214778，需求数量：6</t>
  </si>
  <si>
    <t>2022-10-19 11:31</t>
  </si>
  <si>
    <t>货品ID：172377，需求数量：2
 货品ID：218904，需求数量：4
 货品ID：150094，需求数量：3
 货品ID：214778，需求数量：3
 货品ID：181299，需求数量：3
 货品ID：150091，需求数量：1
 货品ID：150090，需求数量：4
 货品ID：215791，需求数量：3
 货品ID：150087，需求数量：1
 货品ID：241566，需求数量：2
 货品ID：215787，需求数量：2
 货品ID：150086，需求数量：2</t>
  </si>
  <si>
    <t>2022-10-19 10:50</t>
  </si>
  <si>
    <t>新津武阳西路</t>
  </si>
  <si>
    <t>货品ID：150094，需求数量：2
 货品ID：184993，需求数量：2
 货品ID：166670，需求数量：10
 货品ID：218904，需求数量：2
 货品ID：214772，需求数量：1</t>
  </si>
  <si>
    <t>2022-10-19 10:46</t>
  </si>
  <si>
    <t>景中店</t>
  </si>
  <si>
    <t>货品ID：150102，需求数量：19
 货品ID：236550，需求数量：10
 货品ID：150094，需求数量：6
 货品ID：191033，需求数量：6</t>
  </si>
  <si>
    <t>2022-10-19 10:34</t>
  </si>
  <si>
    <t>交大三店</t>
  </si>
  <si>
    <t>货品ID：150090，需求数量：20
 货品ID：150088，需求数量：10
 货品ID：185348，需求数量：6
 货品ID：172340，需求数量：6
 货品ID：181297，需求数量：6</t>
  </si>
  <si>
    <t>2022-10-19 10:32</t>
  </si>
  <si>
    <t>浆洗街</t>
  </si>
  <si>
    <t>货品ID：214782，需求数量：4
 货品ID：181301，需求数量：6
 货品ID：214778，需求数量：6
 货品ID：215787，需求数量：8</t>
  </si>
  <si>
    <t>2022-10-19 10:30</t>
  </si>
  <si>
    <t>货品ID：215791，需求数量：6
 货品ID：237009，需求数量：6
 货品ID：150090，需求数量：6</t>
  </si>
  <si>
    <t>沙渠</t>
  </si>
  <si>
    <t>货品ID：218904，需求数量：6
 货品ID：150089，需求数量：6</t>
  </si>
  <si>
    <t>2022-10-19 10:29</t>
  </si>
  <si>
    <t>黄苑东街</t>
  </si>
  <si>
    <t>货品ID：150090，需求数量：4
 货品ID：181301，需求数量：4
 货品ID：150089，需求数量：2</t>
  </si>
  <si>
    <t>2022-10-19 10:28</t>
  </si>
  <si>
    <t>货品ID：236548，需求数量：6
 货品ID：236580，需求数量：10
 货品ID：236550，需求数量：6
 货品ID：218904，需求数量：6
 货品ID：237011，需求数量：20
 货品ID：184997，需求数量：4
 货品ID：191033，需求数量：2
 货品ID：215787，需求数量：6
 货品ID：181297，需求数量：6
 货品ID：181299，需求数量：6
 货品ID：150094，需求数量：6
 货品ID：150090，需求数量：6
 货品ID：150091，需求数量：12
 货品ID：150096，需求数量：2
 货品ID：190095，需求数量：2</t>
  </si>
  <si>
    <t>培华东路店</t>
  </si>
  <si>
    <t>货品ID：245065，需求数量：50
 货品ID：150090，需求数量：5</t>
  </si>
  <si>
    <t>大悦</t>
  </si>
  <si>
    <t>货品ID：150094，需求数量：5
 货品ID：150090，需求数量：6</t>
  </si>
  <si>
    <t>枣子巷</t>
  </si>
  <si>
    <t>货品ID：242574，需求数量：4</t>
  </si>
  <si>
    <t>2022-10-19 10:15</t>
  </si>
  <si>
    <t>天久北巷店</t>
  </si>
  <si>
    <t>货品ID：241566，需求数量：5</t>
  </si>
  <si>
    <t>2022-10-19 10:07</t>
  </si>
  <si>
    <t>新下街</t>
  </si>
  <si>
    <t>货品ID：214797，需求数量：8
 货品ID：150090，需求数量：10</t>
  </si>
  <si>
    <t>2022-10-19 09:58</t>
  </si>
  <si>
    <t>货品ID：245065，需求数量：50
 货品ID：194146，需求数量：6</t>
  </si>
  <si>
    <t>2022-10-18 21:43</t>
  </si>
  <si>
    <t>蒲阳路店</t>
  </si>
  <si>
    <t>货品ID：242574，需求数量：4
 货品ID：242575，需求数量：2
 货品ID：191033，需求数量：4
 货品ID：204077，需求数量：2
 货品ID：204079，需求数量：2
 货品ID：214782，需求数量：2
 货品ID：185347，需求数量：4
 货品ID：191176，需求数量：2
 货品ID：150087，需求数量：2</t>
  </si>
  <si>
    <t>2022-10-18 21:41</t>
  </si>
  <si>
    <t>新园大道</t>
  </si>
  <si>
    <t>货品ID：150087，需求数量：2
 货品ID：150086，需求数量：2
 货品ID：214783，需求数量：2
 货品ID：214782，需求数量：2</t>
  </si>
  <si>
    <t>2022-10-18 21:29</t>
  </si>
  <si>
    <t>银河北街</t>
  </si>
  <si>
    <t>货品ID：150090，需求数量：10
 货品ID：214778，需求数量：10
 货品ID：215787，需求数量：10
 货品ID：150077，需求数量：10
 货品ID：181292，需求数量：10
 货品ID：191175，需求数量：4
 货品ID：191110，需求数量：10</t>
  </si>
  <si>
    <t>2022-10-18 21:20</t>
  </si>
  <si>
    <t>货品ID：242575，需求数量：4
 货品ID：150088，需求数量：4
 货品ID：191110，需求数量：4
 货品ID：185347，需求数量：3</t>
  </si>
  <si>
    <t>2022-10-18 21:16</t>
  </si>
  <si>
    <t>货品ID：245065，需求数量：20</t>
  </si>
  <si>
    <t>2022-10-18 20:46</t>
  </si>
  <si>
    <t>泰和二街店</t>
  </si>
  <si>
    <t>货品ID：242576，需求数量：2
 货品ID：242575，需求数量：2
 货品ID：245065，需求数量：100
 货品ID：218904，需求数量：6
 货品ID：214783，需求数量：4
 货品ID：172377，需求数量：20
 货品ID：181299，需求数量：10
 货品ID：181297，需求数量：10
 货品ID：215787，需求数量：15
 货品ID：214778，需求数量：16
 货品ID：214782，需求数量：2
 货品ID：150077，需求数量：10</t>
  </si>
  <si>
    <t>2022-10-18 20:05</t>
  </si>
  <si>
    <t>光华村</t>
  </si>
  <si>
    <t>货品ID：150096，需求数量：6</t>
  </si>
  <si>
    <t>2022-10-18 19:34</t>
  </si>
  <si>
    <t>货品ID：245065，需求数量：20
 货品ID：236549，需求数量：4
 货品ID：236548，需求数量：6
 货品ID：237011，需求数量：20</t>
  </si>
  <si>
    <t>2022-10-18 19:17</t>
  </si>
  <si>
    <t>光华店</t>
  </si>
  <si>
    <t>货品ID：150090，需求数量：36
 货品ID：166670，需求数量：40
 货品ID：150102，需求数量：12
 货品ID：191033，需求数量：24
 货品ID：150077，需求数量：6
 货品ID：150086，需求数量：6
 货品ID：150101，需求数量：6
 货品ID：232483，需求数量：12
 货品ID：204077，需求数量：6
 货品ID：204080，需求数量：12
 货品ID：194146，需求数量：6
 货品ID：204078，需求数量：6
 货品ID：192488，需求数量：6
 货品ID：150092，需求数量：6
 货品ID：150088，需求数量：12</t>
  </si>
  <si>
    <t>2022-10-18 19:05</t>
  </si>
  <si>
    <t>货品ID：150093，需求数量：8
 货品ID：150096，需求数量：8
 货品ID：150102，需求数量：2
 货品ID：172377，需求数量：8
 货品ID：184997，需求数量：8
 货品ID：150088，需求数量：10
 货品ID：181299，需求数量：10
 货品ID：181297，需求数量：8
 货品ID：150077，需求数量：6
 货品ID：172377，需求数量：6
 货品ID：218919，需求数量：4
 货品ID：150094，需求数量：8
 货品ID：218904，需求数量：10</t>
  </si>
  <si>
    <t>2022-10-18 18:32</t>
  </si>
  <si>
    <t>货品ID：166670，需求数量：12
 货品ID：150088，需求数量：6
 货品ID：150091，需求数量：6</t>
  </si>
  <si>
    <t>2022-10-18 17:41</t>
  </si>
  <si>
    <t>货品ID：181299，需求数量：10
 货品ID：166670，需求数量：10
 货品ID：241566，需求数量：10
 货品ID：242576，需求数量：2
 货品ID：242574，需求数量：2
 货品ID：218904，需求数量：10
 货品ID：181297，需求数量：10
 货品ID：214778，需求数量：10
 货品ID：150077，需求数量：6
 货品ID：191033，需求数量：6
 货品ID：245065，需求数量：30</t>
  </si>
  <si>
    <t>2022-10-18 17:16</t>
  </si>
  <si>
    <t>五福桥东路店</t>
  </si>
  <si>
    <t>货品ID：150090，需求数量：10
 货品ID：181291，需求数量：6
 货品ID：214778，需求数量：4
 货品ID：236548，需求数量：2
 货品ID：166670，需求数量：4
 货品ID：150077，需求数量：6
 货品ID：150086，需求数量：6</t>
  </si>
  <si>
    <t>2022-10-18 17:02</t>
  </si>
  <si>
    <t>清江东路</t>
  </si>
  <si>
    <t>货品ID：150088，需求数量：6
 货品ID：150090，需求数量：10
 货品ID：89062，需求数量：6
 货品ID：172377，需求数量：10
 货品ID：214783，需求数量：4
 货品ID：150095，需求数量：6
 货品ID：150096，需求数量：10
 货品ID：150077，需求数量：10
 货品ID：215787，需求数量：10
 货品ID：181297，需求数量：10
 货品ID：214778，需求数量：10
 货品ID：181299，需求数量：10
 货品ID：185347，需求数量：10
 货品ID：150094，需求数量：10
 货品ID：150093，需求数量：6
 货品ID：191176，需求数量：4
 货品ID：191175，需求数量：6
 货品ID：150102，需求数量：10
 货品ID：242574，需求数量：4
 货品ID：242575，需求数量：2
 货品ID：232093，需求数量：6
 货品ID：232483，需求数量：6
 货品ID：191033，需求数量：8
 货品ID：204080，需求数量：4
 货品ID：204077，需求数量：4
 货品ID：204079，需求数量：4
 货品ID：184997，需求数量：6
 货品ID：218904，需求数量：12
 货品ID：236550，需求数量：10
 货品ID：166670，需求数量：4</t>
  </si>
  <si>
    <t>2022-10-18 16:48</t>
  </si>
  <si>
    <t>大华</t>
  </si>
  <si>
    <t>货品ID：150092，需求数量：2
 货品ID：89062，需求数量：2
 货品ID：236550，需求数量：2
 货品ID：181297，需求数量：3
 货品ID：150094，需求数量：4
 货品ID：150077，需求数量：2
 货品ID：215787，需求数量：2
 货品ID：204080，需求数量：2</t>
  </si>
  <si>
    <t>2022-10-18 16:41</t>
  </si>
  <si>
    <t>货品ID：150088，需求数量：2
 货品ID：150089，需求数量：2</t>
  </si>
  <si>
    <t>2022-10-18 16:29</t>
  </si>
  <si>
    <t>花照壁店</t>
  </si>
  <si>
    <t>货品ID：242576，需求数量：6
 货品ID：242575，需求数量：6
 货品ID：242574，需求数量：6
 货品ID：236550，需求数量：6
 货品ID：215787，需求数量：6
 货品ID：214783，需求数量：6
 货品ID：214778，需求数量：6
 货品ID：191033，需求数量：6
 货品ID：181301，需求数量：6
 货品ID：181299，需求数量：6
 货品ID：166670，需求数量：12
 货品ID：204078，需求数量：6
 货品ID：150089，需求数量：6
 货品ID：150090，需求数量：12
 货品ID：89062，需求数量：6
 货品ID：150093，需求数量：6
 货品ID：185347，需求数量：6
 货品ID：192488，需求数量：3</t>
  </si>
  <si>
    <t>2022-10-18 16:15</t>
  </si>
  <si>
    <t>货品ID：236548，需求数量：2
 货品ID：214778，需求数量：4
 货品ID：185948，需求数量：2
 货品ID：150094，需求数量：4
 货品ID：214782，需求数量：2</t>
  </si>
  <si>
    <t>2022-10-18 16:13</t>
  </si>
  <si>
    <t>贝森北路店</t>
  </si>
  <si>
    <t>货品ID：89062，需求数量：4
 货品ID：172377，需求数量：4
 货品ID：181297，需求数量：4
 货品ID：181291，需求数量：2
 货品ID：181299，需求数量：6
 货品ID：181301，需求数量：8
 货品ID：184993，需求数量：4
 货品ID：184997，需求数量：4
 货品ID：185347，需求数量：4
 货品ID：185348，需求数量：4
 货品ID：191033，需求数量：3
 货品ID：191175，需求数量：2
 货品ID：191176，需求数量：2
 货品ID：194146，需求数量：4
 货品ID：204077，需求数量：2
 货品ID：204078，需求数量：2
 货品ID：214778，需求数量：4
 货品ID：215787，需求数量：4
 货品ID：215791，需求数量：6
 货品ID：242574，需求数量：4
 货品ID：150090，需求数量：10
 货品ID：245065，需求数量：50</t>
  </si>
  <si>
    <t>2022-10-18 16:05</t>
  </si>
  <si>
    <t>金丝街</t>
  </si>
  <si>
    <t>货品ID：105751，需求数量：4
 货品ID：204077，需求数量：2
 货品ID：236580，需求数量：8
 货品ID：150090，需求数量：6
 货品ID：245065，需求数量：50</t>
  </si>
  <si>
    <t>2022-10-18 16:03</t>
  </si>
  <si>
    <t>货品ID：191110，需求数量：2
 货品ID：185347，需求数量：2
 货品ID：150088，需求数量：4
 货品ID：150090，需求数量：4
 货品ID：150089，需求数量：4</t>
  </si>
  <si>
    <t>2022-10-18 16:02</t>
  </si>
  <si>
    <t>丝竹路</t>
  </si>
  <si>
    <t>货品ID：150090，需求数量：10
 货品ID：166670，需求数量：6
 货品ID：181301，需求数量：6
 货品ID：172377，需求数量：6
 货品ID：150102，需求数量：6
 货品ID：150092，需求数量：2
 货品ID：191033，需求数量：2
 货品ID：245065，需求数量：50
 货品ID：215787，需求数量：4
 货品ID：150087，需求数量：2
 货品ID：232483，需求数量：2</t>
  </si>
  <si>
    <t>2022-10-18 15:38</t>
  </si>
  <si>
    <t>郫县二店</t>
  </si>
  <si>
    <t>货品ID：204077，需求数量：2
 货品ID：204079，需求数量：2
 货品ID：232483，需求数量：2</t>
  </si>
  <si>
    <t>2022-10-18 15:32</t>
  </si>
  <si>
    <t>货品ID：150102，需求数量：4
 货品ID：242576，需求数量：2
 货品ID：185348，需求数量：2</t>
  </si>
  <si>
    <t>2022-10-18 15:29</t>
  </si>
  <si>
    <t>双林店</t>
  </si>
  <si>
    <t>货品ID：242574，需求数量：6
 货品ID：242575，需求数量：6
 货品ID：184997，需求数量：6</t>
  </si>
  <si>
    <t>2022-10-18 15:23</t>
  </si>
  <si>
    <t>紫薇东路</t>
  </si>
  <si>
    <t>货品ID：150090，需求数量：6
 货品ID：150077，需求数量：4</t>
  </si>
  <si>
    <t>2022-10-18 15:22</t>
  </si>
  <si>
    <t>货品ID：242576，需求数量：4
 货品ID：150102，需求数量：6
 货品ID：150093，需求数量：10
 货品ID：150090，需求数量：20
 货品ID：150089，需求数量：10
 货品ID：150077，需求数量：6
 货品ID：150096，需求数量：6
 货品ID：150088，需求数量：6
 货品ID：181299，需求数量：10
 货品ID：181297，需求数量：10
 货品ID：204080，需求数量：6
 货品ID：204077，需求数量：6
 货品ID：214778，需求数量：10
 货品ID：181299，需求数量：10
 货品ID：150095，需求数量：4
 货品ID：150086，需求数量：10
 货品ID：204079，需求数量：6
 货品ID：191033，需求数量：4
 货品ID：150087，需求数量：6
 货品ID：150094，需求数量：10
 货品ID：215787，需求数量：10</t>
  </si>
  <si>
    <t>2022-10-18 15:10</t>
  </si>
  <si>
    <t>五津西路二店</t>
  </si>
  <si>
    <t>货品ID：184993，需求数量：4
 货品ID：150101，需求数量：6
 货品ID：150087，需求数量：10
 货品ID：150086，需求数量：2
 货品ID：184997，需求数量：10
 货品ID：204080，需求数量：2
 货品ID：150089，需求数量：6
 货品ID：150090，需求数量：6
 货品ID：215787，需求数量：4</t>
  </si>
  <si>
    <t>2022-10-18 15:07</t>
  </si>
  <si>
    <t>货品ID：150089，需求数量：4
 货品ID：150090，需求数量：6
 货品ID：172377，需求数量：8
 货品ID：150077，需求数量：10
 货品ID：150086，需求数量：8
 货品ID：150087，需求数量：4
 货品ID：215787，需求数量：10
 货品ID：181297，需求数量：10
 货品ID：214778，需求数量：4
 货品ID：181299，需求数量：6
 货品ID：185347，需求数量：2
 货品ID：237011，需求数量：50
 货品ID：191176，需求数量：4
 货品ID：191175，需求数量：4</t>
  </si>
  <si>
    <t>2022-10-18 14:43</t>
  </si>
  <si>
    <t>货品ID：218904，需求数量：8
 货品ID：236548，需求数量：4
 货品ID：181297，需求数量：4
 货品ID：150090，需求数量：8</t>
  </si>
  <si>
    <t>2022-10-18 13:29</t>
  </si>
  <si>
    <t>货品ID：150089，需求数量：6
 货品ID：215791，需求数量：6
 货品ID：150090，需求数量：6</t>
  </si>
  <si>
    <t>2022-10-18 12:53</t>
  </si>
  <si>
    <t>邓双店</t>
  </si>
  <si>
    <t>货品ID：150090，需求数量：8
 货品ID：150077，需求数量：4
 货品ID：150087，需求数量：6
 货品ID：181299，需求数量：6
 货品ID：150086，需求数量：6
 货品ID：241566，需求数量：4
 货品ID：236580，需求数量：20
 货品ID：218904，需求数量：6
 货品ID：150088，需求数量：6
 货品ID：215787，需求数量：12
 货品ID：204080，需求数量：4
 货品ID：150102，需求数量：4</t>
  </si>
  <si>
    <t>2022-10-18 12:37</t>
  </si>
  <si>
    <t>大邑东街</t>
  </si>
  <si>
    <t>货品ID：150090，需求数量：3
 货品ID：750087，需求数量：1
 货品ID：150102，需求数量：4</t>
  </si>
  <si>
    <t>2022-10-18 11:47</t>
  </si>
  <si>
    <t>宝莲路店</t>
  </si>
  <si>
    <t>货品ID：241566，需求数量：4
 货品ID：181299，需求数量：7
 货品ID：215791，需求数量：6
 货品ID：150086，需求数量：6
 货品ID：150094，需求数量：8
 货品ID：150093，需求数量：8
 货品ID：172377，需求数量：6
 货品ID：150089，需求数量：8
 货品ID：89062，需求数量：5
 货品ID：191033，需求数量：6
 货品ID：166671，需求数量：6
 货品ID：172340，需求数量：4
 货品ID：236549，需求数量：3
 货品ID：218904，需求数量：6
 货品ID：150091，需求数量：4
 货品ID：150090，需求数量：3
 货品ID：236580，需求数量：6
 货品ID：245065，需求数量：12
 货品ID：184997，需求数量：1
 货品ID：232093，需求数量：2
 货品ID：204079，需求数量：2
 货品ID：204080，需求数量：2
 货品ID：191176，需求数量：2
 货品ID：191175，需求数量：2
 货品ID：181300，需求数量：2</t>
  </si>
  <si>
    <t>2022-10-18 11:32</t>
  </si>
  <si>
    <t>怀远二店</t>
  </si>
  <si>
    <t>货品ID：150094，需求数量：4
 货品ID：191176，需求数量：2
 货品ID：150086，需求数量：4
 货品ID：215791，需求数量：4
 货品ID：185347，需求数量：4
 货品ID：150093，需求数量：2
 货品ID：204080，需求数量：2
 货品ID：181300，需求数量：2
 货品ID：184993，需求数量：2</t>
  </si>
  <si>
    <t>2022-10-18 10:17</t>
  </si>
  <si>
    <t>都江堰店</t>
  </si>
  <si>
    <t>货品ID：89062，需求数量：2
 货品ID：215791，需求数量：5
 货品ID：214778，需求数量：4
 货品ID：185348，需求数量：2
 货品ID：242574，需求数量：2
 货品ID：242575，需求数量：2
 货品ID：242576，需求数量：2
 货品ID：232093，需求数量：2
 货品ID：150088，需求数量：2
 货品ID：150091，需求数量：4
 货品ID：191176，需求数量：2
 货品ID：150092，需求数量：4
 货品ID：181301，需求数量：6</t>
  </si>
  <si>
    <t>2022-10-18 10:08</t>
  </si>
  <si>
    <t>杉板桥</t>
  </si>
  <si>
    <t>货品ID：181297，需求数量：20
 货品ID：150089，需求数量：20</t>
  </si>
  <si>
    <t>2022-10-18 09:54</t>
  </si>
  <si>
    <t>天顺路店</t>
  </si>
  <si>
    <t>货品ID：181299，需求数量：4
 货品ID：150077，需求数量：2
 货品ID：185353，需求数量：4
 货品ID：181297，需求数量：4
 货品ID：214778，需求数量：2
 货品ID：181297，需求数量：4</t>
  </si>
  <si>
    <t>2022-10-18 09:27</t>
  </si>
  <si>
    <t>科华店</t>
  </si>
  <si>
    <t>货品ID：214782，需求数量：6
 货品ID：150095，需求数量：4
 货品ID：150093，需求数量：6
 货品ID：150102，需求数量：6
 货品ID：204077，需求数量：6
 货品ID：204079，需求数量：6
 货品ID：218919，需求数量：6
 货品ID：215787，需求数量：6
 货品ID：150090，需求数量：20
 货品ID：215787，需求数量：10
 货品ID：184997，需求数量：6
 货品ID：242575，需求数量：6
 货品ID：242575，需求数量：4
 货品ID：232483，需求数量：2</t>
  </si>
  <si>
    <t>2022-10-18 09:19</t>
  </si>
  <si>
    <t>天久北巷</t>
  </si>
  <si>
    <t>货品ID：184997，需求数量：2</t>
  </si>
  <si>
    <t>2022-10-18 09:00</t>
  </si>
  <si>
    <t>土龙路</t>
  </si>
  <si>
    <t>货品ID：181299，需求数量：6
 货品ID：184997，需求数量：6
 货品ID：242574，需求数量：4
 货品ID：150090，需求数量：6
 货品ID：150093，需求数量：5
 货品ID：181297，需求数量：4
 货品ID：218904，需求数量：4
 货品ID：150088，需求数量：10
 货品ID：150089，需求数量：8
 货品ID：150087，需求数量：4
 货品ID：245065，需求数量：50</t>
  </si>
  <si>
    <t>2022-10-18 08:28</t>
  </si>
  <si>
    <t>红星</t>
  </si>
  <si>
    <t>货品ID：150090，需求数量：6</t>
  </si>
  <si>
    <t>2022-10-18 08:21</t>
  </si>
  <si>
    <t>崇州中心店</t>
  </si>
  <si>
    <t>货品ID：150089，需求数量：14
 货品ID：150087，需求数量：2
 货品ID：181297，需求数量：4
 货品ID：150094，需求数量：4
 货品ID：215787，需求数量：2
 货品ID：241566，需求数量：1</t>
  </si>
  <si>
    <t>2022-10-17 21:30</t>
  </si>
  <si>
    <t>货品ID：185347，需求数量：6
 货品ID：185363，需求数量：6
 货品ID：194146，需求数量：6
 货品ID：214778，需求数量：6
 货品ID：214782，需求数量：6
 货品ID：214783，需求数量：6
 货品ID：215787，需求数量：18
 货品ID：242574，需求数量：6
 货品ID：242575，需求数量：6
 货品ID：242576，需求数量：6</t>
  </si>
  <si>
    <t>2022-10-17 21:26</t>
  </si>
  <si>
    <t>货品ID：150077，需求数量：12
 货品ID：89062，需求数量：6
 货品ID：150086，需求数量：6
 货品ID：150087，需求数量：6
 货品ID：150088，需求数量：12
 货品ID：150089，需求数量：18
 货品ID：150090，需求数量：40
 货品ID：150092，需求数量：12
 货品ID：150093，需求数量：18
 货品ID：150095，需求数量：6
 货品ID：150101，需求数量：6
 货品ID：150102，需求数量：6
 货品ID：172377，需求数量：18
 货品ID：181297，需求数量：18
 货品ID：181299，需求数量：18
 货品ID：181301，需求数量：18</t>
  </si>
  <si>
    <t>2022-10-17 21:12</t>
  </si>
  <si>
    <t>劼人路</t>
  </si>
  <si>
    <t>货品ID：150087，需求数量：5
 货品ID：214782，需求数量：4
 货品ID：214783，需求数量：4
 货品ID：155353，需求数量：4
 货品ID：150095，需求数量：4
 货品ID：150096，需求数量：4
 货品ID：194146，需求数量：6
 货品ID：150092，需求数量：6
 货品ID：150090，需求数量：6
 货品ID：181301，需求数量：6
 货品ID：181299，需求数量：6
 货品ID：218904，需求数量：4
 货品ID：236550，需求数量：6
 货品ID：166670，需求数量：6
 货品ID：172340，需求数量：4
 货品ID：166671，需求数量：6
 货品ID：184997，需求数量：6
 货品ID：184993，需求数量：6
 货品ID：245065，需求数量：50
 货品ID：236580，需求数量：20</t>
  </si>
  <si>
    <t>2022-10-17 21:00</t>
  </si>
  <si>
    <t>大源北街</t>
  </si>
  <si>
    <t>货品ID：150094，需求数量：6
 货品ID：191033，需求数量：2
 货品ID：150096，需求数量：4
 货品ID：150092，需求数量：2
 货品ID：150088，需求数量：15
 货品ID：181297，需求数量：6
 货品ID：150094，需求数量：2
 货品ID：237011，需求数量：10
 货品ID：204077，需求数量：5
 货品ID：150090，需求数量：20
 货品ID：166670，需求数量：4
 货品ID：218904，需求数量：10
 货品ID：236548，需求数量：2
 货品ID：214778，需求数量：5
 货品ID：242575，需求数量：4
 货品ID：214778，需求数量：4
 货品ID：181297，需求数量：6
 货品ID：185350，需求数量：6
 货品ID：215787，需求数量：6
 货品ID：181299，需求数量：6
 货品ID：236550，需求数量：15
 货品ID：232483，需求数量：10
 货品ID：204080，需求数量：6
 货品ID：204079，需求数量：4
 货品ID：150086，需求数量：4
 货品ID：185350，需求数量：4
 货品ID：150090，需求数量：10
 货品ID：242575，需求数量：4
 货品ID：191033，需求数量：2
 货品ID：215787，需求数量：2
 货品ID：166670，需求数量：2
 货品ID：150089，需求数量：4
 货品ID：215787，需求数量：4
 货品ID：150089，需求数量：2
 货品ID：150086，需求数量：4
 货品ID：218904，需求数量：6
 货品ID：204077，需求数量：2
 货品ID：150090，需求数量：2</t>
  </si>
  <si>
    <t>2022-10-17 20:37</t>
  </si>
  <si>
    <t>蜀辉店</t>
  </si>
  <si>
    <t>货品ID：150088，需求数量：10
 货品ID：150090，需求数量：20
 货品ID：150092，需求数量：6
 货品ID：150093，需求数量：10
 货品ID：150094，需求数量：6
 货品ID：150095，需求数量：4
 货品ID：150096，需求数量：4
 货品ID：150101，需求数量：4
 货品ID：150102，需求数量：10
 货品ID：181219，需求数量：8
 货品ID：181297，需求数量：4
 货品ID：181299，需求数量：10
 货品ID：181301，需求数量：10
 货品ID：185347，需求数量：4
 货品ID：191033，需求数量：10
 货品ID：191176，需求数量：3
 货品ID：194146，需求数量：8
 货品ID：214778，需求数量：4
 货品ID：214782，需求数量：4
 货品ID：215785，需求数量：6</t>
  </si>
  <si>
    <t>2022-10-17 20:12</t>
  </si>
  <si>
    <t>光华北五路店</t>
  </si>
  <si>
    <t>货品ID：172377，需求数量：20
 货品ID：184997，需求数量：9
 货品ID：150090，需求数量：12
 货品ID：150088，需求数量：12
 货品ID：181301，需求数量：15
 货品ID：181299，需求数量：5
 货品ID：215787，需求数量：10
 货品ID：181297，需求数量：5
 货品ID：166671，需求数量：10
 货品ID：150089，需求数量：9
 货品ID：245065，需求数量：60</t>
  </si>
  <si>
    <t>2022-10-17 19:48</t>
  </si>
  <si>
    <t>金祥</t>
  </si>
  <si>
    <t>货品ID：150093，需求数量：2
 货品ID：166670，需求数量：4</t>
  </si>
  <si>
    <t>2022-10-17 19:43</t>
  </si>
  <si>
    <t>货品ID：150088，需求数量：2
 货品ID：150089，需求数量：4
 货品ID：150090，需求数量：4
 货品ID：172377，需求数量：2
 货品ID：150077，需求数量：2
 货品ID：150086，需求数量：2
 货品ID：215787，需求数量：4
 货品ID：181297，需求数量：2</t>
  </si>
  <si>
    <t>2022-10-17 19:39</t>
  </si>
  <si>
    <t>蜀辉路店</t>
  </si>
  <si>
    <t>货品ID：89062，需求数量：6
 货品ID：150077，需求数量：4
 货品ID：150086，需求数量：4
 货品ID：150087，需求数量：3</t>
  </si>
  <si>
    <t>2022-10-17 18:31</t>
  </si>
  <si>
    <t>培华东路</t>
  </si>
  <si>
    <t>货品ID：150090，需求数量：7
 货品ID：241447，需求数量：1
 货品ID：232093，需求数量：2
 货品ID：150092，需求数量：4
 货品ID：194146，需求数量：2</t>
  </si>
  <si>
    <t>2022-10-17 18:06</t>
  </si>
  <si>
    <t>大源</t>
  </si>
  <si>
    <t>货品ID：236550，需求数量：6</t>
  </si>
  <si>
    <t>2022-10-17 17:59</t>
  </si>
  <si>
    <t>货品ID：166670，需求数量：20
 货品ID：150090，需求数量：10
 货品ID：150089，需求数量：4
 货品ID：181291，需求数量：4
 货品ID：150102，需求数量：4
 货品ID：185353，需求数量：4</t>
  </si>
  <si>
    <t>2022-10-17 17:51</t>
  </si>
  <si>
    <t>翔凤店</t>
  </si>
  <si>
    <t>货品ID：172377，需求数量：8
 货品ID：181297，需求数量：9
 货品ID：150089，需求数量：8
 货品ID：150077，需求数量：3
 货品ID：215791，需求数量：8
 货品ID：181299，需求数量：8
 货品ID：150090，需求数量：4
 货品ID：150088，需求数量：7
 货品ID：181291，需求数量：3
 货品ID：185350，需求数量：6
 货品ID：150094，需求数量：6
 货品ID：150093，需求数量：6
 货品ID：215271，需求数量：10
 货品ID：236548，需求数量：3
 货品ID：236549，需求数量：4</t>
  </si>
  <si>
    <t>2022-10-17 17:48</t>
  </si>
  <si>
    <t>大邑北街店</t>
  </si>
  <si>
    <t>2022-10-17 17:37</t>
  </si>
  <si>
    <t>红星店</t>
  </si>
  <si>
    <t>货品ID：150090，需求数量：4
 货品ID：218904，需求数量：4
 货品ID：181297，需求数量：2
 货品ID：184997，需求数量：2
 货品ID：150092，需求数量：1
 货品ID：150102，需求数量：2
 货品ID：150094，需求数量：1</t>
  </si>
  <si>
    <t>2022-10-17 17:27</t>
  </si>
  <si>
    <t>货品ID：241566，需求数量：4
 货品ID：181299，需求数量：7
 货品ID：215791，需求数量：6
 货品ID：150086，需求数量：7
 货品ID：150094，需求数量：8
 货品ID：150093，需求数量：8
 货品ID：172377，需求数量：6
 货品ID：150089，需求数量：8
 货品ID：89062，需求数量：5
 货品ID：191033，需求数量：6
 货品ID：166671，需求数量：6
 货品ID：172340，需求数量：4
 货品ID：236549，需求数量：3
 货品ID：218904，需求数量：6
 货品ID：150091，需求数量：4
 货品ID：150090，需求数量：3
 货品ID：236580，需求数量：6
 货品ID：245065，需求数量：12
 货品ID：184997，需求数量：1
 货品ID：232093，需求数量：2
 货品ID：204079，需求数量：2
 货品ID：204080，需求数量：2
 货品ID：191176，需求数量：2
 货品ID：191175，需求数量：2
 货品ID：181300，需求数量：2</t>
  </si>
  <si>
    <t>2022-10-17 17:21</t>
  </si>
  <si>
    <t>金巷西街店</t>
  </si>
  <si>
    <t>货品ID：150094，需求数量：1</t>
  </si>
  <si>
    <t>2022-10-17 17:20</t>
  </si>
  <si>
    <t>双楠店</t>
  </si>
  <si>
    <t>货品ID：150088，需求数量：2
 货品ID：172377，需求数量：2
 货品ID：150090，需求数量：4
 货品ID：218904，需求数量：2
 货品ID：150093，需求数量：2
 货品ID：181297，需求数量：2
 货品ID：237011，需求数量：50
 货品ID：215787，需求数量：2
 货品ID：166670，需求数量：2
 货品ID：245065，需求数量：10</t>
  </si>
  <si>
    <t>2022-10-17 17:19</t>
  </si>
  <si>
    <t>货品ID：236550，需求数量：6
 货品ID：218904，需求数量：6
 货品ID：191033，需求数量：6
 货品ID：150093，需求数量：4
 货品ID：184997，需求数量：4</t>
  </si>
  <si>
    <t>崔家店</t>
  </si>
  <si>
    <t>货品ID：150090，需求数量：8
 货品ID：150089，需求数量：8
 货品ID：150088，需求数量：8
 货品ID：150087，需求数量：4
 货品ID：150077，需求数量：6
 货品ID：150086，需求数量：6</t>
  </si>
  <si>
    <t>2022-10-17 17:13</t>
  </si>
  <si>
    <t>羊子山</t>
  </si>
  <si>
    <t>货品ID：150090，需求数量：10
 货品ID：150089，需求数量：10
 货品ID：214778，需求数量：6
 货品ID：150102，需求数量：4
 货品ID：191033，需求数量：2
 货品ID：185348，需求数量：2
 货品ID：150095，需求数量：4</t>
  </si>
  <si>
    <t>2022-10-17 17:07</t>
  </si>
  <si>
    <t>锦城店</t>
  </si>
  <si>
    <t>货品ID：150092，需求数量：6
 货品ID：166670，需求数量：10
 货品ID：218904，需求数量：6
 货品ID：166671，需求数量：6
 货品ID：150090，需求数量：12
 货品ID：150102，需求数量：6
 货品ID：150091，需求数量：6
 货品ID：215787，需求数量：6
 货品ID：150077，需求数量：6
 货品ID：181297，需求数量：6
 货品ID：245065，需求数量：100</t>
  </si>
  <si>
    <t>2022-10-17 17:03</t>
  </si>
  <si>
    <t>五津西路店</t>
  </si>
  <si>
    <t>货品ID：150088，需求数量：16
 货品ID：150089，需求数量：10
 货品ID：150090，需求数量：10
 货品ID：181291，需求数量：6
 货品ID：181299，需求数量：10
 货品ID：185350，需求数量：10
 货品ID：150087，需求数量：6
 货品ID：242575，需求数量：6
 货品ID：184993，需求数量：2
 货品ID：184997，需求数量：2
 货品ID：185348，需求数量：5
 货品ID：232483，需求数量：4
 货品ID：185348，需求数量：5
 货品ID：89062，需求数量：6
 货品ID：150101，需求数量：4
 货品ID：150094，需求数量：6
 货品ID：214778，需求数量：8</t>
  </si>
  <si>
    <t>2022-10-17 17:02</t>
  </si>
  <si>
    <t>金马河店</t>
  </si>
  <si>
    <t>货品ID：215791，需求数量：5
 货品ID：215791，需求数量：5</t>
  </si>
  <si>
    <t>2022-10-17 17:00</t>
  </si>
  <si>
    <t>货品ID：187297，需求数量：4
 货品ID：150086，需求数量：6
 货品ID：150087，需求数量：4
 货品ID：191033，需求数量：4
 货品ID：21477，需求数量：3
 货品ID：150093，需求数量：6
 货品ID：181299，需求数量：4</t>
  </si>
  <si>
    <t>西林一街</t>
  </si>
  <si>
    <t>货品ID：245065，需求数量：100
 货品ID：150088，需求数量：10
 货品ID：150089，需求数量：6
 货品ID：181297，需求数量：10
 货品ID：181299，需求数量：8
 货品ID：172377，需求数量：6</t>
  </si>
  <si>
    <t>2022-10-17 16:57</t>
  </si>
  <si>
    <t>郫县东大街</t>
  </si>
  <si>
    <t>货品ID：242574，需求数量：4
 货品ID：232093，需求数量：4
 货品ID：236548，需求数量：5
 货品ID：218904，需求数量：10
 货品ID：236550，需求数量：10
 货品ID：166670，需求数量：10
 货品ID：241447，需求数量：3
 货品ID：236580，需求数量：10
 货品ID：150088，需求数量：6
 货品ID：150089，需求数量：6
 货品ID：150090，需求数量：10
 货品ID：172377，需求数量：6
 货品ID：215791，需求数量：10
 货品ID：150077，需求数量：4
 货品ID：150086，需求数量：6
 货品ID：150101，需求数量：6
 货品ID：181291，需求数量：4
 货品ID：215787，需求数量：6
 货品ID：181297，需求数量：12
 货品ID：214778，需求数量：12
 货品ID：181299，需求数量：12
 货品ID：150093，需求数量：12
 货品ID：181301，需求数量：6
 货品ID：191175，需求数量：2
 货品ID：191176，需求数量：2
 货品ID：185348，需求数量：4
 货品ID：218919，需求数量：4
 货品ID：241566，需求数量：5</t>
  </si>
  <si>
    <t>2022-10-17 16:55</t>
  </si>
  <si>
    <t>奎光店</t>
  </si>
  <si>
    <t>货品ID：150102，需求数量：8
 货品ID：150094，需求数量：2
 货品ID：185350，需求数量：2
 货品ID：236550，需求数量：3</t>
  </si>
  <si>
    <t>货品ID：150088，需求数量：2
 货品ID：150090，需求数量：2
 货品ID：150089，需求数量：2
 货品ID：204078，需求数量：2
 货品ID：185350，需求数量：2
 货品ID：237011，需求数量：12
 货品ID：194184，需求数量：4
 货品ID：166670，需求数量：2
 货品ID：150087，需求数量：2
 货品ID：184997，需求数量：2
 货品ID：181299，需求数量：2
 货品ID：150094，需求数量：2
 货品ID：237011，需求数量：5
 货品ID：181297，需求数量：8
 货品ID：191033，需求数量：2
 货品ID：184997，需求数量：2
 货品ID：150090，需求数量：2
 货品ID：150094，需求数量：2</t>
  </si>
  <si>
    <t>2022-10-17 16:52</t>
  </si>
  <si>
    <t>货品ID：204079，需求数量：4
 货品ID：218904，需求数量：4
 货品ID：150090，需求数量：2
 货品ID：215787，需求数量：2
 货品ID：191033，需求数量：2
 货品ID：242575，需求数量：2
 货品ID：185350，需求数量：4
 货品ID：150090，需求数量：4
 货品ID：232483，需求数量：6
 货品ID：204080，需求数量：2
 货品ID：204079，需求数量：2</t>
  </si>
  <si>
    <t>2022-10-17 16:49</t>
  </si>
  <si>
    <t>货品ID：172377，需求数量：10
 货品ID：150093，需求数量：10
 货品ID：214778，需求数量：10
 货品ID：150090，需求数量：6
 货品ID：204078，需求数量：10
 货品ID：181301，需求数量：10
 货品ID：150089，需求数量：10
 货品ID：191033，需求数量：10
 货品ID：166670，需求数量：10</t>
  </si>
  <si>
    <t>2022-10-17 16:44</t>
  </si>
  <si>
    <t>聚源店</t>
  </si>
  <si>
    <t>货品ID：150090，需求数量：4
 货品ID：150089，需求数量：4
 货品ID：172377，需求数量：4
 货品ID：150077，需求数量：4
 货品ID：150087，需求数量：2
 货品ID：215787，需求数量：2
 货品ID：181297，需求数量：4
 货品ID：150094，需求数量：4
 货品ID：150093，需求数量：4
 货品ID：191175，需求数量：2
 货品ID：242574，需求数量：4
 货品ID：241447，需求数量：1</t>
  </si>
  <si>
    <t>2022-10-17 16:41</t>
  </si>
  <si>
    <t>倪家桥</t>
  </si>
  <si>
    <t>货品ID：215791，需求数量：8
 货品ID：150090，需求数量：5
 货品ID：181299，需求数量：4
 货品ID：150088，需求数量：5
 货品ID：181297，需求数量：5
 货品ID：218904，需求数量：4
 货品ID：150087，需求数量：2
 货品ID：236580，需求数量：5</t>
  </si>
  <si>
    <t>银沙</t>
  </si>
  <si>
    <t>货品ID：215787，需求数量：2
 货品ID：204078，需求数量：3
 货品ID：181301，需求数量：6
 货品ID：150090，需求数量：4
 货品ID：150096，需求数量：3
 货品ID：150095，需求数量：2
 货品ID：242576，需求数量：2
 货品ID：242574，需求数量：2</t>
  </si>
  <si>
    <t>2022-10-17 16:40</t>
  </si>
  <si>
    <t>货品ID：150089，需求数量：10
 货品ID：150088，需求数量：10
 货品ID：150090，需求数量：10
 货品ID：185353，需求数量：8
 货品ID：204078，需求数量：4
 货品ID：191033，需求数量：6
 货品ID：150093，需求数量：10
 货品ID：150087，需求数量：4
 货品ID：150095，需求数量：6
 货品ID：172377，需求数量：10</t>
  </si>
  <si>
    <t>货品ID：150090，需求数量：20
 货品ID：166670，需求数量：10
 货品ID：215787，需求数量：6
 货品ID：191176，需求数量：4
 货品ID：191033，需求数量：4
 货品ID：150077，需求数量：3
 货品ID：184997，需求数量：3</t>
  </si>
  <si>
    <t>沙渠店</t>
  </si>
  <si>
    <t>货品ID：150089，需求数量：6
 货品ID：150094，需求数量：6
 货品ID：150090，需求数量：6</t>
  </si>
  <si>
    <t>2022-10-17 16:39</t>
  </si>
  <si>
    <t>温江店</t>
  </si>
  <si>
    <t>货品ID：150090，需求数量：4</t>
  </si>
  <si>
    <t>2022-10-17 16:38</t>
  </si>
  <si>
    <t>医贸大道</t>
  </si>
  <si>
    <t>货品ID：242574，需求数量：2</t>
  </si>
  <si>
    <t>邛崃翠荫店</t>
  </si>
  <si>
    <t>货品ID：150087，需求数量：2
 货品ID：150094，需求数量：4
 货品ID：181299，需求数量：4
 货品ID：150077，需求数量：3
 货品ID：150086，需求数量：3
 货品ID：150090，需求数量：2
 货品ID：237009，需求数量：2</t>
  </si>
  <si>
    <t>2022-10-17 16:36</t>
  </si>
  <si>
    <t>榕声</t>
  </si>
  <si>
    <t>货品ID：191033，需求数量：4
 货品ID：166670，需求数量：10
 货品ID：214778，需求数量：5
 货品ID：150086，需求数量：3
 货品ID：150089，需求数量：5
 货品ID：150090，需求数量：10
 货品ID：185348，需求数量：6</t>
  </si>
  <si>
    <t>宏济中路</t>
  </si>
  <si>
    <t>货品ID：245065，需求数量：100
 货品ID：150090，需求数量：10
 货品ID：215787，需求数量：4
 货品ID：166670，需求数量：6</t>
  </si>
  <si>
    <t>2022-10-17 16:35</t>
  </si>
  <si>
    <t>水碾河</t>
  </si>
  <si>
    <t>货品ID：150094，需求数量：3
 货品ID：150090，需求数量：4
 货品ID：89062，需求数量：2
 货品ID：214783，需求数量：4
 货品ID：181297，需求数量：4
 货品ID：181299，需求数量：3
 货品ID：150088，需求数量：2
 货品ID：181291，需求数量：2</t>
  </si>
  <si>
    <t>2022-10-17 16:32</t>
  </si>
  <si>
    <t>货品ID：242576，需求数量：2
 货品ID：242574，需求数量：2</t>
  </si>
  <si>
    <t>货品id</t>
  </si>
  <si>
    <t>品名</t>
  </si>
  <si>
    <t>规格</t>
  </si>
  <si>
    <t>门店:需求数量</t>
  </si>
  <si>
    <t>最后确定数量</t>
  </si>
  <si>
    <t>单价</t>
  </si>
  <si>
    <t>总金额</t>
  </si>
  <si>
    <t>医用修复敷料</t>
  </si>
  <si>
    <t>25g 贴敷型椭圆形(T)T-3</t>
  </si>
  <si>
    <t>薇诺娜舒敏保湿特护霜</t>
  </si>
  <si>
    <t>50g</t>
  </si>
  <si>
    <t>薇诺娜柔润保湿柔肤水</t>
  </si>
  <si>
    <t>120ml</t>
  </si>
  <si>
    <t>薇诺娜柔润保湿乳液</t>
  </si>
  <si>
    <t>薇诺娜舒敏保湿润肤水</t>
  </si>
  <si>
    <t>薇诺娜舒敏保湿洁面乳</t>
  </si>
  <si>
    <t>80g</t>
  </si>
  <si>
    <t>薇诺娜柔润保湿精华液</t>
  </si>
  <si>
    <t>30ml</t>
  </si>
  <si>
    <t>透明质酸修护贴敷料</t>
  </si>
  <si>
    <t>25gx6贴</t>
  </si>
  <si>
    <t>薇诺娜舒敏保湿喷雾</t>
  </si>
  <si>
    <t>150ml</t>
  </si>
  <si>
    <t>薇诺娜柔润保湿洁颜慕斯</t>
  </si>
  <si>
    <t>酵母重组胶原蛋白液体敷料</t>
  </si>
  <si>
    <t>100ml</t>
  </si>
  <si>
    <t>薇诺娜光透皙白淡斑精华液</t>
  </si>
  <si>
    <t>薇诺娜柔润保湿霜</t>
  </si>
  <si>
    <t>150g</t>
  </si>
  <si>
    <t>薇诺娜舒缓控油洁面泡沫</t>
  </si>
  <si>
    <t>酵母重组胶原蛋白修复敷料</t>
  </si>
  <si>
    <t>薇诺娜紧致眼霜</t>
  </si>
  <si>
    <t>20g</t>
  </si>
  <si>
    <t>薇诺娜宝贝舒润滋养霜</t>
  </si>
  <si>
    <t>200g</t>
  </si>
  <si>
    <t>薇诺娜柔润保湿面膜</t>
  </si>
  <si>
    <t>25ml×6贴</t>
  </si>
  <si>
    <t>薇诺娜舒缓控油爽肤水</t>
  </si>
  <si>
    <t>15g</t>
  </si>
  <si>
    <t>50ml</t>
  </si>
  <si>
    <t>薇诺娜清痘修复精华液</t>
  </si>
  <si>
    <t>25g</t>
  </si>
  <si>
    <t>薇诺娜多效紧颜修护霜</t>
  </si>
  <si>
    <t>薇诺娜透明质酸复合原液</t>
  </si>
  <si>
    <t>薇诺娜多效紧颜修护眼霜</t>
  </si>
  <si>
    <t>薇诺娜舒敏保湿修复霜</t>
  </si>
  <si>
    <t>薇诺娜熊果苷美白保湿精华乳</t>
  </si>
  <si>
    <t>薇诺娜熊果苷美白保湿精华液</t>
  </si>
  <si>
    <t>薇诺娜光透皙白洁面乳</t>
  </si>
  <si>
    <t>薇诺娜柔润赋活眼霜</t>
  </si>
  <si>
    <t>薇诺娜舒敏保湿丝滑面贴膜</t>
  </si>
  <si>
    <t>20ml*6</t>
  </si>
  <si>
    <t>薇诺娜光透皙白晶粹水</t>
  </si>
  <si>
    <t>酵母重组胶原蛋白凝胶</t>
  </si>
  <si>
    <t>10g*5</t>
  </si>
  <si>
    <t>薇诺娜光透皙白隔离日霜</t>
  </si>
  <si>
    <t>薇诺娜多效紧颜修护精华液</t>
  </si>
  <si>
    <t>薇诺娜光透皙白修护晚霜</t>
  </si>
  <si>
    <t>薇诺娜修红舒缓安肤精华液</t>
  </si>
  <si>
    <t>薇诺娜修红舒缓安肤乳</t>
  </si>
  <si>
    <t>薇诺娜光透皙白淡斑面膜</t>
  </si>
  <si>
    <t>25mlx6</t>
  </si>
  <si>
    <t>薇诺娜清透防晒乳SPF48PA+++</t>
  </si>
  <si>
    <t>薇诺娜光透皙白BB霜</t>
  </si>
  <si>
    <t>薇诺娜柔润保湿BB霜（自然色）</t>
  </si>
  <si>
    <t>薇诺娜柔润保湿BB霜（亮肌色）</t>
  </si>
  <si>
    <t>薇诺娜夏日防晒悠享礼盒（清透防晒乳）</t>
  </si>
  <si>
    <t>15gx4支 SPF48 PA+++</t>
  </si>
  <si>
    <t>100g</t>
  </si>
  <si>
    <t>薇诺娜舒缓控油凝露</t>
  </si>
  <si>
    <t>薇诺娜清透水感防晒喷雾</t>
  </si>
  <si>
    <t>柔润保湿颜慕斯</t>
  </si>
  <si>
    <t>10g</t>
  </si>
  <si>
    <t>薇诺娜多效修护复合肽冻干粉喷雾</t>
  </si>
  <si>
    <t>100mg+10ml</t>
  </si>
  <si>
    <r>
      <t>此表为第四次番茄表单填写实际数量，因本次门店填写计划金额超量，</t>
    </r>
    <r>
      <rPr>
        <b/>
        <sz val="12"/>
        <color rgb="FFFF0000"/>
        <rFont val="宋体"/>
        <charset val="134"/>
        <scheme val="minor"/>
      </rPr>
      <t>故部分门店数量有调整后期以门店实际收货数量为准。</t>
    </r>
  </si>
  <si>
    <t>需求数量</t>
  </si>
  <si>
    <t>柔润保湿面膜</t>
  </si>
  <si>
    <t>25ml(单贴）</t>
  </si>
  <si>
    <t>仓库库存充足，自行写计划</t>
  </si>
  <si>
    <t>货品ID填写错误，无法统计</t>
  </si>
  <si>
    <t>薇诺娜屏障修护精华液</t>
  </si>
  <si>
    <t>薇诺娜紧致抗皱精华霜</t>
  </si>
  <si>
    <t>30g</t>
  </si>
  <si>
    <t>已停产，可替换id242575</t>
  </si>
  <si>
    <t>薇诺娜多效修护复合肽安瓶精华液</t>
  </si>
  <si>
    <t>1.5mlx7支</t>
  </si>
  <si>
    <t>薇诺娜多效修护复合肽保湿霜</t>
  </si>
  <si>
    <t>（可更换礼盒装）</t>
  </si>
  <si>
    <t>薇诺娜熊果苷透白保湿面膜</t>
  </si>
  <si>
    <t>20mlx6</t>
  </si>
  <si>
    <t>停产，可替换id204078</t>
  </si>
  <si>
    <t>薇诺娜玻尿酸修护面膜</t>
  </si>
  <si>
    <t>25gx6</t>
  </si>
  <si>
    <t>自行写计划</t>
  </si>
  <si>
    <t>1.5mlx30支</t>
  </si>
  <si>
    <t>专柜</t>
  </si>
  <si>
    <t>薇诺娜焕采水光素颜霜</t>
  </si>
  <si>
    <t>薇诺娜柔润保湿基础护肤礼盒</t>
  </si>
  <si>
    <t>120ml+150ml+50g+25ml</t>
  </si>
  <si>
    <t>透明质酸修护生物膜</t>
  </si>
  <si>
    <t>薇诺娜屛障特护霜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</si>
</sst>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D0CECE"/>
      </left>
      <right style="medium">
        <color rgb="FFD0CECE"/>
      </right>
      <top style="medium">
        <color rgb="FFD0CECE"/>
      </top>
      <bottom style="medium">
        <color rgb="FFD0CECE"/>
      </bottom>
      <diagonal/>
    </border>
    <border>
      <left/>
      <right style="medium">
        <color rgb="FFD0CECE"/>
      </right>
      <top style="medium">
        <color rgb="FFD0CECE"/>
      </top>
      <bottom style="medium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3" xfId="0" applyBorder="1"/>
    <xf numFmtId="0" fontId="1" fillId="0" borderId="3" xfId="0" applyFont="1" applyBorder="1"/>
    <xf numFmtId="0" fontId="0" fillId="3" borderId="3" xfId="0" applyFill="1" applyBorder="1"/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v2bv94jrsdqw22\FileStorage\File\2022-10\&#34183;&#35834;&#23068;&#39044;&#21806;&#31532;&#22235;&#25209;&#35201;&#36135;&#35745;&#21010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183;&#35834;&#23068;&#20993;&#26195;&#26757;\&#34183;&#35834;&#23068;&#30446;&#24405;2022.9.2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183;&#35834;&#23068;&#39044;&#21806;&#31532;&#22235;&#25209;&#35201;&#36135;&#35745;&#2101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主表"/>
      <sheetName val="汇总表"/>
      <sheetName val="第四次需求明细"/>
    </sheetNames>
    <sheetDataSet>
      <sheetData sheetId="0"/>
      <sheetData sheetId="1">
        <row r="1">
          <cell r="A1" t="str">
            <v>货品id</v>
          </cell>
          <cell r="B1" t="str">
            <v>品名</v>
          </cell>
          <cell r="C1" t="str">
            <v>规格</v>
          </cell>
          <cell r="D1" t="str">
            <v>求和项:需求数量</v>
          </cell>
        </row>
        <row r="2">
          <cell r="A2">
            <v>150088</v>
          </cell>
          <cell r="B2" t="str">
            <v>薇诺娜舒敏保湿洁面乳</v>
          </cell>
          <cell r="C2" t="str">
            <v>80g</v>
          </cell>
          <cell r="D2">
            <v>246</v>
          </cell>
        </row>
        <row r="3">
          <cell r="A3">
            <v>150094</v>
          </cell>
          <cell r="B3" t="str">
            <v>薇诺娜柔润保湿霜</v>
          </cell>
          <cell r="C3" t="str">
            <v>80g</v>
          </cell>
          <cell r="D3">
            <v>190</v>
          </cell>
        </row>
        <row r="4">
          <cell r="A4">
            <v>166671</v>
          </cell>
          <cell r="B4" t="str">
            <v>透明质酸修护生物膜</v>
          </cell>
          <cell r="C4" t="str">
            <v>80g</v>
          </cell>
          <cell r="D4">
            <v>57</v>
          </cell>
          <cell r="E4" t="str">
            <v>专柜</v>
          </cell>
        </row>
        <row r="5">
          <cell r="A5">
            <v>232483</v>
          </cell>
          <cell r="B5" t="str">
            <v>薇诺娜光透皙白洁面乳</v>
          </cell>
          <cell r="C5" t="str">
            <v>80g</v>
          </cell>
          <cell r="D5">
            <v>58</v>
          </cell>
        </row>
        <row r="6">
          <cell r="A6">
            <v>215791</v>
          </cell>
          <cell r="B6" t="str">
            <v>薇诺娜舒敏保湿喷雾</v>
          </cell>
          <cell r="C6" t="str">
            <v>50ml</v>
          </cell>
          <cell r="D6">
            <v>96</v>
          </cell>
        </row>
        <row r="7">
          <cell r="A7">
            <v>237009</v>
          </cell>
          <cell r="B7" t="str">
            <v>柔润保湿颜慕斯</v>
          </cell>
          <cell r="C7" t="str">
            <v>50ml</v>
          </cell>
          <cell r="D7">
            <v>16</v>
          </cell>
        </row>
        <row r="8">
          <cell r="A8">
            <v>89062</v>
          </cell>
          <cell r="B8" t="str">
            <v>薇诺娜舒敏保湿修复霜</v>
          </cell>
          <cell r="C8" t="str">
            <v>50g</v>
          </cell>
          <cell r="D8">
            <v>68</v>
          </cell>
        </row>
        <row r="9">
          <cell r="A9">
            <v>150090</v>
          </cell>
          <cell r="B9" t="str">
            <v>薇诺娜舒敏保湿特护霜</v>
          </cell>
          <cell r="C9" t="str">
            <v>50g</v>
          </cell>
          <cell r="D9">
            <v>818</v>
          </cell>
        </row>
        <row r="10">
          <cell r="A10">
            <v>150096</v>
          </cell>
          <cell r="B10" t="str">
            <v>薇诺娜熊果苷美白保湿精华乳</v>
          </cell>
          <cell r="C10" t="str">
            <v>50g</v>
          </cell>
          <cell r="D10">
            <v>65</v>
          </cell>
        </row>
        <row r="11">
          <cell r="A11">
            <v>150101</v>
          </cell>
          <cell r="B11" t="str">
            <v>薇诺娜舒缓控油凝露</v>
          </cell>
          <cell r="C11" t="str">
            <v>50g</v>
          </cell>
          <cell r="D11">
            <v>32</v>
          </cell>
        </row>
        <row r="12">
          <cell r="A12">
            <v>172340</v>
          </cell>
          <cell r="B12" t="str">
            <v>透明质酸修护生物膜</v>
          </cell>
          <cell r="C12" t="str">
            <v>50g</v>
          </cell>
          <cell r="D12">
            <v>22</v>
          </cell>
          <cell r="E12" t="str">
            <v>专柜</v>
          </cell>
        </row>
        <row r="13">
          <cell r="A13">
            <v>181299</v>
          </cell>
          <cell r="B13" t="str">
            <v>薇诺娜柔润保湿乳液</v>
          </cell>
          <cell r="C13" t="str">
            <v>50g</v>
          </cell>
          <cell r="D13">
            <v>287</v>
          </cell>
        </row>
        <row r="14">
          <cell r="A14">
            <v>185350</v>
          </cell>
          <cell r="B14" t="str">
            <v>薇诺娜清透防晒乳SPF48PA+++</v>
          </cell>
          <cell r="C14" t="str">
            <v>50g</v>
          </cell>
          <cell r="D14">
            <v>34</v>
          </cell>
        </row>
        <row r="15">
          <cell r="A15">
            <v>191175</v>
          </cell>
          <cell r="B15" t="str">
            <v>薇诺娜柔润保湿BB霜（亮肌色）</v>
          </cell>
          <cell r="C15" t="str">
            <v>50g</v>
          </cell>
          <cell r="D15">
            <v>32</v>
          </cell>
        </row>
        <row r="16">
          <cell r="A16">
            <v>191176</v>
          </cell>
          <cell r="B16" t="str">
            <v>薇诺娜柔润保湿BB霜（自然色）</v>
          </cell>
          <cell r="C16" t="str">
            <v>50g</v>
          </cell>
          <cell r="D16">
            <v>33</v>
          </cell>
        </row>
        <row r="17">
          <cell r="A17">
            <v>204077</v>
          </cell>
          <cell r="B17" t="str">
            <v>薇诺娜光透皙白隔离日霜</v>
          </cell>
          <cell r="C17" t="str">
            <v>50g</v>
          </cell>
          <cell r="D17">
            <v>49</v>
          </cell>
        </row>
        <row r="18">
          <cell r="A18">
            <v>204079</v>
          </cell>
          <cell r="B18" t="str">
            <v>薇诺娜光透皙白修护晚霜</v>
          </cell>
          <cell r="C18" t="str">
            <v>50g</v>
          </cell>
          <cell r="D18">
            <v>46</v>
          </cell>
        </row>
        <row r="19">
          <cell r="A19">
            <v>214772</v>
          </cell>
          <cell r="B19" t="str">
            <v>薇诺娜多效修护复合肽保湿霜</v>
          </cell>
          <cell r="C19" t="str">
            <v>50g</v>
          </cell>
          <cell r="D19">
            <v>1</v>
          </cell>
          <cell r="E19" t="str">
            <v>专柜</v>
          </cell>
        </row>
        <row r="20">
          <cell r="A20">
            <v>214776</v>
          </cell>
          <cell r="B20" t="str">
            <v>薇诺娜屛障特护霜</v>
          </cell>
          <cell r="C20" t="str">
            <v>50g</v>
          </cell>
          <cell r="D20">
            <v>3</v>
          </cell>
          <cell r="E20" t="str">
            <v>专柜</v>
          </cell>
        </row>
        <row r="21">
          <cell r="A21">
            <v>214782</v>
          </cell>
          <cell r="B21" t="str">
            <v>薇诺娜修红舒缓安肤乳</v>
          </cell>
          <cell r="C21" t="str">
            <v>50g</v>
          </cell>
          <cell r="D21">
            <v>37</v>
          </cell>
        </row>
        <row r="22">
          <cell r="A22">
            <v>232093</v>
          </cell>
          <cell r="B22" t="str">
            <v>薇诺娜光透皙白BB霜</v>
          </cell>
          <cell r="C22" t="str">
            <v>50g</v>
          </cell>
          <cell r="D22">
            <v>34</v>
          </cell>
        </row>
        <row r="23">
          <cell r="A23">
            <v>236550</v>
          </cell>
          <cell r="B23" t="str">
            <v>酵母重组胶原蛋白修复敷料</v>
          </cell>
          <cell r="C23" t="str">
            <v>50g</v>
          </cell>
          <cell r="D23">
            <v>154</v>
          </cell>
        </row>
        <row r="24">
          <cell r="A24">
            <v>242575</v>
          </cell>
          <cell r="B24" t="str">
            <v>薇诺娜多效紧颜修护霜</v>
          </cell>
          <cell r="C24" t="str">
            <v>50g</v>
          </cell>
          <cell r="D24">
            <v>78</v>
          </cell>
        </row>
        <row r="25">
          <cell r="A25">
            <v>150095</v>
          </cell>
          <cell r="B25" t="str">
            <v>薇诺娜熊果苷美白保湿精华液</v>
          </cell>
          <cell r="C25" t="str">
            <v>30ml</v>
          </cell>
          <cell r="D25">
            <v>62</v>
          </cell>
        </row>
        <row r="26">
          <cell r="A26">
            <v>181291</v>
          </cell>
          <cell r="B26" t="str">
            <v>薇诺娜透明质酸复合原液</v>
          </cell>
          <cell r="C26" t="str">
            <v>30ml</v>
          </cell>
          <cell r="D26">
            <v>71</v>
          </cell>
        </row>
        <row r="27">
          <cell r="A27">
            <v>191033</v>
          </cell>
          <cell r="B27" t="str">
            <v>薇诺娜光透皙白淡斑精华液</v>
          </cell>
          <cell r="C27" t="str">
            <v>30ml</v>
          </cell>
          <cell r="D27">
            <v>193</v>
          </cell>
        </row>
        <row r="28">
          <cell r="A28">
            <v>191110</v>
          </cell>
          <cell r="B28" t="str">
            <v>薇诺娜屏障修护精华液</v>
          </cell>
          <cell r="C28" t="str">
            <v>30ml</v>
          </cell>
          <cell r="D28">
            <v>18</v>
          </cell>
          <cell r="E28" t="str">
            <v>专柜</v>
          </cell>
        </row>
        <row r="29">
          <cell r="A29">
            <v>214778</v>
          </cell>
          <cell r="B29" t="str">
            <v>薇诺娜柔润保湿精华液</v>
          </cell>
          <cell r="C29" t="str">
            <v>30ml</v>
          </cell>
          <cell r="D29">
            <v>239</v>
          </cell>
        </row>
        <row r="30">
          <cell r="A30">
            <v>214783</v>
          </cell>
          <cell r="B30" t="str">
            <v>薇诺娜修红舒缓安肤精华液</v>
          </cell>
          <cell r="C30" t="str">
            <v>30ml</v>
          </cell>
          <cell r="D30">
            <v>38</v>
          </cell>
        </row>
        <row r="31">
          <cell r="A31">
            <v>242576</v>
          </cell>
          <cell r="B31" t="str">
            <v>薇诺娜多效紧颜修护精华液</v>
          </cell>
          <cell r="C31" t="str">
            <v>30ml</v>
          </cell>
          <cell r="D31">
            <v>48</v>
          </cell>
        </row>
        <row r="32">
          <cell r="A32">
            <v>181300</v>
          </cell>
          <cell r="B32" t="str">
            <v>薇诺娜焕采水光素颜霜</v>
          </cell>
          <cell r="C32" t="str">
            <v>30g</v>
          </cell>
          <cell r="D32">
            <v>8</v>
          </cell>
          <cell r="E32" t="str">
            <v>停产</v>
          </cell>
        </row>
        <row r="33">
          <cell r="A33">
            <v>185348</v>
          </cell>
          <cell r="B33" t="str">
            <v>薇诺娜紧致抗皱精华霜</v>
          </cell>
          <cell r="C33" t="str">
            <v>30g</v>
          </cell>
          <cell r="D33">
            <v>58</v>
          </cell>
          <cell r="E33" t="str">
            <v>停产</v>
          </cell>
        </row>
        <row r="34">
          <cell r="A34">
            <v>204078</v>
          </cell>
          <cell r="B34" t="str">
            <v>薇诺娜光透皙白淡斑面膜</v>
          </cell>
          <cell r="C34" t="str">
            <v>25mlx6</v>
          </cell>
          <cell r="D34">
            <v>37</v>
          </cell>
        </row>
        <row r="35">
          <cell r="A35">
            <v>181301</v>
          </cell>
          <cell r="B35" t="str">
            <v>薇诺娜柔润保湿面膜</v>
          </cell>
          <cell r="C35" t="str">
            <v>25ml×6贴</v>
          </cell>
          <cell r="D35">
            <v>127</v>
          </cell>
        </row>
        <row r="36">
          <cell r="A36">
            <v>237011</v>
          </cell>
          <cell r="B36" t="str">
            <v>柔润保湿面膜</v>
          </cell>
          <cell r="C36" t="str">
            <v>25ml(单贴）</v>
          </cell>
          <cell r="D36">
            <v>187</v>
          </cell>
        </row>
        <row r="37">
          <cell r="A37">
            <v>166670</v>
          </cell>
          <cell r="B37" t="str">
            <v>透明质酸修护贴敷料</v>
          </cell>
          <cell r="C37" t="str">
            <v>25gx6贴</v>
          </cell>
          <cell r="D37">
            <v>247</v>
          </cell>
        </row>
        <row r="38">
          <cell r="A38">
            <v>194146</v>
          </cell>
          <cell r="B38" t="str">
            <v>薇诺娜玻尿酸修护面膜</v>
          </cell>
          <cell r="C38" t="str">
            <v>25gx6</v>
          </cell>
          <cell r="D38">
            <v>38</v>
          </cell>
          <cell r="E38" t="str">
            <v>停产</v>
          </cell>
        </row>
        <row r="39">
          <cell r="A39">
            <v>245065</v>
          </cell>
          <cell r="B39" t="str">
            <v>医用修复敷料</v>
          </cell>
          <cell r="C39" t="str">
            <v>25g 贴敷型椭圆形(T)T-3</v>
          </cell>
          <cell r="D39">
            <v>1324</v>
          </cell>
        </row>
        <row r="40">
          <cell r="A40">
            <v>150087</v>
          </cell>
          <cell r="B40" t="str">
            <v>薇诺娜清痘修复精华液</v>
          </cell>
          <cell r="C40" t="str">
            <v>25g</v>
          </cell>
          <cell r="D40">
            <v>98</v>
          </cell>
        </row>
        <row r="41">
          <cell r="A41">
            <v>185353</v>
          </cell>
          <cell r="B41" t="str">
            <v>薇诺娜熊果苷透白保湿面膜</v>
          </cell>
          <cell r="C41" t="str">
            <v>20mlx6</v>
          </cell>
          <cell r="D41">
            <v>26</v>
          </cell>
          <cell r="E41" t="str">
            <v>停产</v>
          </cell>
        </row>
        <row r="42">
          <cell r="A42">
            <v>150092</v>
          </cell>
          <cell r="B42" t="str">
            <v>薇诺娜舒敏保湿丝滑面贴膜</v>
          </cell>
          <cell r="C42" t="str">
            <v>20ml*6</v>
          </cell>
          <cell r="D42">
            <v>53</v>
          </cell>
        </row>
        <row r="43">
          <cell r="A43">
            <v>150102</v>
          </cell>
          <cell r="B43" t="str">
            <v>薇诺娜紧致眼霜</v>
          </cell>
          <cell r="C43" t="str">
            <v>20g</v>
          </cell>
          <cell r="D43">
            <v>140</v>
          </cell>
        </row>
        <row r="44">
          <cell r="A44">
            <v>242574</v>
          </cell>
          <cell r="B44" t="str">
            <v>薇诺娜多效紧颜修护眼霜</v>
          </cell>
          <cell r="C44" t="str">
            <v>20g</v>
          </cell>
          <cell r="D44">
            <v>70</v>
          </cell>
        </row>
        <row r="45">
          <cell r="A45">
            <v>184997</v>
          </cell>
          <cell r="B45" t="str">
            <v>薇诺娜宝贝舒润滋养霜</v>
          </cell>
          <cell r="C45" t="str">
            <v>200g</v>
          </cell>
          <cell r="D45">
            <v>154</v>
          </cell>
        </row>
        <row r="46">
          <cell r="A46">
            <v>241566</v>
          </cell>
          <cell r="B46" t="str">
            <v>薇诺娜夏日防晒悠享礼盒（清透防晒乳）</v>
          </cell>
          <cell r="C46" t="str">
            <v>15gx4支 SPF48 PA+++</v>
          </cell>
          <cell r="D46">
            <v>40</v>
          </cell>
        </row>
        <row r="47">
          <cell r="A47">
            <v>150091</v>
          </cell>
          <cell r="B47" t="str">
            <v>薇诺娜舒敏保湿特护霜</v>
          </cell>
          <cell r="C47" t="str">
            <v>15g</v>
          </cell>
          <cell r="D47">
            <v>45</v>
          </cell>
        </row>
        <row r="48">
          <cell r="A48">
            <v>185347</v>
          </cell>
          <cell r="B48" t="str">
            <v>薇诺娜柔润赋活眼霜</v>
          </cell>
          <cell r="C48" t="str">
            <v>15g</v>
          </cell>
          <cell r="D48">
            <v>61</v>
          </cell>
          <cell r="E48" t="str">
            <v>有货但不好卖</v>
          </cell>
        </row>
        <row r="49">
          <cell r="A49">
            <v>215271</v>
          </cell>
          <cell r="B49" t="str">
            <v>薇诺娜清透防晒乳SPF48PA+++</v>
          </cell>
          <cell r="C49" t="str">
            <v>15g</v>
          </cell>
          <cell r="D49">
            <v>10</v>
          </cell>
        </row>
        <row r="50">
          <cell r="A50">
            <v>236580</v>
          </cell>
          <cell r="B50" t="str">
            <v>酵母重组胶原蛋白修复敷料</v>
          </cell>
          <cell r="C50" t="str">
            <v>15g</v>
          </cell>
          <cell r="D50">
            <v>132</v>
          </cell>
        </row>
        <row r="51">
          <cell r="A51">
            <v>150077</v>
          </cell>
          <cell r="B51" t="str">
            <v>薇诺娜舒缓控油洁面泡沫</v>
          </cell>
          <cell r="C51" t="str">
            <v>150ml</v>
          </cell>
          <cell r="D51">
            <v>179</v>
          </cell>
        </row>
        <row r="52">
          <cell r="A52">
            <v>172377</v>
          </cell>
          <cell r="B52" t="str">
            <v>薇诺娜舒敏保湿喷雾</v>
          </cell>
          <cell r="C52" t="str">
            <v>150ml</v>
          </cell>
          <cell r="D52">
            <v>214</v>
          </cell>
        </row>
        <row r="53">
          <cell r="A53">
            <v>215787</v>
          </cell>
          <cell r="B53" t="str">
            <v>薇诺娜柔润保湿洁颜慕斯</v>
          </cell>
          <cell r="C53" t="str">
            <v>150ml</v>
          </cell>
          <cell r="D53">
            <v>225</v>
          </cell>
        </row>
        <row r="54">
          <cell r="A54">
            <v>150093</v>
          </cell>
          <cell r="B54" t="str">
            <v>薇诺娜柔润保湿霜</v>
          </cell>
          <cell r="C54" t="str">
            <v>150g</v>
          </cell>
          <cell r="D54">
            <v>197</v>
          </cell>
        </row>
        <row r="55">
          <cell r="A55">
            <v>241447</v>
          </cell>
          <cell r="B55" t="str">
            <v>薇诺娜柔润保湿基础护肤礼盒</v>
          </cell>
          <cell r="C55" t="str">
            <v>120ml+150ml+50g+25ml</v>
          </cell>
          <cell r="D55">
            <v>5</v>
          </cell>
        </row>
        <row r="56">
          <cell r="A56">
            <v>150086</v>
          </cell>
          <cell r="B56" t="str">
            <v>薇诺娜舒缓控油爽肤水</v>
          </cell>
          <cell r="C56" t="str">
            <v>120ml</v>
          </cell>
          <cell r="D56">
            <v>125</v>
          </cell>
        </row>
        <row r="57">
          <cell r="A57">
            <v>150089</v>
          </cell>
          <cell r="B57" t="str">
            <v>薇诺娜舒敏保湿润肤水</v>
          </cell>
          <cell r="C57" t="str">
            <v>120ml</v>
          </cell>
          <cell r="D57">
            <v>270</v>
          </cell>
        </row>
        <row r="58">
          <cell r="A58">
            <v>181297</v>
          </cell>
          <cell r="B58" t="str">
            <v>薇诺娜柔润保湿柔肤水</v>
          </cell>
          <cell r="C58" t="str">
            <v>120ml</v>
          </cell>
          <cell r="D58">
            <v>306</v>
          </cell>
        </row>
        <row r="59">
          <cell r="A59">
            <v>204080</v>
          </cell>
          <cell r="B59" t="str">
            <v>薇诺娜光透皙白晶粹水</v>
          </cell>
          <cell r="C59" t="str">
            <v>120ml</v>
          </cell>
          <cell r="D59">
            <v>56</v>
          </cell>
        </row>
        <row r="60">
          <cell r="A60">
            <v>218919</v>
          </cell>
          <cell r="B60" t="str">
            <v>薇诺娜清透水感防晒喷雾</v>
          </cell>
          <cell r="C60" t="str">
            <v>120ml</v>
          </cell>
          <cell r="D60">
            <v>19</v>
          </cell>
        </row>
        <row r="61">
          <cell r="A61">
            <v>236548</v>
          </cell>
          <cell r="B61" t="str">
            <v>酵母重组胶原蛋白凝胶</v>
          </cell>
          <cell r="C61" t="str">
            <v>10g*5</v>
          </cell>
          <cell r="D61">
            <v>50</v>
          </cell>
        </row>
        <row r="62">
          <cell r="A62">
            <v>236549</v>
          </cell>
          <cell r="B62" t="str">
            <v>酵母重组胶原蛋白凝胶</v>
          </cell>
          <cell r="C62" t="str">
            <v>10g</v>
          </cell>
          <cell r="D62">
            <v>16</v>
          </cell>
        </row>
        <row r="63">
          <cell r="A63">
            <v>218904</v>
          </cell>
          <cell r="B63" t="str">
            <v>酵母重组胶原蛋白液体敷料</v>
          </cell>
          <cell r="C63" t="str">
            <v>100ml</v>
          </cell>
          <cell r="D63">
            <v>209</v>
          </cell>
        </row>
        <row r="64">
          <cell r="A64">
            <v>192488</v>
          </cell>
          <cell r="B64" t="str">
            <v>薇诺娜多效修护复合肽冻干粉喷雾</v>
          </cell>
          <cell r="C64" t="str">
            <v>100mg+10ml</v>
          </cell>
          <cell r="D64">
            <v>13</v>
          </cell>
        </row>
        <row r="65">
          <cell r="A65">
            <v>184993</v>
          </cell>
          <cell r="B65" t="str">
            <v>薇诺娜宝贝舒润滋养霜</v>
          </cell>
          <cell r="C65" t="str">
            <v>100g</v>
          </cell>
          <cell r="D65">
            <v>32</v>
          </cell>
        </row>
        <row r="66">
          <cell r="A66">
            <v>214797</v>
          </cell>
          <cell r="B66" t="str">
            <v>薇诺娜多效修护复合肽安瓶精华液</v>
          </cell>
          <cell r="C66" t="str">
            <v>1.5mlx7支</v>
          </cell>
          <cell r="D66">
            <v>8</v>
          </cell>
          <cell r="E66" t="str">
            <v>专柜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货品ID（未经营注明新品”）</v>
          </cell>
          <cell r="C1" t="str">
            <v>赠品ID</v>
          </cell>
          <cell r="D1" t="str">
            <v>通用名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批准文号</v>
          </cell>
          <cell r="I1" t="str">
            <v>条形码</v>
          </cell>
          <cell r="J1" t="str">
            <v>件比</v>
          </cell>
          <cell r="K1" t="str">
            <v>零售价</v>
          </cell>
          <cell r="L1" t="str">
            <v>供货价</v>
          </cell>
        </row>
        <row r="2">
          <cell r="B2">
            <v>214782</v>
          </cell>
          <cell r="C2">
            <v>9918015</v>
          </cell>
          <cell r="D2" t="str">
            <v>薇诺娜修红舒缓安肤乳</v>
          </cell>
          <cell r="E2" t="str">
            <v>50g</v>
          </cell>
          <cell r="F2" t="str">
            <v>盒</v>
          </cell>
          <cell r="G2" t="str">
            <v>云南贝泰妮</v>
          </cell>
          <cell r="H2" t="str">
            <v>云妆20160004</v>
          </cell>
          <cell r="I2" t="str">
            <v>6958717873148</v>
          </cell>
          <cell r="J2">
            <v>36</v>
          </cell>
          <cell r="K2">
            <v>268</v>
          </cell>
          <cell r="L2">
            <v>160.8</v>
          </cell>
        </row>
        <row r="3">
          <cell r="B3">
            <v>214783</v>
          </cell>
          <cell r="C3">
            <v>9918016</v>
          </cell>
          <cell r="D3" t="str">
            <v>薇诺娜修红舒缓安肤精华液</v>
          </cell>
          <cell r="E3" t="str">
            <v>30ml</v>
          </cell>
          <cell r="F3" t="str">
            <v>盒</v>
          </cell>
          <cell r="G3" t="str">
            <v>云南贝泰妮</v>
          </cell>
          <cell r="H3" t="str">
            <v>云妆20160004</v>
          </cell>
          <cell r="I3" t="str">
            <v>6958717873544</v>
          </cell>
          <cell r="J3">
            <v>36</v>
          </cell>
          <cell r="K3">
            <v>298</v>
          </cell>
          <cell r="L3">
            <v>178.8</v>
          </cell>
        </row>
        <row r="4">
          <cell r="B4">
            <v>185353</v>
          </cell>
          <cell r="C4">
            <v>9918017</v>
          </cell>
          <cell r="D4" t="str">
            <v>薇诺娜熊果苷透白保湿面膜</v>
          </cell>
          <cell r="E4" t="str">
            <v>20mlx6</v>
          </cell>
          <cell r="F4" t="str">
            <v>盒</v>
          </cell>
          <cell r="G4" t="str">
            <v>云南贝泰妮</v>
          </cell>
          <cell r="H4" t="str">
            <v>国妆特字G20150159</v>
          </cell>
          <cell r="I4" t="str">
            <v>6958717860452</v>
          </cell>
          <cell r="J4">
            <v>36</v>
          </cell>
          <cell r="K4">
            <v>218</v>
          </cell>
          <cell r="L4">
            <v>130.8</v>
          </cell>
        </row>
        <row r="5">
          <cell r="B5">
            <v>150095</v>
          </cell>
          <cell r="C5">
            <v>9917993</v>
          </cell>
          <cell r="D5" t="str">
            <v>薇诺娜熊果苷美白保湿精华液</v>
          </cell>
          <cell r="E5" t="str">
            <v>30ml</v>
          </cell>
          <cell r="F5" t="str">
            <v>瓶</v>
          </cell>
          <cell r="G5" t="str">
            <v>云南贝泰妮</v>
          </cell>
          <cell r="H5" t="str">
            <v>国妆特字G20150193</v>
          </cell>
          <cell r="I5" t="str">
            <v>6958717860117</v>
          </cell>
          <cell r="J5">
            <v>1</v>
          </cell>
          <cell r="K5">
            <v>388</v>
          </cell>
          <cell r="L5">
            <v>232.8</v>
          </cell>
        </row>
        <row r="6">
          <cell r="B6">
            <v>150096</v>
          </cell>
          <cell r="C6">
            <v>9917994</v>
          </cell>
          <cell r="D6" t="str">
            <v>薇诺娜熊果苷美白保湿精华乳</v>
          </cell>
          <cell r="E6" t="str">
            <v>50g</v>
          </cell>
          <cell r="F6" t="str">
            <v>支</v>
          </cell>
          <cell r="G6" t="str">
            <v>云南贝泰妮</v>
          </cell>
          <cell r="H6" t="str">
            <v>国妆特字G20150147</v>
          </cell>
          <cell r="I6" t="str">
            <v>6958717860124</v>
          </cell>
          <cell r="J6">
            <v>1</v>
          </cell>
          <cell r="K6">
            <v>288</v>
          </cell>
          <cell r="L6">
            <v>172.8</v>
          </cell>
        </row>
        <row r="7">
          <cell r="B7">
            <v>150098</v>
          </cell>
          <cell r="C7">
            <v>0</v>
          </cell>
          <cell r="D7" t="str">
            <v>薇诺娜维生素CE淡纹亮肤精华液</v>
          </cell>
          <cell r="E7" t="str">
            <v>30ml</v>
          </cell>
          <cell r="F7" t="str">
            <v>瓶</v>
          </cell>
          <cell r="G7" t="str">
            <v>昆明贝泰妮</v>
          </cell>
          <cell r="H7" t="str">
            <v>国妆特字G20150152</v>
          </cell>
          <cell r="I7" t="str">
            <v>6958717860131</v>
          </cell>
          <cell r="J7">
            <v>1</v>
          </cell>
          <cell r="K7">
            <v>328</v>
          </cell>
          <cell r="L7">
            <v>196.8</v>
          </cell>
        </row>
        <row r="8">
          <cell r="B8">
            <v>181291</v>
          </cell>
          <cell r="C8">
            <v>9917995</v>
          </cell>
          <cell r="D8" t="str">
            <v>薇诺娜透明质酸复合原液</v>
          </cell>
          <cell r="E8" t="str">
            <v>30ml</v>
          </cell>
          <cell r="F8" t="str">
            <v>瓶</v>
          </cell>
          <cell r="G8" t="str">
            <v>云南贝泰妮</v>
          </cell>
          <cell r="H8" t="str">
            <v>云G妆网备字2018000209</v>
          </cell>
          <cell r="I8" t="str">
            <v>6958717870246</v>
          </cell>
          <cell r="J8">
            <v>36</v>
          </cell>
          <cell r="K8">
            <v>298</v>
          </cell>
          <cell r="L8">
            <v>178.8</v>
          </cell>
        </row>
        <row r="9">
          <cell r="B9">
            <v>181288</v>
          </cell>
          <cell r="C9">
            <v>9918019</v>
          </cell>
          <cell r="D9" t="str">
            <v>薇诺娜舒妍幻彩卸妆水</v>
          </cell>
          <cell r="E9" t="str">
            <v>150ml</v>
          </cell>
          <cell r="F9" t="str">
            <v>瓶</v>
          </cell>
          <cell r="G9" t="str">
            <v>昆明贝泰妮</v>
          </cell>
          <cell r="H9" t="str">
            <v>云G妆网备字2017001738</v>
          </cell>
          <cell r="I9" t="str">
            <v>6958717869981</v>
          </cell>
          <cell r="J9">
            <v>36</v>
          </cell>
          <cell r="K9">
            <v>208</v>
          </cell>
          <cell r="L9">
            <v>124.8</v>
          </cell>
        </row>
        <row r="10">
          <cell r="B10">
            <v>181289</v>
          </cell>
          <cell r="C10">
            <v>0</v>
          </cell>
          <cell r="D10" t="str">
            <v>薇诺娜舒妍幻彩气垫BB霜（自然色）</v>
          </cell>
          <cell r="E10" t="str">
            <v>15g</v>
          </cell>
          <cell r="F10" t="str">
            <v>盒</v>
          </cell>
          <cell r="G10" t="str">
            <v>云南贝泰妮</v>
          </cell>
          <cell r="H10" t="str">
            <v>云G妆网备字2018000610</v>
          </cell>
          <cell r="I10" t="str">
            <v>6958717870475</v>
          </cell>
          <cell r="J10">
            <v>36</v>
          </cell>
          <cell r="K10">
            <v>238</v>
          </cell>
          <cell r="L10">
            <v>142.8</v>
          </cell>
        </row>
        <row r="11">
          <cell r="B11">
            <v>181290</v>
          </cell>
          <cell r="C11">
            <v>0</v>
          </cell>
          <cell r="D11" t="str">
            <v>薇诺娜舒妍幻彩气垫BB霜（亮肌色）</v>
          </cell>
          <cell r="E11" t="str">
            <v>15g</v>
          </cell>
          <cell r="F11" t="str">
            <v>盒</v>
          </cell>
          <cell r="G11" t="str">
            <v>云南贝泰妮</v>
          </cell>
          <cell r="H11" t="str">
            <v>云G妆网备字2018000608</v>
          </cell>
          <cell r="I11" t="str">
            <v>6958717870451</v>
          </cell>
          <cell r="J11">
            <v>36</v>
          </cell>
          <cell r="K11">
            <v>238</v>
          </cell>
          <cell r="L11">
            <v>142.8</v>
          </cell>
        </row>
        <row r="12">
          <cell r="B12">
            <v>89062</v>
          </cell>
          <cell r="C12">
            <v>9917996</v>
          </cell>
          <cell r="D12" t="str">
            <v>薇诺娜舒敏保湿修复霜</v>
          </cell>
          <cell r="E12" t="str">
            <v>50g</v>
          </cell>
          <cell r="F12" t="str">
            <v>瓶</v>
          </cell>
          <cell r="G12" t="str">
            <v>云南贝泰妮</v>
          </cell>
          <cell r="H12" t="str">
            <v>云妆20160004</v>
          </cell>
          <cell r="I12" t="str">
            <v>6958717860063</v>
          </cell>
          <cell r="J12">
            <v>36</v>
          </cell>
          <cell r="K12">
            <v>258</v>
          </cell>
          <cell r="L12">
            <v>154.8</v>
          </cell>
        </row>
        <row r="13">
          <cell r="B13">
            <v>150091</v>
          </cell>
          <cell r="C13">
            <v>9918020</v>
          </cell>
          <cell r="D13" t="str">
            <v>薇诺娜舒敏保湿特护霜</v>
          </cell>
          <cell r="E13" t="str">
            <v>15g</v>
          </cell>
          <cell r="F13" t="str">
            <v>支</v>
          </cell>
          <cell r="G13" t="str">
            <v>云南贝泰妮</v>
          </cell>
          <cell r="H13" t="str">
            <v>云妆20160004</v>
          </cell>
          <cell r="I13" t="str">
            <v>6958717860230</v>
          </cell>
          <cell r="J13">
            <v>1</v>
          </cell>
          <cell r="K13">
            <v>88</v>
          </cell>
          <cell r="L13">
            <v>52.8</v>
          </cell>
        </row>
        <row r="14">
          <cell r="B14">
            <v>150090</v>
          </cell>
          <cell r="C14">
            <v>9918021</v>
          </cell>
          <cell r="D14" t="str">
            <v>薇诺娜舒敏保湿特护霜</v>
          </cell>
          <cell r="E14" t="str">
            <v>50g</v>
          </cell>
          <cell r="F14" t="str">
            <v>支</v>
          </cell>
          <cell r="G14" t="str">
            <v>云南贝泰妮</v>
          </cell>
          <cell r="H14" t="str">
            <v>云妆20160004</v>
          </cell>
          <cell r="I14" t="str">
            <v>6958717860216</v>
          </cell>
          <cell r="J14">
            <v>1</v>
          </cell>
          <cell r="K14">
            <v>268</v>
          </cell>
          <cell r="L14">
            <v>160.8</v>
          </cell>
        </row>
        <row r="15">
          <cell r="B15">
            <v>150092</v>
          </cell>
          <cell r="C15">
            <v>9918022</v>
          </cell>
          <cell r="D15" t="str">
            <v>薇诺娜舒敏保湿丝滑面贴膜</v>
          </cell>
          <cell r="E15" t="str">
            <v>20ml*6</v>
          </cell>
          <cell r="F15" t="str">
            <v>盒</v>
          </cell>
          <cell r="G15" t="str">
            <v>云南贝泰妮</v>
          </cell>
          <cell r="H15" t="str">
            <v>云妆20160004</v>
          </cell>
          <cell r="I15" t="str">
            <v>6958717860087</v>
          </cell>
          <cell r="J15">
            <v>1</v>
          </cell>
          <cell r="K15">
            <v>168</v>
          </cell>
          <cell r="L15">
            <v>100.8</v>
          </cell>
        </row>
        <row r="16">
          <cell r="B16">
            <v>150089</v>
          </cell>
          <cell r="C16">
            <v>9918023</v>
          </cell>
          <cell r="D16" t="str">
            <v>薇诺娜舒敏保湿润肤水</v>
          </cell>
          <cell r="E16" t="str">
            <v>120ml</v>
          </cell>
          <cell r="F16" t="str">
            <v>瓶</v>
          </cell>
          <cell r="G16" t="str">
            <v>云南贝泰妮</v>
          </cell>
          <cell r="H16" t="str">
            <v>云妆20160004</v>
          </cell>
          <cell r="I16" t="str">
            <v>6958717860056</v>
          </cell>
          <cell r="J16">
            <v>1</v>
          </cell>
          <cell r="K16">
            <v>188</v>
          </cell>
          <cell r="L16">
            <v>112.8</v>
          </cell>
        </row>
        <row r="17">
          <cell r="B17">
            <v>172377</v>
          </cell>
          <cell r="C17">
            <v>9918024</v>
          </cell>
          <cell r="D17" t="str">
            <v>薇诺娜舒敏保湿喷雾</v>
          </cell>
          <cell r="E17" t="str">
            <v>150ml</v>
          </cell>
          <cell r="F17" t="str">
            <v>瓶</v>
          </cell>
          <cell r="G17" t="str">
            <v>云南贝泰妮</v>
          </cell>
          <cell r="H17" t="str">
            <v>云G妆网备字2016000592</v>
          </cell>
          <cell r="I17" t="str">
            <v>6958717860339</v>
          </cell>
          <cell r="J17">
            <v>36</v>
          </cell>
          <cell r="K17">
            <v>198</v>
          </cell>
          <cell r="L17">
            <v>118.8</v>
          </cell>
        </row>
        <row r="18">
          <cell r="B18">
            <v>215791</v>
          </cell>
          <cell r="C18">
            <v>9918133</v>
          </cell>
          <cell r="D18" t="str">
            <v>薇诺娜舒敏保湿喷雾</v>
          </cell>
          <cell r="E18" t="str">
            <v>50ml</v>
          </cell>
          <cell r="F18" t="str">
            <v>盒</v>
          </cell>
          <cell r="G18" t="str">
            <v>云南贝泰妮</v>
          </cell>
          <cell r="H18" t="str">
            <v/>
          </cell>
          <cell r="I18" t="str">
            <v>6958717860612</v>
          </cell>
          <cell r="J18">
            <v>36</v>
          </cell>
          <cell r="K18">
            <v>68</v>
          </cell>
          <cell r="L18">
            <v>40.8</v>
          </cell>
        </row>
        <row r="19">
          <cell r="B19">
            <v>150088</v>
          </cell>
          <cell r="C19">
            <v>9918025</v>
          </cell>
          <cell r="D19" t="str">
            <v>薇诺娜舒敏保湿洁面乳</v>
          </cell>
          <cell r="E19" t="str">
            <v>80g</v>
          </cell>
          <cell r="F19" t="str">
            <v>支</v>
          </cell>
          <cell r="G19" t="str">
            <v>云南贝泰妮</v>
          </cell>
          <cell r="H19" t="str">
            <v>云妆20160004</v>
          </cell>
          <cell r="I19" t="str">
            <v>6958717860049</v>
          </cell>
          <cell r="J19">
            <v>1</v>
          </cell>
          <cell r="K19">
            <v>158</v>
          </cell>
          <cell r="L19">
            <v>94.8</v>
          </cell>
        </row>
        <row r="20">
          <cell r="B20">
            <v>150086</v>
          </cell>
          <cell r="C20">
            <v>9917997</v>
          </cell>
          <cell r="D20" t="str">
            <v>薇诺娜舒缓控油爽肤水</v>
          </cell>
          <cell r="E20" t="str">
            <v>120ml</v>
          </cell>
          <cell r="F20" t="str">
            <v>瓶</v>
          </cell>
          <cell r="G20" t="str">
            <v>云南贝泰妮</v>
          </cell>
          <cell r="H20" t="str">
            <v>云妆20160004</v>
          </cell>
          <cell r="I20" t="str">
            <v>6958717860018</v>
          </cell>
          <cell r="J20">
            <v>1</v>
          </cell>
          <cell r="K20">
            <v>188</v>
          </cell>
          <cell r="L20">
            <v>112.8</v>
          </cell>
        </row>
        <row r="21">
          <cell r="B21">
            <v>150101</v>
          </cell>
          <cell r="C21">
            <v>9918033</v>
          </cell>
          <cell r="D21" t="str">
            <v>薇诺娜舒缓控油凝露</v>
          </cell>
          <cell r="E21" t="str">
            <v>50g</v>
          </cell>
          <cell r="F21" t="str">
            <v>支</v>
          </cell>
          <cell r="G21" t="str">
            <v>云南贝泰妮</v>
          </cell>
          <cell r="H21" t="str">
            <v>云妆20160004</v>
          </cell>
          <cell r="I21" t="str">
            <v>6958717860025</v>
          </cell>
          <cell r="J21">
            <v>1</v>
          </cell>
          <cell r="K21">
            <v>198</v>
          </cell>
          <cell r="L21">
            <v>118.8</v>
          </cell>
        </row>
        <row r="22">
          <cell r="B22">
            <v>150077</v>
          </cell>
          <cell r="C22">
            <v>9918034</v>
          </cell>
          <cell r="D22" t="str">
            <v>薇诺娜舒缓控油洁面泡沫</v>
          </cell>
          <cell r="E22" t="str">
            <v>150ml</v>
          </cell>
          <cell r="F22" t="str">
            <v>瓶</v>
          </cell>
          <cell r="G22" t="str">
            <v>云南贝泰妮</v>
          </cell>
          <cell r="H22" t="str">
            <v>云妆20160004</v>
          </cell>
          <cell r="I22" t="str">
            <v>6958717860001</v>
          </cell>
          <cell r="J22">
            <v>1</v>
          </cell>
          <cell r="K22">
            <v>158</v>
          </cell>
          <cell r="L22">
            <v>94.8</v>
          </cell>
        </row>
        <row r="23">
          <cell r="B23">
            <v>185352</v>
          </cell>
          <cell r="C23">
            <v>9918035</v>
          </cell>
          <cell r="D23" t="str">
            <v>薇诺娜舒缓净透清颜面膜</v>
          </cell>
          <cell r="E23" t="str">
            <v>20mlx6</v>
          </cell>
          <cell r="F23" t="str">
            <v>盒</v>
          </cell>
          <cell r="G23" t="str">
            <v>昆明贝泰妮</v>
          </cell>
          <cell r="H23" t="str">
            <v>云G妆网备字2017001732</v>
          </cell>
          <cell r="I23" t="str">
            <v>6958717869967</v>
          </cell>
          <cell r="J23">
            <v>36</v>
          </cell>
          <cell r="K23">
            <v>188</v>
          </cell>
          <cell r="L23">
            <v>112.8</v>
          </cell>
        </row>
        <row r="24">
          <cell r="B24">
            <v>185347</v>
          </cell>
          <cell r="C24">
            <v>9918036</v>
          </cell>
          <cell r="D24" t="str">
            <v>薇诺娜柔润赋活眼霜</v>
          </cell>
          <cell r="E24" t="str">
            <v>15g</v>
          </cell>
          <cell r="F24" t="str">
            <v>盒</v>
          </cell>
          <cell r="G24" t="str">
            <v>云南贝泰妮</v>
          </cell>
          <cell r="H24" t="str">
            <v>云G妆网备字2018000278</v>
          </cell>
          <cell r="I24" t="str">
            <v>6958717870154</v>
          </cell>
          <cell r="J24">
            <v>36</v>
          </cell>
          <cell r="K24">
            <v>288</v>
          </cell>
          <cell r="L24">
            <v>172.8</v>
          </cell>
        </row>
        <row r="25">
          <cell r="B25">
            <v>150094</v>
          </cell>
          <cell r="C25">
            <v>9918037</v>
          </cell>
          <cell r="D25" t="str">
            <v>薇诺娜柔润保湿霜</v>
          </cell>
          <cell r="E25" t="str">
            <v>80g</v>
          </cell>
          <cell r="F25" t="str">
            <v>支</v>
          </cell>
          <cell r="G25" t="str">
            <v>云南贝泰妮</v>
          </cell>
          <cell r="H25" t="str">
            <v>云G妆网备字2020000236</v>
          </cell>
          <cell r="I25" t="str">
            <v>6958717860100</v>
          </cell>
          <cell r="J25">
            <v>1</v>
          </cell>
          <cell r="K25">
            <v>88</v>
          </cell>
          <cell r="L25">
            <v>52.8</v>
          </cell>
        </row>
        <row r="26">
          <cell r="B26">
            <v>150093</v>
          </cell>
          <cell r="C26">
            <v>9918038</v>
          </cell>
          <cell r="D26" t="str">
            <v>薇诺娜柔润保湿霜</v>
          </cell>
          <cell r="E26" t="str">
            <v>150g</v>
          </cell>
          <cell r="F26" t="str">
            <v>支</v>
          </cell>
          <cell r="G26" t="str">
            <v>云南贝泰妮</v>
          </cell>
          <cell r="H26" t="str">
            <v>云妆20160004</v>
          </cell>
          <cell r="I26" t="str">
            <v>6958717860094</v>
          </cell>
          <cell r="J26">
            <v>1</v>
          </cell>
          <cell r="K26">
            <v>168</v>
          </cell>
          <cell r="L26">
            <v>100.8</v>
          </cell>
        </row>
        <row r="27">
          <cell r="B27">
            <v>181299</v>
          </cell>
          <cell r="C27">
            <v>9918039</v>
          </cell>
          <cell r="D27" t="str">
            <v>薇诺娜柔润保湿乳液</v>
          </cell>
          <cell r="E27" t="str">
            <v>50g</v>
          </cell>
          <cell r="F27" t="str">
            <v>支</v>
          </cell>
          <cell r="G27" t="str">
            <v>云南贝泰妮</v>
          </cell>
          <cell r="H27" t="str">
            <v>云G妆网备字2018000340</v>
          </cell>
          <cell r="I27" t="str">
            <v>6958717870147</v>
          </cell>
          <cell r="J27">
            <v>36</v>
          </cell>
          <cell r="K27">
            <v>198</v>
          </cell>
          <cell r="L27">
            <v>118.8</v>
          </cell>
        </row>
        <row r="28">
          <cell r="B28">
            <v>181297</v>
          </cell>
          <cell r="C28">
            <v>9918040</v>
          </cell>
          <cell r="D28" t="str">
            <v>薇诺娜柔润保湿柔肤水</v>
          </cell>
          <cell r="E28" t="str">
            <v>120ml</v>
          </cell>
          <cell r="F28" t="str">
            <v>瓶</v>
          </cell>
          <cell r="G28" t="str">
            <v>云南贝泰妮</v>
          </cell>
          <cell r="H28" t="str">
            <v>云G妆网备字2018000210</v>
          </cell>
          <cell r="I28" t="str">
            <v>6958717870116</v>
          </cell>
          <cell r="J28">
            <v>36</v>
          </cell>
          <cell r="K28">
            <v>188</v>
          </cell>
          <cell r="L28">
            <v>112.8</v>
          </cell>
        </row>
        <row r="29">
          <cell r="B29">
            <v>181301</v>
          </cell>
          <cell r="C29">
            <v>9918041</v>
          </cell>
          <cell r="D29" t="str">
            <v>薇诺娜柔润保湿面膜</v>
          </cell>
          <cell r="E29" t="str">
            <v>25ml×6贴</v>
          </cell>
          <cell r="F29" t="str">
            <v>盒</v>
          </cell>
          <cell r="G29" t="str">
            <v>云南贝泰妮</v>
          </cell>
          <cell r="H29" t="str">
            <v>云G妆网备字2018000212</v>
          </cell>
          <cell r="I29" t="str">
            <v>6958717870123</v>
          </cell>
          <cell r="J29">
            <v>36</v>
          </cell>
          <cell r="K29">
            <v>168</v>
          </cell>
          <cell r="L29">
            <v>100.8</v>
          </cell>
        </row>
        <row r="30">
          <cell r="B30">
            <v>214778</v>
          </cell>
          <cell r="C30">
            <v>9918042</v>
          </cell>
          <cell r="D30" t="str">
            <v>薇诺娜柔润保湿精华液</v>
          </cell>
          <cell r="E30" t="str">
            <v>30ml</v>
          </cell>
          <cell r="F30" t="str">
            <v>盒</v>
          </cell>
          <cell r="G30" t="str">
            <v>云南贝泰妮</v>
          </cell>
          <cell r="H30" t="str">
            <v>云妆20160004</v>
          </cell>
          <cell r="I30" t="str">
            <v>6958717873124</v>
          </cell>
          <cell r="J30">
            <v>36</v>
          </cell>
          <cell r="K30">
            <v>298</v>
          </cell>
          <cell r="L30">
            <v>178.8</v>
          </cell>
        </row>
        <row r="31">
          <cell r="B31">
            <v>187952</v>
          </cell>
          <cell r="C31">
            <v>0</v>
          </cell>
          <cell r="D31" t="str">
            <v>薇诺娜柔润保湿洁颜慕斯</v>
          </cell>
          <cell r="E31" t="str">
            <v>50ml</v>
          </cell>
          <cell r="F31" t="str">
            <v>盒</v>
          </cell>
          <cell r="G31" t="str">
            <v>昆明贝泰妮</v>
          </cell>
          <cell r="H31" t="str">
            <v>云G妆网备字2018000505</v>
          </cell>
          <cell r="I31" t="str">
            <v>6958717870420</v>
          </cell>
          <cell r="J31">
            <v>36</v>
          </cell>
          <cell r="K31">
            <v>68</v>
          </cell>
          <cell r="L31">
            <v>40.8</v>
          </cell>
        </row>
        <row r="32">
          <cell r="B32">
            <v>215787</v>
          </cell>
          <cell r="C32">
            <v>9918043</v>
          </cell>
          <cell r="D32" t="str">
            <v>薇诺娜柔润保湿洁颜慕斯</v>
          </cell>
          <cell r="E32" t="str">
            <v>150ml</v>
          </cell>
          <cell r="F32" t="str">
            <v>盒</v>
          </cell>
          <cell r="G32" t="str">
            <v>云南贝泰妮</v>
          </cell>
          <cell r="H32" t="str">
            <v/>
          </cell>
          <cell r="I32" t="str">
            <v>6958717870437</v>
          </cell>
          <cell r="J32">
            <v>36</v>
          </cell>
          <cell r="K32">
            <v>168</v>
          </cell>
          <cell r="L32">
            <v>100.8</v>
          </cell>
        </row>
        <row r="33">
          <cell r="B33">
            <v>191176</v>
          </cell>
          <cell r="C33">
            <v>9918044</v>
          </cell>
          <cell r="D33" t="str">
            <v>薇诺娜柔润保湿BB霜（自然色）</v>
          </cell>
          <cell r="E33" t="str">
            <v>50g</v>
          </cell>
          <cell r="F33" t="str">
            <v>盒</v>
          </cell>
          <cell r="G33" t="str">
            <v>云南贝泰妮</v>
          </cell>
          <cell r="H33" t="str">
            <v>云G妆网备字2019000787</v>
          </cell>
          <cell r="I33" t="str">
            <v>6958717871144</v>
          </cell>
          <cell r="J33">
            <v>36</v>
          </cell>
          <cell r="K33">
            <v>168</v>
          </cell>
          <cell r="L33">
            <v>100.8</v>
          </cell>
        </row>
        <row r="34">
          <cell r="B34">
            <v>191175</v>
          </cell>
          <cell r="C34">
            <v>9918045</v>
          </cell>
          <cell r="D34" t="str">
            <v>薇诺娜柔润保湿BB霜（亮肌色）</v>
          </cell>
          <cell r="E34" t="str">
            <v>50g</v>
          </cell>
          <cell r="F34" t="str">
            <v>盒</v>
          </cell>
          <cell r="G34" t="str">
            <v>云南贝泰妮</v>
          </cell>
          <cell r="H34" t="str">
            <v>云G妆网备字2019000788</v>
          </cell>
          <cell r="I34" t="str">
            <v>6958717871151</v>
          </cell>
          <cell r="J34">
            <v>36</v>
          </cell>
          <cell r="K34">
            <v>168</v>
          </cell>
          <cell r="L34">
            <v>100.8</v>
          </cell>
        </row>
        <row r="35">
          <cell r="B35">
            <v>218919</v>
          </cell>
          <cell r="C35">
            <v>9918047</v>
          </cell>
          <cell r="D35" t="str">
            <v>薇诺娜清透水感防晒喷雾</v>
          </cell>
          <cell r="E35" t="str">
            <v>120ml</v>
          </cell>
          <cell r="F35" t="str">
            <v>盒</v>
          </cell>
          <cell r="G35" t="str">
            <v>云南贝泰妮</v>
          </cell>
          <cell r="H35" t="str">
            <v>国妆特字G20201441</v>
          </cell>
          <cell r="I35" t="str">
            <v>6958717872547</v>
          </cell>
          <cell r="J35">
            <v>36</v>
          </cell>
          <cell r="K35">
            <v>168</v>
          </cell>
          <cell r="L35">
            <v>100.8</v>
          </cell>
        </row>
        <row r="36">
          <cell r="B36">
            <v>218908</v>
          </cell>
          <cell r="C36">
            <v>9918047</v>
          </cell>
          <cell r="D36" t="str">
            <v>薇诺娜清透水感防晒喷雾</v>
          </cell>
          <cell r="E36" t="str">
            <v>75ml</v>
          </cell>
          <cell r="F36" t="str">
            <v>盒</v>
          </cell>
          <cell r="G36" t="str">
            <v>云南贝泰妮</v>
          </cell>
          <cell r="H36" t="str">
            <v>国妆特字G20201441</v>
          </cell>
          <cell r="I36" t="str">
            <v>6958717872325</v>
          </cell>
          <cell r="J36">
            <v>36</v>
          </cell>
          <cell r="K36">
            <v>118</v>
          </cell>
          <cell r="L36">
            <v>70.8</v>
          </cell>
        </row>
        <row r="37">
          <cell r="B37">
            <v>185350</v>
          </cell>
          <cell r="C37">
            <v>9918049</v>
          </cell>
          <cell r="D37" t="str">
            <v>薇诺娜清透防晒乳SPF48PA+++</v>
          </cell>
          <cell r="E37" t="str">
            <v>50g</v>
          </cell>
          <cell r="F37" t="str">
            <v>盒</v>
          </cell>
          <cell r="G37" t="str">
            <v>云南贝泰妮</v>
          </cell>
          <cell r="H37" t="str">
            <v>国妆特字G20151938</v>
          </cell>
          <cell r="I37" t="str">
            <v>6958717869752</v>
          </cell>
          <cell r="J37">
            <v>36</v>
          </cell>
          <cell r="K37">
            <v>188</v>
          </cell>
          <cell r="L37">
            <v>112.8</v>
          </cell>
        </row>
        <row r="38">
          <cell r="B38">
            <v>215271</v>
          </cell>
          <cell r="C38">
            <v>9918132</v>
          </cell>
          <cell r="D38" t="str">
            <v>薇诺娜清透防晒乳SPF48PA+++</v>
          </cell>
          <cell r="E38" t="str">
            <v>15g</v>
          </cell>
          <cell r="F38" t="str">
            <v>盒</v>
          </cell>
          <cell r="G38" t="str">
            <v>云南贝泰妮</v>
          </cell>
          <cell r="H38" t="str">
            <v>国妆特字G20151938</v>
          </cell>
          <cell r="I38" t="str">
            <v>6958717869776</v>
          </cell>
          <cell r="J38">
            <v>36</v>
          </cell>
          <cell r="K38">
            <v>56</v>
          </cell>
          <cell r="L38">
            <v>33.6</v>
          </cell>
        </row>
        <row r="39">
          <cell r="B39">
            <v>172379</v>
          </cell>
          <cell r="C39">
            <v>9918050</v>
          </cell>
          <cell r="D39" t="str">
            <v>薇诺娜清透防晒乳SPF30PA+++</v>
          </cell>
          <cell r="E39" t="str">
            <v>50g</v>
          </cell>
          <cell r="F39" t="str">
            <v>瓶</v>
          </cell>
          <cell r="G39" t="str">
            <v>云南贝泰妮</v>
          </cell>
          <cell r="H39" t="str">
            <v>国妆特字G20151938</v>
          </cell>
          <cell r="I39" t="str">
            <v>6958717866409</v>
          </cell>
          <cell r="J39">
            <v>36</v>
          </cell>
          <cell r="K39">
            <v>188</v>
          </cell>
          <cell r="L39">
            <v>112.8</v>
          </cell>
        </row>
        <row r="40">
          <cell r="B40">
            <v>150087</v>
          </cell>
          <cell r="C40">
            <v>9918051</v>
          </cell>
          <cell r="D40" t="str">
            <v>薇诺娜清痘修复精华液</v>
          </cell>
          <cell r="E40" t="str">
            <v>25g</v>
          </cell>
          <cell r="F40" t="str">
            <v>支</v>
          </cell>
          <cell r="G40" t="str">
            <v>云南贝泰妮</v>
          </cell>
          <cell r="H40" t="str">
            <v>云妆20160004</v>
          </cell>
          <cell r="I40" t="str">
            <v>6958717860032</v>
          </cell>
          <cell r="J40">
            <v>1</v>
          </cell>
          <cell r="K40">
            <v>188</v>
          </cell>
          <cell r="L40">
            <v>112.8</v>
          </cell>
        </row>
        <row r="41">
          <cell r="B41">
            <v>214776</v>
          </cell>
          <cell r="C41">
            <v>0</v>
          </cell>
          <cell r="D41" t="str">
            <v>薇诺娜屛障特护霜</v>
          </cell>
          <cell r="E41" t="str">
            <v>50g</v>
          </cell>
          <cell r="F41" t="str">
            <v>盒</v>
          </cell>
          <cell r="G41" t="str">
            <v>云南贝泰妮</v>
          </cell>
          <cell r="H41" t="str">
            <v>云妆20160004</v>
          </cell>
          <cell r="I41" t="str">
            <v>6958717874350</v>
          </cell>
          <cell r="J41">
            <v>36</v>
          </cell>
          <cell r="K41">
            <v>298</v>
          </cell>
          <cell r="L41">
            <v>178.8</v>
          </cell>
        </row>
        <row r="42">
          <cell r="B42">
            <v>191110</v>
          </cell>
          <cell r="C42">
            <v>9918052</v>
          </cell>
          <cell r="D42" t="str">
            <v>薇诺娜屏障修护精华液</v>
          </cell>
          <cell r="E42" t="str">
            <v>30ml</v>
          </cell>
          <cell r="F42" t="str">
            <v>盒</v>
          </cell>
          <cell r="G42" t="str">
            <v>云南贝泰妮</v>
          </cell>
          <cell r="H42" t="str">
            <v>云G妆网备字2019000791</v>
          </cell>
          <cell r="I42" t="str">
            <v>6958717871137</v>
          </cell>
          <cell r="J42">
            <v>36</v>
          </cell>
          <cell r="K42">
            <v>298</v>
          </cell>
          <cell r="L42">
            <v>178.8</v>
          </cell>
        </row>
        <row r="43">
          <cell r="B43">
            <v>150102</v>
          </cell>
          <cell r="C43">
            <v>9918053</v>
          </cell>
          <cell r="D43" t="str">
            <v>薇诺娜紧致眼霜</v>
          </cell>
          <cell r="E43" t="str">
            <v>20g</v>
          </cell>
          <cell r="F43" t="str">
            <v>支</v>
          </cell>
          <cell r="G43" t="str">
            <v>云南贝泰妮</v>
          </cell>
          <cell r="H43" t="str">
            <v>云妆20160004</v>
          </cell>
          <cell r="I43" t="str">
            <v>6958717860490</v>
          </cell>
          <cell r="J43">
            <v>1</v>
          </cell>
          <cell r="K43">
            <v>328</v>
          </cell>
          <cell r="L43">
            <v>196.8</v>
          </cell>
        </row>
        <row r="44">
          <cell r="B44">
            <v>185348</v>
          </cell>
          <cell r="C44">
            <v>9918054</v>
          </cell>
          <cell r="D44" t="str">
            <v>薇诺娜紧致抗皱精华霜</v>
          </cell>
          <cell r="E44" t="str">
            <v>30g</v>
          </cell>
          <cell r="F44" t="str">
            <v>盒</v>
          </cell>
          <cell r="G44" t="str">
            <v>云南贝泰妮</v>
          </cell>
          <cell r="H44" t="str">
            <v>云G妆网备字2017001734</v>
          </cell>
          <cell r="I44" t="str">
            <v>6958717869943</v>
          </cell>
          <cell r="J44">
            <v>36</v>
          </cell>
          <cell r="K44">
            <v>388</v>
          </cell>
          <cell r="L44">
            <v>232.8</v>
          </cell>
        </row>
        <row r="45">
          <cell r="B45">
            <v>150105</v>
          </cell>
          <cell r="C45">
            <v>0</v>
          </cell>
          <cell r="D45" t="str">
            <v>薇诺娜极润保湿睡眠面膜</v>
          </cell>
          <cell r="E45" t="str">
            <v>100g</v>
          </cell>
          <cell r="F45" t="str">
            <v>盒</v>
          </cell>
          <cell r="G45" t="str">
            <v>昆明贝泰妮</v>
          </cell>
          <cell r="H45" t="str">
            <v>滇妆生卫字(2013)0037号</v>
          </cell>
          <cell r="I45" t="str">
            <v>6958717860421</v>
          </cell>
          <cell r="J45">
            <v>1</v>
          </cell>
          <cell r="K45">
            <v>198</v>
          </cell>
          <cell r="L45">
            <v>118.8</v>
          </cell>
        </row>
        <row r="46">
          <cell r="B46">
            <v>150108</v>
          </cell>
          <cell r="C46">
            <v>0</v>
          </cell>
          <cell r="D46" t="str">
            <v>薇诺娜极润保湿水盈霜</v>
          </cell>
          <cell r="E46" t="str">
            <v>50g</v>
          </cell>
          <cell r="F46" t="str">
            <v>支</v>
          </cell>
          <cell r="G46" t="str">
            <v>昆明贝泰妮</v>
          </cell>
          <cell r="H46" t="str">
            <v>滇妆生卫字(2013)0037号</v>
          </cell>
          <cell r="I46" t="str">
            <v>6958717860711</v>
          </cell>
          <cell r="J46">
            <v>1</v>
          </cell>
          <cell r="K46">
            <v>198</v>
          </cell>
          <cell r="L46">
            <v>118.8</v>
          </cell>
        </row>
        <row r="47">
          <cell r="B47">
            <v>150104</v>
          </cell>
          <cell r="C47">
            <v>0</v>
          </cell>
          <cell r="D47" t="str">
            <v>薇诺娜极润保湿柔肤水</v>
          </cell>
          <cell r="E47" t="str">
            <v>120ml</v>
          </cell>
          <cell r="F47" t="str">
            <v>盒</v>
          </cell>
          <cell r="G47" t="str">
            <v>昆明贝泰妮</v>
          </cell>
          <cell r="H47" t="str">
            <v>滇妆生卫字(2013)0037号</v>
          </cell>
          <cell r="I47" t="str">
            <v>6958717860407</v>
          </cell>
          <cell r="J47">
            <v>1</v>
          </cell>
          <cell r="K47">
            <v>178</v>
          </cell>
          <cell r="L47">
            <v>106.8</v>
          </cell>
        </row>
        <row r="48">
          <cell r="B48">
            <v>150106</v>
          </cell>
          <cell r="C48">
            <v>0</v>
          </cell>
          <cell r="D48" t="str">
            <v>薇诺娜极润保湿面膜</v>
          </cell>
          <cell r="E48" t="str">
            <v>20ml*6</v>
          </cell>
          <cell r="F48" t="str">
            <v>盒</v>
          </cell>
          <cell r="G48" t="str">
            <v>昆明贝泰妮</v>
          </cell>
          <cell r="H48" t="str">
            <v>滇妆生卫字(2013)0037号</v>
          </cell>
          <cell r="I48" t="str">
            <v>6958717860438</v>
          </cell>
          <cell r="J48">
            <v>1</v>
          </cell>
          <cell r="K48">
            <v>168</v>
          </cell>
          <cell r="L48">
            <v>100.8</v>
          </cell>
        </row>
        <row r="49">
          <cell r="B49">
            <v>150103</v>
          </cell>
          <cell r="C49">
            <v>0</v>
          </cell>
          <cell r="D49" t="str">
            <v>薇诺娜极润保湿洁面乳</v>
          </cell>
          <cell r="E49" t="str">
            <v>80g</v>
          </cell>
          <cell r="F49" t="str">
            <v>盒</v>
          </cell>
          <cell r="G49" t="str">
            <v>云南贝泰妮</v>
          </cell>
          <cell r="H49" t="str">
            <v>滇妆生卫字(2013)0037号</v>
          </cell>
          <cell r="I49" t="str">
            <v>6958717860391</v>
          </cell>
          <cell r="J49">
            <v>1</v>
          </cell>
          <cell r="K49">
            <v>128</v>
          </cell>
          <cell r="L49">
            <v>76.8</v>
          </cell>
        </row>
        <row r="50">
          <cell r="B50">
            <v>150107</v>
          </cell>
          <cell r="C50">
            <v>0</v>
          </cell>
          <cell r="D50" t="str">
            <v>薇诺娜极润保湿BB霜</v>
          </cell>
          <cell r="E50" t="str">
            <v>50g</v>
          </cell>
          <cell r="F50" t="str">
            <v>支</v>
          </cell>
          <cell r="G50" t="str">
            <v>昆明贝泰妮</v>
          </cell>
          <cell r="H50" t="str">
            <v>滇妆生卫字(2013)0037号</v>
          </cell>
          <cell r="I50" t="str">
            <v>6958717860445</v>
          </cell>
          <cell r="J50">
            <v>1</v>
          </cell>
          <cell r="K50">
            <v>158</v>
          </cell>
          <cell r="L50">
            <v>94.8</v>
          </cell>
        </row>
        <row r="51">
          <cell r="B51">
            <v>181300</v>
          </cell>
          <cell r="C51">
            <v>0</v>
          </cell>
          <cell r="D51" t="str">
            <v>薇诺娜焕采水光素颜霜</v>
          </cell>
          <cell r="E51" t="str">
            <v>30g</v>
          </cell>
          <cell r="F51" t="str">
            <v>支</v>
          </cell>
          <cell r="G51" t="str">
            <v>云南贝泰妮</v>
          </cell>
          <cell r="H51" t="str">
            <v>云G妆网备字2018000213</v>
          </cell>
          <cell r="I51" t="str">
            <v>6958717870260</v>
          </cell>
          <cell r="J51">
            <v>36</v>
          </cell>
          <cell r="K51">
            <v>128</v>
          </cell>
          <cell r="L51">
            <v>76.8</v>
          </cell>
        </row>
        <row r="52">
          <cell r="B52">
            <v>204079</v>
          </cell>
          <cell r="C52">
            <v>9918055</v>
          </cell>
          <cell r="D52" t="str">
            <v>薇诺娜光透皙白修护晚霜</v>
          </cell>
          <cell r="E52" t="str">
            <v>50g</v>
          </cell>
          <cell r="F52" t="str">
            <v>盒</v>
          </cell>
          <cell r="G52" t="str">
            <v>云南贝泰妮</v>
          </cell>
          <cell r="H52" t="str">
            <v>国妆特字G20170790</v>
          </cell>
          <cell r="I52" t="str">
            <v>6958717871243</v>
          </cell>
          <cell r="J52">
            <v>36</v>
          </cell>
          <cell r="K52">
            <v>338</v>
          </cell>
          <cell r="L52">
            <v>202.8</v>
          </cell>
        </row>
        <row r="53">
          <cell r="B53">
            <v>204080</v>
          </cell>
          <cell r="C53">
            <v>9918056</v>
          </cell>
          <cell r="D53" t="str">
            <v>薇诺娜光透皙白晶粹水</v>
          </cell>
          <cell r="E53" t="str">
            <v>120ml</v>
          </cell>
          <cell r="F53" t="str">
            <v>盒</v>
          </cell>
          <cell r="G53" t="str">
            <v>云南贝泰妮</v>
          </cell>
          <cell r="H53" t="str">
            <v>国妆特字G20170776</v>
          </cell>
          <cell r="I53" t="str">
            <v>6958717871250</v>
          </cell>
          <cell r="J53">
            <v>36</v>
          </cell>
          <cell r="K53">
            <v>228</v>
          </cell>
          <cell r="L53">
            <v>136.8</v>
          </cell>
        </row>
        <row r="54">
          <cell r="B54">
            <v>204077</v>
          </cell>
          <cell r="C54">
            <v>9918057</v>
          </cell>
          <cell r="D54" t="str">
            <v>薇诺娜光透皙白隔离日霜</v>
          </cell>
          <cell r="E54" t="str">
            <v>50g</v>
          </cell>
          <cell r="F54" t="str">
            <v>盒</v>
          </cell>
          <cell r="G54" t="str">
            <v>云南贝泰妮</v>
          </cell>
          <cell r="H54" t="str">
            <v>国妆特字G20180002</v>
          </cell>
          <cell r="I54" t="str">
            <v>6958717871236</v>
          </cell>
          <cell r="J54">
            <v>36</v>
          </cell>
          <cell r="K54">
            <v>298</v>
          </cell>
          <cell r="L54">
            <v>178.8</v>
          </cell>
        </row>
        <row r="55">
          <cell r="B55">
            <v>204078</v>
          </cell>
          <cell r="C55">
            <v>9918058</v>
          </cell>
          <cell r="D55" t="str">
            <v>薇诺娜光透皙白淡斑面膜</v>
          </cell>
          <cell r="E55" t="str">
            <v>25mlx6</v>
          </cell>
          <cell r="F55" t="str">
            <v>盒</v>
          </cell>
          <cell r="G55" t="str">
            <v>云南贝泰妮</v>
          </cell>
          <cell r="H55" t="str">
            <v>国妆特字G20170786</v>
          </cell>
          <cell r="I55" t="str">
            <v>6958717871588</v>
          </cell>
          <cell r="J55">
            <v>36</v>
          </cell>
          <cell r="K55">
            <v>218</v>
          </cell>
          <cell r="L55">
            <v>130.8</v>
          </cell>
        </row>
        <row r="56">
          <cell r="B56">
            <v>191033</v>
          </cell>
          <cell r="C56">
            <v>9918059</v>
          </cell>
          <cell r="D56" t="str">
            <v>薇诺娜光透皙白淡斑精华液</v>
          </cell>
          <cell r="E56" t="str">
            <v>30ml</v>
          </cell>
          <cell r="F56" t="str">
            <v>盒</v>
          </cell>
          <cell r="G56" t="str">
            <v>云南贝泰妮</v>
          </cell>
          <cell r="H56" t="str">
            <v>国妆特字G20170787</v>
          </cell>
          <cell r="I56" t="str">
            <v>6958717871113</v>
          </cell>
          <cell r="J56">
            <v>36</v>
          </cell>
          <cell r="K56">
            <v>398</v>
          </cell>
          <cell r="L56">
            <v>238.8</v>
          </cell>
        </row>
        <row r="57">
          <cell r="B57">
            <v>150099</v>
          </cell>
          <cell r="C57">
            <v>0</v>
          </cell>
          <cell r="D57" t="str">
            <v>薇诺娜寡肽修复喷雾</v>
          </cell>
          <cell r="E57" t="str">
            <v>10ml</v>
          </cell>
          <cell r="F57" t="str">
            <v>瓶</v>
          </cell>
          <cell r="G57" t="str">
            <v>云南贝泰妮</v>
          </cell>
          <cell r="H57" t="str">
            <v>滇妆生卫字(2013)0037号</v>
          </cell>
          <cell r="I57" t="str">
            <v>6958717860186</v>
          </cell>
          <cell r="J57">
            <v>1</v>
          </cell>
          <cell r="K57">
            <v>198</v>
          </cell>
          <cell r="L57">
            <v>118.8</v>
          </cell>
        </row>
        <row r="58">
          <cell r="B58">
            <v>192488</v>
          </cell>
          <cell r="C58">
            <v>9918060</v>
          </cell>
          <cell r="D58" t="str">
            <v>薇诺娜多效修护复合肽冻干粉喷雾</v>
          </cell>
          <cell r="E58" t="str">
            <v>100mg+10ml</v>
          </cell>
          <cell r="F58" t="str">
            <v>盒</v>
          </cell>
          <cell r="G58" t="str">
            <v>云南贝泰妮</v>
          </cell>
          <cell r="H58" t="str">
            <v>云G妆网备字2019001194</v>
          </cell>
          <cell r="I58" t="str">
            <v>6958717871557</v>
          </cell>
          <cell r="J58">
            <v>36</v>
          </cell>
          <cell r="K58">
            <v>198</v>
          </cell>
          <cell r="L58">
            <v>118.8</v>
          </cell>
        </row>
        <row r="59">
          <cell r="B59">
            <v>214772</v>
          </cell>
          <cell r="C59">
            <v>9918061</v>
          </cell>
          <cell r="D59" t="str">
            <v>薇诺娜多效修护复合肽保湿霜</v>
          </cell>
          <cell r="E59" t="str">
            <v>50g</v>
          </cell>
          <cell r="F59" t="str">
            <v>盒</v>
          </cell>
          <cell r="G59" t="str">
            <v>云南贝泰妮</v>
          </cell>
          <cell r="H59" t="str">
            <v>云妆20160004</v>
          </cell>
          <cell r="I59" t="str">
            <v>6958717873452</v>
          </cell>
          <cell r="J59">
            <v>36</v>
          </cell>
          <cell r="K59">
            <v>288</v>
          </cell>
          <cell r="L59">
            <v>172.8</v>
          </cell>
        </row>
        <row r="60">
          <cell r="B60">
            <v>214779</v>
          </cell>
          <cell r="C60">
            <v>0</v>
          </cell>
          <cell r="D60" t="str">
            <v>薇诺娜多效修护复合肽安瓶精华液</v>
          </cell>
          <cell r="E60" t="str">
            <v>1.5mlx30支</v>
          </cell>
          <cell r="F60" t="str">
            <v>盒</v>
          </cell>
          <cell r="G60" t="str">
            <v>云南贝泰妮</v>
          </cell>
          <cell r="H60" t="str">
            <v>云妆20160004</v>
          </cell>
          <cell r="I60" t="str">
            <v>6958717873438</v>
          </cell>
          <cell r="J60">
            <v>36</v>
          </cell>
          <cell r="K60">
            <v>498</v>
          </cell>
          <cell r="L60">
            <v>298.8</v>
          </cell>
        </row>
        <row r="61">
          <cell r="B61">
            <v>214797</v>
          </cell>
          <cell r="C61">
            <v>9918062</v>
          </cell>
          <cell r="D61" t="str">
            <v>薇诺娜多效修护复合肽安瓶精华液</v>
          </cell>
          <cell r="E61" t="str">
            <v>1.5mlx7支</v>
          </cell>
          <cell r="F61" t="str">
            <v>盒</v>
          </cell>
          <cell r="G61" t="str">
            <v>云南贝泰妮</v>
          </cell>
          <cell r="H61" t="str">
            <v>云妆20160004</v>
          </cell>
          <cell r="I61" t="str">
            <v>6958717873421</v>
          </cell>
          <cell r="J61">
            <v>36</v>
          </cell>
          <cell r="K61">
            <v>128</v>
          </cell>
          <cell r="L61">
            <v>76.8</v>
          </cell>
        </row>
        <row r="62">
          <cell r="B62">
            <v>194146</v>
          </cell>
          <cell r="C62">
            <v>9918063</v>
          </cell>
          <cell r="D62" t="str">
            <v>薇诺娜玻尿酸修护面膜</v>
          </cell>
          <cell r="E62" t="str">
            <v>25gx6</v>
          </cell>
          <cell r="F62" t="str">
            <v>盒</v>
          </cell>
          <cell r="G62" t="str">
            <v>云南贝泰妮</v>
          </cell>
          <cell r="H62" t="str">
            <v>云G妆网备字2018000943</v>
          </cell>
          <cell r="I62" t="str">
            <v>6958717870611</v>
          </cell>
          <cell r="J62">
            <v>6</v>
          </cell>
          <cell r="K62">
            <v>248</v>
          </cell>
          <cell r="L62">
            <v>148.8</v>
          </cell>
        </row>
        <row r="63">
          <cell r="B63">
            <v>184997</v>
          </cell>
          <cell r="C63">
            <v>9918064</v>
          </cell>
          <cell r="D63" t="str">
            <v>薇诺娜宝贝舒润滋养霜</v>
          </cell>
          <cell r="E63" t="str">
            <v>200g</v>
          </cell>
          <cell r="F63" t="str">
            <v>支</v>
          </cell>
          <cell r="G63" t="str">
            <v>云南贝泰妮</v>
          </cell>
          <cell r="H63" t="str">
            <v>云G妆网备字2018001378</v>
          </cell>
          <cell r="I63" t="str">
            <v>6958717870741</v>
          </cell>
          <cell r="J63">
            <v>36</v>
          </cell>
          <cell r="K63">
            <v>258</v>
          </cell>
          <cell r="L63">
            <v>154.8</v>
          </cell>
        </row>
        <row r="64">
          <cell r="B64">
            <v>184993</v>
          </cell>
          <cell r="C64">
            <v>9918065</v>
          </cell>
          <cell r="D64" t="str">
            <v>薇诺娜宝贝舒润滋养霜</v>
          </cell>
          <cell r="E64" t="str">
            <v>100g</v>
          </cell>
          <cell r="F64" t="str">
            <v>支</v>
          </cell>
          <cell r="G64" t="str">
            <v>云南贝泰妮</v>
          </cell>
          <cell r="H64" t="str">
            <v>云G妆网备字2019000764</v>
          </cell>
          <cell r="I64" t="str">
            <v>6958717870734</v>
          </cell>
          <cell r="J64">
            <v>36</v>
          </cell>
          <cell r="K64">
            <v>138</v>
          </cell>
          <cell r="L64">
            <v>82.8</v>
          </cell>
        </row>
        <row r="65">
          <cell r="B65">
            <v>166670</v>
          </cell>
          <cell r="C65">
            <v>9918066</v>
          </cell>
          <cell r="D65" t="str">
            <v>透明质酸修护贴敷料</v>
          </cell>
          <cell r="E65" t="str">
            <v>25gx6贴</v>
          </cell>
          <cell r="F65" t="str">
            <v>支</v>
          </cell>
          <cell r="G65" t="str">
            <v>云南贝泰妮</v>
          </cell>
          <cell r="H65" t="str">
            <v>滇械注准20192140006</v>
          </cell>
          <cell r="I65" t="str">
            <v>6958717864627</v>
          </cell>
          <cell r="J65">
            <v>36</v>
          </cell>
          <cell r="K65">
            <v>248</v>
          </cell>
          <cell r="L65">
            <v>148.8</v>
          </cell>
        </row>
        <row r="66">
          <cell r="B66">
            <v>172340</v>
          </cell>
          <cell r="C66">
            <v>9918067</v>
          </cell>
          <cell r="D66" t="str">
            <v>透明质酸修护生物膜</v>
          </cell>
          <cell r="E66" t="str">
            <v>50g</v>
          </cell>
          <cell r="F66" t="str">
            <v>盒</v>
          </cell>
          <cell r="G66" t="str">
            <v>云南贝泰妮</v>
          </cell>
          <cell r="H66" t="str">
            <v>滇械注准20192140006</v>
          </cell>
          <cell r="I66" t="str">
            <v>6958717864597</v>
          </cell>
          <cell r="J66">
            <v>36</v>
          </cell>
          <cell r="K66">
            <v>128</v>
          </cell>
          <cell r="L66">
            <v>76.8</v>
          </cell>
        </row>
        <row r="67">
          <cell r="B67">
            <v>166671</v>
          </cell>
          <cell r="C67">
            <v>9918068</v>
          </cell>
          <cell r="D67" t="str">
            <v>透明质酸修护生物膜</v>
          </cell>
          <cell r="E67" t="str">
            <v>80g</v>
          </cell>
          <cell r="F67" t="str">
            <v>支</v>
          </cell>
          <cell r="G67" t="str">
            <v>云南贝泰妮</v>
          </cell>
          <cell r="H67" t="str">
            <v>滇械注准20192140007</v>
          </cell>
          <cell r="I67" t="str">
            <v>6958717864603</v>
          </cell>
          <cell r="J67">
            <v>36</v>
          </cell>
          <cell r="K67">
            <v>198</v>
          </cell>
          <cell r="L67">
            <v>118.8</v>
          </cell>
        </row>
        <row r="68">
          <cell r="B68">
            <v>176368</v>
          </cell>
          <cell r="C68">
            <v>0</v>
          </cell>
          <cell r="D68" t="str">
            <v>毛孔收缩水</v>
          </cell>
          <cell r="E68" t="str">
            <v>120ml</v>
          </cell>
          <cell r="F68" t="str">
            <v>瓶</v>
          </cell>
          <cell r="G68" t="str">
            <v>昆明贝泰妮</v>
          </cell>
          <cell r="H68" t="str">
            <v>云G妆网备字2017000149</v>
          </cell>
          <cell r="I68" t="str">
            <v>6958717860469</v>
          </cell>
          <cell r="J68">
            <v>36</v>
          </cell>
          <cell r="K68">
            <v>178</v>
          </cell>
          <cell r="L68">
            <v>106.8</v>
          </cell>
        </row>
        <row r="69">
          <cell r="B69">
            <v>218904</v>
          </cell>
          <cell r="C69">
            <v>9918069</v>
          </cell>
          <cell r="D69" t="str">
            <v>酵母重组胶原蛋白液体敷料</v>
          </cell>
          <cell r="E69" t="str">
            <v>100ml</v>
          </cell>
          <cell r="F69" t="str">
            <v>盒</v>
          </cell>
          <cell r="G69" t="str">
            <v>青海创铭</v>
          </cell>
          <cell r="H69" t="str">
            <v>青械注准20182640003</v>
          </cell>
          <cell r="I69" t="str">
            <v>6971600801677</v>
          </cell>
          <cell r="J69">
            <v>36</v>
          </cell>
          <cell r="K69">
            <v>308</v>
          </cell>
          <cell r="L69">
            <v>184.8</v>
          </cell>
        </row>
        <row r="70">
          <cell r="B70">
            <v>232093</v>
          </cell>
          <cell r="C70">
            <v>9918070</v>
          </cell>
          <cell r="D70" t="str">
            <v>薇诺娜光透皙白BB霜</v>
          </cell>
          <cell r="E70" t="str">
            <v>50g</v>
          </cell>
          <cell r="F70" t="str">
            <v>盒</v>
          </cell>
          <cell r="G70" t="str">
            <v>云南贝泰妮生物科技集团股份有限公司  </v>
          </cell>
          <cell r="H70" t="str">
            <v>国妆特字G20180004</v>
          </cell>
          <cell r="I70" t="str">
            <v>6958717871205</v>
          </cell>
          <cell r="J70">
            <v>6</v>
          </cell>
          <cell r="K70">
            <v>188</v>
          </cell>
          <cell r="L70">
            <v>112.8</v>
          </cell>
        </row>
        <row r="71">
          <cell r="B71">
            <v>232483</v>
          </cell>
          <cell r="C71">
            <v>9918071</v>
          </cell>
          <cell r="D71" t="str">
            <v>薇诺娜光透皙白洁面乳</v>
          </cell>
          <cell r="E71" t="str">
            <v>80g</v>
          </cell>
          <cell r="F71" t="str">
            <v>盒</v>
          </cell>
          <cell r="G71" t="str">
            <v>云南贝泰妮生物科技集团股份有限公司  </v>
          </cell>
          <cell r="H71" t="str">
            <v>国妆特字G20170789</v>
          </cell>
          <cell r="I71" t="str">
            <v>6958717871199</v>
          </cell>
          <cell r="J71">
            <v>6</v>
          </cell>
          <cell r="K71">
            <v>198</v>
          </cell>
          <cell r="L71">
            <v>118.8</v>
          </cell>
        </row>
        <row r="72">
          <cell r="B72">
            <v>236580</v>
          </cell>
          <cell r="C72">
            <v>9918072</v>
          </cell>
          <cell r="D72" t="str">
            <v>酵母重组胶原蛋白修复敷料</v>
          </cell>
          <cell r="E72" t="str">
            <v>15g</v>
          </cell>
          <cell r="F72" t="str">
            <v>支</v>
          </cell>
          <cell r="G72" t="str">
            <v>青海创铭</v>
          </cell>
          <cell r="H72" t="str">
            <v>青械注准20192640007</v>
          </cell>
          <cell r="I72" t="str">
            <v>6971600801844</v>
          </cell>
          <cell r="J72">
            <v>36</v>
          </cell>
          <cell r="K72">
            <v>88</v>
          </cell>
          <cell r="L72" t="str">
            <v>特价：27</v>
          </cell>
        </row>
        <row r="73">
          <cell r="B73">
            <v>236550</v>
          </cell>
          <cell r="C73">
            <v>9918073</v>
          </cell>
          <cell r="D73" t="str">
            <v>酵母重组胶原蛋白修复敷料</v>
          </cell>
          <cell r="E73" t="str">
            <v>50g</v>
          </cell>
          <cell r="F73" t="str">
            <v>支</v>
          </cell>
          <cell r="G73" t="str">
            <v>青海创铭</v>
          </cell>
          <cell r="H73" t="str">
            <v>青械注准20192640007</v>
          </cell>
          <cell r="I73" t="str">
            <v>6971600801851</v>
          </cell>
          <cell r="J73">
            <v>36</v>
          </cell>
          <cell r="K73">
            <v>288</v>
          </cell>
          <cell r="L73">
            <v>172.8</v>
          </cell>
        </row>
        <row r="74">
          <cell r="B74">
            <v>236549</v>
          </cell>
          <cell r="C74">
            <v>9918074</v>
          </cell>
          <cell r="D74" t="str">
            <v>酵母重组胶原蛋白凝胶</v>
          </cell>
          <cell r="E74" t="str">
            <v>10g</v>
          </cell>
          <cell r="F74" t="str">
            <v>支</v>
          </cell>
          <cell r="G74" t="str">
            <v>青海创铭</v>
          </cell>
          <cell r="H74" t="str">
            <v>青械注准20172640006</v>
          </cell>
          <cell r="I74" t="str">
            <v>6971600801820</v>
          </cell>
          <cell r="J74">
            <v>36</v>
          </cell>
          <cell r="K74">
            <v>68</v>
          </cell>
          <cell r="L74">
            <v>40.8</v>
          </cell>
        </row>
        <row r="75">
          <cell r="B75">
            <v>236548</v>
          </cell>
          <cell r="C75">
            <v>9918075</v>
          </cell>
          <cell r="D75" t="str">
            <v>酵母重组胶原蛋白凝胶</v>
          </cell>
          <cell r="E75" t="str">
            <v>10g*5</v>
          </cell>
          <cell r="F75" t="str">
            <v>盒</v>
          </cell>
          <cell r="G75" t="str">
            <v>青海创铭</v>
          </cell>
          <cell r="H75" t="str">
            <v>青械注准20172640006</v>
          </cell>
          <cell r="I75" t="str">
            <v>6971600801837</v>
          </cell>
          <cell r="J75">
            <v>36</v>
          </cell>
          <cell r="K75">
            <v>318</v>
          </cell>
          <cell r="L75">
            <v>190.8</v>
          </cell>
        </row>
        <row r="76">
          <cell r="B76">
            <v>237009</v>
          </cell>
          <cell r="C76">
            <v>9918076</v>
          </cell>
          <cell r="D76" t="str">
            <v>柔润保湿颜慕斯</v>
          </cell>
          <cell r="E76" t="str">
            <v>50ml</v>
          </cell>
          <cell r="F76" t="str">
            <v>盒</v>
          </cell>
          <cell r="G76" t="str">
            <v>云南贝泰妮</v>
          </cell>
          <cell r="H76" t="str">
            <v>云G妆网备字2018000505</v>
          </cell>
          <cell r="I76" t="str">
            <v>6958717870420</v>
          </cell>
          <cell r="J76">
            <v>36</v>
          </cell>
          <cell r="K76">
            <v>68</v>
          </cell>
          <cell r="L76">
            <v>40.8</v>
          </cell>
        </row>
        <row r="77">
          <cell r="B77">
            <v>237011</v>
          </cell>
          <cell r="C77">
            <v>9918077</v>
          </cell>
          <cell r="D77" t="str">
            <v>柔润保湿面膜</v>
          </cell>
          <cell r="E77" t="str">
            <v>25ml(单贴）</v>
          </cell>
          <cell r="F77" t="str">
            <v>盒</v>
          </cell>
          <cell r="G77" t="str">
            <v>云南贝泰妮</v>
          </cell>
          <cell r="H77" t="str">
            <v>云G妆网备字2021000506</v>
          </cell>
          <cell r="I77" t="str">
            <v>6958717870352</v>
          </cell>
        </row>
        <row r="77">
          <cell r="K77">
            <v>28</v>
          </cell>
          <cell r="L77">
            <v>16.8</v>
          </cell>
        </row>
        <row r="78">
          <cell r="B78">
            <v>240715</v>
          </cell>
          <cell r="C78">
            <v>0</v>
          </cell>
          <cell r="D78" t="str">
            <v>薇诺娜屏障特护面膜</v>
          </cell>
          <cell r="E78" t="str">
            <v>25ml*6</v>
          </cell>
          <cell r="F78" t="str">
            <v>盒</v>
          </cell>
          <cell r="G78" t="str">
            <v>云南贝泰妮</v>
          </cell>
          <cell r="H78" t="str">
            <v>云G妆网备字2021500179</v>
          </cell>
          <cell r="I78" t="str">
            <v>6958717875524</v>
          </cell>
          <cell r="J78">
            <v>36</v>
          </cell>
          <cell r="K78">
            <v>188</v>
          </cell>
          <cell r="L78">
            <v>112.8</v>
          </cell>
        </row>
        <row r="79">
          <cell r="B79">
            <v>240722</v>
          </cell>
          <cell r="C79">
            <v>0</v>
          </cell>
          <cell r="D79" t="str">
            <v>薇诺娜屏障修护冻干面膜组合-屏障修护冻干面膜+纯净水</v>
          </cell>
          <cell r="E79" t="str">
            <v>*6</v>
          </cell>
          <cell r="F79" t="str">
            <v>盒</v>
          </cell>
          <cell r="G79" t="str">
            <v>云南贝泰妮</v>
          </cell>
          <cell r="H79" t="str">
            <v>云G妆网备字2021000416</v>
          </cell>
          <cell r="I79" t="str">
            <v>6958717874893</v>
          </cell>
          <cell r="J79">
            <v>36</v>
          </cell>
          <cell r="K79">
            <v>218</v>
          </cell>
          <cell r="L79">
            <v>130.8</v>
          </cell>
        </row>
        <row r="80">
          <cell r="B80">
            <v>240716</v>
          </cell>
          <cell r="C80">
            <v>0</v>
          </cell>
          <cell r="D80" t="str">
            <v>薇诺娜屏障修护保湿水</v>
          </cell>
          <cell r="E80" t="str">
            <v>120ml</v>
          </cell>
          <cell r="F80" t="str">
            <v>瓶</v>
          </cell>
          <cell r="G80" t="str">
            <v>云南贝泰妮</v>
          </cell>
          <cell r="H80" t="str">
            <v>云G妆网备字2021500181</v>
          </cell>
          <cell r="I80" t="str">
            <v>6958717875449</v>
          </cell>
          <cell r="J80">
            <v>36</v>
          </cell>
          <cell r="K80">
            <v>198</v>
          </cell>
          <cell r="L80">
            <v>118.8</v>
          </cell>
        </row>
        <row r="81">
          <cell r="B81">
            <v>240717</v>
          </cell>
          <cell r="C81">
            <v>0</v>
          </cell>
          <cell r="D81" t="str">
            <v>薇诺娜屏障舒缓洁面乳</v>
          </cell>
          <cell r="E81" t="str">
            <v>80g</v>
          </cell>
          <cell r="F81" t="str">
            <v>瓶</v>
          </cell>
          <cell r="G81" t="str">
            <v>云南贝泰妮</v>
          </cell>
          <cell r="H81" t="str">
            <v>云G妆网备字2021500180</v>
          </cell>
          <cell r="I81" t="str">
            <v>6958717875470</v>
          </cell>
          <cell r="J81">
            <v>36</v>
          </cell>
          <cell r="K81">
            <v>168</v>
          </cell>
          <cell r="L81">
            <v>100.8</v>
          </cell>
        </row>
        <row r="82">
          <cell r="B82">
            <v>240718</v>
          </cell>
          <cell r="C82">
            <v>0</v>
          </cell>
          <cell r="D82" t="str">
            <v>薇诺娜屏障修护喷雾</v>
          </cell>
          <cell r="E82" t="str">
            <v>150ml</v>
          </cell>
          <cell r="F82" t="str">
            <v>瓶</v>
          </cell>
          <cell r="G82" t="str">
            <v>云南贝泰妮</v>
          </cell>
          <cell r="H82" t="str">
            <v>云G妆网备字2021500248号</v>
          </cell>
          <cell r="I82" t="str">
            <v>6958717875593</v>
          </cell>
          <cell r="J82">
            <v>36</v>
          </cell>
          <cell r="K82">
            <v>198</v>
          </cell>
          <cell r="L82">
            <v>118.8</v>
          </cell>
        </row>
        <row r="83">
          <cell r="B83">
            <v>240720</v>
          </cell>
          <cell r="C83">
            <v>0</v>
          </cell>
          <cell r="D83" t="str">
            <v>薇诺娜紧致塑颜淡纹霜</v>
          </cell>
          <cell r="E83" t="str">
            <v>50g</v>
          </cell>
          <cell r="F83" t="str">
            <v>盒</v>
          </cell>
          <cell r="G83" t="str">
            <v>云南贝泰妮生物科技集团股份有限公司</v>
          </cell>
          <cell r="H83" t="str">
            <v>云G妆网备字2020001677</v>
          </cell>
          <cell r="I83" t="str">
            <v>6958717874305</v>
          </cell>
          <cell r="J83">
            <v>36</v>
          </cell>
          <cell r="K83">
            <v>388</v>
          </cell>
          <cell r="L83">
            <v>232.8</v>
          </cell>
        </row>
        <row r="84">
          <cell r="B84">
            <v>240719</v>
          </cell>
          <cell r="C84">
            <v>0</v>
          </cell>
          <cell r="D84" t="str">
            <v>薇诺娜屏障修护高保湿霜</v>
          </cell>
          <cell r="E84" t="str">
            <v>50g</v>
          </cell>
          <cell r="F84" t="str">
            <v>盒</v>
          </cell>
          <cell r="G84" t="str">
            <v>云南贝泰妮生物科技集团股份有限公司</v>
          </cell>
          <cell r="H84" t="str">
            <v>云G妆网备字2021000557</v>
          </cell>
          <cell r="I84" t="str">
            <v>6958717874916</v>
          </cell>
          <cell r="J84">
            <v>36</v>
          </cell>
          <cell r="K84">
            <v>298</v>
          </cell>
          <cell r="L84">
            <v>178.8</v>
          </cell>
        </row>
        <row r="85">
          <cell r="B85">
            <v>240077</v>
          </cell>
          <cell r="C85">
            <v>0</v>
          </cell>
          <cell r="D85" t="str">
            <v>薇诺娜清透水感防晒乳</v>
          </cell>
          <cell r="E85" t="str">
            <v>50g(SPF50 PA+++)</v>
          </cell>
          <cell r="F85" t="str">
            <v>支</v>
          </cell>
          <cell r="G85" t="str">
            <v>云南贝泰妮生物科技集团股份有限公司  </v>
          </cell>
          <cell r="H85" t="str">
            <v>国妆特字G20200671</v>
          </cell>
          <cell r="I85" t="str">
            <v>6958717872318</v>
          </cell>
        </row>
        <row r="85">
          <cell r="K85">
            <v>198</v>
          </cell>
          <cell r="L85">
            <v>118.8</v>
          </cell>
        </row>
        <row r="86">
          <cell r="B86">
            <v>241566</v>
          </cell>
          <cell r="C86">
            <v>0</v>
          </cell>
          <cell r="D86" t="str">
            <v>薇诺娜夏日防晒悠享礼盒（清透防晒乳）</v>
          </cell>
          <cell r="E86" t="str">
            <v>15gx4支 SPF48 PA+++</v>
          </cell>
          <cell r="F86" t="str">
            <v>盒</v>
          </cell>
          <cell r="G86" t="str">
            <v>云南贝泰妮生物科技集团股份有限公司  </v>
          </cell>
          <cell r="H86" t="str">
            <v>国妆特字G20151938</v>
          </cell>
          <cell r="I86" t="str">
            <v>6958717894570</v>
          </cell>
        </row>
        <row r="86">
          <cell r="K86">
            <v>99</v>
          </cell>
          <cell r="L86">
            <v>59.4</v>
          </cell>
        </row>
        <row r="87">
          <cell r="B87">
            <v>241447</v>
          </cell>
          <cell r="C87">
            <v>0</v>
          </cell>
          <cell r="D87" t="str">
            <v>薇诺娜柔润保湿基础护肤礼盒</v>
          </cell>
          <cell r="E87" t="str">
            <v>120ml+150ml+50g+25ml</v>
          </cell>
          <cell r="F87" t="str">
            <v>套</v>
          </cell>
          <cell r="G87" t="str">
            <v>云南贝泰妮生物科技集团股份有限公司</v>
          </cell>
          <cell r="H87" t="str">
            <v/>
          </cell>
          <cell r="I87" t="str">
            <v>6958717894556</v>
          </cell>
        </row>
        <row r="87">
          <cell r="K87">
            <v>289</v>
          </cell>
          <cell r="L87">
            <v>173.4</v>
          </cell>
        </row>
        <row r="88">
          <cell r="B88">
            <v>242574</v>
          </cell>
          <cell r="C88">
            <v>9918997</v>
          </cell>
          <cell r="D88" t="str">
            <v>薇诺娜多效紧颜修护眼霜</v>
          </cell>
          <cell r="E88" t="str">
            <v>20g</v>
          </cell>
          <cell r="F88" t="str">
            <v>盒</v>
          </cell>
          <cell r="G88" t="str">
            <v>云南贝泰妮生物科技集团股份有限公司</v>
          </cell>
          <cell r="H88" t="str">
            <v>云G妆网备字2021500814</v>
          </cell>
          <cell r="I88" t="str">
            <v>6958717876293</v>
          </cell>
        </row>
        <row r="88">
          <cell r="K88">
            <v>338</v>
          </cell>
          <cell r="L88">
            <v>202.8</v>
          </cell>
        </row>
        <row r="89">
          <cell r="B89">
            <v>242575</v>
          </cell>
          <cell r="C89">
            <v>9918996</v>
          </cell>
          <cell r="D89" t="str">
            <v>薇诺娜多效紧颜修护霜</v>
          </cell>
          <cell r="E89" t="str">
            <v>50g</v>
          </cell>
          <cell r="F89" t="str">
            <v>盒</v>
          </cell>
          <cell r="G89" t="str">
            <v>云南贝泰妮生物科技集团股份有限公司</v>
          </cell>
          <cell r="H89" t="str">
            <v>云G妆网备字2021500813</v>
          </cell>
          <cell r="I89" t="str">
            <v>6958717876316</v>
          </cell>
        </row>
        <row r="89">
          <cell r="K89">
            <v>398</v>
          </cell>
          <cell r="L89">
            <v>238.8</v>
          </cell>
        </row>
        <row r="90">
          <cell r="B90">
            <v>242576</v>
          </cell>
          <cell r="C90">
            <v>9918995</v>
          </cell>
          <cell r="D90" t="str">
            <v>薇诺娜多效紧颜修护精华液</v>
          </cell>
          <cell r="E90" t="str">
            <v>30ml</v>
          </cell>
          <cell r="F90" t="str">
            <v>支</v>
          </cell>
          <cell r="G90" t="str">
            <v>云南贝泰妮</v>
          </cell>
          <cell r="H90" t="str">
            <v>云G妆网备字2021500812</v>
          </cell>
          <cell r="I90" t="str">
            <v>6958717876309</v>
          </cell>
        </row>
        <row r="90">
          <cell r="K90">
            <v>428</v>
          </cell>
          <cell r="L90">
            <v>256.8</v>
          </cell>
        </row>
        <row r="91">
          <cell r="B91">
            <v>245065</v>
          </cell>
          <cell r="C91" t="e">
            <v>#N/A</v>
          </cell>
          <cell r="D91" t="str">
            <v>医用修复敷料</v>
          </cell>
          <cell r="E91" t="str">
            <v>25g 贴敷型椭圆形(T)T-3</v>
          </cell>
          <cell r="F91" t="str">
            <v>袋</v>
          </cell>
          <cell r="G91" t="str">
            <v>西安汇智医疗集团有限公司</v>
          </cell>
          <cell r="H91" t="str">
            <v>陕械注准20182640059</v>
          </cell>
          <cell r="I91" t="str">
            <v>6933958216329</v>
          </cell>
        </row>
        <row r="91">
          <cell r="K91">
            <v>48</v>
          </cell>
          <cell r="L91" t="str">
            <v>特价：11.94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主表"/>
      <sheetName val="汇总表"/>
      <sheetName val="第四次需求明细"/>
    </sheetNames>
    <sheetDataSet>
      <sheetData sheetId="0"/>
      <sheetData sheetId="1">
        <row r="1">
          <cell r="A1" t="str">
            <v>货品id</v>
          </cell>
          <cell r="B1" t="str">
            <v>品名</v>
          </cell>
          <cell r="C1" t="str">
            <v>规格</v>
          </cell>
          <cell r="D1" t="str">
            <v>门店需求数量</v>
          </cell>
          <cell r="E1" t="str">
            <v>单价</v>
          </cell>
          <cell r="F1" t="str">
            <v>总金额</v>
          </cell>
          <cell r="G1" t="str">
            <v>备注</v>
          </cell>
          <cell r="H1" t="str">
            <v>库存</v>
          </cell>
        </row>
        <row r="2">
          <cell r="A2">
            <v>245065</v>
          </cell>
          <cell r="B2" t="str">
            <v>医用修复敷料</v>
          </cell>
          <cell r="C2" t="str">
            <v>25g 贴敷型椭圆形(T)T-3</v>
          </cell>
          <cell r="D2">
            <v>1324</v>
          </cell>
          <cell r="E2">
            <v>11.94</v>
          </cell>
          <cell r="F2">
            <v>15808.56</v>
          </cell>
          <cell r="G2">
            <v>0</v>
          </cell>
          <cell r="H2">
            <v>366</v>
          </cell>
        </row>
        <row r="3">
          <cell r="A3">
            <v>215791</v>
          </cell>
          <cell r="B3" t="str">
            <v>薇诺娜舒敏保湿喷雾</v>
          </cell>
          <cell r="C3" t="str">
            <v>50ml</v>
          </cell>
          <cell r="D3">
            <v>96</v>
          </cell>
          <cell r="E3">
            <v>40.8</v>
          </cell>
          <cell r="F3">
            <v>3916.8</v>
          </cell>
          <cell r="G3">
            <v>0</v>
          </cell>
          <cell r="H3">
            <v>324</v>
          </cell>
        </row>
        <row r="4">
          <cell r="A4">
            <v>150093</v>
          </cell>
          <cell r="B4" t="str">
            <v>薇诺娜柔润保湿霜</v>
          </cell>
          <cell r="C4" t="str">
            <v>150g</v>
          </cell>
          <cell r="D4">
            <v>197</v>
          </cell>
          <cell r="E4">
            <v>100.8</v>
          </cell>
          <cell r="F4">
            <v>19857.6</v>
          </cell>
          <cell r="G4">
            <v>0</v>
          </cell>
          <cell r="H4">
            <v>123</v>
          </cell>
        </row>
        <row r="5">
          <cell r="A5">
            <v>242575</v>
          </cell>
          <cell r="B5" t="str">
            <v>薇诺娜多效紧颜修护霜</v>
          </cell>
          <cell r="C5" t="str">
            <v>50g</v>
          </cell>
          <cell r="D5">
            <v>78</v>
          </cell>
          <cell r="E5">
            <v>238.8</v>
          </cell>
          <cell r="F5">
            <v>18626.4</v>
          </cell>
          <cell r="G5">
            <v>0</v>
          </cell>
          <cell r="H5">
            <v>64</v>
          </cell>
        </row>
        <row r="6">
          <cell r="A6">
            <v>242576</v>
          </cell>
          <cell r="B6" t="str">
            <v>薇诺娜多效紧颜修护精华液</v>
          </cell>
          <cell r="C6" t="str">
            <v>30ml</v>
          </cell>
          <cell r="D6">
            <v>48</v>
          </cell>
          <cell r="E6">
            <v>256.8</v>
          </cell>
          <cell r="F6">
            <v>12326.4</v>
          </cell>
          <cell r="G6">
            <v>0</v>
          </cell>
          <cell r="H6">
            <v>56</v>
          </cell>
        </row>
        <row r="7">
          <cell r="A7">
            <v>181299</v>
          </cell>
          <cell r="B7" t="str">
            <v>薇诺娜柔润保湿乳液</v>
          </cell>
          <cell r="C7" t="str">
            <v>50g</v>
          </cell>
          <cell r="D7">
            <v>287</v>
          </cell>
          <cell r="E7">
            <v>118.8</v>
          </cell>
          <cell r="F7">
            <v>34095.6</v>
          </cell>
          <cell r="G7">
            <v>0</v>
          </cell>
          <cell r="H7">
            <v>50</v>
          </cell>
        </row>
        <row r="8">
          <cell r="A8">
            <v>242574</v>
          </cell>
          <cell r="B8" t="str">
            <v>薇诺娜多效紧颜修护眼霜</v>
          </cell>
          <cell r="C8" t="str">
            <v>20g</v>
          </cell>
          <cell r="D8">
            <v>70</v>
          </cell>
          <cell r="E8">
            <v>202.8</v>
          </cell>
          <cell r="F8">
            <v>14196</v>
          </cell>
          <cell r="G8">
            <v>0</v>
          </cell>
          <cell r="H8">
            <v>44</v>
          </cell>
        </row>
        <row r="9">
          <cell r="A9">
            <v>181301</v>
          </cell>
          <cell r="B9" t="str">
            <v>薇诺娜柔润保湿面膜</v>
          </cell>
          <cell r="C9" t="str">
            <v>25ml×6贴</v>
          </cell>
          <cell r="D9">
            <v>127</v>
          </cell>
          <cell r="E9">
            <v>100.8</v>
          </cell>
          <cell r="F9">
            <v>12801.6</v>
          </cell>
          <cell r="G9">
            <v>0</v>
          </cell>
          <cell r="H9">
            <v>40</v>
          </cell>
        </row>
        <row r="10">
          <cell r="A10">
            <v>181297</v>
          </cell>
          <cell r="B10" t="str">
            <v>薇诺娜柔润保湿柔肤水</v>
          </cell>
          <cell r="C10" t="str">
            <v>120ml</v>
          </cell>
          <cell r="D10">
            <v>306</v>
          </cell>
          <cell r="E10">
            <v>112.8</v>
          </cell>
          <cell r="F10">
            <v>34516.8</v>
          </cell>
          <cell r="G10">
            <v>0</v>
          </cell>
          <cell r="H10">
            <v>31</v>
          </cell>
        </row>
        <row r="11">
          <cell r="A11">
            <v>214778</v>
          </cell>
          <cell r="B11" t="str">
            <v>薇诺娜柔润保湿精华液</v>
          </cell>
          <cell r="C11" t="str">
            <v>30ml</v>
          </cell>
          <cell r="D11">
            <v>239</v>
          </cell>
          <cell r="E11">
            <v>178.8</v>
          </cell>
          <cell r="F11">
            <v>42733.2</v>
          </cell>
          <cell r="G11">
            <v>0</v>
          </cell>
          <cell r="H11">
            <v>24</v>
          </cell>
        </row>
        <row r="12">
          <cell r="A12">
            <v>150102</v>
          </cell>
          <cell r="B12" t="str">
            <v>薇诺娜紧致眼霜</v>
          </cell>
          <cell r="C12" t="str">
            <v>20g</v>
          </cell>
          <cell r="D12">
            <v>140</v>
          </cell>
          <cell r="E12">
            <v>196.8</v>
          </cell>
          <cell r="F12">
            <v>27552</v>
          </cell>
          <cell r="G12">
            <v>0</v>
          </cell>
          <cell r="H12">
            <v>23</v>
          </cell>
        </row>
        <row r="13">
          <cell r="A13">
            <v>166670</v>
          </cell>
          <cell r="B13" t="str">
            <v>透明质酸修护贴敷料</v>
          </cell>
          <cell r="C13" t="str">
            <v>25gx6贴</v>
          </cell>
          <cell r="D13">
            <v>247</v>
          </cell>
          <cell r="E13">
            <v>148.8</v>
          </cell>
          <cell r="F13">
            <v>36753.6</v>
          </cell>
          <cell r="G13">
            <v>0</v>
          </cell>
          <cell r="H13">
            <v>21</v>
          </cell>
        </row>
        <row r="14">
          <cell r="A14">
            <v>150094</v>
          </cell>
          <cell r="B14" t="str">
            <v>薇诺娜柔润保湿霜</v>
          </cell>
          <cell r="C14" t="str">
            <v>80g</v>
          </cell>
          <cell r="D14">
            <v>190</v>
          </cell>
          <cell r="E14">
            <v>52.8</v>
          </cell>
          <cell r="F14">
            <v>10032</v>
          </cell>
          <cell r="G14">
            <v>0</v>
          </cell>
          <cell r="H14">
            <v>15</v>
          </cell>
        </row>
        <row r="15">
          <cell r="A15">
            <v>184997</v>
          </cell>
          <cell r="B15" t="str">
            <v>薇诺娜宝贝舒润滋养霜</v>
          </cell>
          <cell r="C15" t="str">
            <v>200g</v>
          </cell>
          <cell r="D15">
            <v>154</v>
          </cell>
          <cell r="E15">
            <v>154.8</v>
          </cell>
          <cell r="F15">
            <v>23839.2</v>
          </cell>
          <cell r="G15">
            <v>0</v>
          </cell>
          <cell r="H15">
            <v>15</v>
          </cell>
        </row>
        <row r="16">
          <cell r="A16">
            <v>236550</v>
          </cell>
          <cell r="B16" t="str">
            <v>酵母重组胶原蛋白修复敷料</v>
          </cell>
          <cell r="C16" t="str">
            <v>50g</v>
          </cell>
          <cell r="D16">
            <v>154</v>
          </cell>
          <cell r="E16">
            <v>172.8</v>
          </cell>
          <cell r="F16">
            <v>26611.2</v>
          </cell>
          <cell r="G16">
            <v>0</v>
          </cell>
          <cell r="H16">
            <v>14</v>
          </cell>
        </row>
        <row r="17">
          <cell r="A17">
            <v>215787</v>
          </cell>
          <cell r="B17" t="str">
            <v>薇诺娜柔润保湿洁颜慕斯</v>
          </cell>
          <cell r="C17" t="str">
            <v>150ml</v>
          </cell>
          <cell r="D17">
            <v>225</v>
          </cell>
          <cell r="E17">
            <v>100.8</v>
          </cell>
          <cell r="F17">
            <v>22680</v>
          </cell>
          <cell r="G17">
            <v>0</v>
          </cell>
          <cell r="H17">
            <v>12</v>
          </cell>
        </row>
        <row r="18">
          <cell r="A18">
            <v>89062</v>
          </cell>
          <cell r="B18" t="str">
            <v>薇诺娜舒敏保湿修复霜</v>
          </cell>
          <cell r="C18" t="str">
            <v>50g</v>
          </cell>
          <cell r="D18">
            <v>68</v>
          </cell>
          <cell r="E18">
            <v>154.8</v>
          </cell>
          <cell r="F18">
            <v>10526.4</v>
          </cell>
          <cell r="G18">
            <v>0</v>
          </cell>
          <cell r="H18">
            <v>12</v>
          </cell>
        </row>
        <row r="19">
          <cell r="A19">
            <v>150091</v>
          </cell>
          <cell r="B19" t="str">
            <v>薇诺娜舒敏保湿特护霜</v>
          </cell>
          <cell r="C19" t="str">
            <v>15g</v>
          </cell>
          <cell r="D19">
            <v>45</v>
          </cell>
          <cell r="E19">
            <v>52.8</v>
          </cell>
          <cell r="F19">
            <v>2376</v>
          </cell>
          <cell r="G19">
            <v>0</v>
          </cell>
          <cell r="H19">
            <v>11</v>
          </cell>
        </row>
        <row r="20">
          <cell r="A20">
            <v>150086</v>
          </cell>
          <cell r="B20" t="str">
            <v>薇诺娜舒缓控油爽肤水</v>
          </cell>
          <cell r="C20" t="str">
            <v>120ml</v>
          </cell>
          <cell r="D20">
            <v>125</v>
          </cell>
          <cell r="E20">
            <v>112.8</v>
          </cell>
          <cell r="F20">
            <v>14100</v>
          </cell>
          <cell r="G20">
            <v>0</v>
          </cell>
          <cell r="H20">
            <v>10</v>
          </cell>
        </row>
        <row r="21">
          <cell r="A21">
            <v>236549</v>
          </cell>
          <cell r="B21" t="str">
            <v>酵母重组胶原蛋白凝胶</v>
          </cell>
          <cell r="C21" t="str">
            <v>10g</v>
          </cell>
          <cell r="D21">
            <v>16</v>
          </cell>
          <cell r="E21">
            <v>40.8</v>
          </cell>
          <cell r="F21">
            <v>652.8</v>
          </cell>
          <cell r="G21">
            <v>0</v>
          </cell>
          <cell r="H21">
            <v>10</v>
          </cell>
        </row>
        <row r="22">
          <cell r="A22">
            <v>150077</v>
          </cell>
          <cell r="B22" t="str">
            <v>薇诺娜舒缓控油洁面泡沫</v>
          </cell>
          <cell r="C22" t="str">
            <v>150ml</v>
          </cell>
          <cell r="D22">
            <v>179</v>
          </cell>
          <cell r="E22">
            <v>94.8</v>
          </cell>
          <cell r="F22">
            <v>16969.2</v>
          </cell>
          <cell r="G22">
            <v>0</v>
          </cell>
          <cell r="H22">
            <v>9</v>
          </cell>
        </row>
        <row r="23">
          <cell r="A23">
            <v>236580</v>
          </cell>
          <cell r="B23" t="str">
            <v>酵母重组胶原蛋白修复敷料</v>
          </cell>
          <cell r="C23" t="str">
            <v>15g</v>
          </cell>
          <cell r="D23">
            <v>132</v>
          </cell>
          <cell r="E23">
            <v>27</v>
          </cell>
          <cell r="F23">
            <v>3564</v>
          </cell>
          <cell r="G23">
            <v>0</v>
          </cell>
          <cell r="H23">
            <v>8</v>
          </cell>
        </row>
        <row r="24">
          <cell r="A24">
            <v>150090</v>
          </cell>
          <cell r="B24" t="str">
            <v>薇诺娜舒敏保湿特护霜</v>
          </cell>
          <cell r="C24" t="str">
            <v>50g</v>
          </cell>
          <cell r="D24">
            <v>818</v>
          </cell>
          <cell r="E24">
            <v>160.8</v>
          </cell>
          <cell r="F24">
            <v>131534.4</v>
          </cell>
          <cell r="G24">
            <v>0</v>
          </cell>
          <cell r="H24">
            <v>6</v>
          </cell>
        </row>
        <row r="25">
          <cell r="A25">
            <v>172377</v>
          </cell>
          <cell r="B25" t="str">
            <v>薇诺娜舒敏保湿喷雾</v>
          </cell>
          <cell r="C25" t="str">
            <v>150ml</v>
          </cell>
          <cell r="D25">
            <v>214</v>
          </cell>
          <cell r="E25">
            <v>118.8</v>
          </cell>
          <cell r="F25">
            <v>25423.2</v>
          </cell>
          <cell r="G25">
            <v>0</v>
          </cell>
          <cell r="H25">
            <v>6</v>
          </cell>
        </row>
        <row r="26">
          <cell r="A26">
            <v>150087</v>
          </cell>
          <cell r="B26" t="str">
            <v>薇诺娜清痘修复精华液</v>
          </cell>
          <cell r="C26" t="str">
            <v>25g</v>
          </cell>
          <cell r="D26">
            <v>98</v>
          </cell>
          <cell r="E26">
            <v>112.8</v>
          </cell>
          <cell r="F26">
            <v>11054.4</v>
          </cell>
          <cell r="G26">
            <v>0</v>
          </cell>
          <cell r="H26">
            <v>6</v>
          </cell>
        </row>
        <row r="27">
          <cell r="A27">
            <v>150096</v>
          </cell>
          <cell r="B27" t="str">
            <v>薇诺娜熊果苷美白保湿精华乳</v>
          </cell>
          <cell r="C27" t="str">
            <v>50g</v>
          </cell>
          <cell r="D27">
            <v>65</v>
          </cell>
          <cell r="E27">
            <v>172.8</v>
          </cell>
          <cell r="F27">
            <v>11232</v>
          </cell>
          <cell r="G27">
            <v>0</v>
          </cell>
          <cell r="H27">
            <v>6</v>
          </cell>
        </row>
        <row r="28">
          <cell r="A28">
            <v>150095</v>
          </cell>
          <cell r="B28" t="str">
            <v>薇诺娜熊果苷美白保湿精华液</v>
          </cell>
          <cell r="C28" t="str">
            <v>30ml</v>
          </cell>
          <cell r="D28">
            <v>62</v>
          </cell>
          <cell r="E28">
            <v>232.8</v>
          </cell>
          <cell r="F28">
            <v>14433.6</v>
          </cell>
          <cell r="G28">
            <v>0</v>
          </cell>
          <cell r="H28">
            <v>6</v>
          </cell>
        </row>
        <row r="29">
          <cell r="A29">
            <v>232483</v>
          </cell>
          <cell r="B29" t="str">
            <v>薇诺娜光透皙白洁面乳</v>
          </cell>
          <cell r="C29" t="str">
            <v>80g</v>
          </cell>
          <cell r="D29">
            <v>58</v>
          </cell>
          <cell r="E29">
            <v>118.8</v>
          </cell>
          <cell r="F29">
            <v>6890.4</v>
          </cell>
          <cell r="G29">
            <v>0</v>
          </cell>
          <cell r="H29">
            <v>6</v>
          </cell>
        </row>
        <row r="30">
          <cell r="A30">
            <v>204080</v>
          </cell>
          <cell r="B30" t="str">
            <v>薇诺娜光透皙白晶粹水</v>
          </cell>
          <cell r="C30" t="str">
            <v>120ml</v>
          </cell>
          <cell r="D30">
            <v>56</v>
          </cell>
          <cell r="E30">
            <v>136.8</v>
          </cell>
          <cell r="F30">
            <v>7660.8</v>
          </cell>
          <cell r="G30">
            <v>0</v>
          </cell>
          <cell r="H30">
            <v>6</v>
          </cell>
        </row>
        <row r="31">
          <cell r="A31">
            <v>236548</v>
          </cell>
          <cell r="B31" t="str">
            <v>酵母重组胶原蛋白凝胶</v>
          </cell>
          <cell r="C31" t="str">
            <v>10g*5</v>
          </cell>
          <cell r="D31">
            <v>50</v>
          </cell>
          <cell r="E31">
            <v>190.8</v>
          </cell>
          <cell r="F31">
            <v>9540</v>
          </cell>
          <cell r="G31">
            <v>0</v>
          </cell>
          <cell r="H31">
            <v>6</v>
          </cell>
        </row>
        <row r="32">
          <cell r="A32">
            <v>204079</v>
          </cell>
          <cell r="B32" t="str">
            <v>薇诺娜光透皙白修护晚霜</v>
          </cell>
          <cell r="C32" t="str">
            <v>50g</v>
          </cell>
          <cell r="D32">
            <v>46</v>
          </cell>
          <cell r="E32">
            <v>202.8</v>
          </cell>
          <cell r="F32">
            <v>9328.8</v>
          </cell>
          <cell r="G32">
            <v>0</v>
          </cell>
          <cell r="H32">
            <v>6</v>
          </cell>
        </row>
        <row r="33">
          <cell r="A33">
            <v>218904</v>
          </cell>
          <cell r="B33" t="str">
            <v>酵母重组胶原蛋白液体敷料</v>
          </cell>
          <cell r="C33" t="str">
            <v>100ml</v>
          </cell>
          <cell r="D33">
            <v>209</v>
          </cell>
          <cell r="E33">
            <v>184.8</v>
          </cell>
          <cell r="F33">
            <v>38623.2</v>
          </cell>
          <cell r="G33">
            <v>0</v>
          </cell>
          <cell r="H33">
            <v>4</v>
          </cell>
        </row>
        <row r="34">
          <cell r="A34">
            <v>181291</v>
          </cell>
          <cell r="B34" t="str">
            <v>薇诺娜透明质酸复合原液</v>
          </cell>
          <cell r="C34" t="str">
            <v>30ml</v>
          </cell>
          <cell r="D34">
            <v>71</v>
          </cell>
          <cell r="E34">
            <v>178.8</v>
          </cell>
          <cell r="F34">
            <v>12694.8</v>
          </cell>
          <cell r="G34">
            <v>0</v>
          </cell>
          <cell r="H34">
            <v>4</v>
          </cell>
        </row>
        <row r="35">
          <cell r="A35">
            <v>204077</v>
          </cell>
          <cell r="B35" t="str">
            <v>薇诺娜光透皙白隔离日霜</v>
          </cell>
          <cell r="C35" t="str">
            <v>50g</v>
          </cell>
          <cell r="D35">
            <v>49</v>
          </cell>
          <cell r="E35">
            <v>178.8</v>
          </cell>
          <cell r="F35">
            <v>8761.2</v>
          </cell>
          <cell r="G35">
            <v>0</v>
          </cell>
          <cell r="H35">
            <v>4</v>
          </cell>
        </row>
        <row r="36">
          <cell r="A36">
            <v>241566</v>
          </cell>
          <cell r="B36" t="str">
            <v>薇诺娜夏日防晒悠享礼盒（清透防晒乳）</v>
          </cell>
          <cell r="C36" t="str">
            <v>15gx4支 SPF48 PA+++</v>
          </cell>
          <cell r="D36">
            <v>40</v>
          </cell>
          <cell r="E36">
            <v>59.4</v>
          </cell>
          <cell r="F36">
            <v>2376</v>
          </cell>
          <cell r="G36">
            <v>0</v>
          </cell>
          <cell r="H36">
            <v>4</v>
          </cell>
        </row>
        <row r="37">
          <cell r="A37">
            <v>150101</v>
          </cell>
          <cell r="B37" t="str">
            <v>薇诺娜舒缓控油凝露</v>
          </cell>
          <cell r="C37" t="str">
            <v>50g</v>
          </cell>
          <cell r="D37">
            <v>32</v>
          </cell>
          <cell r="E37">
            <v>118.8</v>
          </cell>
          <cell r="F37">
            <v>3801.6</v>
          </cell>
          <cell r="G37">
            <v>0</v>
          </cell>
          <cell r="H37">
            <v>4</v>
          </cell>
        </row>
        <row r="38">
          <cell r="A38">
            <v>184993</v>
          </cell>
          <cell r="B38" t="str">
            <v>薇诺娜宝贝舒润滋养霜</v>
          </cell>
          <cell r="C38" t="str">
            <v>100g</v>
          </cell>
          <cell r="D38">
            <v>32</v>
          </cell>
          <cell r="E38">
            <v>82.8</v>
          </cell>
          <cell r="F38">
            <v>2649.6</v>
          </cell>
          <cell r="G38">
            <v>0</v>
          </cell>
          <cell r="H38">
            <v>4</v>
          </cell>
        </row>
        <row r="39">
          <cell r="A39">
            <v>204078</v>
          </cell>
          <cell r="B39" t="str">
            <v>薇诺娜光透皙白淡斑面膜</v>
          </cell>
          <cell r="C39" t="str">
            <v>25mlx6</v>
          </cell>
          <cell r="D39">
            <v>37</v>
          </cell>
          <cell r="E39">
            <v>130.8</v>
          </cell>
          <cell r="F39">
            <v>4839.6</v>
          </cell>
          <cell r="G39">
            <v>0</v>
          </cell>
          <cell r="H39">
            <v>2</v>
          </cell>
        </row>
        <row r="40">
          <cell r="A40">
            <v>232093</v>
          </cell>
          <cell r="B40" t="str">
            <v>薇诺娜光透皙白BB霜</v>
          </cell>
          <cell r="C40" t="str">
            <v>50g</v>
          </cell>
          <cell r="D40">
            <v>34</v>
          </cell>
          <cell r="E40">
            <v>112.8</v>
          </cell>
          <cell r="F40">
            <v>3835.2</v>
          </cell>
          <cell r="G40">
            <v>0</v>
          </cell>
          <cell r="H40">
            <v>2</v>
          </cell>
        </row>
        <row r="41">
          <cell r="A41">
            <v>191176</v>
          </cell>
          <cell r="B41" t="str">
            <v>薇诺娜柔润保湿BB霜（自然色）</v>
          </cell>
          <cell r="C41" t="str">
            <v>50g</v>
          </cell>
          <cell r="D41">
            <v>33</v>
          </cell>
          <cell r="E41">
            <v>100.8</v>
          </cell>
          <cell r="F41">
            <v>3326.4</v>
          </cell>
          <cell r="G41">
            <v>0</v>
          </cell>
          <cell r="H41">
            <v>2</v>
          </cell>
        </row>
        <row r="42">
          <cell r="A42">
            <v>241447</v>
          </cell>
          <cell r="B42" t="str">
            <v>薇诺娜柔润保湿基础护肤礼盒</v>
          </cell>
          <cell r="C42" t="str">
            <v>120ml+150ml+50g+25ml</v>
          </cell>
          <cell r="D42">
            <v>5</v>
          </cell>
          <cell r="E42">
            <v>173.4</v>
          </cell>
          <cell r="F42">
            <v>867</v>
          </cell>
          <cell r="G42">
            <v>0</v>
          </cell>
          <cell r="H42">
            <v>2</v>
          </cell>
        </row>
        <row r="43">
          <cell r="A43">
            <v>150089</v>
          </cell>
          <cell r="B43" t="str">
            <v>薇诺娜舒敏保湿润肤水</v>
          </cell>
          <cell r="C43" t="str">
            <v>120ml</v>
          </cell>
          <cell r="D43">
            <v>270</v>
          </cell>
          <cell r="E43">
            <v>112.8</v>
          </cell>
          <cell r="F43">
            <v>30456</v>
          </cell>
          <cell r="G43">
            <v>0</v>
          </cell>
          <cell r="H43">
            <v>0</v>
          </cell>
        </row>
        <row r="44">
          <cell r="A44">
            <v>150088</v>
          </cell>
          <cell r="B44" t="str">
            <v>薇诺娜舒敏保湿洁面乳</v>
          </cell>
          <cell r="C44" t="str">
            <v>80g</v>
          </cell>
          <cell r="D44">
            <v>246</v>
          </cell>
          <cell r="E44">
            <v>94.8</v>
          </cell>
          <cell r="F44">
            <v>23320.8</v>
          </cell>
          <cell r="G44">
            <v>0</v>
          </cell>
          <cell r="H44">
            <v>0</v>
          </cell>
        </row>
        <row r="45">
          <cell r="A45">
            <v>191033</v>
          </cell>
          <cell r="B45" t="str">
            <v>薇诺娜光透皙白淡斑精华液</v>
          </cell>
          <cell r="C45" t="str">
            <v>30ml</v>
          </cell>
          <cell r="D45">
            <v>193</v>
          </cell>
          <cell r="E45">
            <v>238.8</v>
          </cell>
          <cell r="F45">
            <v>46088.4</v>
          </cell>
          <cell r="G45">
            <v>0</v>
          </cell>
          <cell r="H45">
            <v>0</v>
          </cell>
        </row>
        <row r="46">
          <cell r="A46">
            <v>185347</v>
          </cell>
          <cell r="B46" t="str">
            <v>薇诺娜柔润赋活眼霜</v>
          </cell>
          <cell r="C46" t="str">
            <v>15g</v>
          </cell>
          <cell r="D46">
            <v>57</v>
          </cell>
          <cell r="E46">
            <v>172.8</v>
          </cell>
          <cell r="F46">
            <v>9849.6</v>
          </cell>
          <cell r="G46" t="str">
            <v>有货但不好卖</v>
          </cell>
          <cell r="H46">
            <v>0</v>
          </cell>
        </row>
        <row r="47">
          <cell r="A47">
            <v>214783</v>
          </cell>
          <cell r="B47" t="str">
            <v>薇诺娜修红舒缓安肤精华液</v>
          </cell>
          <cell r="C47" t="str">
            <v>30ml</v>
          </cell>
          <cell r="D47">
            <v>38</v>
          </cell>
          <cell r="E47">
            <v>178.8</v>
          </cell>
          <cell r="F47">
            <v>6794.4</v>
          </cell>
          <cell r="G47">
            <v>0</v>
          </cell>
          <cell r="H47">
            <v>0</v>
          </cell>
        </row>
        <row r="48">
          <cell r="A48">
            <v>214782</v>
          </cell>
          <cell r="B48" t="str">
            <v>薇诺娜修红舒缓安肤乳</v>
          </cell>
          <cell r="C48" t="str">
            <v>50g</v>
          </cell>
          <cell r="D48">
            <v>37</v>
          </cell>
          <cell r="E48">
            <v>160.8</v>
          </cell>
          <cell r="F48">
            <v>5949.6</v>
          </cell>
          <cell r="G48">
            <v>0</v>
          </cell>
          <cell r="H48">
            <v>0</v>
          </cell>
        </row>
        <row r="49">
          <cell r="A49">
            <v>191175</v>
          </cell>
          <cell r="B49" t="str">
            <v>薇诺娜柔润保湿BB霜（亮肌色）</v>
          </cell>
          <cell r="C49" t="str">
            <v>50g</v>
          </cell>
          <cell r="D49">
            <v>32</v>
          </cell>
          <cell r="E49">
            <v>100.8</v>
          </cell>
          <cell r="F49">
            <v>3225.6</v>
          </cell>
          <cell r="G49">
            <v>0</v>
          </cell>
          <cell r="H49">
            <v>0</v>
          </cell>
        </row>
        <row r="50">
          <cell r="A50">
            <v>218919</v>
          </cell>
          <cell r="B50" t="str">
            <v>薇诺娜清透水感防晒喷雾</v>
          </cell>
          <cell r="C50" t="str">
            <v>120ml</v>
          </cell>
          <cell r="D50">
            <v>19</v>
          </cell>
          <cell r="E50">
            <v>100.8</v>
          </cell>
          <cell r="F50">
            <v>1915.2</v>
          </cell>
          <cell r="G50">
            <v>0</v>
          </cell>
          <cell r="H50">
            <v>0</v>
          </cell>
        </row>
        <row r="51">
          <cell r="A51">
            <v>237009</v>
          </cell>
          <cell r="B51" t="str">
            <v>柔润保湿颜慕斯</v>
          </cell>
          <cell r="C51" t="str">
            <v>50ml</v>
          </cell>
          <cell r="D51">
            <v>16</v>
          </cell>
          <cell r="E51">
            <v>40.8</v>
          </cell>
          <cell r="F51">
            <v>652.8</v>
          </cell>
          <cell r="G51">
            <v>0</v>
          </cell>
          <cell r="H51">
            <v>0</v>
          </cell>
        </row>
        <row r="52">
          <cell r="A52">
            <v>192488</v>
          </cell>
          <cell r="B52" t="str">
            <v>薇诺娜多效修护复合肽冻干粉喷雾</v>
          </cell>
          <cell r="C52" t="str">
            <v>100mg+10ml</v>
          </cell>
          <cell r="D52">
            <v>13</v>
          </cell>
          <cell r="E52">
            <v>118.8</v>
          </cell>
          <cell r="F52">
            <v>1544.4</v>
          </cell>
          <cell r="G52">
            <v>0</v>
          </cell>
          <cell r="H52">
            <v>0</v>
          </cell>
        </row>
        <row r="53">
          <cell r="A53">
            <v>215271</v>
          </cell>
          <cell r="B53" t="str">
            <v>薇诺娜清透防晒乳SPF48PA+++</v>
          </cell>
          <cell r="C53" t="str">
            <v>15g</v>
          </cell>
          <cell r="D53">
            <v>10</v>
          </cell>
          <cell r="E53">
            <v>33.6</v>
          </cell>
          <cell r="F53">
            <v>336</v>
          </cell>
          <cell r="G53">
            <v>0</v>
          </cell>
          <cell r="H53">
            <v>0</v>
          </cell>
        </row>
        <row r="54">
          <cell r="F54">
            <v>843540.36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"/>
  <sheetViews>
    <sheetView topLeftCell="A126" workbookViewId="0">
      <selection activeCell="D1" sqref="D1:F135"/>
    </sheetView>
  </sheetViews>
  <sheetFormatPr defaultColWidth="9" defaultRowHeight="13.5" outlineLevelCol="5"/>
  <cols>
    <col min="6" max="6" width="33.125" style="1" customWidth="1"/>
  </cols>
  <sheetData>
    <row r="1" s="11" customFormat="1" spans="1:6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2" t="s">
        <v>5</v>
      </c>
    </row>
    <row r="2" ht="83" customHeight="1" spans="1:6">
      <c r="A2">
        <v>134</v>
      </c>
      <c r="B2" t="s">
        <v>6</v>
      </c>
      <c r="C2" t="s">
        <v>7</v>
      </c>
      <c r="D2" s="13">
        <v>570</v>
      </c>
      <c r="E2" t="s">
        <v>8</v>
      </c>
      <c r="F2" s="1" t="s">
        <v>9</v>
      </c>
    </row>
    <row r="3" ht="94.5" spans="1:6">
      <c r="A3">
        <v>133</v>
      </c>
      <c r="B3" t="s">
        <v>6</v>
      </c>
      <c r="C3" t="s">
        <v>10</v>
      </c>
      <c r="D3" s="13">
        <v>750</v>
      </c>
      <c r="E3" t="s">
        <v>11</v>
      </c>
      <c r="F3" s="1" t="s">
        <v>12</v>
      </c>
    </row>
    <row r="4" ht="67.5" spans="1:6">
      <c r="A4">
        <v>132</v>
      </c>
      <c r="B4" t="s">
        <v>6</v>
      </c>
      <c r="C4" t="s">
        <v>13</v>
      </c>
      <c r="D4" s="13">
        <v>104430</v>
      </c>
      <c r="E4" t="s">
        <v>14</v>
      </c>
      <c r="F4" s="1" t="s">
        <v>15</v>
      </c>
    </row>
    <row r="5" ht="81" spans="1:6">
      <c r="A5">
        <v>131</v>
      </c>
      <c r="B5" t="s">
        <v>6</v>
      </c>
      <c r="C5" t="s">
        <v>16</v>
      </c>
      <c r="D5" s="13">
        <v>104428</v>
      </c>
      <c r="E5" t="s">
        <v>17</v>
      </c>
      <c r="F5" s="1" t="s">
        <v>18</v>
      </c>
    </row>
    <row r="6" spans="1:6">
      <c r="A6">
        <v>130</v>
      </c>
      <c r="B6" t="s">
        <v>6</v>
      </c>
      <c r="C6" t="s">
        <v>19</v>
      </c>
      <c r="D6" s="13">
        <v>339</v>
      </c>
      <c r="E6" t="s">
        <v>20</v>
      </c>
      <c r="F6" s="1" t="s">
        <v>21</v>
      </c>
    </row>
    <row r="7" ht="283.5" spans="1:6">
      <c r="A7">
        <v>129</v>
      </c>
      <c r="B7" t="s">
        <v>6</v>
      </c>
      <c r="C7" t="s">
        <v>22</v>
      </c>
      <c r="D7" s="13">
        <v>114622</v>
      </c>
      <c r="E7" t="s">
        <v>23</v>
      </c>
      <c r="F7" s="1" t="s">
        <v>24</v>
      </c>
    </row>
    <row r="8" ht="40.5" spans="1:6">
      <c r="A8">
        <v>128</v>
      </c>
      <c r="B8" t="s">
        <v>6</v>
      </c>
      <c r="C8" t="s">
        <v>25</v>
      </c>
      <c r="D8" s="13">
        <v>571</v>
      </c>
      <c r="E8" t="s">
        <v>26</v>
      </c>
      <c r="F8" s="1" t="s">
        <v>27</v>
      </c>
    </row>
    <row r="9" spans="1:6">
      <c r="A9">
        <v>127</v>
      </c>
      <c r="B9" t="s">
        <v>6</v>
      </c>
      <c r="C9" t="s">
        <v>28</v>
      </c>
      <c r="D9" s="13">
        <v>54</v>
      </c>
      <c r="E9" t="s">
        <v>29</v>
      </c>
      <c r="F9" s="1" t="s">
        <v>30</v>
      </c>
    </row>
    <row r="10" ht="81" spans="1:6">
      <c r="A10">
        <v>126</v>
      </c>
      <c r="B10" t="s">
        <v>6</v>
      </c>
      <c r="C10" t="s">
        <v>31</v>
      </c>
      <c r="D10" s="13">
        <v>721</v>
      </c>
      <c r="E10" t="s">
        <v>32</v>
      </c>
      <c r="F10" s="1" t="s">
        <v>33</v>
      </c>
    </row>
    <row r="11" ht="121.5" spans="1:6">
      <c r="A11">
        <v>125</v>
      </c>
      <c r="B11" t="s">
        <v>6</v>
      </c>
      <c r="C11" t="s">
        <v>31</v>
      </c>
      <c r="D11" s="13">
        <v>54</v>
      </c>
      <c r="E11" t="s">
        <v>29</v>
      </c>
      <c r="F11" s="1" t="s">
        <v>34</v>
      </c>
    </row>
    <row r="12" ht="229.5" spans="1:6">
      <c r="A12">
        <v>124</v>
      </c>
      <c r="B12" t="s">
        <v>6</v>
      </c>
      <c r="C12" t="s">
        <v>35</v>
      </c>
      <c r="D12" s="13">
        <v>371</v>
      </c>
      <c r="E12" t="s">
        <v>36</v>
      </c>
      <c r="F12" s="1" t="s">
        <v>37</v>
      </c>
    </row>
    <row r="13" ht="27" spans="1:6">
      <c r="A13">
        <v>123</v>
      </c>
      <c r="B13" t="s">
        <v>6</v>
      </c>
      <c r="C13" t="s">
        <v>38</v>
      </c>
      <c r="D13" s="13">
        <v>104838</v>
      </c>
      <c r="E13" t="s">
        <v>39</v>
      </c>
      <c r="F13" s="1" t="s">
        <v>40</v>
      </c>
    </row>
    <row r="14" ht="148.5" spans="1:6">
      <c r="A14">
        <v>122</v>
      </c>
      <c r="B14" t="s">
        <v>6</v>
      </c>
      <c r="C14" t="s">
        <v>41</v>
      </c>
      <c r="D14" s="13">
        <v>712</v>
      </c>
      <c r="E14" t="s">
        <v>42</v>
      </c>
      <c r="F14" s="1" t="s">
        <v>43</v>
      </c>
    </row>
    <row r="15" ht="67.5" spans="1:6">
      <c r="A15">
        <v>121</v>
      </c>
      <c r="B15" t="s">
        <v>6</v>
      </c>
      <c r="C15" t="s">
        <v>41</v>
      </c>
      <c r="D15" s="13">
        <v>106066</v>
      </c>
      <c r="E15" t="s">
        <v>44</v>
      </c>
      <c r="F15" s="1" t="s">
        <v>45</v>
      </c>
    </row>
    <row r="16" ht="54" spans="1:6">
      <c r="A16">
        <v>120</v>
      </c>
      <c r="B16" t="s">
        <v>6</v>
      </c>
      <c r="C16" t="s">
        <v>46</v>
      </c>
      <c r="D16" s="13">
        <v>119262</v>
      </c>
      <c r="E16" t="s">
        <v>47</v>
      </c>
      <c r="F16" s="1" t="s">
        <v>48</v>
      </c>
    </row>
    <row r="17" ht="175.5" spans="1:6">
      <c r="A17">
        <v>119</v>
      </c>
      <c r="B17" t="s">
        <v>6</v>
      </c>
      <c r="C17" t="s">
        <v>49</v>
      </c>
      <c r="D17" s="13">
        <v>373</v>
      </c>
      <c r="E17" t="s">
        <v>50</v>
      </c>
      <c r="F17" s="1" t="s">
        <v>51</v>
      </c>
    </row>
    <row r="18" ht="324" spans="1:6">
      <c r="A18">
        <v>118</v>
      </c>
      <c r="B18" t="s">
        <v>6</v>
      </c>
      <c r="C18" t="s">
        <v>52</v>
      </c>
      <c r="D18" s="13">
        <v>743</v>
      </c>
      <c r="E18" t="s">
        <v>53</v>
      </c>
      <c r="F18" s="1" t="s">
        <v>54</v>
      </c>
    </row>
    <row r="19" ht="67.5" spans="1:6">
      <c r="A19">
        <v>117</v>
      </c>
      <c r="B19" t="s">
        <v>6</v>
      </c>
      <c r="C19" t="s">
        <v>55</v>
      </c>
      <c r="D19" s="13">
        <v>581</v>
      </c>
      <c r="E19" t="s">
        <v>56</v>
      </c>
      <c r="F19" s="1" t="s">
        <v>57</v>
      </c>
    </row>
    <row r="20" ht="148.5" spans="1:6">
      <c r="A20">
        <v>116</v>
      </c>
      <c r="B20" t="s">
        <v>6</v>
      </c>
      <c r="C20" t="s">
        <v>58</v>
      </c>
      <c r="D20" s="13">
        <v>113833</v>
      </c>
      <c r="E20" t="s">
        <v>59</v>
      </c>
      <c r="F20" s="1" t="s">
        <v>60</v>
      </c>
    </row>
    <row r="21" ht="40.5" spans="1:6">
      <c r="A21">
        <v>115</v>
      </c>
      <c r="B21" t="s">
        <v>6</v>
      </c>
      <c r="C21" t="s">
        <v>61</v>
      </c>
      <c r="D21" s="13">
        <v>117310</v>
      </c>
      <c r="E21" t="s">
        <v>62</v>
      </c>
      <c r="F21" s="1" t="s">
        <v>63</v>
      </c>
    </row>
    <row r="22" ht="351" spans="1:6">
      <c r="A22">
        <v>114</v>
      </c>
      <c r="B22" t="s">
        <v>6</v>
      </c>
      <c r="C22" t="s">
        <v>64</v>
      </c>
      <c r="D22" s="13">
        <v>56</v>
      </c>
      <c r="E22" t="s">
        <v>65</v>
      </c>
      <c r="F22" s="1" t="s">
        <v>66</v>
      </c>
    </row>
    <row r="23" ht="108" spans="1:6">
      <c r="A23">
        <v>113</v>
      </c>
      <c r="B23" t="s">
        <v>6</v>
      </c>
      <c r="C23" t="s">
        <v>67</v>
      </c>
      <c r="D23" s="13">
        <v>114069</v>
      </c>
      <c r="E23" t="s">
        <v>68</v>
      </c>
      <c r="F23" s="1" t="s">
        <v>69</v>
      </c>
    </row>
    <row r="24" ht="337.5" spans="1:6">
      <c r="A24">
        <v>112</v>
      </c>
      <c r="B24" t="s">
        <v>6</v>
      </c>
      <c r="C24" t="s">
        <v>67</v>
      </c>
      <c r="D24" s="13">
        <v>56</v>
      </c>
      <c r="E24" t="s">
        <v>65</v>
      </c>
      <c r="F24" s="1" t="s">
        <v>70</v>
      </c>
    </row>
    <row r="25" ht="67.5" spans="1:6">
      <c r="A25">
        <v>111</v>
      </c>
      <c r="B25" t="s">
        <v>6</v>
      </c>
      <c r="C25" t="s">
        <v>71</v>
      </c>
      <c r="D25" s="13">
        <v>723</v>
      </c>
      <c r="E25" t="s">
        <v>72</v>
      </c>
      <c r="F25" s="1" t="s">
        <v>73</v>
      </c>
    </row>
    <row r="26" ht="67.5" spans="1:6">
      <c r="A26">
        <v>110</v>
      </c>
      <c r="B26" t="s">
        <v>6</v>
      </c>
      <c r="C26" t="s">
        <v>74</v>
      </c>
      <c r="D26" s="13">
        <v>745</v>
      </c>
      <c r="E26" t="s">
        <v>75</v>
      </c>
      <c r="F26" s="1" t="s">
        <v>76</v>
      </c>
    </row>
    <row r="27" spans="1:6">
      <c r="A27">
        <v>109</v>
      </c>
      <c r="B27" t="s">
        <v>6</v>
      </c>
      <c r="C27" t="s">
        <v>77</v>
      </c>
      <c r="D27" s="13">
        <v>101453</v>
      </c>
      <c r="E27" t="s">
        <v>78</v>
      </c>
      <c r="F27" s="1" t="s">
        <v>79</v>
      </c>
    </row>
    <row r="28" ht="216" spans="1:6">
      <c r="A28">
        <v>108</v>
      </c>
      <c r="B28" t="s">
        <v>6</v>
      </c>
      <c r="C28" t="s">
        <v>80</v>
      </c>
      <c r="D28" s="13">
        <v>709</v>
      </c>
      <c r="E28" t="s">
        <v>81</v>
      </c>
      <c r="F28" s="1" t="s">
        <v>82</v>
      </c>
    </row>
    <row r="29" ht="121.5" spans="1:6">
      <c r="A29">
        <v>107</v>
      </c>
      <c r="B29" t="s">
        <v>6</v>
      </c>
      <c r="C29" t="s">
        <v>83</v>
      </c>
      <c r="D29" s="13">
        <v>710</v>
      </c>
      <c r="E29" t="s">
        <v>84</v>
      </c>
      <c r="F29" s="1" t="s">
        <v>85</v>
      </c>
    </row>
    <row r="30" ht="229.5" spans="1:6">
      <c r="A30">
        <v>106</v>
      </c>
      <c r="B30" t="s">
        <v>6</v>
      </c>
      <c r="C30" t="s">
        <v>86</v>
      </c>
      <c r="D30" s="13">
        <v>107658</v>
      </c>
      <c r="E30" t="s">
        <v>87</v>
      </c>
      <c r="F30" s="1" t="s">
        <v>88</v>
      </c>
    </row>
    <row r="31" ht="243" spans="1:6">
      <c r="A31">
        <v>105</v>
      </c>
      <c r="B31" t="s">
        <v>6</v>
      </c>
      <c r="C31" t="s">
        <v>89</v>
      </c>
      <c r="D31" s="13">
        <v>122198</v>
      </c>
      <c r="E31" t="s">
        <v>90</v>
      </c>
      <c r="F31" s="1" t="s">
        <v>91</v>
      </c>
    </row>
    <row r="32" ht="67.5" spans="1:6">
      <c r="A32">
        <v>104</v>
      </c>
      <c r="B32" t="s">
        <v>6</v>
      </c>
      <c r="C32" t="s">
        <v>92</v>
      </c>
      <c r="D32" s="13">
        <v>117184</v>
      </c>
      <c r="E32" t="s">
        <v>93</v>
      </c>
      <c r="F32" s="1" t="s">
        <v>94</v>
      </c>
    </row>
    <row r="33" ht="81" spans="1:6">
      <c r="A33">
        <v>103</v>
      </c>
      <c r="B33" t="s">
        <v>6</v>
      </c>
      <c r="C33" t="s">
        <v>95</v>
      </c>
      <c r="D33" s="13">
        <v>387</v>
      </c>
      <c r="E33" t="s">
        <v>96</v>
      </c>
      <c r="F33" s="1" t="s">
        <v>97</v>
      </c>
    </row>
    <row r="34" ht="162" spans="1:6">
      <c r="A34">
        <v>102</v>
      </c>
      <c r="B34" t="s">
        <v>6</v>
      </c>
      <c r="C34" t="s">
        <v>98</v>
      </c>
      <c r="D34" s="13">
        <v>104838</v>
      </c>
      <c r="E34" t="s">
        <v>39</v>
      </c>
      <c r="F34" s="1" t="s">
        <v>99</v>
      </c>
    </row>
    <row r="35" ht="67.5" spans="1:6">
      <c r="A35">
        <v>101</v>
      </c>
      <c r="B35" t="s">
        <v>6</v>
      </c>
      <c r="C35" t="s">
        <v>100</v>
      </c>
      <c r="D35" s="13">
        <v>102567</v>
      </c>
      <c r="E35" t="s">
        <v>101</v>
      </c>
      <c r="F35" s="1" t="s">
        <v>102</v>
      </c>
    </row>
    <row r="36" ht="54" spans="1:6">
      <c r="A36">
        <v>100</v>
      </c>
      <c r="B36" t="s">
        <v>6</v>
      </c>
      <c r="C36" t="s">
        <v>103</v>
      </c>
      <c r="D36" s="13">
        <v>587</v>
      </c>
      <c r="E36" t="s">
        <v>104</v>
      </c>
      <c r="F36" s="1" t="s">
        <v>105</v>
      </c>
    </row>
    <row r="37" ht="67.5" spans="1:6">
      <c r="A37">
        <v>99</v>
      </c>
      <c r="B37" t="s">
        <v>6</v>
      </c>
      <c r="C37" t="s">
        <v>106</v>
      </c>
      <c r="D37" s="13">
        <v>726</v>
      </c>
      <c r="E37" t="s">
        <v>107</v>
      </c>
      <c r="F37" s="1" t="s">
        <v>108</v>
      </c>
    </row>
    <row r="38" ht="54" spans="1:6">
      <c r="A38">
        <v>98</v>
      </c>
      <c r="B38" t="s">
        <v>6</v>
      </c>
      <c r="C38" t="s">
        <v>109</v>
      </c>
      <c r="D38" s="13">
        <v>337</v>
      </c>
      <c r="E38" t="s">
        <v>110</v>
      </c>
      <c r="F38" s="1" t="s">
        <v>111</v>
      </c>
    </row>
    <row r="39" ht="40.5" spans="1:6">
      <c r="A39">
        <v>97</v>
      </c>
      <c r="B39" t="s">
        <v>6</v>
      </c>
      <c r="C39" t="s">
        <v>112</v>
      </c>
      <c r="D39" s="13">
        <v>101453</v>
      </c>
      <c r="E39" t="s">
        <v>78</v>
      </c>
      <c r="F39" s="1" t="s">
        <v>113</v>
      </c>
    </row>
    <row r="40" ht="27" spans="1:6">
      <c r="A40">
        <v>96</v>
      </c>
      <c r="B40" t="s">
        <v>6</v>
      </c>
      <c r="C40" t="s">
        <v>112</v>
      </c>
      <c r="D40" s="13">
        <v>716</v>
      </c>
      <c r="E40" t="s">
        <v>114</v>
      </c>
      <c r="F40" s="1" t="s">
        <v>115</v>
      </c>
    </row>
    <row r="41" ht="40.5" spans="1:6">
      <c r="A41">
        <v>95</v>
      </c>
      <c r="B41" t="s">
        <v>6</v>
      </c>
      <c r="C41" t="s">
        <v>116</v>
      </c>
      <c r="D41" s="13">
        <v>727</v>
      </c>
      <c r="E41" t="s">
        <v>117</v>
      </c>
      <c r="F41" s="1" t="s">
        <v>118</v>
      </c>
    </row>
    <row r="42" ht="202.5" spans="1:6">
      <c r="A42">
        <v>94</v>
      </c>
      <c r="B42" t="s">
        <v>6</v>
      </c>
      <c r="C42" t="s">
        <v>119</v>
      </c>
      <c r="D42" s="13">
        <v>101453</v>
      </c>
      <c r="E42" t="s">
        <v>78</v>
      </c>
      <c r="F42" s="1" t="s">
        <v>120</v>
      </c>
    </row>
    <row r="43" ht="27" spans="1:6">
      <c r="A43">
        <v>93</v>
      </c>
      <c r="B43" t="s">
        <v>6</v>
      </c>
      <c r="C43" t="s">
        <v>119</v>
      </c>
      <c r="D43" s="13">
        <v>114844</v>
      </c>
      <c r="E43" t="s">
        <v>121</v>
      </c>
      <c r="F43" s="1" t="s">
        <v>122</v>
      </c>
    </row>
    <row r="44" ht="27" spans="1:6">
      <c r="A44">
        <v>92</v>
      </c>
      <c r="B44" t="s">
        <v>6</v>
      </c>
      <c r="C44" t="s">
        <v>119</v>
      </c>
      <c r="D44" s="13">
        <v>106569</v>
      </c>
      <c r="E44" t="s">
        <v>123</v>
      </c>
      <c r="F44" s="1" t="s">
        <v>124</v>
      </c>
    </row>
    <row r="45" spans="1:6">
      <c r="A45">
        <v>91</v>
      </c>
      <c r="B45" t="s">
        <v>6</v>
      </c>
      <c r="C45" t="s">
        <v>119</v>
      </c>
      <c r="D45" s="13">
        <v>359</v>
      </c>
      <c r="E45" t="s">
        <v>125</v>
      </c>
      <c r="F45" s="1" t="s">
        <v>126</v>
      </c>
    </row>
    <row r="46" spans="1:6">
      <c r="A46">
        <v>90</v>
      </c>
      <c r="B46" t="s">
        <v>6</v>
      </c>
      <c r="C46" t="s">
        <v>127</v>
      </c>
      <c r="D46" s="13">
        <v>399</v>
      </c>
      <c r="E46" t="s">
        <v>128</v>
      </c>
      <c r="F46" s="1" t="s">
        <v>129</v>
      </c>
    </row>
    <row r="47" ht="27" spans="1:6">
      <c r="A47">
        <v>89</v>
      </c>
      <c r="B47" t="s">
        <v>6</v>
      </c>
      <c r="C47" t="s">
        <v>130</v>
      </c>
      <c r="D47" s="13">
        <v>105751</v>
      </c>
      <c r="E47" t="s">
        <v>131</v>
      </c>
      <c r="F47" s="1" t="s">
        <v>132</v>
      </c>
    </row>
    <row r="48" ht="27" spans="1:6">
      <c r="A48">
        <v>88</v>
      </c>
      <c r="B48" t="s">
        <v>6</v>
      </c>
      <c r="C48" t="s">
        <v>133</v>
      </c>
      <c r="D48" s="13">
        <v>399</v>
      </c>
      <c r="E48" t="s">
        <v>128</v>
      </c>
      <c r="F48" s="1" t="s">
        <v>134</v>
      </c>
    </row>
    <row r="49" ht="121.5" spans="1:6">
      <c r="A49">
        <v>87</v>
      </c>
      <c r="B49" t="s">
        <v>6</v>
      </c>
      <c r="C49" t="s">
        <v>135</v>
      </c>
      <c r="D49" s="13">
        <v>738</v>
      </c>
      <c r="E49" t="s">
        <v>136</v>
      </c>
      <c r="F49" s="1" t="s">
        <v>137</v>
      </c>
    </row>
    <row r="50" ht="54" spans="1:6">
      <c r="A50">
        <v>86</v>
      </c>
      <c r="B50" t="s">
        <v>6</v>
      </c>
      <c r="C50" t="s">
        <v>138</v>
      </c>
      <c r="D50" s="13">
        <v>377</v>
      </c>
      <c r="E50" t="s">
        <v>139</v>
      </c>
      <c r="F50" s="1" t="s">
        <v>140</v>
      </c>
    </row>
    <row r="51" ht="94.5" spans="1:6">
      <c r="A51">
        <v>85</v>
      </c>
      <c r="B51" t="s">
        <v>6</v>
      </c>
      <c r="C51" t="s">
        <v>141</v>
      </c>
      <c r="D51" s="13">
        <v>102934</v>
      </c>
      <c r="E51" t="s">
        <v>142</v>
      </c>
      <c r="F51" s="1" t="s">
        <v>143</v>
      </c>
    </row>
    <row r="52" ht="54" spans="1:6">
      <c r="A52">
        <v>84</v>
      </c>
      <c r="B52" t="s">
        <v>6</v>
      </c>
      <c r="C52" t="s">
        <v>144</v>
      </c>
      <c r="D52" s="13">
        <v>359</v>
      </c>
      <c r="E52" t="s">
        <v>125</v>
      </c>
      <c r="F52" s="1" t="s">
        <v>145</v>
      </c>
    </row>
    <row r="53" spans="1:6">
      <c r="A53">
        <v>83</v>
      </c>
      <c r="B53" t="s">
        <v>6</v>
      </c>
      <c r="C53" t="s">
        <v>146</v>
      </c>
      <c r="D53" s="13">
        <v>117310</v>
      </c>
      <c r="E53" t="s">
        <v>62</v>
      </c>
      <c r="F53" s="1" t="s">
        <v>147</v>
      </c>
    </row>
    <row r="54" ht="162" spans="1:6">
      <c r="A54">
        <v>82</v>
      </c>
      <c r="B54" t="s">
        <v>6</v>
      </c>
      <c r="C54" t="s">
        <v>148</v>
      </c>
      <c r="D54" s="13">
        <v>118074</v>
      </c>
      <c r="E54" t="s">
        <v>149</v>
      </c>
      <c r="F54" s="1" t="s">
        <v>150</v>
      </c>
    </row>
    <row r="55" spans="1:6">
      <c r="A55">
        <v>81</v>
      </c>
      <c r="B55" t="s">
        <v>6</v>
      </c>
      <c r="C55" t="s">
        <v>151</v>
      </c>
      <c r="D55" s="13">
        <v>365</v>
      </c>
      <c r="E55" t="s">
        <v>152</v>
      </c>
      <c r="F55" s="1" t="s">
        <v>153</v>
      </c>
    </row>
    <row r="56" ht="54" spans="1:6">
      <c r="A56">
        <v>80</v>
      </c>
      <c r="B56" t="s">
        <v>6</v>
      </c>
      <c r="C56" t="s">
        <v>154</v>
      </c>
      <c r="D56" s="13">
        <v>117310</v>
      </c>
      <c r="E56" t="s">
        <v>62</v>
      </c>
      <c r="F56" s="1" t="s">
        <v>155</v>
      </c>
    </row>
    <row r="57" ht="202.5" spans="1:6">
      <c r="A57">
        <v>79</v>
      </c>
      <c r="B57" t="s">
        <v>6</v>
      </c>
      <c r="C57" t="s">
        <v>156</v>
      </c>
      <c r="D57" s="13">
        <v>343</v>
      </c>
      <c r="E57" t="s">
        <v>157</v>
      </c>
      <c r="F57" s="1" t="s">
        <v>158</v>
      </c>
    </row>
    <row r="58" ht="175.5" spans="1:6">
      <c r="A58">
        <v>78</v>
      </c>
      <c r="B58" t="s">
        <v>6</v>
      </c>
      <c r="C58" t="s">
        <v>159</v>
      </c>
      <c r="D58" s="13">
        <v>738</v>
      </c>
      <c r="E58" t="s">
        <v>136</v>
      </c>
      <c r="F58" s="1" t="s">
        <v>160</v>
      </c>
    </row>
    <row r="59" ht="40.5" spans="1:6">
      <c r="A59">
        <v>77</v>
      </c>
      <c r="B59" t="s">
        <v>6</v>
      </c>
      <c r="C59" t="s">
        <v>161</v>
      </c>
      <c r="D59" s="13">
        <v>365</v>
      </c>
      <c r="E59" t="s">
        <v>152</v>
      </c>
      <c r="F59" s="1" t="s">
        <v>162</v>
      </c>
    </row>
    <row r="60" ht="148.5" spans="1:6">
      <c r="A60">
        <v>76</v>
      </c>
      <c r="B60" t="s">
        <v>6</v>
      </c>
      <c r="C60" t="s">
        <v>163</v>
      </c>
      <c r="D60" s="13">
        <v>726</v>
      </c>
      <c r="E60" t="s">
        <v>107</v>
      </c>
      <c r="F60" s="1" t="s">
        <v>164</v>
      </c>
    </row>
    <row r="61" ht="94.5" spans="1:6">
      <c r="A61">
        <v>75</v>
      </c>
      <c r="B61" t="s">
        <v>6</v>
      </c>
      <c r="C61" t="s">
        <v>165</v>
      </c>
      <c r="D61" s="13">
        <v>112415</v>
      </c>
      <c r="E61" t="s">
        <v>166</v>
      </c>
      <c r="F61" s="1" t="s">
        <v>167</v>
      </c>
    </row>
    <row r="62" ht="405" spans="1:6">
      <c r="A62">
        <v>74</v>
      </c>
      <c r="B62" t="s">
        <v>6</v>
      </c>
      <c r="C62" t="s">
        <v>168</v>
      </c>
      <c r="D62" s="13">
        <v>357</v>
      </c>
      <c r="E62" t="s">
        <v>169</v>
      </c>
      <c r="F62" s="1" t="s">
        <v>170</v>
      </c>
    </row>
    <row r="63" ht="108" spans="1:6">
      <c r="A63">
        <v>73</v>
      </c>
      <c r="B63" t="s">
        <v>6</v>
      </c>
      <c r="C63" t="s">
        <v>171</v>
      </c>
      <c r="D63" s="13">
        <v>104429</v>
      </c>
      <c r="E63" t="s">
        <v>172</v>
      </c>
      <c r="F63" s="1" t="s">
        <v>173</v>
      </c>
    </row>
    <row r="64" ht="27" spans="1:6">
      <c r="A64">
        <v>72</v>
      </c>
      <c r="B64" t="s">
        <v>6</v>
      </c>
      <c r="C64" t="s">
        <v>174</v>
      </c>
      <c r="D64" s="13">
        <v>104429</v>
      </c>
      <c r="E64" t="s">
        <v>172</v>
      </c>
      <c r="F64" s="1" t="s">
        <v>175</v>
      </c>
    </row>
    <row r="65" ht="243" spans="1:6">
      <c r="A65">
        <v>71</v>
      </c>
      <c r="B65" t="s">
        <v>6</v>
      </c>
      <c r="C65" t="s">
        <v>176</v>
      </c>
      <c r="D65" s="13">
        <v>111219</v>
      </c>
      <c r="E65" t="s">
        <v>177</v>
      </c>
      <c r="F65" s="1" t="s">
        <v>178</v>
      </c>
    </row>
    <row r="66" ht="67.5" spans="1:6">
      <c r="A66">
        <v>70</v>
      </c>
      <c r="B66" t="s">
        <v>6</v>
      </c>
      <c r="C66" t="s">
        <v>179</v>
      </c>
      <c r="D66" s="13">
        <v>117310</v>
      </c>
      <c r="E66" t="s">
        <v>62</v>
      </c>
      <c r="F66" s="1" t="s">
        <v>180</v>
      </c>
    </row>
    <row r="67" ht="297" spans="1:6">
      <c r="A67">
        <v>69</v>
      </c>
      <c r="B67" t="s">
        <v>6</v>
      </c>
      <c r="C67" t="s">
        <v>181</v>
      </c>
      <c r="D67" s="13">
        <v>103198</v>
      </c>
      <c r="E67" t="s">
        <v>182</v>
      </c>
      <c r="F67" s="1" t="s">
        <v>183</v>
      </c>
    </row>
    <row r="68" ht="67.5" spans="1:6">
      <c r="A68">
        <v>68</v>
      </c>
      <c r="B68" t="s">
        <v>6</v>
      </c>
      <c r="C68" t="s">
        <v>184</v>
      </c>
      <c r="D68" s="13">
        <v>391</v>
      </c>
      <c r="E68" t="s">
        <v>185</v>
      </c>
      <c r="F68" s="1" t="s">
        <v>186</v>
      </c>
    </row>
    <row r="69" ht="67.5" spans="1:6">
      <c r="A69">
        <v>67</v>
      </c>
      <c r="B69" t="s">
        <v>6</v>
      </c>
      <c r="C69" t="s">
        <v>187</v>
      </c>
      <c r="D69" s="13">
        <v>359</v>
      </c>
      <c r="E69" t="s">
        <v>125</v>
      </c>
      <c r="F69" s="1" t="s">
        <v>188</v>
      </c>
    </row>
    <row r="70" ht="148.5" spans="1:6">
      <c r="A70">
        <v>66</v>
      </c>
      <c r="B70" t="s">
        <v>6</v>
      </c>
      <c r="C70" t="s">
        <v>189</v>
      </c>
      <c r="D70" s="13">
        <v>106865</v>
      </c>
      <c r="E70" t="s">
        <v>190</v>
      </c>
      <c r="F70" s="1" t="s">
        <v>191</v>
      </c>
    </row>
    <row r="71" ht="40.5" spans="1:6">
      <c r="A71">
        <v>65</v>
      </c>
      <c r="B71" t="s">
        <v>6</v>
      </c>
      <c r="C71" t="s">
        <v>192</v>
      </c>
      <c r="D71" s="13">
        <v>747</v>
      </c>
      <c r="E71" t="s">
        <v>193</v>
      </c>
      <c r="F71" s="1" t="s">
        <v>194</v>
      </c>
    </row>
    <row r="72" ht="40.5" spans="1:6">
      <c r="A72">
        <v>64</v>
      </c>
      <c r="B72" t="s">
        <v>6</v>
      </c>
      <c r="C72" t="s">
        <v>195</v>
      </c>
      <c r="D72" s="13">
        <v>747</v>
      </c>
      <c r="E72" t="s">
        <v>193</v>
      </c>
      <c r="F72" s="1" t="s">
        <v>196</v>
      </c>
    </row>
    <row r="73" ht="40.5" spans="1:6">
      <c r="A73">
        <v>63</v>
      </c>
      <c r="B73" t="s">
        <v>6</v>
      </c>
      <c r="C73" t="s">
        <v>197</v>
      </c>
      <c r="D73" s="13">
        <v>355</v>
      </c>
      <c r="E73" t="s">
        <v>198</v>
      </c>
      <c r="F73" s="1" t="s">
        <v>199</v>
      </c>
    </row>
    <row r="74" ht="27" spans="1:6">
      <c r="A74">
        <v>62</v>
      </c>
      <c r="B74" t="s">
        <v>6</v>
      </c>
      <c r="C74" t="s">
        <v>200</v>
      </c>
      <c r="D74" s="13">
        <v>105910</v>
      </c>
      <c r="E74" t="s">
        <v>201</v>
      </c>
      <c r="F74" s="1" t="s">
        <v>202</v>
      </c>
    </row>
    <row r="75" ht="283.5" spans="1:6">
      <c r="A75">
        <v>61</v>
      </c>
      <c r="B75" t="s">
        <v>6</v>
      </c>
      <c r="C75" t="s">
        <v>203</v>
      </c>
      <c r="D75" s="13">
        <v>355</v>
      </c>
      <c r="E75" t="s">
        <v>198</v>
      </c>
      <c r="F75" s="1" t="s">
        <v>204</v>
      </c>
    </row>
    <row r="76" ht="121.5" spans="1:6">
      <c r="A76">
        <v>60</v>
      </c>
      <c r="B76" t="s">
        <v>6</v>
      </c>
      <c r="C76" t="s">
        <v>205</v>
      </c>
      <c r="D76" s="13">
        <v>108656</v>
      </c>
      <c r="E76" t="s">
        <v>206</v>
      </c>
      <c r="F76" s="1" t="s">
        <v>207</v>
      </c>
    </row>
    <row r="77" ht="189" spans="1:6">
      <c r="A77">
        <v>59</v>
      </c>
      <c r="B77" t="s">
        <v>6</v>
      </c>
      <c r="C77" t="s">
        <v>208</v>
      </c>
      <c r="D77" s="13">
        <v>747</v>
      </c>
      <c r="E77" t="s">
        <v>193</v>
      </c>
      <c r="F77" s="1" t="s">
        <v>209</v>
      </c>
    </row>
    <row r="78" ht="54" spans="1:6">
      <c r="A78">
        <v>58</v>
      </c>
      <c r="B78" t="s">
        <v>6</v>
      </c>
      <c r="C78" t="s">
        <v>210</v>
      </c>
      <c r="D78" s="13">
        <v>387</v>
      </c>
      <c r="E78" t="s">
        <v>96</v>
      </c>
      <c r="F78" s="1" t="s">
        <v>211</v>
      </c>
    </row>
    <row r="79" ht="40.5" spans="1:6">
      <c r="A79">
        <v>57</v>
      </c>
      <c r="B79" t="s">
        <v>6</v>
      </c>
      <c r="C79" t="s">
        <v>212</v>
      </c>
      <c r="D79" s="13">
        <v>747</v>
      </c>
      <c r="E79" t="s">
        <v>193</v>
      </c>
      <c r="F79" s="1" t="s">
        <v>213</v>
      </c>
    </row>
    <row r="80" ht="162" spans="1:6">
      <c r="A80">
        <v>56</v>
      </c>
      <c r="B80" t="s">
        <v>6</v>
      </c>
      <c r="C80" t="s">
        <v>214</v>
      </c>
      <c r="D80" s="13">
        <v>514</v>
      </c>
      <c r="E80" t="s">
        <v>215</v>
      </c>
      <c r="F80" s="1" t="s">
        <v>216</v>
      </c>
    </row>
    <row r="81" ht="40.5" spans="1:6">
      <c r="A81">
        <v>55</v>
      </c>
      <c r="B81" t="s">
        <v>6</v>
      </c>
      <c r="C81" t="s">
        <v>217</v>
      </c>
      <c r="D81" s="13">
        <v>748</v>
      </c>
      <c r="E81" t="s">
        <v>218</v>
      </c>
      <c r="F81" s="1" t="s">
        <v>219</v>
      </c>
    </row>
    <row r="82" ht="337.5" spans="1:6">
      <c r="A82">
        <v>54</v>
      </c>
      <c r="B82" t="s">
        <v>6</v>
      </c>
      <c r="C82" t="s">
        <v>220</v>
      </c>
      <c r="D82" s="13">
        <v>110378</v>
      </c>
      <c r="E82" t="s">
        <v>221</v>
      </c>
      <c r="F82" s="1" t="s">
        <v>222</v>
      </c>
    </row>
    <row r="83" ht="121.5" spans="1:6">
      <c r="A83">
        <v>53</v>
      </c>
      <c r="B83" t="s">
        <v>6</v>
      </c>
      <c r="C83" t="s">
        <v>223</v>
      </c>
      <c r="D83" s="13">
        <v>122176</v>
      </c>
      <c r="E83" t="s">
        <v>224</v>
      </c>
      <c r="F83" s="1" t="s">
        <v>225</v>
      </c>
    </row>
    <row r="84" ht="175.5" spans="1:6">
      <c r="A84">
        <v>52</v>
      </c>
      <c r="B84" t="s">
        <v>6</v>
      </c>
      <c r="C84" t="s">
        <v>226</v>
      </c>
      <c r="D84" s="13">
        <v>351</v>
      </c>
      <c r="E84" t="s">
        <v>227</v>
      </c>
      <c r="F84" s="1" t="s">
        <v>228</v>
      </c>
    </row>
    <row r="85" ht="27" spans="1:6">
      <c r="A85">
        <v>51</v>
      </c>
      <c r="B85" t="s">
        <v>6</v>
      </c>
      <c r="C85" t="s">
        <v>229</v>
      </c>
      <c r="D85" s="13">
        <v>511</v>
      </c>
      <c r="E85" t="s">
        <v>230</v>
      </c>
      <c r="F85" s="1" t="s">
        <v>231</v>
      </c>
    </row>
    <row r="86" ht="81" spans="1:6">
      <c r="A86">
        <v>50</v>
      </c>
      <c r="B86" t="s">
        <v>6</v>
      </c>
      <c r="C86" t="s">
        <v>232</v>
      </c>
      <c r="D86" s="13">
        <v>115971</v>
      </c>
      <c r="E86" t="s">
        <v>233</v>
      </c>
      <c r="F86" s="1" t="s">
        <v>234</v>
      </c>
    </row>
    <row r="87" ht="189" spans="1:6">
      <c r="A87">
        <v>49</v>
      </c>
      <c r="B87" t="s">
        <v>6</v>
      </c>
      <c r="C87" t="s">
        <v>235</v>
      </c>
      <c r="D87" s="13">
        <v>744</v>
      </c>
      <c r="E87" t="s">
        <v>236</v>
      </c>
      <c r="F87" s="1" t="s">
        <v>237</v>
      </c>
    </row>
    <row r="88" spans="1:6">
      <c r="A88">
        <v>48</v>
      </c>
      <c r="B88" t="s">
        <v>6</v>
      </c>
      <c r="C88" t="s">
        <v>238</v>
      </c>
      <c r="D88" s="13">
        <v>399</v>
      </c>
      <c r="E88" t="s">
        <v>239</v>
      </c>
      <c r="F88" s="1" t="s">
        <v>240</v>
      </c>
    </row>
    <row r="89" ht="148.5" spans="1:6">
      <c r="A89">
        <v>47</v>
      </c>
      <c r="B89" t="s">
        <v>6</v>
      </c>
      <c r="C89" t="s">
        <v>241</v>
      </c>
      <c r="D89" s="13">
        <v>379</v>
      </c>
      <c r="E89" t="s">
        <v>242</v>
      </c>
      <c r="F89" s="1" t="s">
        <v>243</v>
      </c>
    </row>
    <row r="90" spans="1:6">
      <c r="A90">
        <v>46</v>
      </c>
      <c r="B90" t="s">
        <v>6</v>
      </c>
      <c r="C90" t="s">
        <v>244</v>
      </c>
      <c r="D90" s="13">
        <v>308</v>
      </c>
      <c r="E90" t="s">
        <v>245</v>
      </c>
      <c r="F90" s="1" t="s">
        <v>246</v>
      </c>
    </row>
    <row r="91" ht="81" spans="1:6">
      <c r="A91">
        <v>45</v>
      </c>
      <c r="B91" t="s">
        <v>6</v>
      </c>
      <c r="C91" t="s">
        <v>247</v>
      </c>
      <c r="D91" s="13">
        <v>52</v>
      </c>
      <c r="E91" t="s">
        <v>248</v>
      </c>
      <c r="F91" s="1" t="s">
        <v>249</v>
      </c>
    </row>
    <row r="92" ht="135" spans="1:6">
      <c r="A92">
        <v>44</v>
      </c>
      <c r="B92" t="s">
        <v>6</v>
      </c>
      <c r="C92" t="s">
        <v>250</v>
      </c>
      <c r="D92" s="13">
        <v>365</v>
      </c>
      <c r="E92" t="s">
        <v>152</v>
      </c>
      <c r="F92" s="1" t="s">
        <v>251</v>
      </c>
    </row>
    <row r="93" ht="216" spans="1:6">
      <c r="A93">
        <v>43</v>
      </c>
      <c r="B93" t="s">
        <v>6</v>
      </c>
      <c r="C93" t="s">
        <v>252</v>
      </c>
      <c r="D93" s="13">
        <v>365</v>
      </c>
      <c r="E93" t="s">
        <v>152</v>
      </c>
      <c r="F93" s="1" t="s">
        <v>253</v>
      </c>
    </row>
    <row r="94" ht="270" spans="1:6">
      <c r="A94">
        <v>42</v>
      </c>
      <c r="B94" t="s">
        <v>6</v>
      </c>
      <c r="C94" t="s">
        <v>254</v>
      </c>
      <c r="D94" s="13">
        <v>12454</v>
      </c>
      <c r="E94" t="s">
        <v>255</v>
      </c>
      <c r="F94" s="1" t="s">
        <v>256</v>
      </c>
    </row>
    <row r="95" ht="409.5" spans="1:6">
      <c r="A95">
        <v>41</v>
      </c>
      <c r="B95" t="s">
        <v>6</v>
      </c>
      <c r="C95" t="s">
        <v>257</v>
      </c>
      <c r="D95" s="13">
        <v>737</v>
      </c>
      <c r="E95" t="s">
        <v>258</v>
      </c>
      <c r="F95" s="1" t="s">
        <v>259</v>
      </c>
    </row>
    <row r="96" ht="270" spans="1:6">
      <c r="A96">
        <v>40</v>
      </c>
      <c r="B96" t="s">
        <v>6</v>
      </c>
      <c r="C96" t="s">
        <v>260</v>
      </c>
      <c r="D96" s="13">
        <v>106399</v>
      </c>
      <c r="E96" t="s">
        <v>261</v>
      </c>
      <c r="F96" s="1" t="s">
        <v>262</v>
      </c>
    </row>
    <row r="97" ht="148.5" spans="1:6">
      <c r="A97">
        <v>39</v>
      </c>
      <c r="B97" t="s">
        <v>6</v>
      </c>
      <c r="C97" t="s">
        <v>263</v>
      </c>
      <c r="D97" s="13">
        <v>114286</v>
      </c>
      <c r="E97" t="s">
        <v>264</v>
      </c>
      <c r="F97" s="1" t="s">
        <v>265</v>
      </c>
    </row>
    <row r="98" ht="27" spans="1:6">
      <c r="A98">
        <v>38</v>
      </c>
      <c r="B98" t="s">
        <v>6</v>
      </c>
      <c r="C98" t="s">
        <v>266</v>
      </c>
      <c r="D98" s="13">
        <v>118951</v>
      </c>
      <c r="E98" t="s">
        <v>267</v>
      </c>
      <c r="F98" s="1" t="s">
        <v>268</v>
      </c>
    </row>
    <row r="99" ht="108" spans="1:6">
      <c r="A99">
        <v>37</v>
      </c>
      <c r="B99" t="s">
        <v>6</v>
      </c>
      <c r="C99" t="s">
        <v>269</v>
      </c>
      <c r="D99" s="13">
        <v>118951</v>
      </c>
      <c r="E99" t="s">
        <v>267</v>
      </c>
      <c r="F99" s="1" t="s">
        <v>270</v>
      </c>
    </row>
    <row r="100" ht="54" spans="1:6">
      <c r="A100">
        <v>36</v>
      </c>
      <c r="B100" t="s">
        <v>6</v>
      </c>
      <c r="C100" t="s">
        <v>271</v>
      </c>
      <c r="D100" s="13">
        <v>106399</v>
      </c>
      <c r="E100" t="s">
        <v>272</v>
      </c>
      <c r="F100" s="1" t="s">
        <v>273</v>
      </c>
    </row>
    <row r="101" ht="67.5" spans="1:6">
      <c r="A101">
        <v>35</v>
      </c>
      <c r="B101" t="s">
        <v>6</v>
      </c>
      <c r="C101" t="s">
        <v>274</v>
      </c>
      <c r="D101" s="13">
        <v>114844</v>
      </c>
      <c r="E101" t="s">
        <v>275</v>
      </c>
      <c r="F101" s="1" t="s">
        <v>276</v>
      </c>
    </row>
    <row r="102" spans="1:6">
      <c r="A102">
        <v>34</v>
      </c>
      <c r="B102" t="s">
        <v>6</v>
      </c>
      <c r="C102" t="s">
        <v>277</v>
      </c>
      <c r="D102" s="13">
        <v>737</v>
      </c>
      <c r="E102" t="s">
        <v>278</v>
      </c>
      <c r="F102" s="1" t="s">
        <v>279</v>
      </c>
    </row>
    <row r="103" ht="81" spans="1:6">
      <c r="A103">
        <v>33</v>
      </c>
      <c r="B103" t="s">
        <v>6</v>
      </c>
      <c r="C103" t="s">
        <v>280</v>
      </c>
      <c r="D103" s="13">
        <v>373</v>
      </c>
      <c r="E103" t="s">
        <v>50</v>
      </c>
      <c r="F103" s="1" t="s">
        <v>281</v>
      </c>
    </row>
    <row r="104" ht="202.5" spans="1:6">
      <c r="A104">
        <v>32</v>
      </c>
      <c r="B104" t="s">
        <v>6</v>
      </c>
      <c r="C104" t="s">
        <v>282</v>
      </c>
      <c r="D104" s="13">
        <v>706</v>
      </c>
      <c r="E104" t="s">
        <v>283</v>
      </c>
      <c r="F104" s="1" t="s">
        <v>284</v>
      </c>
    </row>
    <row r="105" spans="1:6">
      <c r="A105">
        <v>31</v>
      </c>
      <c r="B105" t="s">
        <v>6</v>
      </c>
      <c r="C105" t="s">
        <v>285</v>
      </c>
      <c r="D105" s="13">
        <v>107728</v>
      </c>
      <c r="E105" t="s">
        <v>286</v>
      </c>
      <c r="F105" s="1" t="s">
        <v>246</v>
      </c>
    </row>
    <row r="106" ht="94.5" spans="1:6">
      <c r="A106">
        <v>30</v>
      </c>
      <c r="B106" t="s">
        <v>6</v>
      </c>
      <c r="C106" t="s">
        <v>287</v>
      </c>
      <c r="D106" s="13">
        <v>308</v>
      </c>
      <c r="E106" t="s">
        <v>288</v>
      </c>
      <c r="F106" s="1" t="s">
        <v>289</v>
      </c>
    </row>
    <row r="107" ht="337.5" spans="1:6">
      <c r="A107">
        <v>29</v>
      </c>
      <c r="B107" t="s">
        <v>6</v>
      </c>
      <c r="C107" t="s">
        <v>290</v>
      </c>
      <c r="D107" s="13">
        <v>110378</v>
      </c>
      <c r="E107" t="s">
        <v>221</v>
      </c>
      <c r="F107" s="1" t="s">
        <v>291</v>
      </c>
    </row>
    <row r="108" spans="1:6">
      <c r="A108">
        <v>28</v>
      </c>
      <c r="B108" t="s">
        <v>6</v>
      </c>
      <c r="C108" t="s">
        <v>292</v>
      </c>
      <c r="D108" s="13">
        <v>117637</v>
      </c>
      <c r="E108" t="s">
        <v>293</v>
      </c>
      <c r="F108" s="1" t="s">
        <v>294</v>
      </c>
    </row>
    <row r="109" ht="135" spans="1:6">
      <c r="A109">
        <v>27</v>
      </c>
      <c r="B109" t="s">
        <v>6</v>
      </c>
      <c r="C109" t="s">
        <v>295</v>
      </c>
      <c r="D109" s="13">
        <v>112888</v>
      </c>
      <c r="E109" t="s">
        <v>296</v>
      </c>
      <c r="F109" s="1" t="s">
        <v>297</v>
      </c>
    </row>
    <row r="110" ht="67.5" spans="1:6">
      <c r="A110">
        <v>26</v>
      </c>
      <c r="B110" t="s">
        <v>6</v>
      </c>
      <c r="C110" t="s">
        <v>298</v>
      </c>
      <c r="D110" s="13">
        <v>107658</v>
      </c>
      <c r="E110" t="s">
        <v>87</v>
      </c>
      <c r="F110" s="1" t="s">
        <v>299</v>
      </c>
    </row>
    <row r="111" ht="81" spans="1:6">
      <c r="A111">
        <v>25</v>
      </c>
      <c r="B111" t="s">
        <v>6</v>
      </c>
      <c r="C111" t="s">
        <v>298</v>
      </c>
      <c r="D111" s="13">
        <v>515</v>
      </c>
      <c r="E111" t="s">
        <v>300</v>
      </c>
      <c r="F111" s="1" t="s">
        <v>301</v>
      </c>
    </row>
    <row r="112" ht="94.5" spans="1:6">
      <c r="A112">
        <v>24</v>
      </c>
      <c r="B112" t="s">
        <v>6</v>
      </c>
      <c r="C112" t="s">
        <v>302</v>
      </c>
      <c r="D112" s="13">
        <v>585</v>
      </c>
      <c r="E112" t="s">
        <v>303</v>
      </c>
      <c r="F112" s="1" t="s">
        <v>304</v>
      </c>
    </row>
    <row r="113" ht="148.5" spans="1:6">
      <c r="A113">
        <v>23</v>
      </c>
      <c r="B113" t="s">
        <v>6</v>
      </c>
      <c r="C113" t="s">
        <v>305</v>
      </c>
      <c r="D113" s="13">
        <v>571</v>
      </c>
      <c r="E113" t="s">
        <v>306</v>
      </c>
      <c r="F113" s="1" t="s">
        <v>307</v>
      </c>
    </row>
    <row r="114" ht="229.5" spans="1:6">
      <c r="A114">
        <v>22</v>
      </c>
      <c r="B114" t="s">
        <v>6</v>
      </c>
      <c r="C114" t="s">
        <v>308</v>
      </c>
      <c r="D114" s="13">
        <v>385</v>
      </c>
      <c r="E114" t="s">
        <v>309</v>
      </c>
      <c r="F114" s="1" t="s">
        <v>310</v>
      </c>
    </row>
    <row r="115" ht="27" spans="1:6">
      <c r="A115">
        <v>21</v>
      </c>
      <c r="B115" t="s">
        <v>6</v>
      </c>
      <c r="C115" t="s">
        <v>311</v>
      </c>
      <c r="D115" s="13">
        <v>103639</v>
      </c>
      <c r="E115" t="s">
        <v>312</v>
      </c>
      <c r="F115" s="1" t="s">
        <v>313</v>
      </c>
    </row>
    <row r="116" ht="94.5" spans="1:6">
      <c r="A116">
        <v>20</v>
      </c>
      <c r="B116" t="s">
        <v>6</v>
      </c>
      <c r="C116" t="s">
        <v>314</v>
      </c>
      <c r="D116" s="13">
        <v>103639</v>
      </c>
      <c r="E116" t="s">
        <v>312</v>
      </c>
      <c r="F116" s="1" t="s">
        <v>315</v>
      </c>
    </row>
    <row r="117" ht="81" spans="1:6">
      <c r="A117">
        <v>19</v>
      </c>
      <c r="B117" t="s">
        <v>6</v>
      </c>
      <c r="C117" t="s">
        <v>314</v>
      </c>
      <c r="D117" s="13">
        <v>103199</v>
      </c>
      <c r="E117" t="s">
        <v>316</v>
      </c>
      <c r="F117" s="1" t="s">
        <v>317</v>
      </c>
    </row>
    <row r="118" ht="378" spans="1:6">
      <c r="A118">
        <v>18</v>
      </c>
      <c r="B118" t="s">
        <v>6</v>
      </c>
      <c r="C118" t="s">
        <v>318</v>
      </c>
      <c r="D118" s="13">
        <v>572</v>
      </c>
      <c r="E118" t="s">
        <v>319</v>
      </c>
      <c r="F118" s="1" t="s">
        <v>320</v>
      </c>
    </row>
    <row r="119" ht="54" spans="1:6">
      <c r="A119">
        <v>17</v>
      </c>
      <c r="B119" t="s">
        <v>6</v>
      </c>
      <c r="C119" t="s">
        <v>321</v>
      </c>
      <c r="D119" s="13">
        <v>704</v>
      </c>
      <c r="E119" t="s">
        <v>322</v>
      </c>
      <c r="F119" s="1" t="s">
        <v>323</v>
      </c>
    </row>
    <row r="120" ht="243" spans="1:6">
      <c r="A120">
        <v>16</v>
      </c>
      <c r="B120" t="s">
        <v>6</v>
      </c>
      <c r="C120" t="s">
        <v>321</v>
      </c>
      <c r="D120" s="13">
        <v>399</v>
      </c>
      <c r="E120" t="s">
        <v>239</v>
      </c>
      <c r="F120" s="1" t="s">
        <v>324</v>
      </c>
    </row>
    <row r="121" ht="148.5" spans="1:6">
      <c r="A121">
        <v>15</v>
      </c>
      <c r="B121" t="s">
        <v>6</v>
      </c>
      <c r="C121" t="s">
        <v>325</v>
      </c>
      <c r="D121" s="13">
        <v>737</v>
      </c>
      <c r="E121" t="s">
        <v>278</v>
      </c>
      <c r="F121" s="1" t="s">
        <v>326</v>
      </c>
    </row>
    <row r="122" ht="121.5" spans="1:6">
      <c r="A122">
        <v>14</v>
      </c>
      <c r="B122" t="s">
        <v>6</v>
      </c>
      <c r="C122" t="s">
        <v>327</v>
      </c>
      <c r="D122" s="13">
        <v>337</v>
      </c>
      <c r="E122" t="s">
        <v>110</v>
      </c>
      <c r="F122" s="1" t="s">
        <v>328</v>
      </c>
    </row>
    <row r="123" ht="162" spans="1:6">
      <c r="A123">
        <v>13</v>
      </c>
      <c r="B123" t="s">
        <v>6</v>
      </c>
      <c r="C123" t="s">
        <v>329</v>
      </c>
      <c r="D123" s="13">
        <v>713</v>
      </c>
      <c r="E123" t="s">
        <v>330</v>
      </c>
      <c r="F123" s="1" t="s">
        <v>331</v>
      </c>
    </row>
    <row r="124" ht="108" spans="1:6">
      <c r="A124">
        <v>12</v>
      </c>
      <c r="B124" t="s">
        <v>6</v>
      </c>
      <c r="C124" t="s">
        <v>332</v>
      </c>
      <c r="D124" s="13">
        <v>113299</v>
      </c>
      <c r="E124" t="s">
        <v>333</v>
      </c>
      <c r="F124" s="1" t="s">
        <v>334</v>
      </c>
    </row>
    <row r="125" ht="108" spans="1:6">
      <c r="A125">
        <v>11</v>
      </c>
      <c r="B125" t="s">
        <v>6</v>
      </c>
      <c r="C125" t="s">
        <v>332</v>
      </c>
      <c r="D125" s="13">
        <v>108277</v>
      </c>
      <c r="E125" t="s">
        <v>335</v>
      </c>
      <c r="F125" s="1" t="s">
        <v>336</v>
      </c>
    </row>
    <row r="126" ht="135" spans="1:6">
      <c r="A126">
        <v>10</v>
      </c>
      <c r="B126" t="s">
        <v>6</v>
      </c>
      <c r="C126" t="s">
        <v>337</v>
      </c>
      <c r="D126" s="13">
        <v>743</v>
      </c>
      <c r="E126" t="s">
        <v>53</v>
      </c>
      <c r="F126" s="1" t="s">
        <v>338</v>
      </c>
    </row>
    <row r="127" ht="94.5" spans="1:6">
      <c r="A127">
        <v>9</v>
      </c>
      <c r="B127" t="s">
        <v>6</v>
      </c>
      <c r="C127" t="s">
        <v>337</v>
      </c>
      <c r="D127" s="13">
        <v>114622</v>
      </c>
      <c r="E127" t="s">
        <v>23</v>
      </c>
      <c r="F127" s="1" t="s">
        <v>339</v>
      </c>
    </row>
    <row r="128" ht="40.5" spans="1:6">
      <c r="A128">
        <v>8</v>
      </c>
      <c r="B128" t="s">
        <v>6</v>
      </c>
      <c r="C128" t="s">
        <v>337</v>
      </c>
      <c r="D128" s="13">
        <v>716</v>
      </c>
      <c r="E128" t="s">
        <v>340</v>
      </c>
      <c r="F128" s="1" t="s">
        <v>341</v>
      </c>
    </row>
    <row r="129" spans="1:6">
      <c r="A129">
        <v>7</v>
      </c>
      <c r="B129" t="s">
        <v>6</v>
      </c>
      <c r="C129" t="s">
        <v>342</v>
      </c>
      <c r="D129" s="13">
        <v>329</v>
      </c>
      <c r="E129" t="s">
        <v>343</v>
      </c>
      <c r="F129" s="1" t="s">
        <v>344</v>
      </c>
    </row>
    <row r="130" spans="1:6">
      <c r="A130">
        <v>6</v>
      </c>
      <c r="B130" t="s">
        <v>6</v>
      </c>
      <c r="C130" t="s">
        <v>345</v>
      </c>
      <c r="D130" s="13">
        <v>122906</v>
      </c>
      <c r="E130" t="s">
        <v>346</v>
      </c>
      <c r="F130" s="1" t="s">
        <v>347</v>
      </c>
    </row>
    <row r="131" ht="94.5" spans="1:6">
      <c r="A131">
        <v>5</v>
      </c>
      <c r="B131" t="s">
        <v>6</v>
      </c>
      <c r="C131" t="s">
        <v>345</v>
      </c>
      <c r="D131" s="13">
        <v>102564</v>
      </c>
      <c r="E131" t="s">
        <v>348</v>
      </c>
      <c r="F131" s="1" t="s">
        <v>349</v>
      </c>
    </row>
    <row r="132" ht="94.5" spans="1:6">
      <c r="A132">
        <v>4</v>
      </c>
      <c r="B132" t="s">
        <v>6</v>
      </c>
      <c r="C132" t="s">
        <v>350</v>
      </c>
      <c r="D132" s="13">
        <v>546</v>
      </c>
      <c r="E132" t="s">
        <v>351</v>
      </c>
      <c r="F132" s="1" t="s">
        <v>352</v>
      </c>
    </row>
    <row r="133" ht="54" spans="1:6">
      <c r="A133">
        <v>3</v>
      </c>
      <c r="B133" t="s">
        <v>6</v>
      </c>
      <c r="C133" t="s">
        <v>350</v>
      </c>
      <c r="D133" s="13">
        <v>116482</v>
      </c>
      <c r="E133" t="s">
        <v>353</v>
      </c>
      <c r="F133" s="1" t="s">
        <v>354</v>
      </c>
    </row>
    <row r="134" ht="108" spans="1:6">
      <c r="A134">
        <v>2</v>
      </c>
      <c r="B134" t="s">
        <v>6</v>
      </c>
      <c r="C134" t="s">
        <v>355</v>
      </c>
      <c r="D134" s="13">
        <v>118758</v>
      </c>
      <c r="E134" t="s">
        <v>356</v>
      </c>
      <c r="F134" s="1" t="s">
        <v>357</v>
      </c>
    </row>
    <row r="135" ht="27" spans="1:6">
      <c r="A135">
        <v>1</v>
      </c>
      <c r="B135" t="s">
        <v>6</v>
      </c>
      <c r="C135" t="s">
        <v>358</v>
      </c>
      <c r="D135" s="13">
        <v>709</v>
      </c>
      <c r="E135" t="s">
        <v>81</v>
      </c>
      <c r="F135" s="1" t="s">
        <v>359</v>
      </c>
    </row>
  </sheetData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workbookViewId="0">
      <selection activeCell="H32" sqref="H32"/>
    </sheetView>
  </sheetViews>
  <sheetFormatPr defaultColWidth="9" defaultRowHeight="13.5"/>
  <cols>
    <col min="1" max="1" width="9.625" style="8"/>
    <col min="2" max="2" width="29.5" style="8" customWidth="1"/>
    <col min="3" max="3" width="22.25" style="8" customWidth="1"/>
    <col min="4" max="4" width="17.25" style="8"/>
    <col min="5" max="5" width="17.25" style="9"/>
    <col min="6" max="6" width="9" style="8"/>
    <col min="7" max="7" width="10.375" style="8"/>
    <col min="8" max="8" width="26.875" style="8" customWidth="1"/>
    <col min="9" max="16384" width="9" style="8"/>
  </cols>
  <sheetData>
    <row r="1" spans="1:8">
      <c r="A1" s="8" t="s">
        <v>360</v>
      </c>
      <c r="B1" s="8" t="s">
        <v>361</v>
      </c>
      <c r="C1" s="8" t="s">
        <v>362</v>
      </c>
      <c r="D1" s="8" t="s">
        <v>363</v>
      </c>
      <c r="E1" s="9" t="s">
        <v>364</v>
      </c>
      <c r="F1" s="8" t="s">
        <v>365</v>
      </c>
      <c r="G1" s="8" t="s">
        <v>366</v>
      </c>
      <c r="H1" s="8" t="s">
        <v>1</v>
      </c>
    </row>
    <row r="2" spans="1:9">
      <c r="A2" s="8">
        <v>245065</v>
      </c>
      <c r="B2" s="8" t="s">
        <v>367</v>
      </c>
      <c r="C2" s="8" t="s">
        <v>368</v>
      </c>
      <c r="D2" s="8">
        <v>1324</v>
      </c>
      <c r="E2" s="9">
        <v>1324</v>
      </c>
      <c r="F2" s="8">
        <v>11.94</v>
      </c>
      <c r="G2" s="8">
        <f>E2*F2</f>
        <v>15808.56</v>
      </c>
      <c r="H2" s="8">
        <f>VLOOKUP(A2,第四次需求明细!C:G,5,0)</f>
        <v>0</v>
      </c>
      <c r="I2" s="8">
        <f>VLOOKUP(A2,[3]汇总表!$A:$H,8,0)</f>
        <v>366</v>
      </c>
    </row>
    <row r="3" spans="1:9">
      <c r="A3" s="8">
        <v>150090</v>
      </c>
      <c r="B3" s="8" t="s">
        <v>369</v>
      </c>
      <c r="C3" s="8" t="s">
        <v>370</v>
      </c>
      <c r="D3" s="8">
        <v>792</v>
      </c>
      <c r="E3" s="9">
        <v>360</v>
      </c>
      <c r="F3" s="8">
        <f>VLOOKUP(A3,[2]Sheet1!$B$1:$L$65536,11,0)</f>
        <v>160.8</v>
      </c>
      <c r="G3" s="8">
        <f t="shared" ref="G3:G34" si="0">E3*F3</f>
        <v>57888</v>
      </c>
      <c r="H3" s="8">
        <f>VLOOKUP(A3,第四次需求明细!C:G,5,0)</f>
        <v>0</v>
      </c>
      <c r="I3" s="8">
        <f>VLOOKUP(A3,[3]汇总表!$A:$H,8,0)</f>
        <v>6</v>
      </c>
    </row>
    <row r="4" spans="1:9">
      <c r="A4" s="8">
        <v>181297</v>
      </c>
      <c r="B4" s="8" t="s">
        <v>371</v>
      </c>
      <c r="C4" s="8" t="s">
        <v>372</v>
      </c>
      <c r="D4" s="8">
        <v>294</v>
      </c>
      <c r="E4" s="9">
        <f>D4/2</f>
        <v>147</v>
      </c>
      <c r="F4" s="8">
        <f>VLOOKUP(A4,[2]Sheet1!$B$1:$L$65536,11,0)</f>
        <v>112.8</v>
      </c>
      <c r="G4" s="8">
        <f t="shared" si="0"/>
        <v>16581.6</v>
      </c>
      <c r="H4" s="8">
        <f>VLOOKUP(A4,第四次需求明细!C:G,5,0)</f>
        <v>0</v>
      </c>
      <c r="I4" s="8">
        <f>VLOOKUP(A4,[3]汇总表!$A:$H,8,0)</f>
        <v>31</v>
      </c>
    </row>
    <row r="5" spans="1:9">
      <c r="A5" s="8">
        <v>181299</v>
      </c>
      <c r="B5" s="8" t="s">
        <v>373</v>
      </c>
      <c r="C5" s="8" t="s">
        <v>370</v>
      </c>
      <c r="D5" s="8">
        <v>269</v>
      </c>
      <c r="E5" s="9">
        <v>80</v>
      </c>
      <c r="F5" s="8">
        <f>VLOOKUP(A5,[2]Sheet1!$B$1:$L$65536,11,0)</f>
        <v>118.8</v>
      </c>
      <c r="G5" s="8">
        <f t="shared" si="0"/>
        <v>9504</v>
      </c>
      <c r="H5" s="8">
        <f>VLOOKUP(A5,第四次需求明细!C:G,5,0)</f>
        <v>0</v>
      </c>
      <c r="I5" s="8">
        <f>VLOOKUP(A5,[3]汇总表!$A:$H,8,0)</f>
        <v>50</v>
      </c>
    </row>
    <row r="6" spans="1:9">
      <c r="A6" s="8">
        <v>150089</v>
      </c>
      <c r="B6" s="8" t="s">
        <v>374</v>
      </c>
      <c r="C6" s="8" t="s">
        <v>372</v>
      </c>
      <c r="D6" s="8">
        <v>264</v>
      </c>
      <c r="E6" s="9">
        <f>D6/2</f>
        <v>132</v>
      </c>
      <c r="F6" s="8">
        <f>VLOOKUP(A6,[2]Sheet1!$B$1:$L$65536,11,0)</f>
        <v>112.8</v>
      </c>
      <c r="G6" s="8">
        <f t="shared" si="0"/>
        <v>14889.6</v>
      </c>
      <c r="H6" s="8">
        <f>VLOOKUP(A6,第四次需求明细!C:G,5,0)</f>
        <v>0</v>
      </c>
      <c r="I6" s="8">
        <f>VLOOKUP(A6,[3]汇总表!$A:$H,8,0)</f>
        <v>0</v>
      </c>
    </row>
    <row r="7" spans="1:9">
      <c r="A7" s="8">
        <v>150088</v>
      </c>
      <c r="B7" s="8" t="s">
        <v>375</v>
      </c>
      <c r="C7" s="8" t="s">
        <v>376</v>
      </c>
      <c r="D7" s="8">
        <v>240</v>
      </c>
      <c r="E7" s="9">
        <f>D7/2</f>
        <v>120</v>
      </c>
      <c r="F7" s="8">
        <f>VLOOKUP(A7,[2]Sheet1!$B$1:$L$65536,11,0)</f>
        <v>94.8</v>
      </c>
      <c r="G7" s="8">
        <f t="shared" si="0"/>
        <v>11376</v>
      </c>
      <c r="H7" s="8">
        <f>VLOOKUP(A7,第四次需求明细!C:G,5,0)</f>
        <v>0</v>
      </c>
      <c r="I7" s="8">
        <f>VLOOKUP(A7,[3]汇总表!$A:$H,8,0)</f>
        <v>0</v>
      </c>
    </row>
    <row r="8" spans="1:9">
      <c r="A8" s="8">
        <v>214778</v>
      </c>
      <c r="B8" s="8" t="s">
        <v>377</v>
      </c>
      <c r="C8" s="8" t="s">
        <v>378</v>
      </c>
      <c r="D8" s="8">
        <v>231</v>
      </c>
      <c r="E8" s="9">
        <v>120</v>
      </c>
      <c r="F8" s="8">
        <f>VLOOKUP(A8,[2]Sheet1!$B$1:$L$65536,11,0)</f>
        <v>178.8</v>
      </c>
      <c r="G8" s="8">
        <f t="shared" si="0"/>
        <v>21456</v>
      </c>
      <c r="H8" s="8">
        <f>VLOOKUP(A8,第四次需求明细!C:G,5,0)</f>
        <v>0</v>
      </c>
      <c r="I8" s="8">
        <f>VLOOKUP(A8,[3]汇总表!$A:$H,8,0)</f>
        <v>24</v>
      </c>
    </row>
    <row r="9" spans="1:9">
      <c r="A9" s="8">
        <v>166670</v>
      </c>
      <c r="B9" s="8" t="s">
        <v>379</v>
      </c>
      <c r="C9" s="8" t="s">
        <v>380</v>
      </c>
      <c r="D9" s="8">
        <v>227</v>
      </c>
      <c r="E9" s="9">
        <v>120</v>
      </c>
      <c r="F9" s="8">
        <f>VLOOKUP(A9,[2]Sheet1!$B$1:$L$65536,11,0)</f>
        <v>148.8</v>
      </c>
      <c r="G9" s="8">
        <f t="shared" si="0"/>
        <v>17856</v>
      </c>
      <c r="H9" s="8">
        <f>VLOOKUP(A9,第四次需求明细!C:G,5,0)</f>
        <v>0</v>
      </c>
      <c r="I9" s="8">
        <f>VLOOKUP(A9,[3]汇总表!$A:$H,8,0)</f>
        <v>21</v>
      </c>
    </row>
    <row r="10" spans="1:9">
      <c r="A10" s="8">
        <v>172377</v>
      </c>
      <c r="B10" s="8" t="s">
        <v>381</v>
      </c>
      <c r="C10" s="8" t="s">
        <v>382</v>
      </c>
      <c r="D10" s="8">
        <v>214</v>
      </c>
      <c r="E10" s="9">
        <f>D10/2</f>
        <v>107</v>
      </c>
      <c r="F10" s="8">
        <f>VLOOKUP(A10,[2]Sheet1!$B$1:$L$65536,11,0)</f>
        <v>118.8</v>
      </c>
      <c r="G10" s="8">
        <f t="shared" si="0"/>
        <v>12711.6</v>
      </c>
      <c r="H10" s="8">
        <f>VLOOKUP(A10,第四次需求明细!C:G,5,0)</f>
        <v>0</v>
      </c>
      <c r="I10" s="8">
        <f>VLOOKUP(A10,[3]汇总表!$A:$H,8,0)</f>
        <v>6</v>
      </c>
    </row>
    <row r="11" spans="1:9">
      <c r="A11" s="8">
        <v>215787</v>
      </c>
      <c r="B11" s="8" t="s">
        <v>383</v>
      </c>
      <c r="C11" s="8" t="s">
        <v>382</v>
      </c>
      <c r="D11" s="8">
        <v>207</v>
      </c>
      <c r="E11" s="9">
        <v>110</v>
      </c>
      <c r="F11" s="8">
        <f>VLOOKUP(A11,[2]Sheet1!$B$1:$L$65536,11,0)</f>
        <v>100.8</v>
      </c>
      <c r="G11" s="8">
        <f t="shared" si="0"/>
        <v>11088</v>
      </c>
      <c r="H11" s="8">
        <f>VLOOKUP(A11,第四次需求明细!C:G,5,0)</f>
        <v>0</v>
      </c>
      <c r="I11" s="8">
        <f>VLOOKUP(A11,[3]汇总表!$A:$H,8,0)</f>
        <v>12</v>
      </c>
    </row>
    <row r="12" spans="1:9">
      <c r="A12" s="8">
        <v>218904</v>
      </c>
      <c r="B12" s="8" t="s">
        <v>384</v>
      </c>
      <c r="C12" s="8" t="s">
        <v>385</v>
      </c>
      <c r="D12" s="8">
        <v>197</v>
      </c>
      <c r="E12" s="9">
        <v>100</v>
      </c>
      <c r="F12" s="8">
        <f>VLOOKUP(A12,[2]Sheet1!$B$1:$L$65536,11,0)</f>
        <v>184.8</v>
      </c>
      <c r="G12" s="8">
        <f t="shared" si="0"/>
        <v>18480</v>
      </c>
      <c r="H12" s="8">
        <f>VLOOKUP(A12,第四次需求明细!C:G,5,0)</f>
        <v>0</v>
      </c>
      <c r="I12" s="8">
        <f>VLOOKUP(A12,[3]汇总表!$A:$H,8,0)</f>
        <v>4</v>
      </c>
    </row>
    <row r="13" spans="1:9">
      <c r="A13" s="8">
        <v>191033</v>
      </c>
      <c r="B13" s="8" t="s">
        <v>386</v>
      </c>
      <c r="C13" s="8" t="s">
        <v>378</v>
      </c>
      <c r="D13" s="8">
        <v>193</v>
      </c>
      <c r="E13" s="9">
        <v>100</v>
      </c>
      <c r="F13" s="8">
        <f>VLOOKUP(A13,[2]Sheet1!$B$1:$L$65536,11,0)</f>
        <v>238.8</v>
      </c>
      <c r="G13" s="8">
        <f t="shared" si="0"/>
        <v>23880</v>
      </c>
      <c r="H13" s="8">
        <f>VLOOKUP(A13,第四次需求明细!C:G,5,0)</f>
        <v>0</v>
      </c>
      <c r="I13" s="8">
        <f>VLOOKUP(A13,[3]汇总表!$A:$H,8,0)</f>
        <v>0</v>
      </c>
    </row>
    <row r="14" spans="1:9">
      <c r="A14" s="8">
        <v>150094</v>
      </c>
      <c r="B14" s="8" t="s">
        <v>387</v>
      </c>
      <c r="C14" s="8" t="s">
        <v>376</v>
      </c>
      <c r="D14" s="8">
        <v>190</v>
      </c>
      <c r="E14" s="9">
        <v>80</v>
      </c>
      <c r="F14" s="8">
        <f>VLOOKUP(A14,[2]Sheet1!$B$1:$L$65536,11,0)</f>
        <v>52.8</v>
      </c>
      <c r="G14" s="8">
        <f t="shared" si="0"/>
        <v>4224</v>
      </c>
      <c r="H14" s="8">
        <f>VLOOKUP(A14,第四次需求明细!C:G,5,0)</f>
        <v>0</v>
      </c>
      <c r="I14" s="8">
        <f>VLOOKUP(A14,[3]汇总表!$A:$H,8,0)</f>
        <v>15</v>
      </c>
    </row>
    <row r="15" spans="1:9">
      <c r="A15" s="8">
        <v>150093</v>
      </c>
      <c r="B15" s="8" t="s">
        <v>387</v>
      </c>
      <c r="C15" s="8" t="s">
        <v>388</v>
      </c>
      <c r="D15" s="8">
        <v>189</v>
      </c>
      <c r="E15" s="9">
        <v>80</v>
      </c>
      <c r="F15" s="8">
        <f>VLOOKUP(A15,[2]Sheet1!$B$1:$L$65536,11,0)</f>
        <v>100.8</v>
      </c>
      <c r="G15" s="8">
        <f t="shared" si="0"/>
        <v>8064</v>
      </c>
      <c r="H15" s="8">
        <f>VLOOKUP(A15,第四次需求明细!C:G,5,0)</f>
        <v>0</v>
      </c>
      <c r="I15" s="8">
        <f>VLOOKUP(A15,[3]汇总表!$A:$H,8,0)</f>
        <v>123</v>
      </c>
    </row>
    <row r="16" spans="1:9">
      <c r="A16" s="8">
        <v>150077</v>
      </c>
      <c r="B16" s="8" t="s">
        <v>389</v>
      </c>
      <c r="C16" s="8" t="s">
        <v>382</v>
      </c>
      <c r="D16" s="8">
        <v>175</v>
      </c>
      <c r="E16" s="9">
        <v>80</v>
      </c>
      <c r="F16" s="8">
        <f>VLOOKUP(A16,[2]Sheet1!$B$1:$L$65536,11,0)</f>
        <v>94.8</v>
      </c>
      <c r="G16" s="8">
        <f t="shared" si="0"/>
        <v>7584</v>
      </c>
      <c r="H16" s="8">
        <f>VLOOKUP(A16,第四次需求明细!C:G,5,0)</f>
        <v>0</v>
      </c>
      <c r="I16" s="8">
        <f>VLOOKUP(A16,[3]汇总表!$A:$H,8,0)</f>
        <v>9</v>
      </c>
    </row>
    <row r="17" spans="1:9">
      <c r="A17" s="8">
        <v>236550</v>
      </c>
      <c r="B17" s="8" t="s">
        <v>390</v>
      </c>
      <c r="C17" s="8" t="s">
        <v>370</v>
      </c>
      <c r="D17" s="8">
        <v>148</v>
      </c>
      <c r="E17" s="9">
        <f>D17/2</f>
        <v>74</v>
      </c>
      <c r="F17" s="8">
        <f>VLOOKUP(A17,[2]Sheet1!$B$1:$L$65536,11,0)</f>
        <v>172.8</v>
      </c>
      <c r="G17" s="8">
        <f t="shared" si="0"/>
        <v>12787.2</v>
      </c>
      <c r="H17" s="8">
        <f>VLOOKUP(A17,第四次需求明细!C:G,5,0)</f>
        <v>0</v>
      </c>
      <c r="I17" s="8">
        <f>VLOOKUP(A17,[3]汇总表!$A:$H,8,0)</f>
        <v>14</v>
      </c>
    </row>
    <row r="18" spans="1:9">
      <c r="A18" s="8">
        <v>150102</v>
      </c>
      <c r="B18" s="8" t="s">
        <v>391</v>
      </c>
      <c r="C18" s="8" t="s">
        <v>392</v>
      </c>
      <c r="D18" s="8">
        <v>136</v>
      </c>
      <c r="E18" s="9">
        <f>D18/2</f>
        <v>68</v>
      </c>
      <c r="F18" s="8">
        <f>VLOOKUP(A18,[2]Sheet1!$B$1:$L$65536,11,0)</f>
        <v>196.8</v>
      </c>
      <c r="G18" s="8">
        <f t="shared" si="0"/>
        <v>13382.4</v>
      </c>
      <c r="H18" s="8">
        <f>VLOOKUP(A18,第四次需求明细!C:G,5,0)</f>
        <v>0</v>
      </c>
      <c r="I18" s="8">
        <f>VLOOKUP(A18,[3]汇总表!$A:$H,8,0)</f>
        <v>23</v>
      </c>
    </row>
    <row r="19" spans="1:9">
      <c r="A19" s="8">
        <v>184997</v>
      </c>
      <c r="B19" s="8" t="s">
        <v>393</v>
      </c>
      <c r="C19" s="8" t="s">
        <v>394</v>
      </c>
      <c r="D19" s="8">
        <v>134</v>
      </c>
      <c r="E19" s="9">
        <f>D19/2</f>
        <v>67</v>
      </c>
      <c r="F19" s="8">
        <f>VLOOKUP(A19,[2]Sheet1!$B$1:$L$65536,11,0)</f>
        <v>154.8</v>
      </c>
      <c r="G19" s="8">
        <f t="shared" si="0"/>
        <v>10371.6</v>
      </c>
      <c r="H19" s="8">
        <f>VLOOKUP(A19,第四次需求明细!C:G,5,0)</f>
        <v>0</v>
      </c>
      <c r="I19" s="8">
        <f>VLOOKUP(A19,[3]汇总表!$A:$H,8,0)</f>
        <v>15</v>
      </c>
    </row>
    <row r="20" spans="1:9">
      <c r="A20" s="8">
        <v>181301</v>
      </c>
      <c r="B20" s="8" t="s">
        <v>395</v>
      </c>
      <c r="C20" s="8" t="s">
        <v>396</v>
      </c>
      <c r="D20" s="8">
        <v>125</v>
      </c>
      <c r="E20" s="9">
        <v>80</v>
      </c>
      <c r="F20" s="8">
        <f>VLOOKUP(A20,[2]Sheet1!$B$1:$L$65536,11,0)</f>
        <v>100.8</v>
      </c>
      <c r="G20" s="8">
        <f t="shared" si="0"/>
        <v>8064</v>
      </c>
      <c r="H20" s="8">
        <f>VLOOKUP(A20,第四次需求明细!C:G,5,0)</f>
        <v>0</v>
      </c>
      <c r="I20" s="8">
        <f>VLOOKUP(A20,[3]汇总表!$A:$H,8,0)</f>
        <v>40</v>
      </c>
    </row>
    <row r="21" spans="1:9">
      <c r="A21" s="8">
        <v>150086</v>
      </c>
      <c r="B21" s="8" t="s">
        <v>397</v>
      </c>
      <c r="C21" s="8" t="s">
        <v>372</v>
      </c>
      <c r="D21" s="8">
        <v>117</v>
      </c>
      <c r="E21" s="9">
        <v>80</v>
      </c>
      <c r="F21" s="8">
        <f>VLOOKUP(A21,[2]Sheet1!$B$1:$L$65536,11,0)</f>
        <v>112.8</v>
      </c>
      <c r="G21" s="8">
        <f t="shared" si="0"/>
        <v>9024</v>
      </c>
      <c r="H21" s="8">
        <f>VLOOKUP(A21,第四次需求明细!C:G,5,0)</f>
        <v>0</v>
      </c>
      <c r="I21" s="8">
        <f>VLOOKUP(A21,[3]汇总表!$A:$H,8,0)</f>
        <v>10</v>
      </c>
    </row>
    <row r="22" spans="1:9">
      <c r="A22" s="8">
        <v>236580</v>
      </c>
      <c r="B22" s="8" t="s">
        <v>390</v>
      </c>
      <c r="C22" s="8" t="s">
        <v>398</v>
      </c>
      <c r="D22" s="8">
        <v>106</v>
      </c>
      <c r="E22" s="9">
        <f>D22/2</f>
        <v>53</v>
      </c>
      <c r="F22" s="8">
        <v>27</v>
      </c>
      <c r="G22" s="8">
        <f t="shared" si="0"/>
        <v>1431</v>
      </c>
      <c r="H22" s="8">
        <f>VLOOKUP(A22,第四次需求明细!C:G,5,0)</f>
        <v>0</v>
      </c>
      <c r="I22" s="8">
        <f>VLOOKUP(A22,[3]汇总表!$A:$H,8,0)</f>
        <v>8</v>
      </c>
    </row>
    <row r="23" spans="1:9">
      <c r="A23" s="8">
        <v>215791</v>
      </c>
      <c r="B23" s="8" t="s">
        <v>381</v>
      </c>
      <c r="C23" s="8" t="s">
        <v>399</v>
      </c>
      <c r="D23" s="8">
        <v>90</v>
      </c>
      <c r="E23" s="9">
        <v>40</v>
      </c>
      <c r="F23" s="8">
        <f>VLOOKUP(A23,[2]Sheet1!$B$1:$L$65536,11,0)</f>
        <v>40.8</v>
      </c>
      <c r="G23" s="8">
        <f t="shared" si="0"/>
        <v>1632</v>
      </c>
      <c r="H23" s="8">
        <f>VLOOKUP(A23,第四次需求明细!C:G,5,0)</f>
        <v>0</v>
      </c>
      <c r="I23" s="8">
        <f>VLOOKUP(A23,[3]汇总表!$A:$H,8,0)</f>
        <v>324</v>
      </c>
    </row>
    <row r="24" spans="1:9">
      <c r="A24" s="8">
        <v>150087</v>
      </c>
      <c r="B24" s="8" t="s">
        <v>400</v>
      </c>
      <c r="C24" s="8" t="s">
        <v>401</v>
      </c>
      <c r="D24" s="8">
        <v>82</v>
      </c>
      <c r="E24" s="9">
        <v>30</v>
      </c>
      <c r="F24" s="8">
        <f>VLOOKUP(A24,[2]Sheet1!$B$1:$L$65536,11,0)</f>
        <v>112.8</v>
      </c>
      <c r="G24" s="8">
        <f t="shared" si="0"/>
        <v>3384</v>
      </c>
      <c r="H24" s="8">
        <f>VLOOKUP(A24,第四次需求明细!C:G,5,0)</f>
        <v>0</v>
      </c>
      <c r="I24" s="8">
        <f>VLOOKUP(A24,[3]汇总表!$A:$H,8,0)</f>
        <v>6</v>
      </c>
    </row>
    <row r="25" spans="1:9">
      <c r="A25" s="8">
        <v>242575</v>
      </c>
      <c r="B25" s="8" t="s">
        <v>402</v>
      </c>
      <c r="C25" s="8" t="s">
        <v>370</v>
      </c>
      <c r="D25" s="8">
        <v>78</v>
      </c>
      <c r="E25" s="9">
        <f>D25/2</f>
        <v>39</v>
      </c>
      <c r="F25" s="8">
        <f>VLOOKUP(A25,[2]Sheet1!$B$1:$L$65536,11,0)</f>
        <v>238.8</v>
      </c>
      <c r="G25" s="8">
        <f t="shared" si="0"/>
        <v>9313.2</v>
      </c>
      <c r="H25" s="8">
        <f>VLOOKUP(A25,第四次需求明细!C:G,5,0)</f>
        <v>0</v>
      </c>
      <c r="I25" s="8">
        <f>VLOOKUP(A25,[3]汇总表!$A:$H,8,0)</f>
        <v>64</v>
      </c>
    </row>
    <row r="26" spans="1:9">
      <c r="A26" s="8">
        <v>181291</v>
      </c>
      <c r="B26" s="8" t="s">
        <v>403</v>
      </c>
      <c r="C26" s="8" t="s">
        <v>378</v>
      </c>
      <c r="D26" s="8">
        <v>71</v>
      </c>
      <c r="E26" s="9">
        <v>71</v>
      </c>
      <c r="F26" s="8">
        <f>VLOOKUP(A26,[2]Sheet1!$B$1:$L$65536,11,0)</f>
        <v>178.8</v>
      </c>
      <c r="G26" s="8">
        <f t="shared" si="0"/>
        <v>12694.8</v>
      </c>
      <c r="H26" s="8">
        <f>VLOOKUP(A26,第四次需求明细!C:G,5,0)</f>
        <v>0</v>
      </c>
      <c r="I26" s="8">
        <f>VLOOKUP(A26,[3]汇总表!$A:$H,8,0)</f>
        <v>4</v>
      </c>
    </row>
    <row r="27" spans="1:9">
      <c r="A27" s="8">
        <v>242574</v>
      </c>
      <c r="B27" s="8" t="s">
        <v>404</v>
      </c>
      <c r="C27" s="8" t="s">
        <v>392</v>
      </c>
      <c r="D27" s="8">
        <v>70</v>
      </c>
      <c r="E27" s="9">
        <f>D27/2</f>
        <v>35</v>
      </c>
      <c r="F27" s="8">
        <f>VLOOKUP(A27,[2]Sheet1!$B$1:$L$65536,11,0)</f>
        <v>202.8</v>
      </c>
      <c r="G27" s="8">
        <f t="shared" si="0"/>
        <v>7098</v>
      </c>
      <c r="H27" s="8">
        <f>VLOOKUP(A27,第四次需求明细!C:G,5,0)</f>
        <v>0</v>
      </c>
      <c r="I27" s="8">
        <f>VLOOKUP(A27,[3]汇总表!$A:$H,8,0)</f>
        <v>44</v>
      </c>
    </row>
    <row r="28" spans="1:9">
      <c r="A28" s="8">
        <v>89062</v>
      </c>
      <c r="B28" s="8" t="s">
        <v>405</v>
      </c>
      <c r="C28" s="8" t="s">
        <v>370</v>
      </c>
      <c r="D28" s="8">
        <v>68</v>
      </c>
      <c r="E28" s="9">
        <f>D28/2</f>
        <v>34</v>
      </c>
      <c r="F28" s="8">
        <f>VLOOKUP(A28,[2]Sheet1!$B$1:$L$65536,11,0)</f>
        <v>154.8</v>
      </c>
      <c r="G28" s="8">
        <f t="shared" si="0"/>
        <v>5263.2</v>
      </c>
      <c r="H28" s="8">
        <f>VLOOKUP(A28,第四次需求明细!C:G,5,0)</f>
        <v>0</v>
      </c>
      <c r="I28" s="8">
        <f>VLOOKUP(A28,[3]汇总表!$A:$H,8,0)</f>
        <v>12</v>
      </c>
    </row>
    <row r="29" spans="1:9">
      <c r="A29" s="8">
        <v>150096</v>
      </c>
      <c r="B29" s="8" t="s">
        <v>406</v>
      </c>
      <c r="C29" s="8" t="s">
        <v>370</v>
      </c>
      <c r="D29" s="8">
        <v>65</v>
      </c>
      <c r="E29" s="9">
        <v>20</v>
      </c>
      <c r="F29" s="8">
        <f>VLOOKUP(A29,[2]Sheet1!$B$1:$L$65536,11,0)</f>
        <v>172.8</v>
      </c>
      <c r="G29" s="8">
        <f t="shared" si="0"/>
        <v>3456</v>
      </c>
      <c r="H29" s="8">
        <f>VLOOKUP(A29,第四次需求明细!C:G,5,0)</f>
        <v>0</v>
      </c>
      <c r="I29" s="8">
        <f>VLOOKUP(A29,[3]汇总表!$A:$H,8,0)</f>
        <v>6</v>
      </c>
    </row>
    <row r="30" spans="1:9">
      <c r="A30" s="8">
        <v>150095</v>
      </c>
      <c r="B30" s="8" t="s">
        <v>407</v>
      </c>
      <c r="C30" s="8" t="s">
        <v>378</v>
      </c>
      <c r="D30" s="8">
        <v>62</v>
      </c>
      <c r="E30" s="9">
        <f>D30/2</f>
        <v>31</v>
      </c>
      <c r="F30" s="8">
        <f>VLOOKUP(A30,[2]Sheet1!$B$1:$L$65536,11,0)</f>
        <v>232.8</v>
      </c>
      <c r="G30" s="8">
        <f t="shared" si="0"/>
        <v>7216.8</v>
      </c>
      <c r="H30" s="8">
        <f>VLOOKUP(A30,第四次需求明细!C:G,5,0)</f>
        <v>0</v>
      </c>
      <c r="I30" s="8">
        <f>VLOOKUP(A30,[3]汇总表!$A:$H,8,0)</f>
        <v>6</v>
      </c>
    </row>
    <row r="31" spans="1:9">
      <c r="A31" s="8">
        <v>232483</v>
      </c>
      <c r="B31" s="8" t="s">
        <v>408</v>
      </c>
      <c r="C31" s="8" t="s">
        <v>376</v>
      </c>
      <c r="D31" s="8">
        <v>58</v>
      </c>
      <c r="E31" s="9">
        <f>D31/2</f>
        <v>29</v>
      </c>
      <c r="F31" s="8">
        <f>VLOOKUP(A31,[2]Sheet1!$B$1:$L$65536,11,0)</f>
        <v>118.8</v>
      </c>
      <c r="G31" s="8">
        <f t="shared" si="0"/>
        <v>3445.2</v>
      </c>
      <c r="H31" s="8">
        <f>VLOOKUP(A31,第四次需求明细!C:G,5,0)</f>
        <v>0</v>
      </c>
      <c r="I31" s="8">
        <f>VLOOKUP(A31,[3]汇总表!$A:$H,8,0)</f>
        <v>6</v>
      </c>
    </row>
    <row r="32" spans="1:9">
      <c r="A32" s="8">
        <v>185347</v>
      </c>
      <c r="B32" s="8" t="s">
        <v>409</v>
      </c>
      <c r="C32" s="8" t="s">
        <v>398</v>
      </c>
      <c r="D32" s="8">
        <v>57</v>
      </c>
      <c r="E32" s="9">
        <v>18</v>
      </c>
      <c r="F32" s="8">
        <f>VLOOKUP(A32,[2]Sheet1!$B$1:$L$65536,11,0)</f>
        <v>172.8</v>
      </c>
      <c r="G32" s="8">
        <f t="shared" si="0"/>
        <v>3110.4</v>
      </c>
      <c r="H32" s="10" t="str">
        <f>VLOOKUP(A32,第四次需求明细!C:G,5,0)</f>
        <v>有货但不好卖</v>
      </c>
      <c r="I32" s="8">
        <f>VLOOKUP(A32,[3]汇总表!$A:$H,8,0)</f>
        <v>0</v>
      </c>
    </row>
    <row r="33" spans="1:9">
      <c r="A33" s="8">
        <v>150092</v>
      </c>
      <c r="B33" s="8" t="s">
        <v>410</v>
      </c>
      <c r="C33" s="8" t="s">
        <v>411</v>
      </c>
      <c r="D33" s="8">
        <v>53</v>
      </c>
      <c r="E33" s="9">
        <v>25</v>
      </c>
      <c r="F33" s="8">
        <f>VLOOKUP(A33,[2]Sheet1!$B$1:$L$65536,11,0)</f>
        <v>100.8</v>
      </c>
      <c r="G33" s="8">
        <f t="shared" si="0"/>
        <v>2520</v>
      </c>
      <c r="H33" s="8">
        <f>VLOOKUP(A33,第四次需求明细!C:G,5,0)</f>
        <v>0</v>
      </c>
      <c r="I33" s="8" t="e">
        <f>VLOOKUP(A33,[3]汇总表!$A:$H,8,0)</f>
        <v>#N/A</v>
      </c>
    </row>
    <row r="34" spans="1:9">
      <c r="A34" s="8">
        <v>204080</v>
      </c>
      <c r="B34" s="8" t="s">
        <v>412</v>
      </c>
      <c r="C34" s="8" t="s">
        <v>372</v>
      </c>
      <c r="D34" s="8">
        <v>50</v>
      </c>
      <c r="E34" s="9">
        <v>20</v>
      </c>
      <c r="F34" s="8">
        <f>VLOOKUP(A34,[2]Sheet1!$B$1:$L$65536,11,0)</f>
        <v>136.8</v>
      </c>
      <c r="G34" s="8">
        <f t="shared" si="0"/>
        <v>2736</v>
      </c>
      <c r="H34" s="8">
        <f>VLOOKUP(A34,第四次需求明细!C:G,5,0)</f>
        <v>0</v>
      </c>
      <c r="I34" s="8">
        <f>VLOOKUP(A34,[3]汇总表!$A:$H,8,0)</f>
        <v>6</v>
      </c>
    </row>
    <row r="35" spans="1:9">
      <c r="A35" s="8">
        <v>236548</v>
      </c>
      <c r="B35" s="8" t="s">
        <v>413</v>
      </c>
      <c r="C35" s="8" t="s">
        <v>414</v>
      </c>
      <c r="D35" s="8">
        <v>50</v>
      </c>
      <c r="E35" s="9">
        <v>20</v>
      </c>
      <c r="F35" s="8">
        <f>VLOOKUP(A35,[2]Sheet1!$B$1:$L$65536,11,0)</f>
        <v>190.8</v>
      </c>
      <c r="G35" s="8">
        <f t="shared" ref="G35:G56" si="1">E35*F35</f>
        <v>3816</v>
      </c>
      <c r="H35" s="8">
        <f>VLOOKUP(A35,第四次需求明细!C:G,5,0)</f>
        <v>0</v>
      </c>
      <c r="I35" s="8">
        <f>VLOOKUP(A35,[3]汇总表!$A:$H,8,0)</f>
        <v>6</v>
      </c>
    </row>
    <row r="36" spans="1:9">
      <c r="A36" s="8">
        <v>204077</v>
      </c>
      <c r="B36" s="8" t="s">
        <v>415</v>
      </c>
      <c r="C36" s="8" t="s">
        <v>370</v>
      </c>
      <c r="D36" s="8">
        <v>49</v>
      </c>
      <c r="E36" s="9">
        <v>25</v>
      </c>
      <c r="F36" s="8">
        <f>VLOOKUP(A36,[2]Sheet1!$B$1:$L$65536,11,0)</f>
        <v>178.8</v>
      </c>
      <c r="G36" s="8">
        <f t="shared" si="1"/>
        <v>4470</v>
      </c>
      <c r="H36" s="8">
        <f>VLOOKUP(A36,第四次需求明细!C:G,5,0)</f>
        <v>0</v>
      </c>
      <c r="I36" s="8">
        <f>VLOOKUP(A36,[3]汇总表!$A:$H,8,0)</f>
        <v>4</v>
      </c>
    </row>
    <row r="37" spans="1:9">
      <c r="A37" s="8">
        <v>242576</v>
      </c>
      <c r="B37" s="8" t="s">
        <v>416</v>
      </c>
      <c r="C37" s="8" t="s">
        <v>378</v>
      </c>
      <c r="D37" s="8">
        <v>48</v>
      </c>
      <c r="E37" s="9">
        <f>D37/2</f>
        <v>24</v>
      </c>
      <c r="F37" s="8">
        <f>VLOOKUP(A37,[2]Sheet1!$B$1:$L$65536,11,0)</f>
        <v>256.8</v>
      </c>
      <c r="G37" s="8">
        <f t="shared" si="1"/>
        <v>6163.2</v>
      </c>
      <c r="H37" s="8">
        <f>VLOOKUP(A37,第四次需求明细!C:G,5,0)</f>
        <v>0</v>
      </c>
      <c r="I37" s="8">
        <f>VLOOKUP(A37,[3]汇总表!$A:$H,8,0)</f>
        <v>56</v>
      </c>
    </row>
    <row r="38" spans="1:9">
      <c r="A38" s="8">
        <v>204079</v>
      </c>
      <c r="B38" s="8" t="s">
        <v>417</v>
      </c>
      <c r="C38" s="8" t="s">
        <v>370</v>
      </c>
      <c r="D38" s="8">
        <v>46</v>
      </c>
      <c r="E38" s="9">
        <f>D38/2</f>
        <v>23</v>
      </c>
      <c r="F38" s="8">
        <f>VLOOKUP(A38,[2]Sheet1!$B$1:$L$65536,11,0)</f>
        <v>202.8</v>
      </c>
      <c r="G38" s="8">
        <f t="shared" si="1"/>
        <v>4664.4</v>
      </c>
      <c r="H38" s="8">
        <f>VLOOKUP(A38,第四次需求明细!C:G,5,0)</f>
        <v>0</v>
      </c>
      <c r="I38" s="8">
        <f>VLOOKUP(A38,[3]汇总表!$A:$H,8,0)</f>
        <v>6</v>
      </c>
    </row>
    <row r="39" spans="1:9">
      <c r="A39" s="8">
        <v>150091</v>
      </c>
      <c r="B39" s="8" t="s">
        <v>369</v>
      </c>
      <c r="C39" s="8" t="s">
        <v>398</v>
      </c>
      <c r="D39" s="8">
        <v>41</v>
      </c>
      <c r="E39" s="9">
        <v>20</v>
      </c>
      <c r="F39" s="8">
        <f>VLOOKUP(A39,[2]Sheet1!$B$1:$L$65536,11,0)</f>
        <v>52.8</v>
      </c>
      <c r="G39" s="8">
        <f t="shared" si="1"/>
        <v>1056</v>
      </c>
      <c r="H39" s="8">
        <f>VLOOKUP(A39,第四次需求明细!C:G,5,0)</f>
        <v>0</v>
      </c>
      <c r="I39" s="8">
        <f>VLOOKUP(A39,[3]汇总表!$A:$H,8,0)</f>
        <v>11</v>
      </c>
    </row>
    <row r="40" spans="1:9">
      <c r="A40" s="8">
        <v>214783</v>
      </c>
      <c r="B40" s="8" t="s">
        <v>418</v>
      </c>
      <c r="C40" s="8" t="s">
        <v>378</v>
      </c>
      <c r="D40" s="8">
        <v>38</v>
      </c>
      <c r="E40" s="9">
        <f>D40/2</f>
        <v>19</v>
      </c>
      <c r="F40" s="8">
        <f>VLOOKUP(A40,[2]Sheet1!$B$1:$L$65536,11,0)</f>
        <v>178.8</v>
      </c>
      <c r="G40" s="8">
        <f t="shared" si="1"/>
        <v>3397.2</v>
      </c>
      <c r="H40" s="8">
        <f>VLOOKUP(A40,第四次需求明细!C:G,5,0)</f>
        <v>0</v>
      </c>
      <c r="I40" s="8">
        <f>VLOOKUP(A40,[3]汇总表!$A:$H,8,0)</f>
        <v>0</v>
      </c>
    </row>
    <row r="41" spans="1:9">
      <c r="A41" s="8">
        <v>214782</v>
      </c>
      <c r="B41" s="8" t="s">
        <v>419</v>
      </c>
      <c r="C41" s="8" t="s">
        <v>370</v>
      </c>
      <c r="D41" s="8">
        <v>37</v>
      </c>
      <c r="E41" s="9">
        <v>18</v>
      </c>
      <c r="F41" s="8">
        <f>VLOOKUP(A41,[2]Sheet1!$B$1:$L$65536,11,0)</f>
        <v>160.8</v>
      </c>
      <c r="G41" s="8">
        <f t="shared" si="1"/>
        <v>2894.4</v>
      </c>
      <c r="H41" s="8">
        <f>VLOOKUP(A41,第四次需求明细!C:G,5,0)</f>
        <v>0</v>
      </c>
      <c r="I41" s="8">
        <f>VLOOKUP(A41,[3]汇总表!$A:$H,8,0)</f>
        <v>0</v>
      </c>
    </row>
    <row r="42" spans="1:9">
      <c r="A42" s="8">
        <v>204078</v>
      </c>
      <c r="B42" s="8" t="s">
        <v>420</v>
      </c>
      <c r="C42" s="8" t="s">
        <v>421</v>
      </c>
      <c r="D42" s="8">
        <v>37</v>
      </c>
      <c r="E42" s="9">
        <v>18</v>
      </c>
      <c r="F42" s="8">
        <f>VLOOKUP(A42,[2]Sheet1!$B$1:$L$65536,11,0)</f>
        <v>130.8</v>
      </c>
      <c r="G42" s="8">
        <f t="shared" si="1"/>
        <v>2354.4</v>
      </c>
      <c r="H42" s="8">
        <f>VLOOKUP(A42,第四次需求明细!C:G,5,0)</f>
        <v>0</v>
      </c>
      <c r="I42" s="8">
        <f>VLOOKUP(A42,[3]汇总表!$A:$H,8,0)</f>
        <v>2</v>
      </c>
    </row>
    <row r="43" spans="1:9">
      <c r="A43" s="8">
        <v>185350</v>
      </c>
      <c r="B43" s="8" t="s">
        <v>422</v>
      </c>
      <c r="C43" s="8" t="s">
        <v>370</v>
      </c>
      <c r="D43" s="8">
        <v>34</v>
      </c>
      <c r="E43" s="9">
        <v>10</v>
      </c>
      <c r="F43" s="8">
        <f>VLOOKUP(A43,[2]Sheet1!$B$1:$L$65536,11,0)</f>
        <v>112.8</v>
      </c>
      <c r="G43" s="8">
        <f t="shared" si="1"/>
        <v>1128</v>
      </c>
      <c r="H43" s="8">
        <f>VLOOKUP(A43,第四次需求明细!C:G,5,0)</f>
        <v>0</v>
      </c>
      <c r="I43" s="8" t="e">
        <f>VLOOKUP(A43,[3]汇总表!$A:$H,8,0)</f>
        <v>#N/A</v>
      </c>
    </row>
    <row r="44" spans="1:9">
      <c r="A44" s="8">
        <v>232093</v>
      </c>
      <c r="B44" s="8" t="s">
        <v>423</v>
      </c>
      <c r="C44" s="8" t="s">
        <v>370</v>
      </c>
      <c r="D44" s="8">
        <v>34</v>
      </c>
      <c r="E44" s="9">
        <v>10</v>
      </c>
      <c r="F44" s="8">
        <f>VLOOKUP(A44,[2]Sheet1!$B$1:$L$65536,11,0)</f>
        <v>112.8</v>
      </c>
      <c r="G44" s="8">
        <f t="shared" si="1"/>
        <v>1128</v>
      </c>
      <c r="H44" s="8">
        <f>VLOOKUP(A44,第四次需求明细!C:G,5,0)</f>
        <v>0</v>
      </c>
      <c r="I44" s="8">
        <f>VLOOKUP(A44,[3]汇总表!$A:$H,8,0)</f>
        <v>2</v>
      </c>
    </row>
    <row r="45" spans="1:9">
      <c r="A45" s="8">
        <v>191176</v>
      </c>
      <c r="B45" s="8" t="s">
        <v>424</v>
      </c>
      <c r="C45" s="8" t="s">
        <v>370</v>
      </c>
      <c r="D45" s="8">
        <v>33</v>
      </c>
      <c r="E45" s="9">
        <v>16</v>
      </c>
      <c r="F45" s="8">
        <f>VLOOKUP(A45,[2]Sheet1!$B$1:$L$65536,11,0)</f>
        <v>100.8</v>
      </c>
      <c r="G45" s="8">
        <f t="shared" si="1"/>
        <v>1612.8</v>
      </c>
      <c r="H45" s="8">
        <f>VLOOKUP(A45,第四次需求明细!C:G,5,0)</f>
        <v>0</v>
      </c>
      <c r="I45" s="8">
        <f>VLOOKUP(A45,[3]汇总表!$A:$H,8,0)</f>
        <v>2</v>
      </c>
    </row>
    <row r="46" spans="1:9">
      <c r="A46" s="8">
        <v>191175</v>
      </c>
      <c r="B46" s="8" t="s">
        <v>425</v>
      </c>
      <c r="C46" s="8" t="s">
        <v>370</v>
      </c>
      <c r="D46" s="8">
        <v>32</v>
      </c>
      <c r="E46" s="9">
        <f>D46/2</f>
        <v>16</v>
      </c>
      <c r="F46" s="8">
        <f>VLOOKUP(A46,[2]Sheet1!$B$1:$L$65536,11,0)</f>
        <v>100.8</v>
      </c>
      <c r="G46" s="8">
        <f t="shared" si="1"/>
        <v>1612.8</v>
      </c>
      <c r="H46" s="8">
        <f>VLOOKUP(A46,第四次需求明细!C:G,5,0)</f>
        <v>0</v>
      </c>
      <c r="I46" s="8">
        <f>VLOOKUP(A46,[3]汇总表!$A:$H,8,0)</f>
        <v>0</v>
      </c>
    </row>
    <row r="47" spans="1:9">
      <c r="A47" s="8">
        <v>241566</v>
      </c>
      <c r="B47" s="8" t="s">
        <v>426</v>
      </c>
      <c r="C47" s="8" t="s">
        <v>427</v>
      </c>
      <c r="D47" s="8">
        <v>31</v>
      </c>
      <c r="E47" s="9">
        <v>15</v>
      </c>
      <c r="F47" s="8">
        <f>VLOOKUP(A47,[2]Sheet1!$B$1:$L$65536,11,0)</f>
        <v>59.4</v>
      </c>
      <c r="G47" s="8">
        <f t="shared" si="1"/>
        <v>891</v>
      </c>
      <c r="H47" s="8">
        <f>VLOOKUP(A47,第四次需求明细!C:G,5,0)</f>
        <v>0</v>
      </c>
      <c r="I47" s="8">
        <f>VLOOKUP(A47,[3]汇总表!$A:$H,8,0)</f>
        <v>4</v>
      </c>
    </row>
    <row r="48" spans="1:9">
      <c r="A48" s="8">
        <v>184993</v>
      </c>
      <c r="B48" s="8" t="s">
        <v>393</v>
      </c>
      <c r="C48" s="8" t="s">
        <v>428</v>
      </c>
      <c r="D48" s="8">
        <v>28</v>
      </c>
      <c r="E48" s="9">
        <f>D48/2</f>
        <v>14</v>
      </c>
      <c r="F48" s="8">
        <f>VLOOKUP(A48,[2]Sheet1!$B$1:$L$65536,11,0)</f>
        <v>82.8</v>
      </c>
      <c r="G48" s="8">
        <f t="shared" si="1"/>
        <v>1159.2</v>
      </c>
      <c r="H48" s="8">
        <f>VLOOKUP(A48,第四次需求明细!C:G,5,0)</f>
        <v>0</v>
      </c>
      <c r="I48" s="8">
        <f>VLOOKUP(A48,[3]汇总表!$A:$H,8,0)</f>
        <v>4</v>
      </c>
    </row>
    <row r="49" spans="1:9">
      <c r="A49" s="8">
        <v>150101</v>
      </c>
      <c r="B49" s="8" t="s">
        <v>429</v>
      </c>
      <c r="C49" s="8" t="s">
        <v>370</v>
      </c>
      <c r="D49" s="8">
        <v>24</v>
      </c>
      <c r="E49" s="9">
        <v>8</v>
      </c>
      <c r="F49" s="8">
        <f>VLOOKUP(A49,[2]Sheet1!$B$1:$L$65536,11,0)</f>
        <v>118.8</v>
      </c>
      <c r="G49" s="8">
        <f t="shared" si="1"/>
        <v>950.4</v>
      </c>
      <c r="H49" s="8">
        <f>VLOOKUP(A49,第四次需求明细!C:G,5,0)</f>
        <v>0</v>
      </c>
      <c r="I49" s="8">
        <f>VLOOKUP(A49,[3]汇总表!$A:$H,8,0)</f>
        <v>4</v>
      </c>
    </row>
    <row r="50" spans="1:9">
      <c r="A50" s="8">
        <v>218919</v>
      </c>
      <c r="B50" s="8" t="s">
        <v>430</v>
      </c>
      <c r="C50" s="8" t="s">
        <v>372</v>
      </c>
      <c r="D50" s="8">
        <v>19</v>
      </c>
      <c r="E50" s="9">
        <v>9</v>
      </c>
      <c r="F50" s="8">
        <f>VLOOKUP(A50,[2]Sheet1!$B$1:$L$65536,11,0)</f>
        <v>100.8</v>
      </c>
      <c r="G50" s="8">
        <f t="shared" si="1"/>
        <v>907.2</v>
      </c>
      <c r="H50" s="8">
        <f>VLOOKUP(A50,第四次需求明细!C:G,5,0)</f>
        <v>0</v>
      </c>
      <c r="I50" s="8">
        <f>VLOOKUP(A50,[3]汇总表!$A:$H,8,0)</f>
        <v>0</v>
      </c>
    </row>
    <row r="51" spans="1:9">
      <c r="A51" s="8">
        <v>237009</v>
      </c>
      <c r="B51" s="8" t="s">
        <v>431</v>
      </c>
      <c r="C51" s="8" t="s">
        <v>399</v>
      </c>
      <c r="D51" s="8">
        <v>16</v>
      </c>
      <c r="E51" s="9">
        <f>D51/2</f>
        <v>8</v>
      </c>
      <c r="F51" s="8">
        <f>VLOOKUP(A51,[2]Sheet1!$B$1:$L$65536,11,0)</f>
        <v>40.8</v>
      </c>
      <c r="G51" s="8">
        <f t="shared" si="1"/>
        <v>326.4</v>
      </c>
      <c r="H51" s="8">
        <f>VLOOKUP(A51,第四次需求明细!C:G,5,0)</f>
        <v>0</v>
      </c>
      <c r="I51" s="8">
        <f>VLOOKUP(A51,[3]汇总表!$A:$H,8,0)</f>
        <v>0</v>
      </c>
    </row>
    <row r="52" spans="1:9">
      <c r="A52" s="8">
        <v>236549</v>
      </c>
      <c r="B52" s="8" t="s">
        <v>413</v>
      </c>
      <c r="C52" s="8" t="s">
        <v>432</v>
      </c>
      <c r="D52" s="8">
        <v>16</v>
      </c>
      <c r="E52" s="9">
        <f>D52</f>
        <v>16</v>
      </c>
      <c r="F52" s="8">
        <f>VLOOKUP(A52,[2]Sheet1!$B$1:$L$65536,11,0)</f>
        <v>40.8</v>
      </c>
      <c r="G52" s="8">
        <f t="shared" si="1"/>
        <v>652.8</v>
      </c>
      <c r="H52" s="8">
        <f>VLOOKUP(A52,第四次需求明细!C:G,5,0)</f>
        <v>0</v>
      </c>
      <c r="I52" s="8">
        <f>VLOOKUP(A52,[3]汇总表!$A:$H,8,0)</f>
        <v>10</v>
      </c>
    </row>
    <row r="53" spans="1:9">
      <c r="A53" s="8">
        <v>192488</v>
      </c>
      <c r="B53" s="8" t="s">
        <v>433</v>
      </c>
      <c r="C53" s="8" t="s">
        <v>434</v>
      </c>
      <c r="D53" s="8">
        <v>13</v>
      </c>
      <c r="E53" s="9">
        <v>6</v>
      </c>
      <c r="F53" s="8">
        <f>VLOOKUP(A53,[2]Sheet1!$B$1:$L$65536,11,0)</f>
        <v>118.8</v>
      </c>
      <c r="G53" s="8">
        <f t="shared" si="1"/>
        <v>712.8</v>
      </c>
      <c r="H53" s="8">
        <f>VLOOKUP(A53,第四次需求明细!C:G,5,0)</f>
        <v>0</v>
      </c>
      <c r="I53" s="8">
        <f>VLOOKUP(A53,[3]汇总表!$A:$H,8,0)</f>
        <v>0</v>
      </c>
    </row>
    <row r="54" spans="7:9">
      <c r="G54" s="8">
        <f>SUM(G2:G53)</f>
        <v>408218.16</v>
      </c>
      <c r="I54" s="8" t="e">
        <f>VLOOKUP(A54,[3]汇总表!$A:$H,8,0)</f>
        <v>#N/A</v>
      </c>
    </row>
  </sheetData>
  <autoFilter ref="A1:H54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6"/>
  <sheetViews>
    <sheetView tabSelected="1" workbookViewId="0">
      <selection activeCell="G9" sqref="G9"/>
    </sheetView>
  </sheetViews>
  <sheetFormatPr defaultColWidth="9" defaultRowHeight="28" customHeight="1" outlineLevelCol="6"/>
  <cols>
    <col min="1" max="1" width="9" style="1"/>
    <col min="2" max="2" width="13.25" style="1" customWidth="1"/>
    <col min="3" max="3" width="13.875" customWidth="1"/>
    <col min="4" max="4" width="28.25" customWidth="1"/>
    <col min="5" max="5" width="22" customWidth="1"/>
    <col min="6" max="6" width="10.75" customWidth="1"/>
    <col min="7" max="7" width="30.625" style="2" customWidth="1"/>
  </cols>
  <sheetData>
    <row r="1" customHeight="1" spans="1:7">
      <c r="A1" s="3" t="s">
        <v>435</v>
      </c>
      <c r="B1" s="4"/>
      <c r="C1" s="4"/>
      <c r="D1" s="4"/>
      <c r="E1" s="4"/>
      <c r="F1" s="4"/>
      <c r="G1" s="4"/>
    </row>
    <row r="2" customHeight="1" spans="1:7">
      <c r="A2" s="5" t="s">
        <v>3</v>
      </c>
      <c r="B2" s="6" t="s">
        <v>4</v>
      </c>
      <c r="C2" t="s">
        <v>360</v>
      </c>
      <c r="D2" t="s">
        <v>361</v>
      </c>
      <c r="E2" t="s">
        <v>362</v>
      </c>
      <c r="F2" t="s">
        <v>436</v>
      </c>
      <c r="G2" s="2" t="s">
        <v>1</v>
      </c>
    </row>
    <row r="3" customHeight="1" spans="1:7">
      <c r="A3" s="7">
        <v>105910</v>
      </c>
      <c r="B3" s="7" t="s">
        <v>201</v>
      </c>
      <c r="C3">
        <v>150090</v>
      </c>
      <c r="D3" t="s">
        <v>369</v>
      </c>
      <c r="E3" t="s">
        <v>370</v>
      </c>
      <c r="F3">
        <v>6</v>
      </c>
      <c r="G3" s="2">
        <f>VLOOKUP(C:C,[1]汇总表!$A:$E,5,0)</f>
        <v>0</v>
      </c>
    </row>
    <row r="4" customHeight="1" spans="1:7">
      <c r="A4" s="7">
        <v>105910</v>
      </c>
      <c r="B4" s="7" t="s">
        <v>201</v>
      </c>
      <c r="C4">
        <v>150077</v>
      </c>
      <c r="D4" t="s">
        <v>389</v>
      </c>
      <c r="E4" t="s">
        <v>382</v>
      </c>
      <c r="F4">
        <v>4</v>
      </c>
      <c r="G4" s="2">
        <f>VLOOKUP(C:C,[1]汇总表!$A:$E,5,0)</f>
        <v>0</v>
      </c>
    </row>
    <row r="5" customHeight="1" spans="1:7">
      <c r="A5" s="7">
        <v>104430</v>
      </c>
      <c r="B5" s="7" t="s">
        <v>14</v>
      </c>
      <c r="C5">
        <v>214782</v>
      </c>
      <c r="D5" t="s">
        <v>419</v>
      </c>
      <c r="E5" t="s">
        <v>370</v>
      </c>
      <c r="F5">
        <v>3</v>
      </c>
      <c r="G5" s="2">
        <f>VLOOKUP(C:C,[1]汇总表!$A:$E,5,0)</f>
        <v>0</v>
      </c>
    </row>
    <row r="6" customHeight="1" spans="1:7">
      <c r="A6" s="7">
        <v>104430</v>
      </c>
      <c r="B6" s="7" t="s">
        <v>14</v>
      </c>
      <c r="C6">
        <v>214778</v>
      </c>
      <c r="D6" t="s">
        <v>377</v>
      </c>
      <c r="E6" t="s">
        <v>378</v>
      </c>
      <c r="F6">
        <v>3</v>
      </c>
      <c r="G6" s="2">
        <f>VLOOKUP(C:C,[1]汇总表!$A:$E,5,0)</f>
        <v>0</v>
      </c>
    </row>
    <row r="7" customHeight="1" spans="1:7">
      <c r="A7" s="7">
        <v>104430</v>
      </c>
      <c r="B7" s="7" t="s">
        <v>14</v>
      </c>
      <c r="C7">
        <v>181299</v>
      </c>
      <c r="D7" t="s">
        <v>373</v>
      </c>
      <c r="E7" t="s">
        <v>370</v>
      </c>
      <c r="F7">
        <v>3</v>
      </c>
      <c r="G7" s="2">
        <f>VLOOKUP(C:C,[1]汇总表!$A:$E,5,0)</f>
        <v>0</v>
      </c>
    </row>
    <row r="8" customHeight="1" spans="1:7">
      <c r="A8" s="7">
        <v>104430</v>
      </c>
      <c r="B8" s="7" t="s">
        <v>14</v>
      </c>
      <c r="C8">
        <v>150090</v>
      </c>
      <c r="D8" t="s">
        <v>369</v>
      </c>
      <c r="E8" t="s">
        <v>370</v>
      </c>
      <c r="F8">
        <v>6</v>
      </c>
      <c r="G8" s="2">
        <f>VLOOKUP(C:C,[1]汇总表!$A:$E,5,0)</f>
        <v>0</v>
      </c>
    </row>
    <row r="9" customHeight="1" spans="1:7">
      <c r="A9" s="7">
        <v>104430</v>
      </c>
      <c r="B9" s="7" t="s">
        <v>14</v>
      </c>
      <c r="C9">
        <v>150088</v>
      </c>
      <c r="D9" t="s">
        <v>375</v>
      </c>
      <c r="E9" t="s">
        <v>376</v>
      </c>
      <c r="F9">
        <v>3</v>
      </c>
      <c r="G9" s="2">
        <f>VLOOKUP(C:C,[1]汇总表!$A:$E,5,0)</f>
        <v>0</v>
      </c>
    </row>
    <row r="10" customHeight="1" spans="1:7">
      <c r="A10" s="7">
        <v>117310</v>
      </c>
      <c r="B10" s="7" t="s">
        <v>62</v>
      </c>
      <c r="C10">
        <v>245065</v>
      </c>
      <c r="D10" t="s">
        <v>367</v>
      </c>
      <c r="E10" t="s">
        <v>368</v>
      </c>
      <c r="F10">
        <v>20</v>
      </c>
      <c r="G10" s="2">
        <f>VLOOKUP(C:C,[1]汇总表!$A:$E,5,0)</f>
        <v>0</v>
      </c>
    </row>
    <row r="11" customHeight="1" spans="1:7">
      <c r="A11" s="7">
        <v>117310</v>
      </c>
      <c r="B11" s="7" t="s">
        <v>62</v>
      </c>
      <c r="C11">
        <v>245065</v>
      </c>
      <c r="D11" t="s">
        <v>367</v>
      </c>
      <c r="E11" t="s">
        <v>368</v>
      </c>
      <c r="F11">
        <v>20</v>
      </c>
      <c r="G11" s="2">
        <f>VLOOKUP(C:C,[1]汇总表!$A:$E,5,0)</f>
        <v>0</v>
      </c>
    </row>
    <row r="12" customHeight="1" spans="1:7">
      <c r="A12" s="7">
        <v>117310</v>
      </c>
      <c r="B12" s="7" t="s">
        <v>62</v>
      </c>
      <c r="C12">
        <v>245065</v>
      </c>
      <c r="D12" t="s">
        <v>367</v>
      </c>
      <c r="E12" t="s">
        <v>368</v>
      </c>
      <c r="F12">
        <v>20</v>
      </c>
      <c r="G12" s="2">
        <f>VLOOKUP(C:C,[1]汇总表!$A:$E,5,0)</f>
        <v>0</v>
      </c>
    </row>
    <row r="13" customHeight="1" spans="1:7">
      <c r="A13" s="7">
        <v>117310</v>
      </c>
      <c r="B13" s="7" t="s">
        <v>62</v>
      </c>
      <c r="C13">
        <v>237011</v>
      </c>
      <c r="D13" t="s">
        <v>437</v>
      </c>
      <c r="E13" t="s">
        <v>438</v>
      </c>
      <c r="F13">
        <v>20</v>
      </c>
      <c r="G13" s="2" t="s">
        <v>439</v>
      </c>
    </row>
    <row r="14" customHeight="1" spans="1:7">
      <c r="A14" s="7">
        <v>117310</v>
      </c>
      <c r="B14" s="7" t="s">
        <v>62</v>
      </c>
      <c r="C14">
        <v>236549</v>
      </c>
      <c r="D14" t="s">
        <v>413</v>
      </c>
      <c r="E14" t="s">
        <v>432</v>
      </c>
      <c r="F14">
        <v>4</v>
      </c>
      <c r="G14" s="2">
        <f>VLOOKUP(C:C,[1]汇总表!$A:$E,5,0)</f>
        <v>0</v>
      </c>
    </row>
    <row r="15" customHeight="1" spans="1:7">
      <c r="A15" s="7">
        <v>117310</v>
      </c>
      <c r="B15" s="7" t="s">
        <v>62</v>
      </c>
      <c r="C15">
        <v>236548</v>
      </c>
      <c r="D15" t="s">
        <v>413</v>
      </c>
      <c r="E15" t="s">
        <v>414</v>
      </c>
      <c r="F15">
        <v>2</v>
      </c>
      <c r="G15" s="2">
        <f>VLOOKUP(C:C,[1]汇总表!$A:$E,5,0)</f>
        <v>0</v>
      </c>
    </row>
    <row r="16" customHeight="1" spans="1:7">
      <c r="A16" s="7">
        <v>117310</v>
      </c>
      <c r="B16" s="7" t="s">
        <v>62</v>
      </c>
      <c r="C16">
        <v>236548</v>
      </c>
      <c r="D16" t="s">
        <v>413</v>
      </c>
      <c r="E16" t="s">
        <v>414</v>
      </c>
      <c r="F16">
        <v>6</v>
      </c>
      <c r="G16" s="2">
        <f>VLOOKUP(C:C,[1]汇总表!$A:$E,5,0)</f>
        <v>0</v>
      </c>
    </row>
    <row r="17" customHeight="1" spans="1:7">
      <c r="A17" s="7">
        <v>117310</v>
      </c>
      <c r="B17" s="7" t="s">
        <v>62</v>
      </c>
      <c r="C17">
        <v>236548</v>
      </c>
      <c r="D17" t="s">
        <v>413</v>
      </c>
      <c r="E17" t="s">
        <v>414</v>
      </c>
      <c r="F17">
        <v>2</v>
      </c>
      <c r="G17" s="2">
        <f>VLOOKUP(C:C,[1]汇总表!$A:$E,5,0)</f>
        <v>0</v>
      </c>
    </row>
    <row r="18" customHeight="1" spans="1:7">
      <c r="A18" s="7">
        <v>117310</v>
      </c>
      <c r="B18" s="7" t="s">
        <v>62</v>
      </c>
      <c r="C18">
        <v>214782</v>
      </c>
      <c r="D18" t="s">
        <v>419</v>
      </c>
      <c r="E18" t="s">
        <v>370</v>
      </c>
      <c r="F18">
        <v>2</v>
      </c>
      <c r="G18" s="2">
        <f>VLOOKUP(C:C,[1]汇总表!$A:$E,5,0)</f>
        <v>0</v>
      </c>
    </row>
    <row r="19" customHeight="1" spans="1:7">
      <c r="A19" s="7">
        <v>117310</v>
      </c>
      <c r="B19" s="7" t="s">
        <v>62</v>
      </c>
      <c r="C19">
        <v>214778</v>
      </c>
      <c r="D19" t="s">
        <v>377</v>
      </c>
      <c r="E19" t="s">
        <v>378</v>
      </c>
      <c r="F19">
        <v>4</v>
      </c>
      <c r="G19" s="2">
        <f>VLOOKUP(C:C,[1]汇总表!$A:$E,5,0)</f>
        <v>0</v>
      </c>
    </row>
    <row r="20" customHeight="1" spans="1:7">
      <c r="A20" s="7">
        <v>117310</v>
      </c>
      <c r="B20" s="7" t="s">
        <v>62</v>
      </c>
      <c r="C20">
        <v>185948</v>
      </c>
      <c r="D20" t="e">
        <v>#N/A</v>
      </c>
      <c r="E20" t="e">
        <v>#N/A</v>
      </c>
      <c r="F20">
        <v>2</v>
      </c>
      <c r="G20" s="2" t="s">
        <v>440</v>
      </c>
    </row>
    <row r="21" customHeight="1" spans="1:7">
      <c r="A21" s="7">
        <v>117310</v>
      </c>
      <c r="B21" s="7" t="s">
        <v>62</v>
      </c>
      <c r="C21">
        <v>181299</v>
      </c>
      <c r="D21" t="s">
        <v>373</v>
      </c>
      <c r="E21" t="s">
        <v>370</v>
      </c>
      <c r="F21">
        <v>4</v>
      </c>
      <c r="G21" s="2">
        <f>VLOOKUP(C:C,[1]汇总表!$A:$E,5,0)</f>
        <v>0</v>
      </c>
    </row>
    <row r="22" customHeight="1" spans="1:7">
      <c r="A22" s="7">
        <v>117310</v>
      </c>
      <c r="B22" s="7" t="s">
        <v>62</v>
      </c>
      <c r="C22">
        <v>150094</v>
      </c>
      <c r="D22" t="s">
        <v>387</v>
      </c>
      <c r="E22" t="s">
        <v>376</v>
      </c>
      <c r="F22">
        <v>4</v>
      </c>
      <c r="G22" s="2">
        <f>VLOOKUP(C:C,[1]汇总表!$A:$E,5,0)</f>
        <v>0</v>
      </c>
    </row>
    <row r="23" customHeight="1" spans="1:7">
      <c r="A23" s="7">
        <v>359</v>
      </c>
      <c r="B23" s="7" t="s">
        <v>125</v>
      </c>
      <c r="C23">
        <v>242575</v>
      </c>
      <c r="D23" t="s">
        <v>402</v>
      </c>
      <c r="E23" t="s">
        <v>370</v>
      </c>
      <c r="F23">
        <v>4</v>
      </c>
      <c r="G23" s="2">
        <f>VLOOKUP(C:C,[1]汇总表!$A:$E,5,0)</f>
        <v>0</v>
      </c>
    </row>
    <row r="24" customHeight="1" spans="1:7">
      <c r="A24" s="7">
        <v>359</v>
      </c>
      <c r="B24" s="7" t="s">
        <v>125</v>
      </c>
      <c r="C24">
        <v>242574</v>
      </c>
      <c r="D24" t="s">
        <v>404</v>
      </c>
      <c r="E24" t="s">
        <v>392</v>
      </c>
      <c r="F24">
        <v>4</v>
      </c>
      <c r="G24" s="2">
        <f>VLOOKUP(C:C,[1]汇总表!$A:$E,5,0)</f>
        <v>0</v>
      </c>
    </row>
    <row r="25" customHeight="1" spans="1:7">
      <c r="A25" s="7">
        <v>359</v>
      </c>
      <c r="B25" s="7" t="s">
        <v>125</v>
      </c>
      <c r="C25">
        <v>191110</v>
      </c>
      <c r="D25" t="s">
        <v>441</v>
      </c>
      <c r="E25" t="s">
        <v>378</v>
      </c>
      <c r="F25">
        <v>4</v>
      </c>
      <c r="G25" s="2" t="str">
        <f>VLOOKUP(C:C,[1]汇总表!$A:$E,5,0)</f>
        <v>专柜</v>
      </c>
    </row>
    <row r="26" customHeight="1" spans="1:7">
      <c r="A26" s="7">
        <v>359</v>
      </c>
      <c r="B26" s="7" t="s">
        <v>125</v>
      </c>
      <c r="C26">
        <v>191110</v>
      </c>
      <c r="D26" t="s">
        <v>441</v>
      </c>
      <c r="E26" t="s">
        <v>378</v>
      </c>
      <c r="F26">
        <v>2</v>
      </c>
      <c r="G26" s="2" t="str">
        <f>VLOOKUP(C:C,[1]汇总表!$A:$E,5,0)</f>
        <v>专柜</v>
      </c>
    </row>
    <row r="27" customHeight="1" spans="1:7">
      <c r="A27" s="7">
        <v>359</v>
      </c>
      <c r="B27" s="7" t="s">
        <v>125</v>
      </c>
      <c r="C27">
        <v>185347</v>
      </c>
      <c r="D27" t="s">
        <v>409</v>
      </c>
      <c r="E27" t="s">
        <v>398</v>
      </c>
      <c r="F27">
        <v>3</v>
      </c>
      <c r="G27" s="2" t="str">
        <f>VLOOKUP(C:C,[1]汇总表!$A:$E,5,0)</f>
        <v>有货但不好卖</v>
      </c>
    </row>
    <row r="28" customHeight="1" spans="1:7">
      <c r="A28" s="7">
        <v>359</v>
      </c>
      <c r="B28" s="7" t="s">
        <v>125</v>
      </c>
      <c r="C28">
        <v>185347</v>
      </c>
      <c r="D28" t="s">
        <v>409</v>
      </c>
      <c r="E28" t="s">
        <v>398</v>
      </c>
      <c r="F28">
        <v>2</v>
      </c>
      <c r="G28" s="2" t="str">
        <f>VLOOKUP(C:C,[1]汇总表!$A:$E,5,0)</f>
        <v>有货但不好卖</v>
      </c>
    </row>
    <row r="29" customHeight="1" spans="1:7">
      <c r="A29" s="7">
        <v>359</v>
      </c>
      <c r="B29" s="7" t="s">
        <v>125</v>
      </c>
      <c r="C29">
        <v>150090</v>
      </c>
      <c r="D29" t="s">
        <v>369</v>
      </c>
      <c r="E29" t="s">
        <v>370</v>
      </c>
      <c r="F29">
        <v>4</v>
      </c>
      <c r="G29" s="2">
        <f>VLOOKUP(C:C,[1]汇总表!$A:$E,5,0)</f>
        <v>0</v>
      </c>
    </row>
    <row r="30" customHeight="1" spans="1:7">
      <c r="A30" s="7">
        <v>359</v>
      </c>
      <c r="B30" s="7" t="s">
        <v>125</v>
      </c>
      <c r="C30">
        <v>150089</v>
      </c>
      <c r="D30" t="s">
        <v>374</v>
      </c>
      <c r="E30" t="s">
        <v>372</v>
      </c>
      <c r="F30">
        <v>4</v>
      </c>
      <c r="G30" s="2">
        <f>VLOOKUP(C:C,[1]汇总表!$A:$E,5,0)</f>
        <v>0</v>
      </c>
    </row>
    <row r="31" customHeight="1" spans="1:7">
      <c r="A31" s="7">
        <v>359</v>
      </c>
      <c r="B31" s="7" t="s">
        <v>125</v>
      </c>
      <c r="C31">
        <v>150088</v>
      </c>
      <c r="D31" t="s">
        <v>375</v>
      </c>
      <c r="E31" t="s">
        <v>376</v>
      </c>
      <c r="F31">
        <v>4</v>
      </c>
      <c r="G31" s="2">
        <f>VLOOKUP(C:C,[1]汇总表!$A:$E,5,0)</f>
        <v>0</v>
      </c>
    </row>
    <row r="32" customHeight="1" spans="1:7">
      <c r="A32" s="7">
        <v>359</v>
      </c>
      <c r="B32" s="7" t="s">
        <v>125</v>
      </c>
      <c r="C32">
        <v>150088</v>
      </c>
      <c r="D32" t="s">
        <v>375</v>
      </c>
      <c r="E32" t="s">
        <v>376</v>
      </c>
      <c r="F32">
        <v>4</v>
      </c>
      <c r="G32" s="2">
        <f>VLOOKUP(C:C,[1]汇总表!$A:$E,5,0)</f>
        <v>0</v>
      </c>
    </row>
    <row r="33" customHeight="1" spans="1:7">
      <c r="A33" s="7">
        <v>104428</v>
      </c>
      <c r="B33" s="7" t="s">
        <v>17</v>
      </c>
      <c r="C33">
        <v>245065</v>
      </c>
      <c r="D33" t="s">
        <v>367</v>
      </c>
      <c r="E33" t="s">
        <v>368</v>
      </c>
      <c r="F33">
        <v>50</v>
      </c>
      <c r="G33" s="2">
        <f>VLOOKUP(C:C,[1]汇总表!$A:$E,5,0)</f>
        <v>0</v>
      </c>
    </row>
    <row r="34" customHeight="1" spans="1:7">
      <c r="A34" s="7">
        <v>104428</v>
      </c>
      <c r="B34" s="7" t="s">
        <v>17</v>
      </c>
      <c r="C34">
        <v>236580</v>
      </c>
      <c r="D34" t="s">
        <v>390</v>
      </c>
      <c r="E34" t="s">
        <v>398</v>
      </c>
      <c r="F34">
        <v>20</v>
      </c>
      <c r="G34" s="2">
        <f>VLOOKUP(C:C,[1]汇总表!$A:$E,5,0)</f>
        <v>0</v>
      </c>
    </row>
    <row r="35" customHeight="1" spans="1:7">
      <c r="A35" s="7">
        <v>104428</v>
      </c>
      <c r="B35" s="7" t="s">
        <v>17</v>
      </c>
      <c r="C35">
        <v>184997</v>
      </c>
      <c r="D35" t="s">
        <v>393</v>
      </c>
      <c r="E35" t="s">
        <v>394</v>
      </c>
      <c r="F35">
        <v>4</v>
      </c>
      <c r="G35" s="2">
        <f>VLOOKUP(C:C,[1]汇总表!$A:$E,5,0)</f>
        <v>0</v>
      </c>
    </row>
    <row r="36" customHeight="1" spans="1:7">
      <c r="A36" s="7">
        <v>104428</v>
      </c>
      <c r="B36" s="7" t="s">
        <v>17</v>
      </c>
      <c r="C36">
        <v>181299</v>
      </c>
      <c r="D36" t="s">
        <v>373</v>
      </c>
      <c r="E36" t="s">
        <v>370</v>
      </c>
      <c r="F36">
        <v>4</v>
      </c>
      <c r="G36" s="2">
        <f>VLOOKUP(C:C,[1]汇总表!$A:$E,5,0)</f>
        <v>0</v>
      </c>
    </row>
    <row r="37" customHeight="1" spans="1:7">
      <c r="A37" s="7">
        <v>104428</v>
      </c>
      <c r="B37" s="7" t="s">
        <v>17</v>
      </c>
      <c r="C37">
        <v>172377</v>
      </c>
      <c r="D37" t="s">
        <v>381</v>
      </c>
      <c r="E37" t="s">
        <v>382</v>
      </c>
      <c r="F37">
        <v>4</v>
      </c>
      <c r="G37" s="2">
        <f>VLOOKUP(C:C,[1]汇总表!$A:$E,5,0)</f>
        <v>0</v>
      </c>
    </row>
    <row r="38" customHeight="1" spans="1:7">
      <c r="A38" s="7">
        <v>104428</v>
      </c>
      <c r="B38" s="7" t="s">
        <v>17</v>
      </c>
      <c r="C38">
        <v>150090</v>
      </c>
      <c r="D38" t="s">
        <v>369</v>
      </c>
      <c r="E38" t="s">
        <v>370</v>
      </c>
      <c r="F38">
        <v>4</v>
      </c>
      <c r="G38" s="2">
        <f>VLOOKUP(C:C,[1]汇总表!$A:$E,5,0)</f>
        <v>0</v>
      </c>
    </row>
    <row r="39" customHeight="1" spans="1:7">
      <c r="A39" s="7">
        <v>108277</v>
      </c>
      <c r="B39" s="7" t="s">
        <v>335</v>
      </c>
      <c r="C39">
        <v>242576</v>
      </c>
      <c r="D39" t="s">
        <v>416</v>
      </c>
      <c r="E39" t="s">
        <v>378</v>
      </c>
      <c r="F39">
        <v>2</v>
      </c>
      <c r="G39" s="2">
        <f>VLOOKUP(C:C,[1]汇总表!$A:$E,5,0)</f>
        <v>0</v>
      </c>
    </row>
    <row r="40" customHeight="1" spans="1:7">
      <c r="A40" s="7">
        <v>108277</v>
      </c>
      <c r="B40" s="7" t="s">
        <v>335</v>
      </c>
      <c r="C40">
        <v>242574</v>
      </c>
      <c r="D40" t="s">
        <v>404</v>
      </c>
      <c r="E40" t="s">
        <v>392</v>
      </c>
      <c r="F40">
        <v>2</v>
      </c>
      <c r="G40" s="2">
        <f>VLOOKUP(C:C,[1]汇总表!$A:$E,5,0)</f>
        <v>0</v>
      </c>
    </row>
    <row r="41" customHeight="1" spans="1:7">
      <c r="A41" s="7">
        <v>108277</v>
      </c>
      <c r="B41" s="7" t="s">
        <v>335</v>
      </c>
      <c r="C41">
        <v>215787</v>
      </c>
      <c r="D41" t="s">
        <v>383</v>
      </c>
      <c r="E41" t="s">
        <v>382</v>
      </c>
      <c r="F41">
        <v>2</v>
      </c>
      <c r="G41" s="2">
        <f>VLOOKUP(C:C,[1]汇总表!$A:$E,5,0)</f>
        <v>0</v>
      </c>
    </row>
    <row r="42" customHeight="1" spans="1:7">
      <c r="A42" s="7">
        <v>108277</v>
      </c>
      <c r="B42" s="7" t="s">
        <v>335</v>
      </c>
      <c r="C42">
        <v>204078</v>
      </c>
      <c r="D42" t="s">
        <v>420</v>
      </c>
      <c r="E42" t="s">
        <v>421</v>
      </c>
      <c r="F42">
        <v>3</v>
      </c>
      <c r="G42" s="2">
        <f>VLOOKUP(C:C,[1]汇总表!$A:$E,5,0)</f>
        <v>0</v>
      </c>
    </row>
    <row r="43" customHeight="1" spans="1:7">
      <c r="A43" s="7">
        <v>108277</v>
      </c>
      <c r="B43" s="7" t="s">
        <v>335</v>
      </c>
      <c r="C43">
        <v>181301</v>
      </c>
      <c r="D43" t="s">
        <v>395</v>
      </c>
      <c r="E43" t="s">
        <v>396</v>
      </c>
      <c r="F43">
        <v>6</v>
      </c>
      <c r="G43" s="2">
        <f>VLOOKUP(C:C,[1]汇总表!$A:$E,5,0)</f>
        <v>0</v>
      </c>
    </row>
    <row r="44" customHeight="1" spans="1:7">
      <c r="A44" s="7">
        <v>108277</v>
      </c>
      <c r="B44" s="7" t="s">
        <v>335</v>
      </c>
      <c r="C44">
        <v>150096</v>
      </c>
      <c r="D44" t="s">
        <v>406</v>
      </c>
      <c r="E44" t="s">
        <v>370</v>
      </c>
      <c r="F44">
        <v>3</v>
      </c>
      <c r="G44" s="2">
        <f>VLOOKUP(C:C,[1]汇总表!$A:$E,5,0)</f>
        <v>0</v>
      </c>
    </row>
    <row r="45" customHeight="1" spans="1:7">
      <c r="A45" s="7">
        <v>108277</v>
      </c>
      <c r="B45" s="7" t="s">
        <v>335</v>
      </c>
      <c r="C45">
        <v>150095</v>
      </c>
      <c r="D45" t="s">
        <v>407</v>
      </c>
      <c r="E45" t="s">
        <v>378</v>
      </c>
      <c r="F45">
        <v>2</v>
      </c>
      <c r="G45" s="2">
        <f>VLOOKUP(C:C,[1]汇总表!$A:$E,5,0)</f>
        <v>0</v>
      </c>
    </row>
    <row r="46" customHeight="1" spans="1:7">
      <c r="A46" s="7">
        <v>108277</v>
      </c>
      <c r="B46" s="7" t="s">
        <v>335</v>
      </c>
      <c r="C46">
        <v>150090</v>
      </c>
      <c r="D46" t="s">
        <v>369</v>
      </c>
      <c r="E46" t="s">
        <v>370</v>
      </c>
      <c r="F46">
        <v>4</v>
      </c>
      <c r="G46" s="2">
        <f>VLOOKUP(C:C,[1]汇总表!$A:$E,5,0)</f>
        <v>0</v>
      </c>
    </row>
    <row r="47" customHeight="1" spans="1:7">
      <c r="A47" s="7">
        <v>102934</v>
      </c>
      <c r="B47" s="7" t="s">
        <v>142</v>
      </c>
      <c r="C47">
        <v>215787</v>
      </c>
      <c r="D47" t="s">
        <v>383</v>
      </c>
      <c r="E47" t="s">
        <v>382</v>
      </c>
      <c r="F47">
        <v>10</v>
      </c>
      <c r="G47" s="2">
        <f>VLOOKUP(C:C,[1]汇总表!$A:$E,5,0)</f>
        <v>0</v>
      </c>
    </row>
    <row r="48" customHeight="1" spans="1:7">
      <c r="A48" s="7">
        <v>102934</v>
      </c>
      <c r="B48" s="7" t="s">
        <v>142</v>
      </c>
      <c r="C48">
        <v>214778</v>
      </c>
      <c r="D48" t="s">
        <v>377</v>
      </c>
      <c r="E48" t="s">
        <v>378</v>
      </c>
      <c r="F48">
        <v>10</v>
      </c>
      <c r="G48" s="2">
        <f>VLOOKUP(C:C,[1]汇总表!$A:$E,5,0)</f>
        <v>0</v>
      </c>
    </row>
    <row r="49" customHeight="1" spans="1:7">
      <c r="A49" s="7">
        <v>102934</v>
      </c>
      <c r="B49" s="7" t="s">
        <v>142</v>
      </c>
      <c r="C49">
        <v>191175</v>
      </c>
      <c r="D49" t="s">
        <v>425</v>
      </c>
      <c r="E49" t="s">
        <v>370</v>
      </c>
      <c r="F49">
        <v>4</v>
      </c>
      <c r="G49" s="2">
        <f>VLOOKUP(C:C,[1]汇总表!$A:$E,5,0)</f>
        <v>0</v>
      </c>
    </row>
    <row r="50" customHeight="1" spans="1:7">
      <c r="A50" s="7">
        <v>102934</v>
      </c>
      <c r="B50" s="7" t="s">
        <v>142</v>
      </c>
      <c r="C50">
        <v>191110</v>
      </c>
      <c r="D50" t="s">
        <v>441</v>
      </c>
      <c r="E50" t="s">
        <v>378</v>
      </c>
      <c r="F50">
        <v>10</v>
      </c>
      <c r="G50" s="2" t="str">
        <f>VLOOKUP(C:C,[1]汇总表!$A:$E,5,0)</f>
        <v>专柜</v>
      </c>
    </row>
    <row r="51" customHeight="1" spans="1:7">
      <c r="A51" s="7">
        <v>102934</v>
      </c>
      <c r="B51" s="7" t="s">
        <v>142</v>
      </c>
      <c r="C51">
        <v>181292</v>
      </c>
      <c r="D51" t="e">
        <v>#N/A</v>
      </c>
      <c r="E51" t="e">
        <v>#N/A</v>
      </c>
      <c r="F51">
        <v>10</v>
      </c>
      <c r="G51" s="2" t="s">
        <v>440</v>
      </c>
    </row>
    <row r="52" customHeight="1" spans="1:7">
      <c r="A52" s="7">
        <v>102934</v>
      </c>
      <c r="B52" s="7" t="s">
        <v>142</v>
      </c>
      <c r="C52">
        <v>150090</v>
      </c>
      <c r="D52" t="s">
        <v>369</v>
      </c>
      <c r="E52" t="s">
        <v>370</v>
      </c>
      <c r="F52">
        <v>10</v>
      </c>
      <c r="G52" s="2">
        <f>VLOOKUP(C:C,[1]汇总表!$A:$E,5,0)</f>
        <v>0</v>
      </c>
    </row>
    <row r="53" customHeight="1" spans="1:7">
      <c r="A53" s="7">
        <v>102934</v>
      </c>
      <c r="B53" s="7" t="s">
        <v>142</v>
      </c>
      <c r="C53">
        <v>150077</v>
      </c>
      <c r="D53" t="s">
        <v>389</v>
      </c>
      <c r="E53" t="s">
        <v>382</v>
      </c>
      <c r="F53">
        <v>10</v>
      </c>
      <c r="G53" s="2">
        <f>VLOOKUP(C:C,[1]汇总表!$A:$E,5,0)</f>
        <v>0</v>
      </c>
    </row>
    <row r="54" customHeight="1" spans="1:7">
      <c r="A54" s="7">
        <v>122906</v>
      </c>
      <c r="B54" s="7" t="s">
        <v>346</v>
      </c>
      <c r="C54">
        <v>242574</v>
      </c>
      <c r="D54" t="s">
        <v>404</v>
      </c>
      <c r="E54" t="s">
        <v>392</v>
      </c>
      <c r="F54">
        <v>2</v>
      </c>
      <c r="G54" s="2">
        <f>VLOOKUP(C:C,[1]汇总表!$A:$E,5,0)</f>
        <v>0</v>
      </c>
    </row>
    <row r="55" customHeight="1" spans="1:7">
      <c r="A55" s="7">
        <v>585</v>
      </c>
      <c r="B55" s="7" t="s">
        <v>303</v>
      </c>
      <c r="C55">
        <v>214778</v>
      </c>
      <c r="D55" t="s">
        <v>377</v>
      </c>
      <c r="E55" t="s">
        <v>378</v>
      </c>
      <c r="F55">
        <v>6</v>
      </c>
      <c r="G55" s="2">
        <f>VLOOKUP(C:C,[1]汇总表!$A:$E,5,0)</f>
        <v>0</v>
      </c>
    </row>
    <row r="56" customHeight="1" spans="1:7">
      <c r="A56" s="7">
        <v>585</v>
      </c>
      <c r="B56" s="7" t="s">
        <v>303</v>
      </c>
      <c r="C56">
        <v>191033</v>
      </c>
      <c r="D56" t="s">
        <v>386</v>
      </c>
      <c r="E56" t="s">
        <v>378</v>
      </c>
      <c r="F56">
        <v>2</v>
      </c>
      <c r="G56" s="2">
        <f>VLOOKUP(C:C,[1]汇总表!$A:$E,5,0)</f>
        <v>0</v>
      </c>
    </row>
    <row r="57" customHeight="1" spans="1:7">
      <c r="A57" s="7">
        <v>585</v>
      </c>
      <c r="B57" s="7" t="s">
        <v>303</v>
      </c>
      <c r="C57">
        <v>185348</v>
      </c>
      <c r="D57" t="s">
        <v>442</v>
      </c>
      <c r="E57" t="s">
        <v>443</v>
      </c>
      <c r="F57">
        <v>2</v>
      </c>
      <c r="G57" s="2" t="s">
        <v>444</v>
      </c>
    </row>
    <row r="58" customHeight="1" spans="1:7">
      <c r="A58" s="7">
        <v>585</v>
      </c>
      <c r="B58" s="7" t="s">
        <v>303</v>
      </c>
      <c r="C58">
        <v>150102</v>
      </c>
      <c r="D58" t="s">
        <v>391</v>
      </c>
      <c r="E58" t="s">
        <v>392</v>
      </c>
      <c r="F58">
        <v>4</v>
      </c>
      <c r="G58" s="2">
        <f>VLOOKUP(C:C,[1]汇总表!$A:$E,5,0)</f>
        <v>0</v>
      </c>
    </row>
    <row r="59" customHeight="1" spans="1:7">
      <c r="A59" s="7">
        <v>585</v>
      </c>
      <c r="B59" s="7" t="s">
        <v>303</v>
      </c>
      <c r="C59">
        <v>150095</v>
      </c>
      <c r="D59" t="s">
        <v>407</v>
      </c>
      <c r="E59" t="s">
        <v>378</v>
      </c>
      <c r="F59">
        <v>4</v>
      </c>
      <c r="G59" s="2">
        <f>VLOOKUP(C:C,[1]汇总表!$A:$E,5,0)</f>
        <v>0</v>
      </c>
    </row>
    <row r="60" customHeight="1" spans="1:7">
      <c r="A60" s="7">
        <v>585</v>
      </c>
      <c r="B60" s="7" t="s">
        <v>303</v>
      </c>
      <c r="C60">
        <v>150090</v>
      </c>
      <c r="D60" t="s">
        <v>369</v>
      </c>
      <c r="E60" t="s">
        <v>370</v>
      </c>
      <c r="F60">
        <v>10</v>
      </c>
      <c r="G60" s="2">
        <f>VLOOKUP(C:C,[1]汇总表!$A:$E,5,0)</f>
        <v>0</v>
      </c>
    </row>
    <row r="61" customHeight="1" spans="1:7">
      <c r="A61" s="7">
        <v>585</v>
      </c>
      <c r="B61" s="7" t="s">
        <v>303</v>
      </c>
      <c r="C61">
        <v>150089</v>
      </c>
      <c r="D61" t="s">
        <v>374</v>
      </c>
      <c r="E61" t="s">
        <v>372</v>
      </c>
      <c r="F61">
        <v>10</v>
      </c>
      <c r="G61" s="2">
        <f>VLOOKUP(C:C,[1]汇总表!$A:$E,5,0)</f>
        <v>0</v>
      </c>
    </row>
    <row r="62" customHeight="1" spans="1:7">
      <c r="A62" s="7">
        <v>371</v>
      </c>
      <c r="B62" s="7" t="s">
        <v>36</v>
      </c>
      <c r="C62">
        <v>242576</v>
      </c>
      <c r="D62" t="s">
        <v>416</v>
      </c>
      <c r="E62" t="s">
        <v>378</v>
      </c>
      <c r="F62">
        <v>2</v>
      </c>
      <c r="G62" s="2">
        <f>VLOOKUP(C:C,[1]汇总表!$A:$E,5,0)</f>
        <v>0</v>
      </c>
    </row>
    <row r="63" customHeight="1" spans="1:7">
      <c r="A63" s="7">
        <v>371</v>
      </c>
      <c r="B63" s="7" t="s">
        <v>36</v>
      </c>
      <c r="C63">
        <v>242575</v>
      </c>
      <c r="D63" t="s">
        <v>402</v>
      </c>
      <c r="E63" t="s">
        <v>370</v>
      </c>
      <c r="F63">
        <v>2</v>
      </c>
      <c r="G63" s="2">
        <f>VLOOKUP(C:C,[1]汇总表!$A:$E,5,0)</f>
        <v>0</v>
      </c>
    </row>
    <row r="64" customHeight="1" spans="1:7">
      <c r="A64" s="7">
        <v>371</v>
      </c>
      <c r="B64" s="7" t="s">
        <v>36</v>
      </c>
      <c r="C64">
        <v>242575</v>
      </c>
      <c r="D64" t="s">
        <v>402</v>
      </c>
      <c r="E64" t="s">
        <v>370</v>
      </c>
      <c r="F64">
        <v>2</v>
      </c>
      <c r="G64" s="2">
        <f>VLOOKUP(C:C,[1]汇总表!$A:$E,5,0)</f>
        <v>0</v>
      </c>
    </row>
    <row r="65" customHeight="1" spans="1:7">
      <c r="A65" s="7">
        <v>371</v>
      </c>
      <c r="B65" s="7" t="s">
        <v>36</v>
      </c>
      <c r="C65">
        <v>236550</v>
      </c>
      <c r="D65" t="s">
        <v>390</v>
      </c>
      <c r="E65" t="s">
        <v>370</v>
      </c>
      <c r="F65">
        <v>4</v>
      </c>
      <c r="G65" s="2">
        <f>VLOOKUP(C:C,[1]汇总表!$A:$E,5,0)</f>
        <v>0</v>
      </c>
    </row>
    <row r="66" customHeight="1" spans="1:7">
      <c r="A66" s="7">
        <v>371</v>
      </c>
      <c r="B66" s="7" t="s">
        <v>36</v>
      </c>
      <c r="C66">
        <v>232483</v>
      </c>
      <c r="D66" t="s">
        <v>408</v>
      </c>
      <c r="E66" t="s">
        <v>376</v>
      </c>
      <c r="F66">
        <v>2</v>
      </c>
      <c r="G66" s="2">
        <f>VLOOKUP(C:C,[1]汇总表!$A:$E,5,0)</f>
        <v>0</v>
      </c>
    </row>
    <row r="67" customHeight="1" spans="1:7">
      <c r="A67" s="7">
        <v>371</v>
      </c>
      <c r="B67" s="7" t="s">
        <v>36</v>
      </c>
      <c r="C67">
        <v>214778</v>
      </c>
      <c r="D67" t="s">
        <v>377</v>
      </c>
      <c r="E67" t="s">
        <v>378</v>
      </c>
      <c r="F67">
        <v>2</v>
      </c>
      <c r="G67" s="2">
        <f>VLOOKUP(C:C,[1]汇总表!$A:$E,5,0)</f>
        <v>0</v>
      </c>
    </row>
    <row r="68" customHeight="1" spans="1:7">
      <c r="A68" s="7">
        <v>371</v>
      </c>
      <c r="B68" s="7" t="s">
        <v>36</v>
      </c>
      <c r="C68">
        <v>204080</v>
      </c>
      <c r="D68" t="s">
        <v>412</v>
      </c>
      <c r="E68" t="s">
        <v>372</v>
      </c>
      <c r="F68">
        <v>2</v>
      </c>
      <c r="G68" s="2">
        <f>VLOOKUP(C:C,[1]汇总表!$A:$E,5,0)</f>
        <v>0</v>
      </c>
    </row>
    <row r="69" customHeight="1" spans="1:7">
      <c r="A69" s="7">
        <v>371</v>
      </c>
      <c r="B69" s="7" t="s">
        <v>36</v>
      </c>
      <c r="C69">
        <v>185348</v>
      </c>
      <c r="D69" t="s">
        <v>442</v>
      </c>
      <c r="E69" t="s">
        <v>443</v>
      </c>
      <c r="F69">
        <v>2</v>
      </c>
      <c r="G69" s="2" t="s">
        <v>444</v>
      </c>
    </row>
    <row r="70" customHeight="1" spans="1:7">
      <c r="A70" s="7">
        <v>371</v>
      </c>
      <c r="B70" s="7" t="s">
        <v>36</v>
      </c>
      <c r="C70">
        <v>184993</v>
      </c>
      <c r="D70" t="s">
        <v>393</v>
      </c>
      <c r="E70" t="s">
        <v>428</v>
      </c>
      <c r="F70">
        <v>4</v>
      </c>
      <c r="G70" s="2">
        <f>VLOOKUP(C:C,[1]汇总表!$A:$E,5,0)</f>
        <v>0</v>
      </c>
    </row>
    <row r="71" customHeight="1" spans="1:7">
      <c r="A71" s="7">
        <v>371</v>
      </c>
      <c r="B71" s="7" t="s">
        <v>36</v>
      </c>
      <c r="C71">
        <v>181299</v>
      </c>
      <c r="D71" t="s">
        <v>373</v>
      </c>
      <c r="E71" t="s">
        <v>370</v>
      </c>
      <c r="F71">
        <v>4</v>
      </c>
      <c r="G71" s="2">
        <f>VLOOKUP(C:C,[1]汇总表!$A:$E,5,0)</f>
        <v>0</v>
      </c>
    </row>
    <row r="72" customHeight="1" spans="1:7">
      <c r="A72" s="7">
        <v>371</v>
      </c>
      <c r="B72" s="7" t="s">
        <v>36</v>
      </c>
      <c r="C72">
        <v>181297</v>
      </c>
      <c r="D72" t="s">
        <v>371</v>
      </c>
      <c r="E72" t="s">
        <v>372</v>
      </c>
      <c r="F72">
        <v>4</v>
      </c>
      <c r="G72" s="2">
        <f>VLOOKUP(C:C,[1]汇总表!$A:$E,5,0)</f>
        <v>0</v>
      </c>
    </row>
    <row r="73" customHeight="1" spans="1:7">
      <c r="A73" s="7">
        <v>371</v>
      </c>
      <c r="B73" s="7" t="s">
        <v>36</v>
      </c>
      <c r="C73">
        <v>150096</v>
      </c>
      <c r="D73" t="s">
        <v>406</v>
      </c>
      <c r="E73" t="s">
        <v>370</v>
      </c>
      <c r="F73">
        <v>4</v>
      </c>
      <c r="G73" s="2">
        <f>VLOOKUP(C:C,[1]汇总表!$A:$E,5,0)</f>
        <v>0</v>
      </c>
    </row>
    <row r="74" customHeight="1" spans="1:7">
      <c r="A74" s="7">
        <v>371</v>
      </c>
      <c r="B74" s="7" t="s">
        <v>36</v>
      </c>
      <c r="C74">
        <v>150095</v>
      </c>
      <c r="D74" t="s">
        <v>407</v>
      </c>
      <c r="E74" t="s">
        <v>378</v>
      </c>
      <c r="F74">
        <v>4</v>
      </c>
      <c r="G74" s="2">
        <f>VLOOKUP(C:C,[1]汇总表!$A:$E,5,0)</f>
        <v>0</v>
      </c>
    </row>
    <row r="75" customHeight="1" spans="1:7">
      <c r="A75" s="7">
        <v>371</v>
      </c>
      <c r="B75" s="7" t="s">
        <v>36</v>
      </c>
      <c r="C75">
        <v>150090</v>
      </c>
      <c r="D75" t="s">
        <v>369</v>
      </c>
      <c r="E75" t="s">
        <v>370</v>
      </c>
      <c r="F75">
        <v>6</v>
      </c>
      <c r="G75" s="2">
        <f>VLOOKUP(C:C,[1]汇总表!$A:$E,5,0)</f>
        <v>0</v>
      </c>
    </row>
    <row r="76" customHeight="1" spans="1:7">
      <c r="A76" s="7">
        <v>371</v>
      </c>
      <c r="B76" s="7" t="s">
        <v>36</v>
      </c>
      <c r="C76">
        <v>150088</v>
      </c>
      <c r="D76" t="s">
        <v>375</v>
      </c>
      <c r="E76" t="s">
        <v>376</v>
      </c>
      <c r="F76">
        <v>4</v>
      </c>
      <c r="G76" s="2">
        <f>VLOOKUP(C:C,[1]汇总表!$A:$E,5,0)</f>
        <v>0</v>
      </c>
    </row>
    <row r="77" customHeight="1" spans="1:7">
      <c r="A77" s="7">
        <v>371</v>
      </c>
      <c r="B77" s="7" t="s">
        <v>36</v>
      </c>
      <c r="C77">
        <v>150087</v>
      </c>
      <c r="D77" t="s">
        <v>400</v>
      </c>
      <c r="E77" t="s">
        <v>401</v>
      </c>
      <c r="F77">
        <v>2</v>
      </c>
      <c r="G77" s="2">
        <f>VLOOKUP(C:C,[1]汇总表!$A:$E,5,0)</f>
        <v>0</v>
      </c>
    </row>
    <row r="78" customHeight="1" spans="1:7">
      <c r="A78" s="7">
        <v>371</v>
      </c>
      <c r="B78" s="7" t="s">
        <v>36</v>
      </c>
      <c r="C78">
        <v>150077</v>
      </c>
      <c r="D78" t="s">
        <v>389</v>
      </c>
      <c r="E78" t="s">
        <v>382</v>
      </c>
      <c r="F78">
        <v>6</v>
      </c>
      <c r="G78" s="2">
        <f>VLOOKUP(C:C,[1]汇总表!$A:$E,5,0)</f>
        <v>0</v>
      </c>
    </row>
    <row r="79" customHeight="1" spans="1:7">
      <c r="A79" s="7">
        <v>377</v>
      </c>
      <c r="B79" s="7" t="s">
        <v>139</v>
      </c>
      <c r="C79">
        <v>214783</v>
      </c>
      <c r="D79" t="s">
        <v>418</v>
      </c>
      <c r="E79" t="s">
        <v>378</v>
      </c>
      <c r="F79">
        <v>2</v>
      </c>
      <c r="G79" s="2">
        <f>VLOOKUP(C:C,[1]汇总表!$A:$E,5,0)</f>
        <v>0</v>
      </c>
    </row>
    <row r="80" customHeight="1" spans="1:7">
      <c r="A80" s="7">
        <v>377</v>
      </c>
      <c r="B80" s="7" t="s">
        <v>139</v>
      </c>
      <c r="C80">
        <v>214782</v>
      </c>
      <c r="D80" t="s">
        <v>419</v>
      </c>
      <c r="E80" t="s">
        <v>370</v>
      </c>
      <c r="F80">
        <v>2</v>
      </c>
      <c r="G80" s="2">
        <f>VLOOKUP(C:C,[1]汇总表!$A:$E,5,0)</f>
        <v>0</v>
      </c>
    </row>
    <row r="81" customHeight="1" spans="1:7">
      <c r="A81" s="7">
        <v>377</v>
      </c>
      <c r="B81" s="7" t="s">
        <v>139</v>
      </c>
      <c r="C81">
        <v>150087</v>
      </c>
      <c r="D81" t="s">
        <v>400</v>
      </c>
      <c r="E81" t="s">
        <v>401</v>
      </c>
      <c r="F81">
        <v>2</v>
      </c>
      <c r="G81" s="2">
        <f>VLOOKUP(C:C,[1]汇总表!$A:$E,5,0)</f>
        <v>0</v>
      </c>
    </row>
    <row r="82" customHeight="1" spans="1:7">
      <c r="A82" s="7">
        <v>377</v>
      </c>
      <c r="B82" s="7" t="s">
        <v>139</v>
      </c>
      <c r="C82">
        <v>150086</v>
      </c>
      <c r="D82" t="s">
        <v>397</v>
      </c>
      <c r="E82" t="s">
        <v>372</v>
      </c>
      <c r="F82">
        <v>2</v>
      </c>
      <c r="G82" s="2">
        <f>VLOOKUP(C:C,[1]汇总表!$A:$E,5,0)</f>
        <v>0</v>
      </c>
    </row>
    <row r="83" customHeight="1" spans="1:7">
      <c r="A83" s="7">
        <v>105751</v>
      </c>
      <c r="B83" s="7" t="s">
        <v>131</v>
      </c>
      <c r="C83">
        <v>214797</v>
      </c>
      <c r="D83" t="s">
        <v>445</v>
      </c>
      <c r="E83" t="s">
        <v>446</v>
      </c>
      <c r="F83">
        <v>8</v>
      </c>
      <c r="G83" s="2" t="str">
        <f>VLOOKUP(C:C,[1]汇总表!$A:$E,5,0)</f>
        <v>专柜</v>
      </c>
    </row>
    <row r="84" customHeight="1" spans="1:7">
      <c r="A84" s="7">
        <v>105751</v>
      </c>
      <c r="B84" s="7" t="s">
        <v>131</v>
      </c>
      <c r="C84">
        <v>150090</v>
      </c>
      <c r="D84" t="s">
        <v>369</v>
      </c>
      <c r="E84" t="s">
        <v>370</v>
      </c>
      <c r="F84">
        <v>10</v>
      </c>
      <c r="G84" s="2">
        <f>VLOOKUP(C:C,[1]汇总表!$A:$E,5,0)</f>
        <v>0</v>
      </c>
    </row>
    <row r="85" customHeight="1" spans="1:7">
      <c r="A85" s="7">
        <v>387</v>
      </c>
      <c r="B85" s="7" t="s">
        <v>96</v>
      </c>
      <c r="C85">
        <v>245065</v>
      </c>
      <c r="D85" t="s">
        <v>367</v>
      </c>
      <c r="E85" t="s">
        <v>368</v>
      </c>
      <c r="F85">
        <v>50</v>
      </c>
      <c r="G85" s="2">
        <f>VLOOKUP(C:C,[1]汇总表!$A:$E,5,0)</f>
        <v>0</v>
      </c>
    </row>
    <row r="86" customHeight="1" spans="1:7">
      <c r="A86" s="7">
        <v>387</v>
      </c>
      <c r="B86" s="7" t="s">
        <v>96</v>
      </c>
      <c r="C86">
        <v>236548</v>
      </c>
      <c r="D86" t="s">
        <v>413</v>
      </c>
      <c r="E86" t="s">
        <v>414</v>
      </c>
      <c r="F86">
        <v>4</v>
      </c>
      <c r="G86" s="2">
        <f>VLOOKUP(C:C,[1]汇总表!$A:$E,5,0)</f>
        <v>0</v>
      </c>
    </row>
    <row r="87" customHeight="1" spans="1:7">
      <c r="A87" s="7">
        <v>387</v>
      </c>
      <c r="B87" s="7" t="s">
        <v>96</v>
      </c>
      <c r="C87">
        <v>218904</v>
      </c>
      <c r="D87" t="s">
        <v>384</v>
      </c>
      <c r="E87" t="s">
        <v>385</v>
      </c>
      <c r="F87">
        <v>8</v>
      </c>
      <c r="G87" s="2">
        <f>VLOOKUP(C:C,[1]汇总表!$A:$E,5,0)</f>
        <v>0</v>
      </c>
    </row>
    <row r="88" customHeight="1" spans="1:7">
      <c r="A88" s="7">
        <v>387</v>
      </c>
      <c r="B88" s="7" t="s">
        <v>96</v>
      </c>
      <c r="C88">
        <v>214778</v>
      </c>
      <c r="D88" t="s">
        <v>377</v>
      </c>
      <c r="E88" t="s">
        <v>378</v>
      </c>
      <c r="F88">
        <v>6</v>
      </c>
      <c r="G88" s="2">
        <f>VLOOKUP(C:C,[1]汇总表!$A:$E,5,0)</f>
        <v>0</v>
      </c>
    </row>
    <row r="89" customHeight="1" spans="1:7">
      <c r="A89" s="7">
        <v>387</v>
      </c>
      <c r="B89" s="7" t="s">
        <v>96</v>
      </c>
      <c r="C89">
        <v>181299</v>
      </c>
      <c r="D89" t="s">
        <v>373</v>
      </c>
      <c r="E89" t="s">
        <v>370</v>
      </c>
      <c r="F89">
        <v>10</v>
      </c>
      <c r="G89" s="2">
        <f>VLOOKUP(C:C,[1]汇总表!$A:$E,5,0)</f>
        <v>0</v>
      </c>
    </row>
    <row r="90" customHeight="1" spans="1:7">
      <c r="A90" s="7">
        <v>387</v>
      </c>
      <c r="B90" s="7" t="s">
        <v>96</v>
      </c>
      <c r="C90">
        <v>181297</v>
      </c>
      <c r="D90" t="s">
        <v>371</v>
      </c>
      <c r="E90" t="s">
        <v>372</v>
      </c>
      <c r="F90">
        <v>4</v>
      </c>
      <c r="G90" s="2">
        <f>VLOOKUP(C:C,[1]汇总表!$A:$E,5,0)</f>
        <v>0</v>
      </c>
    </row>
    <row r="91" customHeight="1" spans="1:7">
      <c r="A91" s="7">
        <v>387</v>
      </c>
      <c r="B91" s="7" t="s">
        <v>96</v>
      </c>
      <c r="C91">
        <v>181291</v>
      </c>
      <c r="D91" t="s">
        <v>403</v>
      </c>
      <c r="E91" t="s">
        <v>378</v>
      </c>
      <c r="F91">
        <v>8</v>
      </c>
      <c r="G91" s="2">
        <f>VLOOKUP(C:C,[1]汇总表!$A:$E,5,0)</f>
        <v>0</v>
      </c>
    </row>
    <row r="92" customHeight="1" spans="1:7">
      <c r="A92" s="7">
        <v>387</v>
      </c>
      <c r="B92" s="7" t="s">
        <v>96</v>
      </c>
      <c r="C92">
        <v>150090</v>
      </c>
      <c r="D92" t="s">
        <v>369</v>
      </c>
      <c r="E92" t="s">
        <v>370</v>
      </c>
      <c r="F92">
        <v>10</v>
      </c>
      <c r="G92" s="2">
        <f>VLOOKUP(C:C,[1]汇总表!$A:$E,5,0)</f>
        <v>0</v>
      </c>
    </row>
    <row r="93" customHeight="1" spans="1:7">
      <c r="A93" s="7">
        <v>387</v>
      </c>
      <c r="B93" s="7" t="s">
        <v>96</v>
      </c>
      <c r="C93">
        <v>150090</v>
      </c>
      <c r="D93" t="s">
        <v>369</v>
      </c>
      <c r="E93" t="s">
        <v>370</v>
      </c>
      <c r="F93">
        <v>8</v>
      </c>
      <c r="G93" s="2">
        <f>VLOOKUP(C:C,[1]汇总表!$A:$E,5,0)</f>
        <v>0</v>
      </c>
    </row>
    <row r="94" customHeight="1" spans="1:7">
      <c r="A94" s="7">
        <v>387</v>
      </c>
      <c r="B94" s="7" t="s">
        <v>96</v>
      </c>
      <c r="C94">
        <v>150089</v>
      </c>
      <c r="D94" t="s">
        <v>374</v>
      </c>
      <c r="E94" t="s">
        <v>372</v>
      </c>
      <c r="F94">
        <v>6</v>
      </c>
      <c r="G94" s="2">
        <f>VLOOKUP(C:C,[1]汇总表!$A:$E,5,0)</f>
        <v>0</v>
      </c>
    </row>
    <row r="95" customHeight="1" spans="1:7">
      <c r="A95" s="7">
        <v>102567</v>
      </c>
      <c r="B95" s="7" t="s">
        <v>101</v>
      </c>
      <c r="C95">
        <v>218904</v>
      </c>
      <c r="D95" t="s">
        <v>384</v>
      </c>
      <c r="E95" t="s">
        <v>385</v>
      </c>
      <c r="F95">
        <v>2</v>
      </c>
      <c r="G95" s="2">
        <f>VLOOKUP(C:C,[1]汇总表!$A:$E,5,0)</f>
        <v>0</v>
      </c>
    </row>
    <row r="96" customHeight="1" spans="1:7">
      <c r="A96" s="7">
        <v>102567</v>
      </c>
      <c r="B96" s="7" t="s">
        <v>101</v>
      </c>
      <c r="C96">
        <v>214772</v>
      </c>
      <c r="D96" t="s">
        <v>447</v>
      </c>
      <c r="E96" t="s">
        <v>370</v>
      </c>
      <c r="F96">
        <v>1</v>
      </c>
      <c r="G96" s="2" t="str">
        <f>VLOOKUP(C:C,[1]汇总表!$A:$E,5,0)</f>
        <v>专柜</v>
      </c>
    </row>
    <row r="97" customHeight="1" spans="1:7">
      <c r="A97" s="7">
        <v>102567</v>
      </c>
      <c r="B97" s="7" t="s">
        <v>101</v>
      </c>
      <c r="C97">
        <v>184993</v>
      </c>
      <c r="D97" t="s">
        <v>393</v>
      </c>
      <c r="E97" t="s">
        <v>428</v>
      </c>
      <c r="F97">
        <v>2</v>
      </c>
      <c r="G97" s="2">
        <f>VLOOKUP(C:C,[1]汇总表!$A:$E,5,0)</f>
        <v>0</v>
      </c>
    </row>
    <row r="98" customHeight="1" spans="1:7">
      <c r="A98" s="7">
        <v>102567</v>
      </c>
      <c r="B98" s="7" t="s">
        <v>101</v>
      </c>
      <c r="C98">
        <v>166670</v>
      </c>
      <c r="D98" t="s">
        <v>379</v>
      </c>
      <c r="E98" t="s">
        <v>380</v>
      </c>
      <c r="F98">
        <v>10</v>
      </c>
      <c r="G98" s="2">
        <f>VLOOKUP(C:C,[1]汇总表!$A:$E,5,0)</f>
        <v>0</v>
      </c>
    </row>
    <row r="99" customHeight="1" spans="1:7">
      <c r="A99" s="7">
        <v>102567</v>
      </c>
      <c r="B99" s="7" t="s">
        <v>101</v>
      </c>
      <c r="C99">
        <v>150094</v>
      </c>
      <c r="D99" t="s">
        <v>387</v>
      </c>
      <c r="E99" t="s">
        <v>376</v>
      </c>
      <c r="F99">
        <v>2</v>
      </c>
      <c r="G99" s="2">
        <f>VLOOKUP(C:C,[1]汇总表!$A:$E,5,0)</f>
        <v>0</v>
      </c>
    </row>
    <row r="100" customHeight="1" spans="1:7">
      <c r="A100" s="7">
        <v>706</v>
      </c>
      <c r="B100" s="7" t="s">
        <v>283</v>
      </c>
      <c r="C100">
        <v>236549</v>
      </c>
      <c r="D100" t="s">
        <v>413</v>
      </c>
      <c r="E100" t="s">
        <v>432</v>
      </c>
      <c r="F100">
        <v>4</v>
      </c>
      <c r="G100" s="2">
        <f>VLOOKUP(C:C,[1]汇总表!$A:$E,5,0)</f>
        <v>0</v>
      </c>
    </row>
    <row r="101" customHeight="1" spans="1:7">
      <c r="A101" s="7">
        <v>706</v>
      </c>
      <c r="B101" s="7" t="s">
        <v>283</v>
      </c>
      <c r="C101">
        <v>236548</v>
      </c>
      <c r="D101" t="s">
        <v>413</v>
      </c>
      <c r="E101" t="s">
        <v>414</v>
      </c>
      <c r="F101">
        <v>3</v>
      </c>
      <c r="G101" s="2">
        <f>VLOOKUP(C:C,[1]汇总表!$A:$E,5,0)</f>
        <v>0</v>
      </c>
    </row>
    <row r="102" customHeight="1" spans="1:7">
      <c r="A102" s="7">
        <v>706</v>
      </c>
      <c r="B102" s="7" t="s">
        <v>283</v>
      </c>
      <c r="C102">
        <v>215791</v>
      </c>
      <c r="D102" t="s">
        <v>381</v>
      </c>
      <c r="E102" t="s">
        <v>399</v>
      </c>
      <c r="F102">
        <v>8</v>
      </c>
      <c r="G102" s="2">
        <f>VLOOKUP(C:C,[1]汇总表!$A:$E,5,0)</f>
        <v>0</v>
      </c>
    </row>
    <row r="103" customHeight="1" spans="1:7">
      <c r="A103" s="7">
        <v>706</v>
      </c>
      <c r="B103" s="7" t="s">
        <v>283</v>
      </c>
      <c r="C103">
        <v>215271</v>
      </c>
      <c r="D103" t="s">
        <v>422</v>
      </c>
      <c r="E103" t="s">
        <v>398</v>
      </c>
      <c r="F103">
        <v>10</v>
      </c>
      <c r="G103" s="2" t="s">
        <v>448</v>
      </c>
    </row>
    <row r="104" customHeight="1" spans="1:7">
      <c r="A104" s="7">
        <v>706</v>
      </c>
      <c r="B104" s="7" t="s">
        <v>283</v>
      </c>
      <c r="C104">
        <v>185350</v>
      </c>
      <c r="D104" t="s">
        <v>422</v>
      </c>
      <c r="E104" t="s">
        <v>370</v>
      </c>
      <c r="F104">
        <v>6</v>
      </c>
      <c r="G104" s="2">
        <f>VLOOKUP(C:C,[1]汇总表!$A:$E,5,0)</f>
        <v>0</v>
      </c>
    </row>
    <row r="105" customHeight="1" spans="1:7">
      <c r="A105" s="7">
        <v>706</v>
      </c>
      <c r="B105" s="7" t="s">
        <v>283</v>
      </c>
      <c r="C105">
        <v>181299</v>
      </c>
      <c r="D105" t="s">
        <v>373</v>
      </c>
      <c r="E105" t="s">
        <v>370</v>
      </c>
      <c r="F105">
        <v>8</v>
      </c>
      <c r="G105" s="2">
        <f>VLOOKUP(C:C,[1]汇总表!$A:$E,5,0)</f>
        <v>0</v>
      </c>
    </row>
    <row r="106" customHeight="1" spans="1:7">
      <c r="A106" s="7">
        <v>706</v>
      </c>
      <c r="B106" s="7" t="s">
        <v>283</v>
      </c>
      <c r="C106">
        <v>181297</v>
      </c>
      <c r="D106" t="s">
        <v>371</v>
      </c>
      <c r="E106" t="s">
        <v>372</v>
      </c>
      <c r="F106">
        <v>9</v>
      </c>
      <c r="G106" s="2">
        <f>VLOOKUP(C:C,[1]汇总表!$A:$E,5,0)</f>
        <v>0</v>
      </c>
    </row>
    <row r="107" customHeight="1" spans="1:7">
      <c r="A107" s="7">
        <v>706</v>
      </c>
      <c r="B107" s="7" t="s">
        <v>283</v>
      </c>
      <c r="C107">
        <v>181291</v>
      </c>
      <c r="D107" t="s">
        <v>403</v>
      </c>
      <c r="E107" t="s">
        <v>378</v>
      </c>
      <c r="F107">
        <v>3</v>
      </c>
      <c r="G107" s="2">
        <f>VLOOKUP(C:C,[1]汇总表!$A:$E,5,0)</f>
        <v>0</v>
      </c>
    </row>
    <row r="108" customHeight="1" spans="1:7">
      <c r="A108" s="7">
        <v>706</v>
      </c>
      <c r="B108" s="7" t="s">
        <v>283</v>
      </c>
      <c r="C108">
        <v>172377</v>
      </c>
      <c r="D108" t="s">
        <v>381</v>
      </c>
      <c r="E108" t="s">
        <v>382</v>
      </c>
      <c r="F108">
        <v>8</v>
      </c>
      <c r="G108" s="2">
        <f>VLOOKUP(C:C,[1]汇总表!$A:$E,5,0)</f>
        <v>0</v>
      </c>
    </row>
    <row r="109" customHeight="1" spans="1:7">
      <c r="A109" s="7">
        <v>706</v>
      </c>
      <c r="B109" s="7" t="s">
        <v>283</v>
      </c>
      <c r="C109">
        <v>150094</v>
      </c>
      <c r="D109" t="s">
        <v>387</v>
      </c>
      <c r="E109" t="s">
        <v>376</v>
      </c>
      <c r="F109">
        <v>6</v>
      </c>
      <c r="G109" s="2">
        <f>VLOOKUP(C:C,[1]汇总表!$A:$E,5,0)</f>
        <v>0</v>
      </c>
    </row>
    <row r="110" customHeight="1" spans="1:7">
      <c r="A110" s="7">
        <v>706</v>
      </c>
      <c r="B110" s="7" t="s">
        <v>283</v>
      </c>
      <c r="C110">
        <v>150093</v>
      </c>
      <c r="D110" t="s">
        <v>387</v>
      </c>
      <c r="E110" t="s">
        <v>388</v>
      </c>
      <c r="F110">
        <v>6</v>
      </c>
      <c r="G110" s="2">
        <f>VLOOKUP(C:C,[1]汇总表!$A:$E,5,0)</f>
        <v>0</v>
      </c>
    </row>
    <row r="111" customHeight="1" spans="1:7">
      <c r="A111" s="7">
        <v>706</v>
      </c>
      <c r="B111" s="7" t="s">
        <v>283</v>
      </c>
      <c r="C111">
        <v>150090</v>
      </c>
      <c r="D111" t="s">
        <v>369</v>
      </c>
      <c r="E111" t="s">
        <v>370</v>
      </c>
      <c r="F111">
        <v>4</v>
      </c>
      <c r="G111" s="2">
        <f>VLOOKUP(C:C,[1]汇总表!$A:$E,5,0)</f>
        <v>0</v>
      </c>
    </row>
    <row r="112" customHeight="1" spans="1:7">
      <c r="A112" s="7">
        <v>706</v>
      </c>
      <c r="B112" s="7" t="s">
        <v>283</v>
      </c>
      <c r="C112">
        <v>150089</v>
      </c>
      <c r="D112" t="s">
        <v>374</v>
      </c>
      <c r="E112" t="s">
        <v>372</v>
      </c>
      <c r="F112">
        <v>8</v>
      </c>
      <c r="G112" s="2">
        <f>VLOOKUP(C:C,[1]汇总表!$A:$E,5,0)</f>
        <v>0</v>
      </c>
    </row>
    <row r="113" customHeight="1" spans="1:7">
      <c r="A113" s="7">
        <v>706</v>
      </c>
      <c r="B113" s="7" t="s">
        <v>283</v>
      </c>
      <c r="C113">
        <v>150088</v>
      </c>
      <c r="D113" t="s">
        <v>375</v>
      </c>
      <c r="E113" t="s">
        <v>376</v>
      </c>
      <c r="F113">
        <v>7</v>
      </c>
      <c r="G113" s="2">
        <f>VLOOKUP(C:C,[1]汇总表!$A:$E,5,0)</f>
        <v>0</v>
      </c>
    </row>
    <row r="114" customHeight="1" spans="1:7">
      <c r="A114" s="7">
        <v>706</v>
      </c>
      <c r="B114" s="7" t="s">
        <v>283</v>
      </c>
      <c r="C114">
        <v>150077</v>
      </c>
      <c r="D114" t="s">
        <v>389</v>
      </c>
      <c r="E114" t="s">
        <v>382</v>
      </c>
      <c r="F114">
        <v>3</v>
      </c>
      <c r="G114" s="2">
        <f>VLOOKUP(C:C,[1]汇总表!$A:$E,5,0)</f>
        <v>0</v>
      </c>
    </row>
    <row r="115" customHeight="1" spans="1:7">
      <c r="A115" s="7">
        <v>103199</v>
      </c>
      <c r="B115" s="7" t="s">
        <v>316</v>
      </c>
      <c r="C115">
        <v>245065</v>
      </c>
      <c r="D115" t="s">
        <v>367</v>
      </c>
      <c r="E115" t="s">
        <v>368</v>
      </c>
      <c r="F115">
        <v>100</v>
      </c>
      <c r="G115" s="2">
        <f>VLOOKUP(C:C,[1]汇总表!$A:$E,5,0)</f>
        <v>0</v>
      </c>
    </row>
    <row r="116" customHeight="1" spans="1:7">
      <c r="A116" s="7">
        <v>103199</v>
      </c>
      <c r="B116" s="7" t="s">
        <v>316</v>
      </c>
      <c r="C116">
        <v>181299</v>
      </c>
      <c r="D116" t="s">
        <v>373</v>
      </c>
      <c r="E116" t="s">
        <v>370</v>
      </c>
      <c r="F116">
        <v>8</v>
      </c>
      <c r="G116" s="2">
        <f>VLOOKUP(C:C,[1]汇总表!$A:$E,5,0)</f>
        <v>0</v>
      </c>
    </row>
    <row r="117" customHeight="1" spans="1:7">
      <c r="A117" s="7">
        <v>103199</v>
      </c>
      <c r="B117" s="7" t="s">
        <v>316</v>
      </c>
      <c r="C117">
        <v>181297</v>
      </c>
      <c r="D117" t="s">
        <v>371</v>
      </c>
      <c r="E117" t="s">
        <v>372</v>
      </c>
      <c r="F117">
        <v>10</v>
      </c>
      <c r="G117" s="2">
        <f>VLOOKUP(C:C,[1]汇总表!$A:$E,5,0)</f>
        <v>0</v>
      </c>
    </row>
    <row r="118" customHeight="1" spans="1:7">
      <c r="A118" s="7">
        <v>103199</v>
      </c>
      <c r="B118" s="7" t="s">
        <v>316</v>
      </c>
      <c r="C118">
        <v>172377</v>
      </c>
      <c r="D118" t="s">
        <v>381</v>
      </c>
      <c r="E118" t="s">
        <v>382</v>
      </c>
      <c r="F118">
        <v>6</v>
      </c>
      <c r="G118" s="2">
        <f>VLOOKUP(C:C,[1]汇总表!$A:$E,5,0)</f>
        <v>0</v>
      </c>
    </row>
    <row r="119" customHeight="1" spans="1:7">
      <c r="A119" s="7">
        <v>103199</v>
      </c>
      <c r="B119" s="7" t="s">
        <v>316</v>
      </c>
      <c r="C119">
        <v>150089</v>
      </c>
      <c r="D119" t="s">
        <v>374</v>
      </c>
      <c r="E119" t="s">
        <v>372</v>
      </c>
      <c r="F119">
        <v>6</v>
      </c>
      <c r="G119" s="2">
        <f>VLOOKUP(C:C,[1]汇总表!$A:$E,5,0)</f>
        <v>0</v>
      </c>
    </row>
    <row r="120" customHeight="1" spans="1:7">
      <c r="A120" s="7">
        <v>103199</v>
      </c>
      <c r="B120" s="7" t="s">
        <v>316</v>
      </c>
      <c r="C120">
        <v>150088</v>
      </c>
      <c r="D120" t="s">
        <v>375</v>
      </c>
      <c r="E120" t="s">
        <v>376</v>
      </c>
      <c r="F120">
        <v>10</v>
      </c>
      <c r="G120" s="2">
        <f>VLOOKUP(C:C,[1]汇总表!$A:$E,5,0)</f>
        <v>0</v>
      </c>
    </row>
    <row r="121" customHeight="1" spans="1:7">
      <c r="A121" s="7">
        <v>385</v>
      </c>
      <c r="B121" s="7" t="s">
        <v>309</v>
      </c>
      <c r="C121">
        <v>242575</v>
      </c>
      <c r="D121" t="s">
        <v>402</v>
      </c>
      <c r="E121" t="s">
        <v>370</v>
      </c>
      <c r="F121">
        <v>6</v>
      </c>
      <c r="G121" s="2">
        <f>VLOOKUP(C:C,[1]汇总表!$A:$E,5,0)</f>
        <v>0</v>
      </c>
    </row>
    <row r="122" customHeight="1" spans="1:7">
      <c r="A122" s="7">
        <v>385</v>
      </c>
      <c r="B122" s="7" t="s">
        <v>309</v>
      </c>
      <c r="C122">
        <v>232483</v>
      </c>
      <c r="D122" t="s">
        <v>408</v>
      </c>
      <c r="E122" t="s">
        <v>376</v>
      </c>
      <c r="F122">
        <v>4</v>
      </c>
      <c r="G122" s="2">
        <f>VLOOKUP(C:C,[1]汇总表!$A:$E,5,0)</f>
        <v>0</v>
      </c>
    </row>
    <row r="123" customHeight="1" spans="1:7">
      <c r="A123" s="7">
        <v>385</v>
      </c>
      <c r="B123" s="7" t="s">
        <v>309</v>
      </c>
      <c r="C123">
        <v>214778</v>
      </c>
      <c r="D123" t="s">
        <v>377</v>
      </c>
      <c r="E123" t="s">
        <v>378</v>
      </c>
      <c r="F123">
        <v>8</v>
      </c>
      <c r="G123" s="2">
        <f>VLOOKUP(C:C,[1]汇总表!$A:$E,5,0)</f>
        <v>0</v>
      </c>
    </row>
    <row r="124" customHeight="1" spans="1:7">
      <c r="A124" s="7">
        <v>385</v>
      </c>
      <c r="B124" s="7" t="s">
        <v>309</v>
      </c>
      <c r="C124">
        <v>185350</v>
      </c>
      <c r="D124" t="s">
        <v>422</v>
      </c>
      <c r="E124" t="s">
        <v>370</v>
      </c>
      <c r="F124">
        <v>10</v>
      </c>
      <c r="G124" s="2">
        <f>VLOOKUP(C:C,[1]汇总表!$A:$E,5,0)</f>
        <v>0</v>
      </c>
    </row>
    <row r="125" customHeight="1" spans="1:7">
      <c r="A125" s="7">
        <v>385</v>
      </c>
      <c r="B125" s="7" t="s">
        <v>309</v>
      </c>
      <c r="C125">
        <v>185348</v>
      </c>
      <c r="D125" t="s">
        <v>442</v>
      </c>
      <c r="E125" t="s">
        <v>443</v>
      </c>
      <c r="F125">
        <v>5</v>
      </c>
      <c r="G125" s="2" t="s">
        <v>444</v>
      </c>
    </row>
    <row r="126" customHeight="1" spans="1:7">
      <c r="A126" s="7">
        <v>385</v>
      </c>
      <c r="B126" s="7" t="s">
        <v>309</v>
      </c>
      <c r="C126">
        <v>185348</v>
      </c>
      <c r="D126" t="s">
        <v>442</v>
      </c>
      <c r="E126" t="s">
        <v>443</v>
      </c>
      <c r="F126">
        <v>5</v>
      </c>
      <c r="G126" s="2" t="s">
        <v>444</v>
      </c>
    </row>
    <row r="127" customHeight="1" spans="1:7">
      <c r="A127" s="7">
        <v>385</v>
      </c>
      <c r="B127" s="7" t="s">
        <v>309</v>
      </c>
      <c r="C127">
        <v>184997</v>
      </c>
      <c r="D127" t="s">
        <v>393</v>
      </c>
      <c r="E127" t="s">
        <v>394</v>
      </c>
      <c r="F127">
        <v>2</v>
      </c>
      <c r="G127" s="2">
        <f>VLOOKUP(C:C,[1]汇总表!$A:$E,5,0)</f>
        <v>0</v>
      </c>
    </row>
    <row r="128" customHeight="1" spans="1:7">
      <c r="A128" s="7">
        <v>385</v>
      </c>
      <c r="B128" s="7" t="s">
        <v>309</v>
      </c>
      <c r="C128">
        <v>184993</v>
      </c>
      <c r="D128" t="s">
        <v>393</v>
      </c>
      <c r="E128" t="s">
        <v>428</v>
      </c>
      <c r="F128">
        <v>2</v>
      </c>
      <c r="G128" s="2">
        <f>VLOOKUP(C:C,[1]汇总表!$A:$E,5,0)</f>
        <v>0</v>
      </c>
    </row>
    <row r="129" customHeight="1" spans="1:7">
      <c r="A129" s="7">
        <v>385</v>
      </c>
      <c r="B129" s="7" t="s">
        <v>309</v>
      </c>
      <c r="C129">
        <v>181299</v>
      </c>
      <c r="D129" t="s">
        <v>373</v>
      </c>
      <c r="E129" t="s">
        <v>370</v>
      </c>
      <c r="F129">
        <v>10</v>
      </c>
      <c r="G129" s="2">
        <f>VLOOKUP(C:C,[1]汇总表!$A:$E,5,0)</f>
        <v>0</v>
      </c>
    </row>
    <row r="130" customHeight="1" spans="1:7">
      <c r="A130" s="7">
        <v>385</v>
      </c>
      <c r="B130" s="7" t="s">
        <v>309</v>
      </c>
      <c r="C130">
        <v>181291</v>
      </c>
      <c r="D130" t="s">
        <v>403</v>
      </c>
      <c r="E130" t="s">
        <v>378</v>
      </c>
      <c r="F130">
        <v>6</v>
      </c>
      <c r="G130" s="2">
        <f>VLOOKUP(C:C,[1]汇总表!$A:$E,5,0)</f>
        <v>0</v>
      </c>
    </row>
    <row r="131" customHeight="1" spans="1:7">
      <c r="A131" s="7">
        <v>385</v>
      </c>
      <c r="B131" s="7" t="s">
        <v>309</v>
      </c>
      <c r="C131">
        <v>150101</v>
      </c>
      <c r="D131" t="s">
        <v>429</v>
      </c>
      <c r="E131" t="s">
        <v>370</v>
      </c>
      <c r="F131">
        <v>4</v>
      </c>
      <c r="G131" s="2">
        <f>VLOOKUP(C:C,[1]汇总表!$A:$E,5,0)</f>
        <v>0</v>
      </c>
    </row>
    <row r="132" customHeight="1" spans="1:7">
      <c r="A132" s="7">
        <v>385</v>
      </c>
      <c r="B132" s="7" t="s">
        <v>309</v>
      </c>
      <c r="C132">
        <v>150094</v>
      </c>
      <c r="D132" t="s">
        <v>387</v>
      </c>
      <c r="E132" t="s">
        <v>376</v>
      </c>
      <c r="F132">
        <v>6</v>
      </c>
      <c r="G132" s="2">
        <f>VLOOKUP(C:C,[1]汇总表!$A:$E,5,0)</f>
        <v>0</v>
      </c>
    </row>
    <row r="133" customHeight="1" spans="1:7">
      <c r="A133" s="7">
        <v>385</v>
      </c>
      <c r="B133" s="7" t="s">
        <v>309</v>
      </c>
      <c r="C133">
        <v>150090</v>
      </c>
      <c r="D133" t="s">
        <v>369</v>
      </c>
      <c r="E133" t="s">
        <v>370</v>
      </c>
      <c r="F133">
        <v>10</v>
      </c>
      <c r="G133" s="2">
        <f>VLOOKUP(C:C,[1]汇总表!$A:$E,5,0)</f>
        <v>0</v>
      </c>
    </row>
    <row r="134" customHeight="1" spans="1:7">
      <c r="A134" s="7">
        <v>385</v>
      </c>
      <c r="B134" s="7" t="s">
        <v>309</v>
      </c>
      <c r="C134">
        <v>150089</v>
      </c>
      <c r="D134" t="s">
        <v>374</v>
      </c>
      <c r="E134" t="s">
        <v>372</v>
      </c>
      <c r="F134">
        <v>10</v>
      </c>
      <c r="G134" s="2">
        <f>VLOOKUP(C:C,[1]汇总表!$A:$E,5,0)</f>
        <v>0</v>
      </c>
    </row>
    <row r="135" customHeight="1" spans="1:7">
      <c r="A135" s="7">
        <v>385</v>
      </c>
      <c r="B135" s="7" t="s">
        <v>309</v>
      </c>
      <c r="C135">
        <v>150088</v>
      </c>
      <c r="D135" t="s">
        <v>375</v>
      </c>
      <c r="E135" t="s">
        <v>376</v>
      </c>
      <c r="F135">
        <v>16</v>
      </c>
      <c r="G135" s="2">
        <f>VLOOKUP(C:C,[1]汇总表!$A:$E,5,0)</f>
        <v>0</v>
      </c>
    </row>
    <row r="136" customHeight="1" spans="1:7">
      <c r="A136" s="7">
        <v>385</v>
      </c>
      <c r="B136" s="7" t="s">
        <v>309</v>
      </c>
      <c r="C136">
        <v>150087</v>
      </c>
      <c r="D136" t="s">
        <v>400</v>
      </c>
      <c r="E136" t="s">
        <v>401</v>
      </c>
      <c r="F136">
        <v>6</v>
      </c>
      <c r="G136" s="2">
        <f>VLOOKUP(C:C,[1]汇总表!$A:$E,5,0)</f>
        <v>0</v>
      </c>
    </row>
    <row r="137" customHeight="1" spans="1:7">
      <c r="A137" s="7">
        <v>385</v>
      </c>
      <c r="B137" s="7" t="s">
        <v>309</v>
      </c>
      <c r="C137">
        <v>89062</v>
      </c>
      <c r="D137" t="s">
        <v>405</v>
      </c>
      <c r="E137" t="s">
        <v>370</v>
      </c>
      <c r="F137">
        <v>6</v>
      </c>
      <c r="G137" s="2">
        <f>VLOOKUP(C:C,[1]汇总表!$A:$E,5,0)</f>
        <v>0</v>
      </c>
    </row>
    <row r="138" customHeight="1" spans="1:7">
      <c r="A138" s="7">
        <v>112415</v>
      </c>
      <c r="B138" s="7" t="s">
        <v>166</v>
      </c>
      <c r="C138">
        <v>236548</v>
      </c>
      <c r="D138" t="s">
        <v>413</v>
      </c>
      <c r="E138" t="s">
        <v>414</v>
      </c>
      <c r="F138">
        <v>2</v>
      </c>
      <c r="G138" s="2">
        <f>VLOOKUP(C:C,[1]汇总表!$A:$E,5,0)</f>
        <v>0</v>
      </c>
    </row>
    <row r="139" customHeight="1" spans="1:7">
      <c r="A139" s="7">
        <v>112415</v>
      </c>
      <c r="B139" s="7" t="s">
        <v>166</v>
      </c>
      <c r="C139">
        <v>214778</v>
      </c>
      <c r="D139" t="s">
        <v>377</v>
      </c>
      <c r="E139" t="s">
        <v>378</v>
      </c>
      <c r="F139">
        <v>4</v>
      </c>
      <c r="G139" s="2">
        <f>VLOOKUP(C:C,[1]汇总表!$A:$E,5,0)</f>
        <v>0</v>
      </c>
    </row>
    <row r="140" customHeight="1" spans="1:7">
      <c r="A140" s="7">
        <v>112415</v>
      </c>
      <c r="B140" s="7" t="s">
        <v>166</v>
      </c>
      <c r="C140">
        <v>181291</v>
      </c>
      <c r="D140" t="s">
        <v>403</v>
      </c>
      <c r="E140" t="s">
        <v>378</v>
      </c>
      <c r="F140">
        <v>6</v>
      </c>
      <c r="G140" s="2">
        <f>VLOOKUP(C:C,[1]汇总表!$A:$E,5,0)</f>
        <v>0</v>
      </c>
    </row>
    <row r="141" customHeight="1" spans="1:7">
      <c r="A141" s="7">
        <v>112415</v>
      </c>
      <c r="B141" s="7" t="s">
        <v>166</v>
      </c>
      <c r="C141">
        <v>166670</v>
      </c>
      <c r="D141" t="s">
        <v>379</v>
      </c>
      <c r="E141" t="s">
        <v>380</v>
      </c>
      <c r="F141">
        <v>4</v>
      </c>
      <c r="G141" s="2">
        <f>VLOOKUP(C:C,[1]汇总表!$A:$E,5,0)</f>
        <v>0</v>
      </c>
    </row>
    <row r="142" customHeight="1" spans="1:7">
      <c r="A142" s="7">
        <v>112415</v>
      </c>
      <c r="B142" s="7" t="s">
        <v>166</v>
      </c>
      <c r="C142">
        <v>150090</v>
      </c>
      <c r="D142" t="s">
        <v>369</v>
      </c>
      <c r="E142" t="s">
        <v>370</v>
      </c>
      <c r="F142">
        <v>10</v>
      </c>
      <c r="G142" s="2">
        <f>VLOOKUP(C:C,[1]汇总表!$A:$E,5,0)</f>
        <v>0</v>
      </c>
    </row>
    <row r="143" customHeight="1" spans="1:7">
      <c r="A143" s="7">
        <v>112415</v>
      </c>
      <c r="B143" s="7" t="s">
        <v>166</v>
      </c>
      <c r="C143">
        <v>150086</v>
      </c>
      <c r="D143" t="s">
        <v>397</v>
      </c>
      <c r="E143" t="s">
        <v>372</v>
      </c>
      <c r="F143">
        <v>6</v>
      </c>
      <c r="G143" s="2">
        <f>VLOOKUP(C:C,[1]汇总表!$A:$E,5,0)</f>
        <v>0</v>
      </c>
    </row>
    <row r="144" customHeight="1" spans="1:7">
      <c r="A144" s="7">
        <v>112415</v>
      </c>
      <c r="B144" s="7" t="s">
        <v>166</v>
      </c>
      <c r="C144">
        <v>150077</v>
      </c>
      <c r="D144" t="s">
        <v>389</v>
      </c>
      <c r="E144" t="s">
        <v>382</v>
      </c>
      <c r="F144">
        <v>6</v>
      </c>
      <c r="G144" s="2">
        <f>VLOOKUP(C:C,[1]汇总表!$A:$E,5,0)</f>
        <v>0</v>
      </c>
    </row>
    <row r="145" customHeight="1" spans="1:7">
      <c r="A145" s="7">
        <v>710</v>
      </c>
      <c r="B145" s="7" t="s">
        <v>84</v>
      </c>
      <c r="C145">
        <v>236580</v>
      </c>
      <c r="D145" t="s">
        <v>390</v>
      </c>
      <c r="E145" t="s">
        <v>398</v>
      </c>
      <c r="F145">
        <v>2</v>
      </c>
      <c r="G145" s="2">
        <f>VLOOKUP(C:C,[1]汇总表!$A:$E,5,0)</f>
        <v>0</v>
      </c>
    </row>
    <row r="146" customHeight="1" spans="1:7">
      <c r="A146" s="7">
        <v>710</v>
      </c>
      <c r="B146" s="7" t="s">
        <v>84</v>
      </c>
      <c r="C146">
        <v>236550</v>
      </c>
      <c r="D146" t="s">
        <v>390</v>
      </c>
      <c r="E146" t="s">
        <v>370</v>
      </c>
      <c r="F146">
        <v>2</v>
      </c>
      <c r="G146" s="2">
        <f>VLOOKUP(C:C,[1]汇总表!$A:$E,5,0)</f>
        <v>0</v>
      </c>
    </row>
    <row r="147" customHeight="1" spans="1:7">
      <c r="A147" s="7">
        <v>710</v>
      </c>
      <c r="B147" s="7" t="s">
        <v>84</v>
      </c>
      <c r="C147">
        <v>236548</v>
      </c>
      <c r="D147" t="s">
        <v>413</v>
      </c>
      <c r="E147" t="s">
        <v>414</v>
      </c>
      <c r="F147">
        <v>2</v>
      </c>
      <c r="G147" s="2">
        <f>VLOOKUP(C:C,[1]汇总表!$A:$E,5,0)</f>
        <v>0</v>
      </c>
    </row>
    <row r="148" customHeight="1" spans="1:7">
      <c r="A148" s="7">
        <v>710</v>
      </c>
      <c r="B148" s="7" t="s">
        <v>84</v>
      </c>
      <c r="C148">
        <v>218919</v>
      </c>
      <c r="D148" t="s">
        <v>430</v>
      </c>
      <c r="E148" t="s">
        <v>372</v>
      </c>
      <c r="F148">
        <v>1</v>
      </c>
      <c r="G148" s="2">
        <f>VLOOKUP(C:C,[1]汇总表!$A:$E,5,0)</f>
        <v>0</v>
      </c>
    </row>
    <row r="149" customHeight="1" spans="1:7">
      <c r="A149" s="7">
        <v>710</v>
      </c>
      <c r="B149" s="7" t="s">
        <v>84</v>
      </c>
      <c r="C149">
        <v>215787</v>
      </c>
      <c r="D149" t="s">
        <v>383</v>
      </c>
      <c r="E149" t="s">
        <v>382</v>
      </c>
      <c r="F149">
        <v>2</v>
      </c>
      <c r="G149" s="2">
        <f>VLOOKUP(C:C,[1]汇总表!$A:$E,5,0)</f>
        <v>0</v>
      </c>
    </row>
    <row r="150" customHeight="1" spans="1:7">
      <c r="A150" s="7">
        <v>710</v>
      </c>
      <c r="B150" s="7" t="s">
        <v>84</v>
      </c>
      <c r="C150">
        <v>192488</v>
      </c>
      <c r="D150" t="s">
        <v>433</v>
      </c>
      <c r="E150" t="s">
        <v>434</v>
      </c>
      <c r="F150">
        <v>2</v>
      </c>
      <c r="G150" s="2">
        <f>VLOOKUP(C:C,[1]汇总表!$A:$E,5,0)</f>
        <v>0</v>
      </c>
    </row>
    <row r="151" customHeight="1" spans="1:7">
      <c r="A151" s="7">
        <v>710</v>
      </c>
      <c r="B151" s="7" t="s">
        <v>84</v>
      </c>
      <c r="C151">
        <v>181291</v>
      </c>
      <c r="D151" t="s">
        <v>403</v>
      </c>
      <c r="E151" t="s">
        <v>378</v>
      </c>
      <c r="F151">
        <v>2</v>
      </c>
      <c r="G151" s="2">
        <f>VLOOKUP(C:C,[1]汇总表!$A:$E,5,0)</f>
        <v>0</v>
      </c>
    </row>
    <row r="152" customHeight="1" spans="1:7">
      <c r="A152" s="7">
        <v>710</v>
      </c>
      <c r="B152" s="7" t="s">
        <v>84</v>
      </c>
      <c r="C152">
        <v>150094</v>
      </c>
      <c r="D152" t="s">
        <v>387</v>
      </c>
      <c r="E152" t="s">
        <v>376</v>
      </c>
      <c r="F152">
        <v>2</v>
      </c>
      <c r="G152" s="2">
        <f>VLOOKUP(C:C,[1]汇总表!$A:$E,5,0)</f>
        <v>0</v>
      </c>
    </row>
    <row r="153" customHeight="1" spans="1:7">
      <c r="A153" s="7">
        <v>710</v>
      </c>
      <c r="B153" s="7" t="s">
        <v>84</v>
      </c>
      <c r="C153">
        <v>150087</v>
      </c>
      <c r="D153" t="s">
        <v>400</v>
      </c>
      <c r="E153" t="s">
        <v>401</v>
      </c>
      <c r="F153">
        <v>2</v>
      </c>
      <c r="G153" s="2">
        <f>VLOOKUP(C:C,[1]汇总表!$A:$E,5,0)</f>
        <v>0</v>
      </c>
    </row>
    <row r="154" customHeight="1" spans="1:7">
      <c r="A154" s="7">
        <v>329</v>
      </c>
      <c r="B154" s="7" t="s">
        <v>343</v>
      </c>
      <c r="C154">
        <v>150090</v>
      </c>
      <c r="D154" t="s">
        <v>369</v>
      </c>
      <c r="E154" t="s">
        <v>370</v>
      </c>
      <c r="F154">
        <v>4</v>
      </c>
      <c r="G154" s="2">
        <f>VLOOKUP(C:C,[1]汇总表!$A:$E,5,0)</f>
        <v>0</v>
      </c>
    </row>
    <row r="155" customHeight="1" spans="1:7">
      <c r="A155" s="7">
        <v>743</v>
      </c>
      <c r="B155" s="7" t="s">
        <v>53</v>
      </c>
      <c r="C155">
        <v>245065</v>
      </c>
      <c r="D155" t="s">
        <v>367</v>
      </c>
      <c r="E155" t="s">
        <v>368</v>
      </c>
      <c r="F155">
        <v>100</v>
      </c>
      <c r="G155" s="2">
        <f>VLOOKUP(C:C,[1]汇总表!$A:$E,5,0)</f>
        <v>0</v>
      </c>
    </row>
    <row r="156" customHeight="1" spans="1:7">
      <c r="A156" s="7">
        <v>743</v>
      </c>
      <c r="B156" s="7" t="s">
        <v>53</v>
      </c>
      <c r="C156">
        <v>242576</v>
      </c>
      <c r="D156" t="s">
        <v>416</v>
      </c>
      <c r="E156" t="s">
        <v>378</v>
      </c>
      <c r="F156">
        <v>6</v>
      </c>
      <c r="G156" s="2">
        <f>VLOOKUP(C:C,[1]汇总表!$A:$E,5,0)</f>
        <v>0</v>
      </c>
    </row>
    <row r="157" customHeight="1" spans="1:7">
      <c r="A157" s="7">
        <v>743</v>
      </c>
      <c r="B157" s="7" t="s">
        <v>53</v>
      </c>
      <c r="C157">
        <v>242575</v>
      </c>
      <c r="D157" t="s">
        <v>402</v>
      </c>
      <c r="E157" t="s">
        <v>370</v>
      </c>
      <c r="F157">
        <v>6</v>
      </c>
      <c r="G157" s="2">
        <f>VLOOKUP(C:C,[1]汇总表!$A:$E,5,0)</f>
        <v>0</v>
      </c>
    </row>
    <row r="158" customHeight="1" spans="1:7">
      <c r="A158" s="7">
        <v>743</v>
      </c>
      <c r="B158" s="7" t="s">
        <v>53</v>
      </c>
      <c r="C158">
        <v>242574</v>
      </c>
      <c r="D158" t="s">
        <v>404</v>
      </c>
      <c r="E158" t="s">
        <v>392</v>
      </c>
      <c r="F158">
        <v>6</v>
      </c>
      <c r="G158" s="2">
        <f>VLOOKUP(C:C,[1]汇总表!$A:$E,5,0)</f>
        <v>0</v>
      </c>
    </row>
    <row r="159" customHeight="1" spans="1:7">
      <c r="A159" s="7">
        <v>743</v>
      </c>
      <c r="B159" s="7" t="s">
        <v>53</v>
      </c>
      <c r="C159">
        <v>236580</v>
      </c>
      <c r="D159" t="s">
        <v>390</v>
      </c>
      <c r="E159" t="s">
        <v>398</v>
      </c>
      <c r="F159">
        <v>10</v>
      </c>
      <c r="G159" s="2">
        <f>VLOOKUP(C:C,[1]汇总表!$A:$E,5,0)</f>
        <v>0</v>
      </c>
    </row>
    <row r="160" customHeight="1" spans="1:7">
      <c r="A160" s="7">
        <v>743</v>
      </c>
      <c r="B160" s="7" t="s">
        <v>53</v>
      </c>
      <c r="C160">
        <v>236550</v>
      </c>
      <c r="D160" t="s">
        <v>390</v>
      </c>
      <c r="E160" t="s">
        <v>370</v>
      </c>
      <c r="F160">
        <v>6</v>
      </c>
      <c r="G160" s="2">
        <f>VLOOKUP(C:C,[1]汇总表!$A:$E,5,0)</f>
        <v>0</v>
      </c>
    </row>
    <row r="161" customHeight="1" spans="1:7">
      <c r="A161" s="7">
        <v>743</v>
      </c>
      <c r="B161" s="7" t="s">
        <v>53</v>
      </c>
      <c r="C161">
        <v>218904</v>
      </c>
      <c r="D161" t="s">
        <v>384</v>
      </c>
      <c r="E161" t="s">
        <v>385</v>
      </c>
      <c r="F161">
        <v>6</v>
      </c>
      <c r="G161" s="2">
        <f>VLOOKUP(C:C,[1]汇总表!$A:$E,5,0)</f>
        <v>0</v>
      </c>
    </row>
    <row r="162" customHeight="1" spans="1:7">
      <c r="A162" s="7">
        <v>743</v>
      </c>
      <c r="B162" s="7" t="s">
        <v>53</v>
      </c>
      <c r="C162">
        <v>215787</v>
      </c>
      <c r="D162" t="s">
        <v>383</v>
      </c>
      <c r="E162" t="s">
        <v>382</v>
      </c>
      <c r="F162">
        <v>6</v>
      </c>
      <c r="G162" s="2">
        <f>VLOOKUP(C:C,[1]汇总表!$A:$E,5,0)</f>
        <v>0</v>
      </c>
    </row>
    <row r="163" customHeight="1" spans="1:7">
      <c r="A163" s="7">
        <v>743</v>
      </c>
      <c r="B163" s="7" t="s">
        <v>53</v>
      </c>
      <c r="C163">
        <v>214783</v>
      </c>
      <c r="D163" t="s">
        <v>418</v>
      </c>
      <c r="E163" t="s">
        <v>378</v>
      </c>
      <c r="F163">
        <v>6</v>
      </c>
      <c r="G163" s="2">
        <f>VLOOKUP(C:C,[1]汇总表!$A:$E,5,0)</f>
        <v>0</v>
      </c>
    </row>
    <row r="164" customHeight="1" spans="1:7">
      <c r="A164" s="7">
        <v>743</v>
      </c>
      <c r="B164" s="7" t="s">
        <v>53</v>
      </c>
      <c r="C164">
        <v>214778</v>
      </c>
      <c r="D164" t="s">
        <v>377</v>
      </c>
      <c r="E164" t="s">
        <v>378</v>
      </c>
      <c r="F164">
        <v>6</v>
      </c>
      <c r="G164" s="2">
        <f>VLOOKUP(C:C,[1]汇总表!$A:$E,5,0)</f>
        <v>0</v>
      </c>
    </row>
    <row r="165" customHeight="1" spans="1:7">
      <c r="A165" s="7">
        <v>743</v>
      </c>
      <c r="B165" s="7" t="s">
        <v>53</v>
      </c>
      <c r="C165">
        <v>204078</v>
      </c>
      <c r="D165" t="s">
        <v>420</v>
      </c>
      <c r="E165" t="s">
        <v>421</v>
      </c>
      <c r="F165">
        <v>4</v>
      </c>
      <c r="G165" s="2">
        <f>VLOOKUP(C:C,[1]汇总表!$A:$E,5,0)</f>
        <v>0</v>
      </c>
    </row>
    <row r="166" customHeight="1" spans="1:7">
      <c r="A166" s="7">
        <v>743</v>
      </c>
      <c r="B166" s="7" t="s">
        <v>53</v>
      </c>
      <c r="C166">
        <v>191033</v>
      </c>
      <c r="D166" t="s">
        <v>386</v>
      </c>
      <c r="E166" t="s">
        <v>378</v>
      </c>
      <c r="F166">
        <v>6</v>
      </c>
      <c r="G166" s="2">
        <f>VLOOKUP(C:C,[1]汇总表!$A:$E,5,0)</f>
        <v>0</v>
      </c>
    </row>
    <row r="167" customHeight="1" spans="1:7">
      <c r="A167" s="7">
        <v>743</v>
      </c>
      <c r="B167" s="7" t="s">
        <v>53</v>
      </c>
      <c r="C167">
        <v>191033</v>
      </c>
      <c r="D167" t="s">
        <v>386</v>
      </c>
      <c r="E167" t="s">
        <v>378</v>
      </c>
      <c r="F167">
        <v>6</v>
      </c>
      <c r="G167" s="2">
        <f>VLOOKUP(C:C,[1]汇总表!$A:$E,5,0)</f>
        <v>0</v>
      </c>
    </row>
    <row r="168" customHeight="1" spans="1:7">
      <c r="A168" s="7">
        <v>743</v>
      </c>
      <c r="B168" s="7" t="s">
        <v>53</v>
      </c>
      <c r="C168">
        <v>185353</v>
      </c>
      <c r="D168" t="s">
        <v>449</v>
      </c>
      <c r="E168" t="s">
        <v>450</v>
      </c>
      <c r="F168">
        <v>8</v>
      </c>
      <c r="G168" s="2" t="s">
        <v>451</v>
      </c>
    </row>
    <row r="169" customHeight="1" spans="1:7">
      <c r="A169" s="7">
        <v>743</v>
      </c>
      <c r="B169" s="7" t="s">
        <v>53</v>
      </c>
      <c r="C169">
        <v>184997</v>
      </c>
      <c r="D169" t="s">
        <v>393</v>
      </c>
      <c r="E169" t="s">
        <v>394</v>
      </c>
      <c r="F169">
        <v>6</v>
      </c>
      <c r="G169" s="2">
        <f>VLOOKUP(C:C,[1]汇总表!$A:$E,5,0)</f>
        <v>0</v>
      </c>
    </row>
    <row r="170" customHeight="1" spans="1:7">
      <c r="A170" s="7">
        <v>743</v>
      </c>
      <c r="B170" s="7" t="s">
        <v>53</v>
      </c>
      <c r="C170">
        <v>181301</v>
      </c>
      <c r="D170" t="s">
        <v>395</v>
      </c>
      <c r="E170" t="s">
        <v>396</v>
      </c>
      <c r="F170">
        <v>10</v>
      </c>
      <c r="G170" s="2">
        <f>VLOOKUP(C:C,[1]汇总表!$A:$E,5,0)</f>
        <v>0</v>
      </c>
    </row>
    <row r="171" customHeight="1" spans="1:7">
      <c r="A171" s="7">
        <v>743</v>
      </c>
      <c r="B171" s="7" t="s">
        <v>53</v>
      </c>
      <c r="C171">
        <v>181297</v>
      </c>
      <c r="D171" t="s">
        <v>371</v>
      </c>
      <c r="E171" t="s">
        <v>372</v>
      </c>
      <c r="F171">
        <v>10</v>
      </c>
      <c r="G171" s="2">
        <f>VLOOKUP(C:C,[1]汇总表!$A:$E,5,0)</f>
        <v>0</v>
      </c>
    </row>
    <row r="172" customHeight="1" spans="1:7">
      <c r="A172" s="7">
        <v>743</v>
      </c>
      <c r="B172" s="7" t="s">
        <v>53</v>
      </c>
      <c r="C172">
        <v>181291</v>
      </c>
      <c r="D172" t="s">
        <v>403</v>
      </c>
      <c r="E172" t="s">
        <v>378</v>
      </c>
      <c r="F172">
        <v>6</v>
      </c>
      <c r="G172" s="2">
        <f>VLOOKUP(C:C,[1]汇总表!$A:$E,5,0)</f>
        <v>0</v>
      </c>
    </row>
    <row r="173" customHeight="1" spans="1:7">
      <c r="A173" s="7">
        <v>743</v>
      </c>
      <c r="B173" s="7" t="s">
        <v>53</v>
      </c>
      <c r="C173">
        <v>172377</v>
      </c>
      <c r="D173" t="s">
        <v>381</v>
      </c>
      <c r="E173" t="s">
        <v>382</v>
      </c>
      <c r="F173">
        <v>10</v>
      </c>
      <c r="G173" s="2">
        <f>VLOOKUP(C:C,[1]汇总表!$A:$E,5,0)</f>
        <v>0</v>
      </c>
    </row>
    <row r="174" customHeight="1" spans="1:7">
      <c r="A174" s="7">
        <v>743</v>
      </c>
      <c r="B174" s="7" t="s">
        <v>53</v>
      </c>
      <c r="C174">
        <v>172377</v>
      </c>
      <c r="D174" t="s">
        <v>381</v>
      </c>
      <c r="E174" t="s">
        <v>382</v>
      </c>
      <c r="F174">
        <v>10</v>
      </c>
      <c r="G174" s="2">
        <f>VLOOKUP(C:C,[1]汇总表!$A:$E,5,0)</f>
        <v>0</v>
      </c>
    </row>
    <row r="175" customHeight="1" spans="1:7">
      <c r="A175" s="7">
        <v>743</v>
      </c>
      <c r="B175" s="7" t="s">
        <v>53</v>
      </c>
      <c r="C175">
        <v>150095</v>
      </c>
      <c r="D175" t="s">
        <v>407</v>
      </c>
      <c r="E175" t="s">
        <v>378</v>
      </c>
      <c r="F175">
        <v>6</v>
      </c>
      <c r="G175" s="2">
        <f>VLOOKUP(C:C,[1]汇总表!$A:$E,5,0)</f>
        <v>0</v>
      </c>
    </row>
    <row r="176" customHeight="1" spans="1:7">
      <c r="A176" s="7">
        <v>743</v>
      </c>
      <c r="B176" s="7" t="s">
        <v>53</v>
      </c>
      <c r="C176">
        <v>150095</v>
      </c>
      <c r="D176" t="s">
        <v>407</v>
      </c>
      <c r="E176" t="s">
        <v>378</v>
      </c>
      <c r="F176">
        <v>6</v>
      </c>
      <c r="G176" s="2">
        <f>VLOOKUP(C:C,[1]汇总表!$A:$E,5,0)</f>
        <v>0</v>
      </c>
    </row>
    <row r="177" customHeight="1" spans="1:7">
      <c r="A177" s="7">
        <v>743</v>
      </c>
      <c r="B177" s="7" t="s">
        <v>53</v>
      </c>
      <c r="C177">
        <v>150094</v>
      </c>
      <c r="D177" t="s">
        <v>387</v>
      </c>
      <c r="E177" t="s">
        <v>376</v>
      </c>
      <c r="F177">
        <v>6</v>
      </c>
      <c r="G177" s="2">
        <f>VLOOKUP(C:C,[1]汇总表!$A:$E,5,0)</f>
        <v>0</v>
      </c>
    </row>
    <row r="178" customHeight="1" spans="1:7">
      <c r="A178" s="7">
        <v>743</v>
      </c>
      <c r="B178" s="7" t="s">
        <v>53</v>
      </c>
      <c r="C178">
        <v>150093</v>
      </c>
      <c r="D178" t="s">
        <v>387</v>
      </c>
      <c r="E178" t="s">
        <v>388</v>
      </c>
      <c r="F178">
        <v>6</v>
      </c>
      <c r="G178" s="2">
        <f>VLOOKUP(C:C,[1]汇总表!$A:$E,5,0)</f>
        <v>0</v>
      </c>
    </row>
    <row r="179" customHeight="1" spans="1:7">
      <c r="A179" s="7">
        <v>743</v>
      </c>
      <c r="B179" s="7" t="s">
        <v>53</v>
      </c>
      <c r="C179">
        <v>150093</v>
      </c>
      <c r="D179" t="s">
        <v>387</v>
      </c>
      <c r="E179" t="s">
        <v>388</v>
      </c>
      <c r="F179">
        <v>10</v>
      </c>
      <c r="G179" s="2">
        <f>VLOOKUP(C:C,[1]汇总表!$A:$E,5,0)</f>
        <v>0</v>
      </c>
    </row>
    <row r="180" customHeight="1" spans="1:7">
      <c r="A180" s="7">
        <v>743</v>
      </c>
      <c r="B180" s="7" t="s">
        <v>53</v>
      </c>
      <c r="C180">
        <v>150090</v>
      </c>
      <c r="D180" t="s">
        <v>369</v>
      </c>
      <c r="E180" t="s">
        <v>370</v>
      </c>
      <c r="F180">
        <v>10</v>
      </c>
      <c r="G180" s="2">
        <f>VLOOKUP(C:C,[1]汇总表!$A:$E,5,0)</f>
        <v>0</v>
      </c>
    </row>
    <row r="181" customHeight="1" spans="1:7">
      <c r="A181" s="7">
        <v>743</v>
      </c>
      <c r="B181" s="7" t="s">
        <v>53</v>
      </c>
      <c r="C181">
        <v>150090</v>
      </c>
      <c r="D181" t="s">
        <v>369</v>
      </c>
      <c r="E181" t="s">
        <v>370</v>
      </c>
      <c r="F181">
        <v>10</v>
      </c>
      <c r="G181" s="2">
        <f>VLOOKUP(C:C,[1]汇总表!$A:$E,5,0)</f>
        <v>0</v>
      </c>
    </row>
    <row r="182" customHeight="1" spans="1:7">
      <c r="A182" s="7">
        <v>743</v>
      </c>
      <c r="B182" s="7" t="s">
        <v>53</v>
      </c>
      <c r="C182">
        <v>150089</v>
      </c>
      <c r="D182" t="s">
        <v>374</v>
      </c>
      <c r="E182" t="s">
        <v>372</v>
      </c>
      <c r="F182">
        <v>6</v>
      </c>
      <c r="G182" s="2">
        <f>VLOOKUP(C:C,[1]汇总表!$A:$E,5,0)</f>
        <v>0</v>
      </c>
    </row>
    <row r="183" customHeight="1" spans="1:7">
      <c r="A183" s="7">
        <v>743</v>
      </c>
      <c r="B183" s="7" t="s">
        <v>53</v>
      </c>
      <c r="C183">
        <v>150089</v>
      </c>
      <c r="D183" t="s">
        <v>374</v>
      </c>
      <c r="E183" t="s">
        <v>372</v>
      </c>
      <c r="F183">
        <v>10</v>
      </c>
      <c r="G183" s="2">
        <f>VLOOKUP(C:C,[1]汇总表!$A:$E,5,0)</f>
        <v>0</v>
      </c>
    </row>
    <row r="184" customHeight="1" spans="1:7">
      <c r="A184" s="7">
        <v>743</v>
      </c>
      <c r="B184" s="7" t="s">
        <v>53</v>
      </c>
      <c r="C184">
        <v>150088</v>
      </c>
      <c r="D184" t="s">
        <v>375</v>
      </c>
      <c r="E184" t="s">
        <v>376</v>
      </c>
      <c r="F184">
        <v>6</v>
      </c>
      <c r="G184" s="2">
        <f>VLOOKUP(C:C,[1]汇总表!$A:$E,5,0)</f>
        <v>0</v>
      </c>
    </row>
    <row r="185" customHeight="1" spans="1:7">
      <c r="A185" s="7">
        <v>743</v>
      </c>
      <c r="B185" s="7" t="s">
        <v>53</v>
      </c>
      <c r="C185">
        <v>150088</v>
      </c>
      <c r="D185" t="s">
        <v>375</v>
      </c>
      <c r="E185" t="s">
        <v>376</v>
      </c>
      <c r="F185">
        <v>10</v>
      </c>
      <c r="G185" s="2">
        <f>VLOOKUP(C:C,[1]汇总表!$A:$E,5,0)</f>
        <v>0</v>
      </c>
    </row>
    <row r="186" customHeight="1" spans="1:7">
      <c r="A186" s="7">
        <v>743</v>
      </c>
      <c r="B186" s="7" t="s">
        <v>53</v>
      </c>
      <c r="C186">
        <v>150087</v>
      </c>
      <c r="D186" t="s">
        <v>400</v>
      </c>
      <c r="E186" t="s">
        <v>401</v>
      </c>
      <c r="F186">
        <v>6</v>
      </c>
      <c r="G186" s="2">
        <f>VLOOKUP(C:C,[1]汇总表!$A:$E,5,0)</f>
        <v>0</v>
      </c>
    </row>
    <row r="187" customHeight="1" spans="1:7">
      <c r="A187" s="7">
        <v>743</v>
      </c>
      <c r="B187" s="7" t="s">
        <v>53</v>
      </c>
      <c r="C187">
        <v>150087</v>
      </c>
      <c r="D187" t="s">
        <v>400</v>
      </c>
      <c r="E187" t="s">
        <v>401</v>
      </c>
      <c r="F187">
        <v>4</v>
      </c>
      <c r="G187" s="2">
        <f>VLOOKUP(C:C,[1]汇总表!$A:$E,5,0)</f>
        <v>0</v>
      </c>
    </row>
    <row r="188" customHeight="1" spans="1:7">
      <c r="A188" s="7">
        <v>743</v>
      </c>
      <c r="B188" s="7" t="s">
        <v>53</v>
      </c>
      <c r="C188">
        <v>89062</v>
      </c>
      <c r="D188" t="s">
        <v>405</v>
      </c>
      <c r="E188" t="s">
        <v>370</v>
      </c>
      <c r="F188">
        <v>6</v>
      </c>
      <c r="G188" s="2">
        <f>VLOOKUP(C:C,[1]汇总表!$A:$E,5,0)</f>
        <v>0</v>
      </c>
    </row>
    <row r="189" customHeight="1" spans="1:7">
      <c r="A189" s="7">
        <v>107658</v>
      </c>
      <c r="B189" s="7" t="s">
        <v>87</v>
      </c>
      <c r="C189">
        <v>242576</v>
      </c>
      <c r="D189" t="s">
        <v>416</v>
      </c>
      <c r="E189" t="s">
        <v>378</v>
      </c>
      <c r="F189">
        <v>2</v>
      </c>
      <c r="G189" s="2">
        <f>VLOOKUP(C:C,[1]汇总表!$A:$E,5,0)</f>
        <v>0</v>
      </c>
    </row>
    <row r="190" customHeight="1" spans="1:7">
      <c r="A190" s="7">
        <v>107658</v>
      </c>
      <c r="B190" s="7" t="s">
        <v>87</v>
      </c>
      <c r="C190">
        <v>242575</v>
      </c>
      <c r="D190" t="s">
        <v>402</v>
      </c>
      <c r="E190" t="s">
        <v>370</v>
      </c>
      <c r="F190">
        <v>2</v>
      </c>
      <c r="G190" s="2">
        <f>VLOOKUP(C:C,[1]汇总表!$A:$E,5,0)</f>
        <v>0</v>
      </c>
    </row>
    <row r="191" customHeight="1" spans="1:7">
      <c r="A191" s="7">
        <v>107658</v>
      </c>
      <c r="B191" s="7" t="s">
        <v>87</v>
      </c>
      <c r="C191">
        <v>242574</v>
      </c>
      <c r="D191" t="s">
        <v>404</v>
      </c>
      <c r="E191" t="s">
        <v>392</v>
      </c>
      <c r="F191">
        <v>2</v>
      </c>
      <c r="G191" s="2">
        <f>VLOOKUP(C:C,[1]汇总表!$A:$E,5,0)</f>
        <v>0</v>
      </c>
    </row>
    <row r="192" customHeight="1" spans="1:7">
      <c r="A192" s="7">
        <v>107658</v>
      </c>
      <c r="B192" s="7" t="s">
        <v>87</v>
      </c>
      <c r="C192">
        <v>236550</v>
      </c>
      <c r="D192" t="s">
        <v>390</v>
      </c>
      <c r="E192" t="s">
        <v>370</v>
      </c>
      <c r="F192">
        <v>6</v>
      </c>
      <c r="G192" s="2">
        <f>VLOOKUP(C:C,[1]汇总表!$A:$E,5,0)</f>
        <v>0</v>
      </c>
    </row>
    <row r="193" customHeight="1" spans="1:7">
      <c r="A193" s="7">
        <v>107658</v>
      </c>
      <c r="B193" s="7" t="s">
        <v>87</v>
      </c>
      <c r="C193">
        <v>236550</v>
      </c>
      <c r="D193" t="s">
        <v>390</v>
      </c>
      <c r="E193" t="s">
        <v>370</v>
      </c>
      <c r="F193">
        <v>20</v>
      </c>
      <c r="G193" s="2">
        <f>VLOOKUP(C:C,[1]汇总表!$A:$E,5,0)</f>
        <v>0</v>
      </c>
    </row>
    <row r="194" customHeight="1" spans="1:7">
      <c r="A194" s="7">
        <v>107658</v>
      </c>
      <c r="B194" s="7" t="s">
        <v>87</v>
      </c>
      <c r="C194">
        <v>236550</v>
      </c>
      <c r="D194" t="s">
        <v>390</v>
      </c>
      <c r="E194" t="s">
        <v>370</v>
      </c>
      <c r="F194">
        <v>6</v>
      </c>
      <c r="G194" s="2">
        <f>VLOOKUP(C:C,[1]汇总表!$A:$E,5,0)</f>
        <v>0</v>
      </c>
    </row>
    <row r="195" customHeight="1" spans="1:7">
      <c r="A195" s="7">
        <v>107658</v>
      </c>
      <c r="B195" s="7" t="s">
        <v>87</v>
      </c>
      <c r="C195">
        <v>218904</v>
      </c>
      <c r="D195" t="s">
        <v>384</v>
      </c>
      <c r="E195" t="s">
        <v>385</v>
      </c>
      <c r="F195">
        <v>6</v>
      </c>
      <c r="G195" s="2">
        <f>VLOOKUP(C:C,[1]汇总表!$A:$E,5,0)</f>
        <v>0</v>
      </c>
    </row>
    <row r="196" customHeight="1" spans="1:7">
      <c r="A196" s="7">
        <v>107658</v>
      </c>
      <c r="B196" s="7" t="s">
        <v>87</v>
      </c>
      <c r="C196">
        <v>218904</v>
      </c>
      <c r="D196" t="s">
        <v>384</v>
      </c>
      <c r="E196" t="s">
        <v>385</v>
      </c>
      <c r="F196">
        <v>6</v>
      </c>
      <c r="G196" s="2">
        <f>VLOOKUP(C:C,[1]汇总表!$A:$E,5,0)</f>
        <v>0</v>
      </c>
    </row>
    <row r="197" customHeight="1" spans="1:7">
      <c r="A197" s="7">
        <v>107658</v>
      </c>
      <c r="B197" s="7" t="s">
        <v>87</v>
      </c>
      <c r="C197">
        <v>215791</v>
      </c>
      <c r="D197" t="s">
        <v>381</v>
      </c>
      <c r="E197" t="s">
        <v>399</v>
      </c>
      <c r="F197">
        <v>2</v>
      </c>
      <c r="G197" s="2">
        <f>VLOOKUP(C:C,[1]汇总表!$A:$E,5,0)</f>
        <v>0</v>
      </c>
    </row>
    <row r="198" customHeight="1" spans="1:7">
      <c r="A198" s="7">
        <v>107658</v>
      </c>
      <c r="B198" s="7" t="s">
        <v>87</v>
      </c>
      <c r="C198">
        <v>191033</v>
      </c>
      <c r="D198" t="s">
        <v>386</v>
      </c>
      <c r="E198" t="s">
        <v>378</v>
      </c>
      <c r="F198">
        <v>6</v>
      </c>
      <c r="G198" s="2">
        <f>VLOOKUP(C:C,[1]汇总表!$A:$E,5,0)</f>
        <v>0</v>
      </c>
    </row>
    <row r="199" customHeight="1" spans="1:7">
      <c r="A199" s="7">
        <v>107658</v>
      </c>
      <c r="B199" s="7" t="s">
        <v>87</v>
      </c>
      <c r="C199">
        <v>191033</v>
      </c>
      <c r="D199" t="s">
        <v>386</v>
      </c>
      <c r="E199" t="s">
        <v>378</v>
      </c>
      <c r="F199">
        <v>6</v>
      </c>
      <c r="G199" s="2">
        <f>VLOOKUP(C:C,[1]汇总表!$A:$E,5,0)</f>
        <v>0</v>
      </c>
    </row>
    <row r="200" customHeight="1" spans="1:7">
      <c r="A200" s="7">
        <v>107658</v>
      </c>
      <c r="B200" s="7" t="s">
        <v>87</v>
      </c>
      <c r="C200">
        <v>185353</v>
      </c>
      <c r="D200" t="s">
        <v>449</v>
      </c>
      <c r="E200" t="s">
        <v>450</v>
      </c>
      <c r="F200">
        <v>4</v>
      </c>
      <c r="G200" s="2" t="s">
        <v>451</v>
      </c>
    </row>
    <row r="201" customHeight="1" spans="1:7">
      <c r="A201" s="7">
        <v>107658</v>
      </c>
      <c r="B201" s="7" t="s">
        <v>87</v>
      </c>
      <c r="C201">
        <v>185348</v>
      </c>
      <c r="D201" t="s">
        <v>442</v>
      </c>
      <c r="E201" t="s">
        <v>443</v>
      </c>
      <c r="F201">
        <v>4</v>
      </c>
      <c r="G201" s="2" t="s">
        <v>444</v>
      </c>
    </row>
    <row r="202" customHeight="1" spans="1:7">
      <c r="A202" s="7">
        <v>107658</v>
      </c>
      <c r="B202" s="7" t="s">
        <v>87</v>
      </c>
      <c r="C202">
        <v>184997</v>
      </c>
      <c r="D202" t="s">
        <v>393</v>
      </c>
      <c r="E202" t="s">
        <v>394</v>
      </c>
      <c r="F202">
        <v>6</v>
      </c>
      <c r="G202" s="2">
        <f>VLOOKUP(C:C,[1]汇总表!$A:$E,5,0)</f>
        <v>0</v>
      </c>
    </row>
    <row r="203" customHeight="1" spans="1:7">
      <c r="A203" s="7">
        <v>107658</v>
      </c>
      <c r="B203" s="7" t="s">
        <v>87</v>
      </c>
      <c r="C203">
        <v>184997</v>
      </c>
      <c r="D203" t="s">
        <v>393</v>
      </c>
      <c r="E203" t="s">
        <v>394</v>
      </c>
      <c r="F203">
        <v>4</v>
      </c>
      <c r="G203" s="2">
        <f>VLOOKUP(C:C,[1]汇总表!$A:$E,5,0)</f>
        <v>0</v>
      </c>
    </row>
    <row r="204" customHeight="1" spans="1:7">
      <c r="A204" s="7">
        <v>107658</v>
      </c>
      <c r="B204" s="7" t="s">
        <v>87</v>
      </c>
      <c r="C204">
        <v>150102</v>
      </c>
      <c r="D204" t="s">
        <v>391</v>
      </c>
      <c r="E204" t="s">
        <v>392</v>
      </c>
      <c r="F204">
        <v>4</v>
      </c>
      <c r="G204" s="2">
        <f>VLOOKUP(C:C,[1]汇总表!$A:$E,5,0)</f>
        <v>0</v>
      </c>
    </row>
    <row r="205" customHeight="1" spans="1:7">
      <c r="A205" s="7">
        <v>107658</v>
      </c>
      <c r="B205" s="7" t="s">
        <v>87</v>
      </c>
      <c r="C205">
        <v>150096</v>
      </c>
      <c r="D205" t="s">
        <v>406</v>
      </c>
      <c r="E205" t="s">
        <v>370</v>
      </c>
      <c r="F205">
        <v>4</v>
      </c>
      <c r="G205" s="2">
        <f>VLOOKUP(C:C,[1]汇总表!$A:$E,5,0)</f>
        <v>0</v>
      </c>
    </row>
    <row r="206" customHeight="1" spans="1:7">
      <c r="A206" s="7">
        <v>107658</v>
      </c>
      <c r="B206" s="7" t="s">
        <v>87</v>
      </c>
      <c r="C206">
        <v>150095</v>
      </c>
      <c r="D206" t="s">
        <v>407</v>
      </c>
      <c r="E206" t="s">
        <v>378</v>
      </c>
      <c r="F206">
        <v>4</v>
      </c>
      <c r="G206" s="2">
        <f>VLOOKUP(C:C,[1]汇总表!$A:$E,5,0)</f>
        <v>0</v>
      </c>
    </row>
    <row r="207" customHeight="1" spans="1:7">
      <c r="A207" s="7">
        <v>107658</v>
      </c>
      <c r="B207" s="7" t="s">
        <v>87</v>
      </c>
      <c r="C207">
        <v>150093</v>
      </c>
      <c r="D207" t="s">
        <v>387</v>
      </c>
      <c r="E207" t="s">
        <v>388</v>
      </c>
      <c r="F207">
        <v>6</v>
      </c>
      <c r="G207" s="2">
        <f>VLOOKUP(C:C,[1]汇总表!$A:$E,5,0)</f>
        <v>0</v>
      </c>
    </row>
    <row r="208" customHeight="1" spans="1:7">
      <c r="A208" s="7">
        <v>107658</v>
      </c>
      <c r="B208" s="7" t="s">
        <v>87</v>
      </c>
      <c r="C208">
        <v>150093</v>
      </c>
      <c r="D208" t="s">
        <v>387</v>
      </c>
      <c r="E208" t="s">
        <v>388</v>
      </c>
      <c r="F208">
        <v>4</v>
      </c>
      <c r="G208" s="2">
        <f>VLOOKUP(C:C,[1]汇总表!$A:$E,5,0)</f>
        <v>0</v>
      </c>
    </row>
    <row r="209" customHeight="1" spans="1:7">
      <c r="A209" s="7">
        <v>107658</v>
      </c>
      <c r="B209" s="7" t="s">
        <v>87</v>
      </c>
      <c r="C209">
        <v>150090</v>
      </c>
      <c r="D209" t="s">
        <v>369</v>
      </c>
      <c r="E209" t="s">
        <v>370</v>
      </c>
      <c r="F209">
        <v>6</v>
      </c>
      <c r="G209" s="2">
        <f>VLOOKUP(C:C,[1]汇总表!$A:$E,5,0)</f>
        <v>0</v>
      </c>
    </row>
    <row r="210" customHeight="1" spans="1:7">
      <c r="A210" s="7">
        <v>107658</v>
      </c>
      <c r="B210" s="7" t="s">
        <v>87</v>
      </c>
      <c r="C210">
        <v>150089</v>
      </c>
      <c r="D210" t="s">
        <v>374</v>
      </c>
      <c r="E210" t="s">
        <v>372</v>
      </c>
      <c r="F210">
        <v>4</v>
      </c>
      <c r="G210" s="2">
        <f>VLOOKUP(C:C,[1]汇总表!$A:$E,5,0)</f>
        <v>0</v>
      </c>
    </row>
    <row r="211" customHeight="1" spans="1:7">
      <c r="A211" s="7">
        <v>379</v>
      </c>
      <c r="B211" s="7" t="s">
        <v>242</v>
      </c>
      <c r="C211">
        <v>245065</v>
      </c>
      <c r="D211" t="s">
        <v>367</v>
      </c>
      <c r="E211" t="s">
        <v>368</v>
      </c>
      <c r="F211">
        <v>50</v>
      </c>
      <c r="G211" s="2">
        <f>VLOOKUP(C:C,[1]汇总表!$A:$E,5,0)</f>
        <v>0</v>
      </c>
    </row>
    <row r="212" customHeight="1" spans="1:7">
      <c r="A212" s="7">
        <v>379</v>
      </c>
      <c r="B212" s="7" t="s">
        <v>242</v>
      </c>
      <c r="C212">
        <v>242574</v>
      </c>
      <c r="D212" t="s">
        <v>404</v>
      </c>
      <c r="E212" t="s">
        <v>392</v>
      </c>
      <c r="F212">
        <v>4</v>
      </c>
      <c r="G212" s="2">
        <f>VLOOKUP(C:C,[1]汇总表!$A:$E,5,0)</f>
        <v>0</v>
      </c>
    </row>
    <row r="213" customHeight="1" spans="1:7">
      <c r="A213" s="7">
        <v>379</v>
      </c>
      <c r="B213" s="7" t="s">
        <v>242</v>
      </c>
      <c r="C213">
        <v>218904</v>
      </c>
      <c r="D213" t="s">
        <v>384</v>
      </c>
      <c r="E213" t="s">
        <v>385</v>
      </c>
      <c r="F213">
        <v>4</v>
      </c>
      <c r="G213" s="2">
        <f>VLOOKUP(C:C,[1]汇总表!$A:$E,5,0)</f>
        <v>0</v>
      </c>
    </row>
    <row r="214" customHeight="1" spans="1:7">
      <c r="A214" s="7">
        <v>379</v>
      </c>
      <c r="B214" s="7" t="s">
        <v>242</v>
      </c>
      <c r="C214">
        <v>184997</v>
      </c>
      <c r="D214" t="s">
        <v>393</v>
      </c>
      <c r="E214" t="s">
        <v>394</v>
      </c>
      <c r="F214">
        <v>6</v>
      </c>
      <c r="G214" s="2">
        <f>VLOOKUP(C:C,[1]汇总表!$A:$E,5,0)</f>
        <v>0</v>
      </c>
    </row>
    <row r="215" customHeight="1" spans="1:7">
      <c r="A215" s="7">
        <v>379</v>
      </c>
      <c r="B215" s="7" t="s">
        <v>242</v>
      </c>
      <c r="C215">
        <v>181299</v>
      </c>
      <c r="D215" t="s">
        <v>373</v>
      </c>
      <c r="E215" t="s">
        <v>370</v>
      </c>
      <c r="F215">
        <v>6</v>
      </c>
      <c r="G215" s="2">
        <f>VLOOKUP(C:C,[1]汇总表!$A:$E,5,0)</f>
        <v>0</v>
      </c>
    </row>
    <row r="216" customHeight="1" spans="1:7">
      <c r="A216" s="7">
        <v>379</v>
      </c>
      <c r="B216" s="7" t="s">
        <v>242</v>
      </c>
      <c r="C216">
        <v>181297</v>
      </c>
      <c r="D216" t="s">
        <v>371</v>
      </c>
      <c r="E216" t="s">
        <v>372</v>
      </c>
      <c r="F216">
        <v>4</v>
      </c>
      <c r="G216" s="2">
        <f>VLOOKUP(C:C,[1]汇总表!$A:$E,5,0)</f>
        <v>0</v>
      </c>
    </row>
    <row r="217" customHeight="1" spans="1:7">
      <c r="A217" s="7">
        <v>379</v>
      </c>
      <c r="B217" s="7" t="s">
        <v>242</v>
      </c>
      <c r="C217">
        <v>150093</v>
      </c>
      <c r="D217" t="s">
        <v>387</v>
      </c>
      <c r="E217" t="s">
        <v>388</v>
      </c>
      <c r="F217">
        <v>5</v>
      </c>
      <c r="G217" s="2">
        <f>VLOOKUP(C:C,[1]汇总表!$A:$E,5,0)</f>
        <v>0</v>
      </c>
    </row>
    <row r="218" customHeight="1" spans="1:7">
      <c r="A218" s="7">
        <v>379</v>
      </c>
      <c r="B218" s="7" t="s">
        <v>242</v>
      </c>
      <c r="C218">
        <v>150090</v>
      </c>
      <c r="D218" t="s">
        <v>369</v>
      </c>
      <c r="E218" t="s">
        <v>370</v>
      </c>
      <c r="F218">
        <v>6</v>
      </c>
      <c r="G218" s="2">
        <f>VLOOKUP(C:C,[1]汇总表!$A:$E,5,0)</f>
        <v>0</v>
      </c>
    </row>
    <row r="219" customHeight="1" spans="1:7">
      <c r="A219" s="7">
        <v>379</v>
      </c>
      <c r="B219" s="7" t="s">
        <v>242</v>
      </c>
      <c r="C219">
        <v>150089</v>
      </c>
      <c r="D219" t="s">
        <v>374</v>
      </c>
      <c r="E219" t="s">
        <v>372</v>
      </c>
      <c r="F219">
        <v>8</v>
      </c>
      <c r="G219" s="2">
        <f>VLOOKUP(C:C,[1]汇总表!$A:$E,5,0)</f>
        <v>0</v>
      </c>
    </row>
    <row r="220" customHeight="1" spans="1:7">
      <c r="A220" s="7">
        <v>379</v>
      </c>
      <c r="B220" s="7" t="s">
        <v>242</v>
      </c>
      <c r="C220">
        <v>150088</v>
      </c>
      <c r="D220" t="s">
        <v>375</v>
      </c>
      <c r="E220" t="s">
        <v>376</v>
      </c>
      <c r="F220">
        <v>10</v>
      </c>
      <c r="G220" s="2">
        <f>VLOOKUP(C:C,[1]汇总表!$A:$E,5,0)</f>
        <v>0</v>
      </c>
    </row>
    <row r="221" customHeight="1" spans="1:7">
      <c r="A221" s="7">
        <v>379</v>
      </c>
      <c r="B221" s="7" t="s">
        <v>242</v>
      </c>
      <c r="C221">
        <v>150087</v>
      </c>
      <c r="D221" t="s">
        <v>400</v>
      </c>
      <c r="E221" t="s">
        <v>401</v>
      </c>
      <c r="F221">
        <v>4</v>
      </c>
      <c r="G221" s="2">
        <f>VLOOKUP(C:C,[1]汇总表!$A:$E,5,0)</f>
        <v>0</v>
      </c>
    </row>
    <row r="222" customHeight="1" spans="1:7">
      <c r="A222" s="7">
        <v>373</v>
      </c>
      <c r="B222" s="7" t="s">
        <v>50</v>
      </c>
      <c r="C222">
        <v>214778</v>
      </c>
      <c r="D222" t="s">
        <v>377</v>
      </c>
      <c r="E222" t="s">
        <v>378</v>
      </c>
      <c r="F222">
        <v>6</v>
      </c>
      <c r="G222" s="2">
        <f>VLOOKUP(C:C,[1]汇总表!$A:$E,5,0)</f>
        <v>0</v>
      </c>
    </row>
    <row r="223" customHeight="1" spans="1:7">
      <c r="A223" s="7">
        <v>373</v>
      </c>
      <c r="B223" s="7" t="s">
        <v>50</v>
      </c>
      <c r="C223">
        <v>214778</v>
      </c>
      <c r="D223" t="s">
        <v>377</v>
      </c>
      <c r="E223" t="s">
        <v>378</v>
      </c>
      <c r="F223">
        <v>8</v>
      </c>
      <c r="G223" s="2">
        <f>VLOOKUP(C:C,[1]汇总表!$A:$E,5,0)</f>
        <v>0</v>
      </c>
    </row>
    <row r="224" customHeight="1" spans="1:7">
      <c r="A224" s="7">
        <v>373</v>
      </c>
      <c r="B224" s="7" t="s">
        <v>50</v>
      </c>
      <c r="C224">
        <v>191175</v>
      </c>
      <c r="D224" t="s">
        <v>425</v>
      </c>
      <c r="E224" t="s">
        <v>370</v>
      </c>
      <c r="F224">
        <v>4</v>
      </c>
      <c r="G224" s="2">
        <f>VLOOKUP(C:C,[1]汇总表!$A:$E,5,0)</f>
        <v>0</v>
      </c>
    </row>
    <row r="225" customHeight="1" spans="1:7">
      <c r="A225" s="7">
        <v>373</v>
      </c>
      <c r="B225" s="7" t="s">
        <v>50</v>
      </c>
      <c r="C225">
        <v>191033</v>
      </c>
      <c r="D225" t="s">
        <v>386</v>
      </c>
      <c r="E225" t="s">
        <v>378</v>
      </c>
      <c r="F225">
        <v>5</v>
      </c>
      <c r="G225" s="2">
        <f>VLOOKUP(C:C,[1]汇总表!$A:$E,5,0)</f>
        <v>0</v>
      </c>
    </row>
    <row r="226" customHeight="1" spans="1:7">
      <c r="A226" s="7">
        <v>373</v>
      </c>
      <c r="B226" s="7" t="s">
        <v>50</v>
      </c>
      <c r="C226">
        <v>185353</v>
      </c>
      <c r="D226" t="s">
        <v>449</v>
      </c>
      <c r="E226" t="s">
        <v>450</v>
      </c>
      <c r="F226">
        <v>6</v>
      </c>
      <c r="G226" s="2" t="s">
        <v>451</v>
      </c>
    </row>
    <row r="227" customHeight="1" spans="1:7">
      <c r="A227" s="7">
        <v>373</v>
      </c>
      <c r="B227" s="7" t="s">
        <v>50</v>
      </c>
      <c r="C227">
        <v>185353</v>
      </c>
      <c r="D227" t="s">
        <v>449</v>
      </c>
      <c r="E227" t="s">
        <v>450</v>
      </c>
      <c r="F227">
        <v>4</v>
      </c>
      <c r="G227" s="2" t="s">
        <v>451</v>
      </c>
    </row>
    <row r="228" customHeight="1" spans="1:7">
      <c r="A228" s="7">
        <v>373</v>
      </c>
      <c r="B228" s="7" t="s">
        <v>50</v>
      </c>
      <c r="C228">
        <v>185347</v>
      </c>
      <c r="D228" t="s">
        <v>409</v>
      </c>
      <c r="E228" t="s">
        <v>398</v>
      </c>
      <c r="F228">
        <v>4</v>
      </c>
      <c r="G228" s="2" t="str">
        <f>VLOOKUP(C:C,[1]汇总表!$A:$E,5,0)</f>
        <v>有货但不好卖</v>
      </c>
    </row>
    <row r="229" customHeight="1" spans="1:7">
      <c r="A229" s="7">
        <v>373</v>
      </c>
      <c r="B229" s="7" t="s">
        <v>50</v>
      </c>
      <c r="C229">
        <v>184997</v>
      </c>
      <c r="D229" t="s">
        <v>393</v>
      </c>
      <c r="E229" t="s">
        <v>394</v>
      </c>
      <c r="F229">
        <v>10</v>
      </c>
      <c r="G229" s="2">
        <f>VLOOKUP(C:C,[1]汇总表!$A:$E,5,0)</f>
        <v>0</v>
      </c>
    </row>
    <row r="230" customHeight="1" spans="1:7">
      <c r="A230" s="7">
        <v>373</v>
      </c>
      <c r="B230" s="7" t="s">
        <v>50</v>
      </c>
      <c r="C230">
        <v>181299</v>
      </c>
      <c r="D230" t="s">
        <v>373</v>
      </c>
      <c r="E230" t="s">
        <v>370</v>
      </c>
      <c r="F230">
        <v>6</v>
      </c>
      <c r="G230" s="2">
        <f>VLOOKUP(C:C,[1]汇总表!$A:$E,5,0)</f>
        <v>0</v>
      </c>
    </row>
    <row r="231" customHeight="1" spans="1:7">
      <c r="A231" s="7">
        <v>373</v>
      </c>
      <c r="B231" s="7" t="s">
        <v>50</v>
      </c>
      <c r="C231">
        <v>181297</v>
      </c>
      <c r="D231" t="s">
        <v>371</v>
      </c>
      <c r="E231" t="s">
        <v>372</v>
      </c>
      <c r="F231">
        <v>6</v>
      </c>
      <c r="G231" s="2">
        <f>VLOOKUP(C:C,[1]汇总表!$A:$E,5,0)</f>
        <v>0</v>
      </c>
    </row>
    <row r="232" customHeight="1" spans="1:7">
      <c r="A232" s="7">
        <v>373</v>
      </c>
      <c r="B232" s="7" t="s">
        <v>50</v>
      </c>
      <c r="C232">
        <v>181291</v>
      </c>
      <c r="D232" t="s">
        <v>403</v>
      </c>
      <c r="E232" t="s">
        <v>378</v>
      </c>
      <c r="F232">
        <v>4</v>
      </c>
      <c r="G232" s="2">
        <f>VLOOKUP(C:C,[1]汇总表!$A:$E,5,0)</f>
        <v>0</v>
      </c>
    </row>
    <row r="233" customHeight="1" spans="1:7">
      <c r="A233" s="7">
        <v>373</v>
      </c>
      <c r="B233" s="7" t="s">
        <v>50</v>
      </c>
      <c r="C233">
        <v>166670</v>
      </c>
      <c r="D233" t="s">
        <v>379</v>
      </c>
      <c r="E233" t="s">
        <v>380</v>
      </c>
      <c r="F233">
        <v>10</v>
      </c>
      <c r="G233" s="2">
        <f>VLOOKUP(C:C,[1]汇总表!$A:$E,5,0)</f>
        <v>0</v>
      </c>
    </row>
    <row r="234" customHeight="1" spans="1:7">
      <c r="A234" s="7">
        <v>373</v>
      </c>
      <c r="B234" s="7" t="s">
        <v>50</v>
      </c>
      <c r="C234">
        <v>166670</v>
      </c>
      <c r="D234" t="s">
        <v>379</v>
      </c>
      <c r="E234" t="s">
        <v>380</v>
      </c>
      <c r="F234">
        <v>10</v>
      </c>
      <c r="G234" s="2">
        <f>VLOOKUP(C:C,[1]汇总表!$A:$E,5,0)</f>
        <v>0</v>
      </c>
    </row>
    <row r="235" customHeight="1" spans="1:7">
      <c r="A235" s="7">
        <v>373</v>
      </c>
      <c r="B235" s="7" t="s">
        <v>50</v>
      </c>
      <c r="C235">
        <v>150102</v>
      </c>
      <c r="D235" t="s">
        <v>391</v>
      </c>
      <c r="E235" t="s">
        <v>392</v>
      </c>
      <c r="F235">
        <v>4</v>
      </c>
      <c r="G235" s="2">
        <f>VLOOKUP(C:C,[1]汇总表!$A:$E,5,0)</f>
        <v>0</v>
      </c>
    </row>
    <row r="236" customHeight="1" spans="1:7">
      <c r="A236" s="7">
        <v>373</v>
      </c>
      <c r="B236" s="7" t="s">
        <v>50</v>
      </c>
      <c r="C236">
        <v>150090</v>
      </c>
      <c r="D236" t="s">
        <v>369</v>
      </c>
      <c r="E236" t="s">
        <v>370</v>
      </c>
      <c r="F236">
        <v>6</v>
      </c>
      <c r="G236" s="2">
        <f>VLOOKUP(C:C,[1]汇总表!$A:$E,5,0)</f>
        <v>0</v>
      </c>
    </row>
    <row r="237" customHeight="1" spans="1:7">
      <c r="A237" s="7">
        <v>373</v>
      </c>
      <c r="B237" s="7" t="s">
        <v>50</v>
      </c>
      <c r="C237">
        <v>150090</v>
      </c>
      <c r="D237" t="s">
        <v>369</v>
      </c>
      <c r="E237" t="s">
        <v>370</v>
      </c>
      <c r="F237">
        <v>6</v>
      </c>
      <c r="G237" s="2">
        <f>VLOOKUP(C:C,[1]汇总表!$A:$E,5,0)</f>
        <v>0</v>
      </c>
    </row>
    <row r="238" customHeight="1" spans="1:7">
      <c r="A238" s="7">
        <v>373</v>
      </c>
      <c r="B238" s="7" t="s">
        <v>50</v>
      </c>
      <c r="C238">
        <v>150090</v>
      </c>
      <c r="D238" t="s">
        <v>369</v>
      </c>
      <c r="E238" t="s">
        <v>370</v>
      </c>
      <c r="F238">
        <v>6</v>
      </c>
      <c r="G238" s="2">
        <f>VLOOKUP(C:C,[1]汇总表!$A:$E,5,0)</f>
        <v>0</v>
      </c>
    </row>
    <row r="239" customHeight="1" spans="1:7">
      <c r="A239" s="7">
        <v>373</v>
      </c>
      <c r="B239" s="7" t="s">
        <v>50</v>
      </c>
      <c r="C239">
        <v>150089</v>
      </c>
      <c r="D239" t="s">
        <v>374</v>
      </c>
      <c r="E239" t="s">
        <v>372</v>
      </c>
      <c r="F239">
        <v>4</v>
      </c>
      <c r="G239" s="2">
        <f>VLOOKUP(C:C,[1]汇总表!$A:$E,5,0)</f>
        <v>0</v>
      </c>
    </row>
    <row r="240" customHeight="1" spans="1:7">
      <c r="A240" s="7">
        <v>373</v>
      </c>
      <c r="B240" s="7" t="s">
        <v>50</v>
      </c>
      <c r="C240">
        <v>150086</v>
      </c>
      <c r="D240" t="s">
        <v>397</v>
      </c>
      <c r="E240" t="s">
        <v>372</v>
      </c>
      <c r="F240">
        <v>6</v>
      </c>
      <c r="G240" s="2">
        <f>VLOOKUP(C:C,[1]汇总表!$A:$E,5,0)</f>
        <v>0</v>
      </c>
    </row>
    <row r="241" customHeight="1" spans="1:7">
      <c r="A241" s="7">
        <v>115971</v>
      </c>
      <c r="B241" s="7" t="s">
        <v>233</v>
      </c>
      <c r="C241">
        <v>214778</v>
      </c>
      <c r="D241" t="s">
        <v>377</v>
      </c>
      <c r="E241" t="s">
        <v>378</v>
      </c>
      <c r="F241">
        <v>2</v>
      </c>
      <c r="G241" s="2">
        <f>VLOOKUP(C:C,[1]汇总表!$A:$E,5,0)</f>
        <v>0</v>
      </c>
    </row>
    <row r="242" customHeight="1" spans="1:7">
      <c r="A242" s="7">
        <v>115971</v>
      </c>
      <c r="B242" s="7" t="s">
        <v>233</v>
      </c>
      <c r="C242">
        <v>185353</v>
      </c>
      <c r="D242" t="s">
        <v>449</v>
      </c>
      <c r="E242" t="s">
        <v>450</v>
      </c>
      <c r="F242">
        <v>4</v>
      </c>
      <c r="G242" s="2" t="s">
        <v>451</v>
      </c>
    </row>
    <row r="243" customHeight="1" spans="1:7">
      <c r="A243" s="7">
        <v>115971</v>
      </c>
      <c r="B243" s="7" t="s">
        <v>233</v>
      </c>
      <c r="C243">
        <v>181299</v>
      </c>
      <c r="D243" t="s">
        <v>373</v>
      </c>
      <c r="E243" t="s">
        <v>370</v>
      </c>
      <c r="F243">
        <v>4</v>
      </c>
      <c r="G243" s="2">
        <f>VLOOKUP(C:C,[1]汇总表!$A:$E,5,0)</f>
        <v>0</v>
      </c>
    </row>
    <row r="244" customHeight="1" spans="1:7">
      <c r="A244" s="7">
        <v>115971</v>
      </c>
      <c r="B244" s="7" t="s">
        <v>233</v>
      </c>
      <c r="C244">
        <v>181297</v>
      </c>
      <c r="D244" t="s">
        <v>371</v>
      </c>
      <c r="E244" t="s">
        <v>372</v>
      </c>
      <c r="F244">
        <v>4</v>
      </c>
      <c r="G244" s="2">
        <f>VLOOKUP(C:C,[1]汇总表!$A:$E,5,0)</f>
        <v>0</v>
      </c>
    </row>
    <row r="245" customHeight="1" spans="1:7">
      <c r="A245" s="7">
        <v>115971</v>
      </c>
      <c r="B245" s="7" t="s">
        <v>233</v>
      </c>
      <c r="C245">
        <v>181297</v>
      </c>
      <c r="D245" t="s">
        <v>371</v>
      </c>
      <c r="E245" t="s">
        <v>372</v>
      </c>
      <c r="F245">
        <v>4</v>
      </c>
      <c r="G245" s="2">
        <f>VLOOKUP(C:C,[1]汇总表!$A:$E,5,0)</f>
        <v>0</v>
      </c>
    </row>
    <row r="246" customHeight="1" spans="1:7">
      <c r="A246" s="7">
        <v>115971</v>
      </c>
      <c r="B246" s="7" t="s">
        <v>233</v>
      </c>
      <c r="C246">
        <v>150077</v>
      </c>
      <c r="D246" t="s">
        <v>389</v>
      </c>
      <c r="E246" t="s">
        <v>382</v>
      </c>
      <c r="F246">
        <v>2</v>
      </c>
      <c r="G246" s="2">
        <f>VLOOKUP(C:C,[1]汇总表!$A:$E,5,0)</f>
        <v>0</v>
      </c>
    </row>
    <row r="247" customHeight="1" spans="1:7">
      <c r="A247" s="7">
        <v>399</v>
      </c>
      <c r="B247" s="7" t="s">
        <v>128</v>
      </c>
      <c r="C247">
        <v>245065</v>
      </c>
      <c r="D247" t="s">
        <v>367</v>
      </c>
      <c r="E247" t="s">
        <v>368</v>
      </c>
      <c r="F247">
        <v>50</v>
      </c>
      <c r="G247" s="2">
        <f>VLOOKUP(C:C,[1]汇总表!$A:$E,5,0)</f>
        <v>0</v>
      </c>
    </row>
    <row r="248" customHeight="1" spans="1:7">
      <c r="A248" s="7">
        <v>399</v>
      </c>
      <c r="B248" s="7" t="s">
        <v>128</v>
      </c>
      <c r="C248">
        <v>241566</v>
      </c>
      <c r="D248" t="s">
        <v>426</v>
      </c>
      <c r="E248" t="s">
        <v>427</v>
      </c>
      <c r="F248">
        <v>5</v>
      </c>
      <c r="G248" s="2">
        <f>VLOOKUP(C:C,[1]汇总表!$A:$E,5,0)</f>
        <v>0</v>
      </c>
    </row>
    <row r="249" customHeight="1" spans="1:7">
      <c r="A249" s="7">
        <v>399</v>
      </c>
      <c r="B249" s="7" t="s">
        <v>128</v>
      </c>
      <c r="C249">
        <v>194146</v>
      </c>
      <c r="D249" t="s">
        <v>452</v>
      </c>
      <c r="E249" t="s">
        <v>453</v>
      </c>
      <c r="F249">
        <v>6</v>
      </c>
      <c r="G249" s="2" t="str">
        <f>VLOOKUP(C:C,[1]汇总表!$A:$E,5,0)</f>
        <v>停产</v>
      </c>
    </row>
    <row r="250" customHeight="1" spans="1:7">
      <c r="A250" s="7">
        <v>399</v>
      </c>
      <c r="B250" s="7" t="s">
        <v>239</v>
      </c>
      <c r="C250">
        <v>237011</v>
      </c>
      <c r="D250" t="s">
        <v>437</v>
      </c>
      <c r="E250" t="s">
        <v>438</v>
      </c>
      <c r="F250">
        <v>12</v>
      </c>
      <c r="G250" s="2" t="s">
        <v>454</v>
      </c>
    </row>
    <row r="251" customHeight="1" spans="1:7">
      <c r="A251" s="7">
        <v>399</v>
      </c>
      <c r="B251" s="7" t="s">
        <v>239</v>
      </c>
      <c r="C251">
        <v>237011</v>
      </c>
      <c r="D251" t="s">
        <v>437</v>
      </c>
      <c r="E251" t="s">
        <v>438</v>
      </c>
      <c r="F251">
        <v>5</v>
      </c>
      <c r="G251" s="2" t="s">
        <v>454</v>
      </c>
    </row>
    <row r="252" customHeight="1" spans="1:7">
      <c r="A252" s="7">
        <v>399</v>
      </c>
      <c r="B252" s="7" t="s">
        <v>239</v>
      </c>
      <c r="C252">
        <v>204078</v>
      </c>
      <c r="D252" t="s">
        <v>420</v>
      </c>
      <c r="E252" t="s">
        <v>421</v>
      </c>
      <c r="F252">
        <v>2</v>
      </c>
      <c r="G252" s="2">
        <f>VLOOKUP(C:C,[1]汇总表!$A:$E,5,0)</f>
        <v>0</v>
      </c>
    </row>
    <row r="253" customHeight="1" spans="1:7">
      <c r="A253" s="7">
        <v>399</v>
      </c>
      <c r="B253" s="7" t="s">
        <v>239</v>
      </c>
      <c r="C253">
        <v>194184</v>
      </c>
      <c r="D253" t="e">
        <v>#N/A</v>
      </c>
      <c r="E253" t="e">
        <v>#N/A</v>
      </c>
      <c r="F253">
        <v>4</v>
      </c>
      <c r="G253" s="2" t="s">
        <v>440</v>
      </c>
    </row>
    <row r="254" customHeight="1" spans="1:7">
      <c r="A254" s="7">
        <v>399</v>
      </c>
      <c r="B254" s="7" t="s">
        <v>239</v>
      </c>
      <c r="C254">
        <v>191033</v>
      </c>
      <c r="D254" t="s">
        <v>386</v>
      </c>
      <c r="E254" t="s">
        <v>378</v>
      </c>
      <c r="F254">
        <v>2</v>
      </c>
      <c r="G254" s="2">
        <f>VLOOKUP(C:C,[1]汇总表!$A:$E,5,0)</f>
        <v>0</v>
      </c>
    </row>
    <row r="255" customHeight="1" spans="1:7">
      <c r="A255" s="7">
        <v>399</v>
      </c>
      <c r="B255" s="7" t="s">
        <v>239</v>
      </c>
      <c r="C255">
        <v>185350</v>
      </c>
      <c r="D255" t="s">
        <v>422</v>
      </c>
      <c r="E255" t="s">
        <v>370</v>
      </c>
      <c r="F255">
        <v>2</v>
      </c>
      <c r="G255" s="2">
        <f>VLOOKUP(C:C,[1]汇总表!$A:$E,5,0)</f>
        <v>0</v>
      </c>
    </row>
    <row r="256" customHeight="1" spans="1:7">
      <c r="A256" s="7">
        <v>399</v>
      </c>
      <c r="B256" s="7" t="s">
        <v>239</v>
      </c>
      <c r="C256">
        <v>184997</v>
      </c>
      <c r="D256" t="s">
        <v>393</v>
      </c>
      <c r="E256" t="s">
        <v>394</v>
      </c>
      <c r="F256">
        <v>2</v>
      </c>
      <c r="G256" s="2">
        <f>VLOOKUP(C:C,[1]汇总表!$A:$E,5,0)</f>
        <v>0</v>
      </c>
    </row>
    <row r="257" customHeight="1" spans="1:7">
      <c r="A257" s="7">
        <v>399</v>
      </c>
      <c r="B257" s="7" t="s">
        <v>239</v>
      </c>
      <c r="C257">
        <v>184997</v>
      </c>
      <c r="D257" t="s">
        <v>393</v>
      </c>
      <c r="E257" t="s">
        <v>394</v>
      </c>
      <c r="F257">
        <v>2</v>
      </c>
      <c r="G257" s="2">
        <f>VLOOKUP(C:C,[1]汇总表!$A:$E,5,0)</f>
        <v>0</v>
      </c>
    </row>
    <row r="258" customHeight="1" spans="1:7">
      <c r="A258" s="7">
        <v>399</v>
      </c>
      <c r="B258" s="7" t="s">
        <v>239</v>
      </c>
      <c r="C258">
        <v>184997</v>
      </c>
      <c r="D258" t="s">
        <v>393</v>
      </c>
      <c r="E258" t="s">
        <v>394</v>
      </c>
      <c r="F258">
        <v>2</v>
      </c>
      <c r="G258" s="2">
        <f>VLOOKUP(C:C,[1]汇总表!$A:$E,5,0)</f>
        <v>0</v>
      </c>
    </row>
    <row r="259" customHeight="1" spans="1:7">
      <c r="A259" s="7">
        <v>399</v>
      </c>
      <c r="B259" s="7" t="s">
        <v>239</v>
      </c>
      <c r="C259">
        <v>181299</v>
      </c>
      <c r="D259" t="s">
        <v>373</v>
      </c>
      <c r="E259" t="s">
        <v>370</v>
      </c>
      <c r="F259">
        <v>2</v>
      </c>
      <c r="G259" s="2">
        <f>VLOOKUP(C:C,[1]汇总表!$A:$E,5,0)</f>
        <v>0</v>
      </c>
    </row>
    <row r="260" customHeight="1" spans="1:7">
      <c r="A260" s="7">
        <v>399</v>
      </c>
      <c r="B260" s="7" t="s">
        <v>239</v>
      </c>
      <c r="C260">
        <v>181297</v>
      </c>
      <c r="D260" t="s">
        <v>371</v>
      </c>
      <c r="E260" t="s">
        <v>372</v>
      </c>
      <c r="F260">
        <v>8</v>
      </c>
      <c r="G260" s="2">
        <f>VLOOKUP(C:C,[1]汇总表!$A:$E,5,0)</f>
        <v>0</v>
      </c>
    </row>
    <row r="261" customHeight="1" spans="1:7">
      <c r="A261" s="7">
        <v>399</v>
      </c>
      <c r="B261" s="7" t="s">
        <v>239</v>
      </c>
      <c r="C261">
        <v>166670</v>
      </c>
      <c r="D261" t="s">
        <v>379</v>
      </c>
      <c r="E261" t="s">
        <v>380</v>
      </c>
      <c r="F261">
        <v>2</v>
      </c>
      <c r="G261" s="2">
        <f>VLOOKUP(C:C,[1]汇总表!$A:$E,5,0)</f>
        <v>0</v>
      </c>
    </row>
    <row r="262" customHeight="1" spans="1:7">
      <c r="A262" s="7">
        <v>399</v>
      </c>
      <c r="B262" s="7" t="s">
        <v>239</v>
      </c>
      <c r="C262">
        <v>150094</v>
      </c>
      <c r="D262" t="s">
        <v>387</v>
      </c>
      <c r="E262" t="s">
        <v>376</v>
      </c>
      <c r="F262">
        <v>2</v>
      </c>
      <c r="G262" s="2">
        <f>VLOOKUP(C:C,[1]汇总表!$A:$E,5,0)</f>
        <v>0</v>
      </c>
    </row>
    <row r="263" customHeight="1" spans="1:7">
      <c r="A263" s="7">
        <v>399</v>
      </c>
      <c r="B263" s="7" t="s">
        <v>239</v>
      </c>
      <c r="C263">
        <v>150094</v>
      </c>
      <c r="D263" t="s">
        <v>387</v>
      </c>
      <c r="E263" t="s">
        <v>376</v>
      </c>
      <c r="F263">
        <v>2</v>
      </c>
      <c r="G263" s="2">
        <f>VLOOKUP(C:C,[1]汇总表!$A:$E,5,0)</f>
        <v>0</v>
      </c>
    </row>
    <row r="264" customHeight="1" spans="1:7">
      <c r="A264" s="7">
        <v>399</v>
      </c>
      <c r="B264" s="7" t="s">
        <v>239</v>
      </c>
      <c r="C264">
        <v>150090</v>
      </c>
      <c r="D264" t="s">
        <v>369</v>
      </c>
      <c r="E264" t="s">
        <v>370</v>
      </c>
      <c r="F264">
        <v>2</v>
      </c>
      <c r="G264" s="2">
        <f>VLOOKUP(C:C,[1]汇总表!$A:$E,5,0)</f>
        <v>0</v>
      </c>
    </row>
    <row r="265" customHeight="1" spans="1:7">
      <c r="A265" s="7">
        <v>399</v>
      </c>
      <c r="B265" s="7" t="s">
        <v>239</v>
      </c>
      <c r="C265">
        <v>150090</v>
      </c>
      <c r="D265" t="s">
        <v>369</v>
      </c>
      <c r="E265" t="s">
        <v>370</v>
      </c>
      <c r="F265">
        <v>2</v>
      </c>
      <c r="G265" s="2">
        <f>VLOOKUP(C:C,[1]汇总表!$A:$E,5,0)</f>
        <v>0</v>
      </c>
    </row>
    <row r="266" customHeight="1" spans="1:7">
      <c r="A266" s="7">
        <v>399</v>
      </c>
      <c r="B266" s="7" t="s">
        <v>239</v>
      </c>
      <c r="C266">
        <v>150089</v>
      </c>
      <c r="D266" t="s">
        <v>374</v>
      </c>
      <c r="E266" t="s">
        <v>372</v>
      </c>
      <c r="F266">
        <v>2</v>
      </c>
      <c r="G266" s="2">
        <f>VLOOKUP(C:C,[1]汇总表!$A:$E,5,0)</f>
        <v>0</v>
      </c>
    </row>
    <row r="267" customHeight="1" spans="1:7">
      <c r="A267" s="7">
        <v>399</v>
      </c>
      <c r="B267" s="7" t="s">
        <v>239</v>
      </c>
      <c r="C267">
        <v>150088</v>
      </c>
      <c r="D267" t="s">
        <v>375</v>
      </c>
      <c r="E267" t="s">
        <v>376</v>
      </c>
      <c r="F267">
        <v>2</v>
      </c>
      <c r="G267" s="2">
        <f>VLOOKUP(C:C,[1]汇总表!$A:$E,5,0)</f>
        <v>0</v>
      </c>
    </row>
    <row r="268" customHeight="1" spans="1:7">
      <c r="A268" s="7">
        <v>399</v>
      </c>
      <c r="B268" s="7" t="s">
        <v>239</v>
      </c>
      <c r="C268">
        <v>150087</v>
      </c>
      <c r="D268" t="s">
        <v>400</v>
      </c>
      <c r="E268" t="s">
        <v>401</v>
      </c>
      <c r="F268">
        <v>2</v>
      </c>
      <c r="G268" s="2">
        <f>VLOOKUP(C:C,[1]汇总表!$A:$E,5,0)</f>
        <v>0</v>
      </c>
    </row>
    <row r="269" customHeight="1" spans="1:7">
      <c r="A269" s="7">
        <v>118074</v>
      </c>
      <c r="B269" s="7" t="s">
        <v>149</v>
      </c>
      <c r="C269">
        <v>245065</v>
      </c>
      <c r="D269" t="s">
        <v>367</v>
      </c>
      <c r="E269" t="s">
        <v>368</v>
      </c>
      <c r="F269">
        <v>100</v>
      </c>
      <c r="G269" s="2">
        <f>VLOOKUP(C:C,[1]汇总表!$A:$E,5,0)</f>
        <v>0</v>
      </c>
    </row>
    <row r="270" customHeight="1" spans="1:7">
      <c r="A270" s="7">
        <v>118074</v>
      </c>
      <c r="B270" s="7" t="s">
        <v>149</v>
      </c>
      <c r="C270">
        <v>242576</v>
      </c>
      <c r="D270" t="s">
        <v>416</v>
      </c>
      <c r="E270" t="s">
        <v>378</v>
      </c>
      <c r="F270">
        <v>2</v>
      </c>
      <c r="G270" s="2">
        <f>VLOOKUP(C:C,[1]汇总表!$A:$E,5,0)</f>
        <v>0</v>
      </c>
    </row>
    <row r="271" customHeight="1" spans="1:7">
      <c r="A271" s="7">
        <v>118074</v>
      </c>
      <c r="B271" s="7" t="s">
        <v>149</v>
      </c>
      <c r="C271">
        <v>242575</v>
      </c>
      <c r="D271" t="s">
        <v>402</v>
      </c>
      <c r="E271" t="s">
        <v>370</v>
      </c>
      <c r="F271">
        <v>2</v>
      </c>
      <c r="G271" s="2">
        <f>VLOOKUP(C:C,[1]汇总表!$A:$E,5,0)</f>
        <v>0</v>
      </c>
    </row>
    <row r="272" customHeight="1" spans="1:7">
      <c r="A272" s="7">
        <v>118074</v>
      </c>
      <c r="B272" s="7" t="s">
        <v>149</v>
      </c>
      <c r="C272">
        <v>218904</v>
      </c>
      <c r="D272" t="s">
        <v>384</v>
      </c>
      <c r="E272" t="s">
        <v>385</v>
      </c>
      <c r="F272">
        <v>6</v>
      </c>
      <c r="G272" s="2">
        <f>VLOOKUP(C:C,[1]汇总表!$A:$E,5,0)</f>
        <v>0</v>
      </c>
    </row>
    <row r="273" customHeight="1" spans="1:7">
      <c r="A273" s="7">
        <v>118074</v>
      </c>
      <c r="B273" s="7" t="s">
        <v>149</v>
      </c>
      <c r="C273">
        <v>215787</v>
      </c>
      <c r="D273" t="s">
        <v>383</v>
      </c>
      <c r="E273" t="s">
        <v>382</v>
      </c>
      <c r="F273">
        <v>15</v>
      </c>
      <c r="G273" s="2">
        <f>VLOOKUP(C:C,[1]汇总表!$A:$E,5,0)</f>
        <v>0</v>
      </c>
    </row>
    <row r="274" customHeight="1" spans="1:7">
      <c r="A274" s="7">
        <v>118074</v>
      </c>
      <c r="B274" s="7" t="s">
        <v>149</v>
      </c>
      <c r="C274">
        <v>214783</v>
      </c>
      <c r="D274" t="s">
        <v>418</v>
      </c>
      <c r="E274" t="s">
        <v>378</v>
      </c>
      <c r="F274">
        <v>4</v>
      </c>
      <c r="G274" s="2">
        <f>VLOOKUP(C:C,[1]汇总表!$A:$E,5,0)</f>
        <v>0</v>
      </c>
    </row>
    <row r="275" customHeight="1" spans="1:7">
      <c r="A275" s="7">
        <v>118074</v>
      </c>
      <c r="B275" s="7" t="s">
        <v>149</v>
      </c>
      <c r="C275">
        <v>214782</v>
      </c>
      <c r="D275" t="s">
        <v>419</v>
      </c>
      <c r="E275" t="s">
        <v>370</v>
      </c>
      <c r="F275">
        <v>2</v>
      </c>
      <c r="G275" s="2">
        <f>VLOOKUP(C:C,[1]汇总表!$A:$E,5,0)</f>
        <v>0</v>
      </c>
    </row>
    <row r="276" customHeight="1" spans="1:7">
      <c r="A276" s="7">
        <v>118074</v>
      </c>
      <c r="B276" s="7" t="s">
        <v>149</v>
      </c>
      <c r="C276">
        <v>214778</v>
      </c>
      <c r="D276" t="s">
        <v>377</v>
      </c>
      <c r="E276" t="s">
        <v>378</v>
      </c>
      <c r="F276">
        <v>16</v>
      </c>
      <c r="G276" s="2">
        <f>VLOOKUP(C:C,[1]汇总表!$A:$E,5,0)</f>
        <v>0</v>
      </c>
    </row>
    <row r="277" customHeight="1" spans="1:7">
      <c r="A277" s="7">
        <v>118074</v>
      </c>
      <c r="B277" s="7" t="s">
        <v>149</v>
      </c>
      <c r="C277">
        <v>181299</v>
      </c>
      <c r="D277" t="s">
        <v>373</v>
      </c>
      <c r="E277" t="s">
        <v>370</v>
      </c>
      <c r="F277">
        <v>10</v>
      </c>
      <c r="G277" s="2">
        <f>VLOOKUP(C:C,[1]汇总表!$A:$E,5,0)</f>
        <v>0</v>
      </c>
    </row>
    <row r="278" customHeight="1" spans="1:7">
      <c r="A278" s="7">
        <v>118074</v>
      </c>
      <c r="B278" s="7" t="s">
        <v>149</v>
      </c>
      <c r="C278">
        <v>181297</v>
      </c>
      <c r="D278" t="s">
        <v>371</v>
      </c>
      <c r="E278" t="s">
        <v>372</v>
      </c>
      <c r="F278">
        <v>10</v>
      </c>
      <c r="G278" s="2">
        <f>VLOOKUP(C:C,[1]汇总表!$A:$E,5,0)</f>
        <v>0</v>
      </c>
    </row>
    <row r="279" customHeight="1" spans="1:7">
      <c r="A279" s="7">
        <v>118074</v>
      </c>
      <c r="B279" s="7" t="s">
        <v>149</v>
      </c>
      <c r="C279">
        <v>172377</v>
      </c>
      <c r="D279" t="s">
        <v>381</v>
      </c>
      <c r="E279" t="s">
        <v>382</v>
      </c>
      <c r="F279">
        <v>20</v>
      </c>
      <c r="G279" s="2">
        <f>VLOOKUP(C:C,[1]汇总表!$A:$E,5,0)</f>
        <v>0</v>
      </c>
    </row>
    <row r="280" customHeight="1" spans="1:7">
      <c r="A280" s="7">
        <v>118074</v>
      </c>
      <c r="B280" s="7" t="s">
        <v>149</v>
      </c>
      <c r="C280">
        <v>150077</v>
      </c>
      <c r="D280" t="s">
        <v>389</v>
      </c>
      <c r="E280" t="s">
        <v>382</v>
      </c>
      <c r="F280">
        <v>10</v>
      </c>
      <c r="G280" s="2">
        <f>VLOOKUP(C:C,[1]汇总表!$A:$E,5,0)</f>
        <v>0</v>
      </c>
    </row>
    <row r="281" customHeight="1" spans="1:7">
      <c r="A281" s="7">
        <v>119262</v>
      </c>
      <c r="B281" s="7" t="s">
        <v>47</v>
      </c>
      <c r="C281">
        <v>237009</v>
      </c>
      <c r="D281" t="s">
        <v>431</v>
      </c>
      <c r="E281" t="s">
        <v>399</v>
      </c>
      <c r="F281">
        <v>8</v>
      </c>
      <c r="G281" s="2">
        <f>VLOOKUP(C:C,[1]汇总表!$A:$E,5,0)</f>
        <v>0</v>
      </c>
    </row>
    <row r="282" customHeight="1" spans="1:7">
      <c r="A282" s="7">
        <v>119262</v>
      </c>
      <c r="B282" s="7" t="s">
        <v>47</v>
      </c>
      <c r="C282">
        <v>191033</v>
      </c>
      <c r="D282" t="s">
        <v>386</v>
      </c>
      <c r="E282" t="s">
        <v>378</v>
      </c>
      <c r="F282">
        <v>6</v>
      </c>
      <c r="G282" s="2">
        <f>VLOOKUP(C:C,[1]汇总表!$A:$E,5,0)</f>
        <v>0</v>
      </c>
    </row>
    <row r="283" customHeight="1" spans="1:7">
      <c r="A283" s="7">
        <v>119262</v>
      </c>
      <c r="B283" s="7" t="s">
        <v>47</v>
      </c>
      <c r="C283">
        <v>150093</v>
      </c>
      <c r="D283" t="s">
        <v>387</v>
      </c>
      <c r="E283" t="s">
        <v>388</v>
      </c>
      <c r="F283">
        <v>8</v>
      </c>
      <c r="G283" s="2">
        <f>VLOOKUP(C:C,[1]汇总表!$A:$E,5,0)</f>
        <v>0</v>
      </c>
    </row>
    <row r="284" customHeight="1" spans="1:7">
      <c r="A284" s="7">
        <v>119262</v>
      </c>
      <c r="B284" s="7" t="s">
        <v>47</v>
      </c>
      <c r="C284">
        <v>150090</v>
      </c>
      <c r="D284" t="s">
        <v>369</v>
      </c>
      <c r="E284" t="s">
        <v>370</v>
      </c>
      <c r="F284">
        <v>10</v>
      </c>
      <c r="G284" s="2">
        <f>VLOOKUP(C:C,[1]汇总表!$A:$E,5,0)</f>
        <v>0</v>
      </c>
    </row>
    <row r="285" customHeight="1" spans="1:7">
      <c r="A285" s="7">
        <v>106865</v>
      </c>
      <c r="B285" s="7" t="s">
        <v>190</v>
      </c>
      <c r="C285">
        <v>245065</v>
      </c>
      <c r="D285" t="s">
        <v>367</v>
      </c>
      <c r="E285" t="s">
        <v>368</v>
      </c>
      <c r="F285">
        <v>50</v>
      </c>
      <c r="G285" s="2">
        <f>VLOOKUP(C:C,[1]汇总表!$A:$E,5,0)</f>
        <v>0</v>
      </c>
    </row>
    <row r="286" customHeight="1" spans="1:7">
      <c r="A286" s="7">
        <v>106865</v>
      </c>
      <c r="B286" s="7" t="s">
        <v>190</v>
      </c>
      <c r="C286">
        <v>232483</v>
      </c>
      <c r="D286" t="s">
        <v>408</v>
      </c>
      <c r="E286" t="s">
        <v>376</v>
      </c>
      <c r="F286">
        <v>2</v>
      </c>
      <c r="G286" s="2">
        <f>VLOOKUP(C:C,[1]汇总表!$A:$E,5,0)</f>
        <v>0</v>
      </c>
    </row>
    <row r="287" customHeight="1" spans="1:7">
      <c r="A287" s="7">
        <v>106865</v>
      </c>
      <c r="B287" s="7" t="s">
        <v>190</v>
      </c>
      <c r="C287">
        <v>215787</v>
      </c>
      <c r="D287" t="s">
        <v>383</v>
      </c>
      <c r="E287" t="s">
        <v>382</v>
      </c>
      <c r="F287">
        <v>4</v>
      </c>
      <c r="G287" s="2">
        <f>VLOOKUP(C:C,[1]汇总表!$A:$E,5,0)</f>
        <v>0</v>
      </c>
    </row>
    <row r="288" customHeight="1" spans="1:7">
      <c r="A288" s="7">
        <v>106865</v>
      </c>
      <c r="B288" s="7" t="s">
        <v>190</v>
      </c>
      <c r="C288">
        <v>191033</v>
      </c>
      <c r="D288" t="s">
        <v>386</v>
      </c>
      <c r="E288" t="s">
        <v>378</v>
      </c>
      <c r="F288">
        <v>2</v>
      </c>
      <c r="G288" s="2">
        <f>VLOOKUP(C:C,[1]汇总表!$A:$E,5,0)</f>
        <v>0</v>
      </c>
    </row>
    <row r="289" customHeight="1" spans="1:7">
      <c r="A289" s="7">
        <v>106865</v>
      </c>
      <c r="B289" s="7" t="s">
        <v>190</v>
      </c>
      <c r="C289">
        <v>181301</v>
      </c>
      <c r="D289" t="s">
        <v>395</v>
      </c>
      <c r="E289" t="s">
        <v>396</v>
      </c>
      <c r="F289">
        <v>6</v>
      </c>
      <c r="G289" s="2">
        <f>VLOOKUP(C:C,[1]汇总表!$A:$E,5,0)</f>
        <v>0</v>
      </c>
    </row>
    <row r="290" customHeight="1" spans="1:7">
      <c r="A290" s="7">
        <v>106865</v>
      </c>
      <c r="B290" s="7" t="s">
        <v>190</v>
      </c>
      <c r="C290">
        <v>172377</v>
      </c>
      <c r="D290" t="s">
        <v>381</v>
      </c>
      <c r="E290" t="s">
        <v>382</v>
      </c>
      <c r="F290">
        <v>6</v>
      </c>
      <c r="G290" s="2">
        <f>VLOOKUP(C:C,[1]汇总表!$A:$E,5,0)</f>
        <v>0</v>
      </c>
    </row>
    <row r="291" customHeight="1" spans="1:7">
      <c r="A291" s="7">
        <v>106865</v>
      </c>
      <c r="B291" s="7" t="s">
        <v>190</v>
      </c>
      <c r="C291">
        <v>166670</v>
      </c>
      <c r="D291" t="s">
        <v>379</v>
      </c>
      <c r="E291" t="s">
        <v>380</v>
      </c>
      <c r="F291">
        <v>6</v>
      </c>
      <c r="G291" s="2">
        <f>VLOOKUP(C:C,[1]汇总表!$A:$E,5,0)</f>
        <v>0</v>
      </c>
    </row>
    <row r="292" customHeight="1" spans="1:7">
      <c r="A292" s="7">
        <v>106865</v>
      </c>
      <c r="B292" s="7" t="s">
        <v>190</v>
      </c>
      <c r="C292">
        <v>150102</v>
      </c>
      <c r="D292" t="s">
        <v>391</v>
      </c>
      <c r="E292" t="s">
        <v>392</v>
      </c>
      <c r="F292">
        <v>6</v>
      </c>
      <c r="G292" s="2">
        <f>VLOOKUP(C:C,[1]汇总表!$A:$E,5,0)</f>
        <v>0</v>
      </c>
    </row>
    <row r="293" customHeight="1" spans="1:7">
      <c r="A293" s="7">
        <v>106865</v>
      </c>
      <c r="B293" s="7" t="s">
        <v>190</v>
      </c>
      <c r="C293">
        <v>150092</v>
      </c>
      <c r="D293" t="s">
        <v>410</v>
      </c>
      <c r="E293" t="s">
        <v>411</v>
      </c>
      <c r="F293">
        <v>2</v>
      </c>
      <c r="G293" s="2">
        <f>VLOOKUP(C:C,[1]汇总表!$A:$E,5,0)</f>
        <v>0</v>
      </c>
    </row>
    <row r="294" customHeight="1" spans="1:7">
      <c r="A294" s="7">
        <v>106865</v>
      </c>
      <c r="B294" s="7" t="s">
        <v>190</v>
      </c>
      <c r="C294">
        <v>150090</v>
      </c>
      <c r="D294" t="s">
        <v>369</v>
      </c>
      <c r="E294" t="s">
        <v>370</v>
      </c>
      <c r="F294">
        <v>10</v>
      </c>
      <c r="G294" s="2">
        <f>VLOOKUP(C:C,[1]汇总表!$A:$E,5,0)</f>
        <v>0</v>
      </c>
    </row>
    <row r="295" customHeight="1" spans="1:7">
      <c r="A295" s="7">
        <v>106865</v>
      </c>
      <c r="B295" s="7" t="s">
        <v>190</v>
      </c>
      <c r="C295">
        <v>150087</v>
      </c>
      <c r="D295" t="s">
        <v>400</v>
      </c>
      <c r="E295" t="s">
        <v>401</v>
      </c>
      <c r="F295">
        <v>2</v>
      </c>
      <c r="G295" s="2">
        <f>VLOOKUP(C:C,[1]汇总表!$A:$E,5,0)</f>
        <v>0</v>
      </c>
    </row>
    <row r="296" customHeight="1" spans="1:7">
      <c r="A296" s="7">
        <v>118758</v>
      </c>
      <c r="B296" s="7" t="s">
        <v>356</v>
      </c>
      <c r="C296">
        <v>214783</v>
      </c>
      <c r="D296" t="s">
        <v>418</v>
      </c>
      <c r="E296" t="s">
        <v>378</v>
      </c>
      <c r="F296">
        <v>4</v>
      </c>
      <c r="G296" s="2">
        <f>VLOOKUP(C:C,[1]汇总表!$A:$E,5,0)</f>
        <v>0</v>
      </c>
    </row>
    <row r="297" customHeight="1" spans="1:7">
      <c r="A297" s="7">
        <v>118758</v>
      </c>
      <c r="B297" s="7" t="s">
        <v>356</v>
      </c>
      <c r="C297">
        <v>181299</v>
      </c>
      <c r="D297" t="s">
        <v>373</v>
      </c>
      <c r="E297" t="s">
        <v>370</v>
      </c>
      <c r="F297">
        <v>3</v>
      </c>
      <c r="G297" s="2">
        <f>VLOOKUP(C:C,[1]汇总表!$A:$E,5,0)</f>
        <v>0</v>
      </c>
    </row>
    <row r="298" customHeight="1" spans="1:7">
      <c r="A298" s="7">
        <v>118758</v>
      </c>
      <c r="B298" s="7" t="s">
        <v>356</v>
      </c>
      <c r="C298">
        <v>181297</v>
      </c>
      <c r="D298" t="s">
        <v>371</v>
      </c>
      <c r="E298" t="s">
        <v>372</v>
      </c>
      <c r="F298">
        <v>4</v>
      </c>
      <c r="G298" s="2">
        <f>VLOOKUP(C:C,[1]汇总表!$A:$E,5,0)</f>
        <v>0</v>
      </c>
    </row>
    <row r="299" customHeight="1" spans="1:7">
      <c r="A299" s="7">
        <v>118758</v>
      </c>
      <c r="B299" s="7" t="s">
        <v>356</v>
      </c>
      <c r="C299">
        <v>181291</v>
      </c>
      <c r="D299" t="s">
        <v>403</v>
      </c>
      <c r="E299" t="s">
        <v>378</v>
      </c>
      <c r="F299">
        <v>2</v>
      </c>
      <c r="G299" s="2">
        <f>VLOOKUP(C:C,[1]汇总表!$A:$E,5,0)</f>
        <v>0</v>
      </c>
    </row>
    <row r="300" customHeight="1" spans="1:7">
      <c r="A300" s="7">
        <v>118758</v>
      </c>
      <c r="B300" s="7" t="s">
        <v>356</v>
      </c>
      <c r="C300">
        <v>150094</v>
      </c>
      <c r="D300" t="s">
        <v>387</v>
      </c>
      <c r="E300" t="s">
        <v>376</v>
      </c>
      <c r="F300">
        <v>3</v>
      </c>
      <c r="G300" s="2">
        <f>VLOOKUP(C:C,[1]汇总表!$A:$E,5,0)</f>
        <v>0</v>
      </c>
    </row>
    <row r="301" customHeight="1" spans="1:7">
      <c r="A301" s="7">
        <v>118758</v>
      </c>
      <c r="B301" s="7" t="s">
        <v>356</v>
      </c>
      <c r="C301">
        <v>150090</v>
      </c>
      <c r="D301" t="s">
        <v>369</v>
      </c>
      <c r="E301" t="s">
        <v>370</v>
      </c>
      <c r="F301">
        <v>4</v>
      </c>
      <c r="G301" s="2">
        <f>VLOOKUP(C:C,[1]汇总表!$A:$E,5,0)</f>
        <v>0</v>
      </c>
    </row>
    <row r="302" customHeight="1" spans="1:7">
      <c r="A302" s="7">
        <v>118758</v>
      </c>
      <c r="B302" s="7" t="s">
        <v>356</v>
      </c>
      <c r="C302">
        <v>150088</v>
      </c>
      <c r="D302" t="s">
        <v>375</v>
      </c>
      <c r="E302" t="s">
        <v>376</v>
      </c>
      <c r="F302">
        <v>2</v>
      </c>
      <c r="G302" s="2">
        <f>VLOOKUP(C:C,[1]汇总表!$A:$E,5,0)</f>
        <v>0</v>
      </c>
    </row>
    <row r="303" customHeight="1" spans="1:7">
      <c r="A303" s="7">
        <v>118758</v>
      </c>
      <c r="B303" s="7" t="s">
        <v>356</v>
      </c>
      <c r="C303">
        <v>89062</v>
      </c>
      <c r="D303" t="s">
        <v>405</v>
      </c>
      <c r="E303" t="s">
        <v>370</v>
      </c>
      <c r="F303">
        <v>2</v>
      </c>
      <c r="G303" s="2">
        <f>VLOOKUP(C:C,[1]汇总表!$A:$E,5,0)</f>
        <v>0</v>
      </c>
    </row>
    <row r="304" customHeight="1" spans="1:7">
      <c r="A304" s="7">
        <v>112888</v>
      </c>
      <c r="B304" s="7" t="s">
        <v>296</v>
      </c>
      <c r="C304">
        <v>245065</v>
      </c>
      <c r="D304" t="s">
        <v>367</v>
      </c>
      <c r="E304" t="s">
        <v>368</v>
      </c>
      <c r="F304">
        <v>10</v>
      </c>
      <c r="G304" s="2">
        <f>VLOOKUP(C:C,[1]汇总表!$A:$E,5,0)</f>
        <v>0</v>
      </c>
    </row>
    <row r="305" customHeight="1" spans="1:7">
      <c r="A305" s="7">
        <v>112888</v>
      </c>
      <c r="B305" s="7" t="s">
        <v>296</v>
      </c>
      <c r="C305">
        <v>237011</v>
      </c>
      <c r="D305" t="s">
        <v>437</v>
      </c>
      <c r="E305" t="s">
        <v>438</v>
      </c>
      <c r="F305">
        <v>50</v>
      </c>
      <c r="G305" s="2" t="s">
        <v>454</v>
      </c>
    </row>
    <row r="306" customHeight="1" spans="1:7">
      <c r="A306" s="7">
        <v>112888</v>
      </c>
      <c r="B306" s="7" t="s">
        <v>296</v>
      </c>
      <c r="C306">
        <v>218904</v>
      </c>
      <c r="D306" t="s">
        <v>384</v>
      </c>
      <c r="E306" t="s">
        <v>385</v>
      </c>
      <c r="F306">
        <v>2</v>
      </c>
      <c r="G306" s="2">
        <f>VLOOKUP(C:C,[1]汇总表!$A:$E,5,0)</f>
        <v>0</v>
      </c>
    </row>
    <row r="307" customHeight="1" spans="1:7">
      <c r="A307" s="7">
        <v>112888</v>
      </c>
      <c r="B307" s="7" t="s">
        <v>296</v>
      </c>
      <c r="C307">
        <v>215787</v>
      </c>
      <c r="D307" t="s">
        <v>383</v>
      </c>
      <c r="E307" t="s">
        <v>382</v>
      </c>
      <c r="F307">
        <v>2</v>
      </c>
      <c r="G307" s="2">
        <f>VLOOKUP(C:C,[1]汇总表!$A:$E,5,0)</f>
        <v>0</v>
      </c>
    </row>
    <row r="308" customHeight="1" spans="1:7">
      <c r="A308" s="7">
        <v>112888</v>
      </c>
      <c r="B308" s="7" t="s">
        <v>296</v>
      </c>
      <c r="C308">
        <v>181297</v>
      </c>
      <c r="D308" t="s">
        <v>371</v>
      </c>
      <c r="E308" t="s">
        <v>372</v>
      </c>
      <c r="F308">
        <v>2</v>
      </c>
      <c r="G308" s="2">
        <f>VLOOKUP(C:C,[1]汇总表!$A:$E,5,0)</f>
        <v>0</v>
      </c>
    </row>
    <row r="309" customHeight="1" spans="1:7">
      <c r="A309" s="7">
        <v>112888</v>
      </c>
      <c r="B309" s="7" t="s">
        <v>296</v>
      </c>
      <c r="C309">
        <v>172377</v>
      </c>
      <c r="D309" t="s">
        <v>381</v>
      </c>
      <c r="E309" t="s">
        <v>382</v>
      </c>
      <c r="F309">
        <v>2</v>
      </c>
      <c r="G309" s="2">
        <f>VLOOKUP(C:C,[1]汇总表!$A:$E,5,0)</f>
        <v>0</v>
      </c>
    </row>
    <row r="310" customHeight="1" spans="1:7">
      <c r="A310" s="7">
        <v>112888</v>
      </c>
      <c r="B310" s="7" t="s">
        <v>296</v>
      </c>
      <c r="C310">
        <v>166670</v>
      </c>
      <c r="D310" t="s">
        <v>379</v>
      </c>
      <c r="E310" t="s">
        <v>380</v>
      </c>
      <c r="F310">
        <v>2</v>
      </c>
      <c r="G310" s="2">
        <f>VLOOKUP(C:C,[1]汇总表!$A:$E,5,0)</f>
        <v>0</v>
      </c>
    </row>
    <row r="311" customHeight="1" spans="1:7">
      <c r="A311" s="7">
        <v>112888</v>
      </c>
      <c r="B311" s="7" t="s">
        <v>296</v>
      </c>
      <c r="C311">
        <v>150093</v>
      </c>
      <c r="D311" t="s">
        <v>387</v>
      </c>
      <c r="E311" t="s">
        <v>388</v>
      </c>
      <c r="F311">
        <v>2</v>
      </c>
      <c r="G311" s="2">
        <f>VLOOKUP(C:C,[1]汇总表!$A:$E,5,0)</f>
        <v>0</v>
      </c>
    </row>
    <row r="312" customHeight="1" spans="1:7">
      <c r="A312" s="7">
        <v>112888</v>
      </c>
      <c r="B312" s="7" t="s">
        <v>296</v>
      </c>
      <c r="C312">
        <v>150090</v>
      </c>
      <c r="D312" t="s">
        <v>369</v>
      </c>
      <c r="E312" t="s">
        <v>370</v>
      </c>
      <c r="F312">
        <v>4</v>
      </c>
      <c r="G312" s="2">
        <f>VLOOKUP(C:C,[1]汇总表!$A:$E,5,0)</f>
        <v>0</v>
      </c>
    </row>
    <row r="313" customHeight="1" spans="1:7">
      <c r="A313" s="7">
        <v>112888</v>
      </c>
      <c r="B313" s="7" t="s">
        <v>296</v>
      </c>
      <c r="C313">
        <v>150088</v>
      </c>
      <c r="D313" t="s">
        <v>375</v>
      </c>
      <c r="E313" t="s">
        <v>376</v>
      </c>
      <c r="F313">
        <v>2</v>
      </c>
      <c r="G313" s="2">
        <f>VLOOKUP(C:C,[1]汇总表!$A:$E,5,0)</f>
        <v>0</v>
      </c>
    </row>
    <row r="314" customHeight="1" spans="1:7">
      <c r="A314" s="7">
        <v>355</v>
      </c>
      <c r="B314" s="7" t="s">
        <v>198</v>
      </c>
      <c r="C314">
        <v>242576</v>
      </c>
      <c r="D314" t="s">
        <v>416</v>
      </c>
      <c r="E314" t="s">
        <v>378</v>
      </c>
      <c r="F314">
        <v>4</v>
      </c>
      <c r="G314" s="2">
        <f>VLOOKUP(C:C,[1]汇总表!$A:$E,5,0)</f>
        <v>0</v>
      </c>
    </row>
    <row r="315" customHeight="1" spans="1:7">
      <c r="A315" s="7">
        <v>355</v>
      </c>
      <c r="B315" s="7" t="s">
        <v>198</v>
      </c>
      <c r="C315">
        <v>242575</v>
      </c>
      <c r="D315" t="s">
        <v>402</v>
      </c>
      <c r="E315" t="s">
        <v>370</v>
      </c>
      <c r="F315">
        <v>6</v>
      </c>
      <c r="G315" s="2">
        <f>VLOOKUP(C:C,[1]汇总表!$A:$E,5,0)</f>
        <v>0</v>
      </c>
    </row>
    <row r="316" customHeight="1" spans="1:7">
      <c r="A316" s="7">
        <v>355</v>
      </c>
      <c r="B316" s="7" t="s">
        <v>198</v>
      </c>
      <c r="C316">
        <v>242574</v>
      </c>
      <c r="D316" t="s">
        <v>404</v>
      </c>
      <c r="E316" t="s">
        <v>392</v>
      </c>
      <c r="F316">
        <v>6</v>
      </c>
      <c r="G316" s="2">
        <f>VLOOKUP(C:C,[1]汇总表!$A:$E,5,0)</f>
        <v>0</v>
      </c>
    </row>
    <row r="317" customHeight="1" spans="1:7">
      <c r="A317" s="7">
        <v>355</v>
      </c>
      <c r="B317" s="7" t="s">
        <v>198</v>
      </c>
      <c r="C317">
        <v>215787</v>
      </c>
      <c r="D317" t="s">
        <v>383</v>
      </c>
      <c r="E317" t="s">
        <v>382</v>
      </c>
      <c r="F317">
        <v>10</v>
      </c>
      <c r="G317" s="2">
        <f>VLOOKUP(C:C,[1]汇总表!$A:$E,5,0)</f>
        <v>0</v>
      </c>
    </row>
    <row r="318" customHeight="1" spans="1:7">
      <c r="A318" s="7">
        <v>355</v>
      </c>
      <c r="B318" s="7" t="s">
        <v>198</v>
      </c>
      <c r="C318">
        <v>214778</v>
      </c>
      <c r="D318" t="s">
        <v>377</v>
      </c>
      <c r="E318" t="s">
        <v>378</v>
      </c>
      <c r="F318">
        <v>10</v>
      </c>
      <c r="G318" s="2">
        <f>VLOOKUP(C:C,[1]汇总表!$A:$E,5,0)</f>
        <v>0</v>
      </c>
    </row>
    <row r="319" customHeight="1" spans="1:7">
      <c r="A319" s="7">
        <v>355</v>
      </c>
      <c r="B319" s="7" t="s">
        <v>198</v>
      </c>
      <c r="C319">
        <v>204080</v>
      </c>
      <c r="D319" t="s">
        <v>412</v>
      </c>
      <c r="E319" t="s">
        <v>372</v>
      </c>
      <c r="F319">
        <v>6</v>
      </c>
      <c r="G319" s="2">
        <f>VLOOKUP(C:C,[1]汇总表!$A:$E,5,0)</f>
        <v>0</v>
      </c>
    </row>
    <row r="320" customHeight="1" spans="1:7">
      <c r="A320" s="7">
        <v>355</v>
      </c>
      <c r="B320" s="7" t="s">
        <v>198</v>
      </c>
      <c r="C320">
        <v>204079</v>
      </c>
      <c r="D320" t="s">
        <v>417</v>
      </c>
      <c r="E320" t="s">
        <v>370</v>
      </c>
      <c r="F320">
        <v>6</v>
      </c>
      <c r="G320" s="2">
        <f>VLOOKUP(C:C,[1]汇总表!$A:$E,5,0)</f>
        <v>0</v>
      </c>
    </row>
    <row r="321" customHeight="1" spans="1:7">
      <c r="A321" s="7">
        <v>355</v>
      </c>
      <c r="B321" s="7" t="s">
        <v>198</v>
      </c>
      <c r="C321">
        <v>204077</v>
      </c>
      <c r="D321" t="s">
        <v>415</v>
      </c>
      <c r="E321" t="s">
        <v>370</v>
      </c>
      <c r="F321">
        <v>6</v>
      </c>
      <c r="G321" s="2">
        <f>VLOOKUP(C:C,[1]汇总表!$A:$E,5,0)</f>
        <v>0</v>
      </c>
    </row>
    <row r="322" customHeight="1" spans="1:7">
      <c r="A322" s="7">
        <v>355</v>
      </c>
      <c r="B322" s="7" t="s">
        <v>198</v>
      </c>
      <c r="C322">
        <v>191033</v>
      </c>
      <c r="D322" t="s">
        <v>386</v>
      </c>
      <c r="E322" t="s">
        <v>378</v>
      </c>
      <c r="F322">
        <v>4</v>
      </c>
      <c r="G322" s="2">
        <f>VLOOKUP(C:C,[1]汇总表!$A:$E,5,0)</f>
        <v>0</v>
      </c>
    </row>
    <row r="323" customHeight="1" spans="1:7">
      <c r="A323" s="7">
        <v>355</v>
      </c>
      <c r="B323" s="7" t="s">
        <v>198</v>
      </c>
      <c r="C323">
        <v>184997</v>
      </c>
      <c r="D323" t="s">
        <v>393</v>
      </c>
      <c r="E323" t="s">
        <v>394</v>
      </c>
      <c r="F323">
        <v>6</v>
      </c>
      <c r="G323" s="2">
        <f>VLOOKUP(C:C,[1]汇总表!$A:$E,5,0)</f>
        <v>0</v>
      </c>
    </row>
    <row r="324" customHeight="1" spans="1:7">
      <c r="A324" s="7">
        <v>355</v>
      </c>
      <c r="B324" s="7" t="s">
        <v>198</v>
      </c>
      <c r="C324">
        <v>181299</v>
      </c>
      <c r="D324" t="s">
        <v>373</v>
      </c>
      <c r="E324" t="s">
        <v>370</v>
      </c>
      <c r="F324">
        <v>10</v>
      </c>
      <c r="G324" s="2">
        <f>VLOOKUP(C:C,[1]汇总表!$A:$E,5,0)</f>
        <v>0</v>
      </c>
    </row>
    <row r="325" customHeight="1" spans="1:7">
      <c r="A325" s="7">
        <v>355</v>
      </c>
      <c r="B325" s="7" t="s">
        <v>198</v>
      </c>
      <c r="C325">
        <v>181299</v>
      </c>
      <c r="D325" t="s">
        <v>373</v>
      </c>
      <c r="E325" t="s">
        <v>370</v>
      </c>
      <c r="F325">
        <v>10</v>
      </c>
      <c r="G325" s="2">
        <f>VLOOKUP(C:C,[1]汇总表!$A:$E,5,0)</f>
        <v>0</v>
      </c>
    </row>
    <row r="326" customHeight="1" spans="1:7">
      <c r="A326" s="7">
        <v>355</v>
      </c>
      <c r="B326" s="7" t="s">
        <v>198</v>
      </c>
      <c r="C326">
        <v>181297</v>
      </c>
      <c r="D326" t="s">
        <v>371</v>
      </c>
      <c r="E326" t="s">
        <v>372</v>
      </c>
      <c r="F326">
        <v>10</v>
      </c>
      <c r="G326" s="2">
        <f>VLOOKUP(C:C,[1]汇总表!$A:$E,5,0)</f>
        <v>0</v>
      </c>
    </row>
    <row r="327" customHeight="1" spans="1:7">
      <c r="A327" s="7">
        <v>355</v>
      </c>
      <c r="B327" s="7" t="s">
        <v>198</v>
      </c>
      <c r="C327">
        <v>150102</v>
      </c>
      <c r="D327" t="s">
        <v>391</v>
      </c>
      <c r="E327" t="s">
        <v>392</v>
      </c>
      <c r="F327">
        <v>6</v>
      </c>
      <c r="G327" s="2">
        <f>VLOOKUP(C:C,[1]汇总表!$A:$E,5,0)</f>
        <v>0</v>
      </c>
    </row>
    <row r="328" customHeight="1" spans="1:7">
      <c r="A328" s="7">
        <v>355</v>
      </c>
      <c r="B328" s="7" t="s">
        <v>198</v>
      </c>
      <c r="C328">
        <v>150096</v>
      </c>
      <c r="D328" t="s">
        <v>406</v>
      </c>
      <c r="E328" t="s">
        <v>370</v>
      </c>
      <c r="F328">
        <v>6</v>
      </c>
      <c r="G328" s="2">
        <f>VLOOKUP(C:C,[1]汇总表!$A:$E,5,0)</f>
        <v>0</v>
      </c>
    </row>
    <row r="329" customHeight="1" spans="1:7">
      <c r="A329" s="7">
        <v>355</v>
      </c>
      <c r="B329" s="7" t="s">
        <v>198</v>
      </c>
      <c r="C329">
        <v>150095</v>
      </c>
      <c r="D329" t="s">
        <v>407</v>
      </c>
      <c r="E329" t="s">
        <v>378</v>
      </c>
      <c r="F329">
        <v>4</v>
      </c>
      <c r="G329" s="2">
        <f>VLOOKUP(C:C,[1]汇总表!$A:$E,5,0)</f>
        <v>0</v>
      </c>
    </row>
    <row r="330" customHeight="1" spans="1:7">
      <c r="A330" s="7">
        <v>355</v>
      </c>
      <c r="B330" s="7" t="s">
        <v>198</v>
      </c>
      <c r="C330">
        <v>150094</v>
      </c>
      <c r="D330" t="s">
        <v>387</v>
      </c>
      <c r="E330" t="s">
        <v>376</v>
      </c>
      <c r="F330">
        <v>10</v>
      </c>
      <c r="G330" s="2">
        <f>VLOOKUP(C:C,[1]汇总表!$A:$E,5,0)</f>
        <v>0</v>
      </c>
    </row>
    <row r="331" customHeight="1" spans="1:7">
      <c r="A331" s="7">
        <v>355</v>
      </c>
      <c r="B331" s="7" t="s">
        <v>198</v>
      </c>
      <c r="C331">
        <v>150093</v>
      </c>
      <c r="D331" t="s">
        <v>387</v>
      </c>
      <c r="E331" t="s">
        <v>388</v>
      </c>
      <c r="F331">
        <v>10</v>
      </c>
      <c r="G331" s="2">
        <f>VLOOKUP(C:C,[1]汇总表!$A:$E,5,0)</f>
        <v>0</v>
      </c>
    </row>
    <row r="332" customHeight="1" spans="1:7">
      <c r="A332" s="7">
        <v>355</v>
      </c>
      <c r="B332" s="7" t="s">
        <v>198</v>
      </c>
      <c r="C332">
        <v>150090</v>
      </c>
      <c r="D332" t="s">
        <v>369</v>
      </c>
      <c r="E332" t="s">
        <v>370</v>
      </c>
      <c r="F332">
        <v>20</v>
      </c>
      <c r="G332" s="2">
        <f>VLOOKUP(C:C,[1]汇总表!$A:$E,5,0)</f>
        <v>0</v>
      </c>
    </row>
    <row r="333" customHeight="1" spans="1:7">
      <c r="A333" s="7">
        <v>355</v>
      </c>
      <c r="B333" s="7" t="s">
        <v>198</v>
      </c>
      <c r="C333">
        <v>150089</v>
      </c>
      <c r="D333" t="s">
        <v>374</v>
      </c>
      <c r="E333" t="s">
        <v>372</v>
      </c>
      <c r="F333">
        <v>10</v>
      </c>
      <c r="G333" s="2">
        <f>VLOOKUP(C:C,[1]汇总表!$A:$E,5,0)</f>
        <v>0</v>
      </c>
    </row>
    <row r="334" customHeight="1" spans="1:7">
      <c r="A334" s="7">
        <v>355</v>
      </c>
      <c r="B334" s="7" t="s">
        <v>198</v>
      </c>
      <c r="C334">
        <v>150088</v>
      </c>
      <c r="D334" t="s">
        <v>375</v>
      </c>
      <c r="E334" t="s">
        <v>376</v>
      </c>
      <c r="F334">
        <v>6</v>
      </c>
      <c r="G334" s="2">
        <f>VLOOKUP(C:C,[1]汇总表!$A:$E,5,0)</f>
        <v>0</v>
      </c>
    </row>
    <row r="335" customHeight="1" spans="1:7">
      <c r="A335" s="7">
        <v>355</v>
      </c>
      <c r="B335" s="7" t="s">
        <v>198</v>
      </c>
      <c r="C335">
        <v>150087</v>
      </c>
      <c r="D335" t="s">
        <v>400</v>
      </c>
      <c r="E335" t="s">
        <v>401</v>
      </c>
      <c r="F335">
        <v>6</v>
      </c>
      <c r="G335" s="2">
        <f>VLOOKUP(C:C,[1]汇总表!$A:$E,5,0)</f>
        <v>0</v>
      </c>
    </row>
    <row r="336" customHeight="1" spans="1:7">
      <c r="A336" s="7">
        <v>355</v>
      </c>
      <c r="B336" s="7" t="s">
        <v>198</v>
      </c>
      <c r="C336">
        <v>150086</v>
      </c>
      <c r="D336" t="s">
        <v>397</v>
      </c>
      <c r="E336" t="s">
        <v>372</v>
      </c>
      <c r="F336">
        <v>10</v>
      </c>
      <c r="G336" s="2">
        <f>VLOOKUP(C:C,[1]汇总表!$A:$E,5,0)</f>
        <v>0</v>
      </c>
    </row>
    <row r="337" customHeight="1" spans="1:7">
      <c r="A337" s="7">
        <v>355</v>
      </c>
      <c r="B337" s="7" t="s">
        <v>198</v>
      </c>
      <c r="C337">
        <v>150077</v>
      </c>
      <c r="D337" t="s">
        <v>389</v>
      </c>
      <c r="E337" t="s">
        <v>382</v>
      </c>
      <c r="F337">
        <v>6</v>
      </c>
      <c r="G337" s="2">
        <f>VLOOKUP(C:C,[1]汇总表!$A:$E,5,0)</f>
        <v>0</v>
      </c>
    </row>
    <row r="338" customHeight="1" spans="1:7">
      <c r="A338" s="7">
        <v>104838</v>
      </c>
      <c r="B338" s="7" t="s">
        <v>39</v>
      </c>
      <c r="C338">
        <v>245065</v>
      </c>
      <c r="D338" t="s">
        <v>367</v>
      </c>
      <c r="E338" t="s">
        <v>368</v>
      </c>
      <c r="F338">
        <v>40</v>
      </c>
      <c r="G338" s="2">
        <f>VLOOKUP(C:C,[1]汇总表!$A:$E,5,0)</f>
        <v>0</v>
      </c>
    </row>
    <row r="339" customHeight="1" spans="1:7">
      <c r="A339" s="7">
        <v>104838</v>
      </c>
      <c r="B339" s="7" t="s">
        <v>39</v>
      </c>
      <c r="C339">
        <v>241566</v>
      </c>
      <c r="D339" t="s">
        <v>426</v>
      </c>
      <c r="E339" t="s">
        <v>427</v>
      </c>
      <c r="F339">
        <v>2</v>
      </c>
      <c r="G339" s="2">
        <f>VLOOKUP(C:C,[1]汇总表!$A:$E,5,0)</f>
        <v>0</v>
      </c>
    </row>
    <row r="340" customHeight="1" spans="1:7">
      <c r="A340" s="7">
        <v>104838</v>
      </c>
      <c r="B340" s="7" t="s">
        <v>39</v>
      </c>
      <c r="C340">
        <v>236580</v>
      </c>
      <c r="D340" t="s">
        <v>390</v>
      </c>
      <c r="E340" t="s">
        <v>398</v>
      </c>
      <c r="F340">
        <v>5</v>
      </c>
      <c r="G340" s="2">
        <f>VLOOKUP(C:C,[1]汇总表!$A:$E,5,0)</f>
        <v>0</v>
      </c>
    </row>
    <row r="341" customHeight="1" spans="1:7">
      <c r="A341" s="7">
        <v>104838</v>
      </c>
      <c r="B341" s="7" t="s">
        <v>39</v>
      </c>
      <c r="C341">
        <v>218904</v>
      </c>
      <c r="D341" t="s">
        <v>384</v>
      </c>
      <c r="E341" t="s">
        <v>385</v>
      </c>
      <c r="F341">
        <v>4</v>
      </c>
      <c r="G341" s="2">
        <f>VLOOKUP(C:C,[1]汇总表!$A:$E,5,0)</f>
        <v>0</v>
      </c>
    </row>
    <row r="342" customHeight="1" spans="1:7">
      <c r="A342" s="7">
        <v>104838</v>
      </c>
      <c r="B342" s="7" t="s">
        <v>39</v>
      </c>
      <c r="C342">
        <v>215791</v>
      </c>
      <c r="D342" t="s">
        <v>381</v>
      </c>
      <c r="E342" t="s">
        <v>399</v>
      </c>
      <c r="F342">
        <v>3</v>
      </c>
      <c r="G342" s="2">
        <f>VLOOKUP(C:C,[1]汇总表!$A:$E,5,0)</f>
        <v>0</v>
      </c>
    </row>
    <row r="343" customHeight="1" spans="1:7">
      <c r="A343" s="7">
        <v>104838</v>
      </c>
      <c r="B343" s="7" t="s">
        <v>39</v>
      </c>
      <c r="C343">
        <v>215787</v>
      </c>
      <c r="D343" t="s">
        <v>383</v>
      </c>
      <c r="E343" t="s">
        <v>382</v>
      </c>
      <c r="F343">
        <v>2</v>
      </c>
      <c r="G343" s="2">
        <f>VLOOKUP(C:C,[1]汇总表!$A:$E,5,0)</f>
        <v>0</v>
      </c>
    </row>
    <row r="344" customHeight="1" spans="1:7">
      <c r="A344" s="7">
        <v>104838</v>
      </c>
      <c r="B344" s="7" t="s">
        <v>39</v>
      </c>
      <c r="C344">
        <v>214778</v>
      </c>
      <c r="D344" t="s">
        <v>377</v>
      </c>
      <c r="E344" t="s">
        <v>378</v>
      </c>
      <c r="F344">
        <v>3</v>
      </c>
      <c r="G344" s="2">
        <f>VLOOKUP(C:C,[1]汇总表!$A:$E,5,0)</f>
        <v>0</v>
      </c>
    </row>
    <row r="345" customHeight="1" spans="1:7">
      <c r="A345" s="7">
        <v>104838</v>
      </c>
      <c r="B345" s="7" t="s">
        <v>39</v>
      </c>
      <c r="C345">
        <v>181299</v>
      </c>
      <c r="D345" t="s">
        <v>373</v>
      </c>
      <c r="E345" t="s">
        <v>370</v>
      </c>
      <c r="F345">
        <v>3</v>
      </c>
      <c r="G345" s="2">
        <f>VLOOKUP(C:C,[1]汇总表!$A:$E,5,0)</f>
        <v>0</v>
      </c>
    </row>
    <row r="346" customHeight="1" spans="1:7">
      <c r="A346" s="7">
        <v>104838</v>
      </c>
      <c r="B346" s="7" t="s">
        <v>39</v>
      </c>
      <c r="C346">
        <v>172377</v>
      </c>
      <c r="D346" t="s">
        <v>381</v>
      </c>
      <c r="E346" t="s">
        <v>382</v>
      </c>
      <c r="F346">
        <v>2</v>
      </c>
      <c r="G346" s="2">
        <f>VLOOKUP(C:C,[1]汇总表!$A:$E,5,0)</f>
        <v>0</v>
      </c>
    </row>
    <row r="347" customHeight="1" spans="1:7">
      <c r="A347" s="7">
        <v>104838</v>
      </c>
      <c r="B347" s="7" t="s">
        <v>39</v>
      </c>
      <c r="C347">
        <v>150094</v>
      </c>
      <c r="D347" t="s">
        <v>387</v>
      </c>
      <c r="E347" t="s">
        <v>376</v>
      </c>
      <c r="F347">
        <v>3</v>
      </c>
      <c r="G347" s="2">
        <f>VLOOKUP(C:C,[1]汇总表!$A:$E,5,0)</f>
        <v>0</v>
      </c>
    </row>
    <row r="348" customHeight="1" spans="1:7">
      <c r="A348" s="7">
        <v>104838</v>
      </c>
      <c r="B348" s="7" t="s">
        <v>39</v>
      </c>
      <c r="C348">
        <v>150091</v>
      </c>
      <c r="D348" t="s">
        <v>369</v>
      </c>
      <c r="E348" t="s">
        <v>398</v>
      </c>
      <c r="F348">
        <v>1</v>
      </c>
      <c r="G348" s="2">
        <f>VLOOKUP(C:C,[1]汇总表!$A:$E,5,0)</f>
        <v>0</v>
      </c>
    </row>
    <row r="349" customHeight="1" spans="1:7">
      <c r="A349" s="7">
        <v>104838</v>
      </c>
      <c r="B349" s="7" t="s">
        <v>39</v>
      </c>
      <c r="C349">
        <v>150090</v>
      </c>
      <c r="D349" t="s">
        <v>369</v>
      </c>
      <c r="E349" t="s">
        <v>370</v>
      </c>
      <c r="F349">
        <v>4</v>
      </c>
      <c r="G349" s="2">
        <f>VLOOKUP(C:C,[1]汇总表!$A:$E,5,0)</f>
        <v>0</v>
      </c>
    </row>
    <row r="350" customHeight="1" spans="1:7">
      <c r="A350" s="7">
        <v>104838</v>
      </c>
      <c r="B350" s="7" t="s">
        <v>39</v>
      </c>
      <c r="C350">
        <v>150087</v>
      </c>
      <c r="D350" t="s">
        <v>400</v>
      </c>
      <c r="E350" t="s">
        <v>401</v>
      </c>
      <c r="F350">
        <v>1</v>
      </c>
      <c r="G350" s="2">
        <f>VLOOKUP(C:C,[1]汇总表!$A:$E,5,0)</f>
        <v>0</v>
      </c>
    </row>
    <row r="351" customHeight="1" spans="1:7">
      <c r="A351" s="7">
        <v>104838</v>
      </c>
      <c r="B351" s="7" t="s">
        <v>39</v>
      </c>
      <c r="C351">
        <v>150086</v>
      </c>
      <c r="D351" t="s">
        <v>397</v>
      </c>
      <c r="E351" t="s">
        <v>372</v>
      </c>
      <c r="F351">
        <v>2</v>
      </c>
      <c r="G351" s="2">
        <f>VLOOKUP(C:C,[1]汇总表!$A:$E,5,0)</f>
        <v>0</v>
      </c>
    </row>
    <row r="352" customHeight="1" spans="1:7">
      <c r="A352" s="7">
        <v>106399</v>
      </c>
      <c r="B352" s="7" t="s">
        <v>272</v>
      </c>
      <c r="C352">
        <v>150087</v>
      </c>
      <c r="D352" t="s">
        <v>400</v>
      </c>
      <c r="E352" t="s">
        <v>401</v>
      </c>
      <c r="F352">
        <v>3</v>
      </c>
      <c r="G352" s="2">
        <f>VLOOKUP(C:C,[1]汇总表!$A:$E,5,0)</f>
        <v>0</v>
      </c>
    </row>
    <row r="353" customHeight="1" spans="1:7">
      <c r="A353" s="7">
        <v>106399</v>
      </c>
      <c r="B353" s="7" t="s">
        <v>272</v>
      </c>
      <c r="C353">
        <v>150086</v>
      </c>
      <c r="D353" t="s">
        <v>397</v>
      </c>
      <c r="E353" t="s">
        <v>372</v>
      </c>
      <c r="F353">
        <v>4</v>
      </c>
      <c r="G353" s="2">
        <f>VLOOKUP(C:C,[1]汇总表!$A:$E,5,0)</f>
        <v>0</v>
      </c>
    </row>
    <row r="354" customHeight="1" spans="1:7">
      <c r="A354" s="7">
        <v>106399</v>
      </c>
      <c r="B354" s="7" t="s">
        <v>272</v>
      </c>
      <c r="C354">
        <v>150077</v>
      </c>
      <c r="D354" t="s">
        <v>389</v>
      </c>
      <c r="E354" t="s">
        <v>382</v>
      </c>
      <c r="F354">
        <v>4</v>
      </c>
      <c r="G354" s="2">
        <f>VLOOKUP(C:C,[1]汇总表!$A:$E,5,0)</f>
        <v>0</v>
      </c>
    </row>
    <row r="355" customHeight="1" spans="1:7">
      <c r="A355" s="7">
        <v>106399</v>
      </c>
      <c r="B355" s="7" t="s">
        <v>272</v>
      </c>
      <c r="C355">
        <v>89062</v>
      </c>
      <c r="D355" t="s">
        <v>405</v>
      </c>
      <c r="E355" t="s">
        <v>370</v>
      </c>
      <c r="F355">
        <v>6</v>
      </c>
      <c r="G355" s="2">
        <f>VLOOKUP(C:C,[1]汇总表!$A:$E,5,0)</f>
        <v>0</v>
      </c>
    </row>
    <row r="356" customHeight="1" spans="1:7">
      <c r="A356" s="7">
        <v>106399</v>
      </c>
      <c r="B356" s="7" t="s">
        <v>261</v>
      </c>
      <c r="C356">
        <v>215785</v>
      </c>
      <c r="D356" t="e">
        <v>#N/A</v>
      </c>
      <c r="E356" t="e">
        <v>#N/A</v>
      </c>
      <c r="F356">
        <v>6</v>
      </c>
      <c r="G356" s="2" t="s">
        <v>440</v>
      </c>
    </row>
    <row r="357" customHeight="1" spans="1:7">
      <c r="A357" s="7">
        <v>106399</v>
      </c>
      <c r="B357" s="7" t="s">
        <v>261</v>
      </c>
      <c r="C357">
        <v>214782</v>
      </c>
      <c r="D357" t="s">
        <v>419</v>
      </c>
      <c r="E357" t="s">
        <v>370</v>
      </c>
      <c r="F357">
        <v>4</v>
      </c>
      <c r="G357" s="2">
        <f>VLOOKUP(C:C,[1]汇总表!$A:$E,5,0)</f>
        <v>0</v>
      </c>
    </row>
    <row r="358" customHeight="1" spans="1:7">
      <c r="A358" s="7">
        <v>106399</v>
      </c>
      <c r="B358" s="7" t="s">
        <v>261</v>
      </c>
      <c r="C358">
        <v>214778</v>
      </c>
      <c r="D358" t="s">
        <v>377</v>
      </c>
      <c r="E358" t="s">
        <v>378</v>
      </c>
      <c r="F358">
        <v>4</v>
      </c>
      <c r="G358" s="2">
        <f>VLOOKUP(C:C,[1]汇总表!$A:$E,5,0)</f>
        <v>0</v>
      </c>
    </row>
    <row r="359" customHeight="1" spans="1:7">
      <c r="A359" s="7">
        <v>106399</v>
      </c>
      <c r="B359" s="7" t="s">
        <v>261</v>
      </c>
      <c r="C359">
        <v>194146</v>
      </c>
      <c r="D359" t="s">
        <v>452</v>
      </c>
      <c r="E359" t="s">
        <v>453</v>
      </c>
      <c r="F359">
        <v>8</v>
      </c>
      <c r="G359" s="2" t="str">
        <f>VLOOKUP(C:C,[1]汇总表!$A:$E,5,0)</f>
        <v>停产</v>
      </c>
    </row>
    <row r="360" customHeight="1" spans="1:7">
      <c r="A360" s="7">
        <v>106399</v>
      </c>
      <c r="B360" s="7" t="s">
        <v>261</v>
      </c>
      <c r="C360">
        <v>191176</v>
      </c>
      <c r="D360" t="s">
        <v>424</v>
      </c>
      <c r="E360" t="s">
        <v>370</v>
      </c>
      <c r="F360">
        <v>3</v>
      </c>
      <c r="G360" s="2">
        <f>VLOOKUP(C:C,[1]汇总表!$A:$E,5,0)</f>
        <v>0</v>
      </c>
    </row>
    <row r="361" customHeight="1" spans="1:7">
      <c r="A361" s="7">
        <v>106399</v>
      </c>
      <c r="B361" s="7" t="s">
        <v>261</v>
      </c>
      <c r="C361">
        <v>191033</v>
      </c>
      <c r="D361" t="s">
        <v>386</v>
      </c>
      <c r="E361" t="s">
        <v>378</v>
      </c>
      <c r="F361">
        <v>10</v>
      </c>
      <c r="G361" s="2">
        <f>VLOOKUP(C:C,[1]汇总表!$A:$E,5,0)</f>
        <v>0</v>
      </c>
    </row>
    <row r="362" customHeight="1" spans="1:7">
      <c r="A362" s="7">
        <v>106399</v>
      </c>
      <c r="B362" s="7" t="s">
        <v>261</v>
      </c>
      <c r="C362">
        <v>185347</v>
      </c>
      <c r="D362" t="s">
        <v>409</v>
      </c>
      <c r="E362" t="s">
        <v>398</v>
      </c>
      <c r="F362">
        <v>4</v>
      </c>
      <c r="G362" s="2" t="str">
        <f>VLOOKUP(C:C,[1]汇总表!$A:$E,5,0)</f>
        <v>有货但不好卖</v>
      </c>
    </row>
    <row r="363" customHeight="1" spans="1:7">
      <c r="A363" s="7">
        <v>106399</v>
      </c>
      <c r="B363" s="7" t="s">
        <v>261</v>
      </c>
      <c r="C363">
        <v>181301</v>
      </c>
      <c r="D363" t="s">
        <v>395</v>
      </c>
      <c r="E363" t="s">
        <v>396</v>
      </c>
      <c r="F363">
        <v>10</v>
      </c>
      <c r="G363" s="2">
        <f>VLOOKUP(C:C,[1]汇总表!$A:$E,5,0)</f>
        <v>0</v>
      </c>
    </row>
    <row r="364" customHeight="1" spans="1:7">
      <c r="A364" s="7">
        <v>106399</v>
      </c>
      <c r="B364" s="7" t="s">
        <v>261</v>
      </c>
      <c r="C364">
        <v>181299</v>
      </c>
      <c r="D364" t="s">
        <v>373</v>
      </c>
      <c r="E364" t="s">
        <v>370</v>
      </c>
      <c r="F364">
        <v>10</v>
      </c>
      <c r="G364" s="2">
        <f>VLOOKUP(C:C,[1]汇总表!$A:$E,5,0)</f>
        <v>0</v>
      </c>
    </row>
    <row r="365" customHeight="1" spans="1:7">
      <c r="A365" s="7">
        <v>106399</v>
      </c>
      <c r="B365" s="7" t="s">
        <v>261</v>
      </c>
      <c r="C365">
        <v>181297</v>
      </c>
      <c r="D365" t="s">
        <v>371</v>
      </c>
      <c r="E365" t="s">
        <v>372</v>
      </c>
      <c r="F365">
        <v>4</v>
      </c>
      <c r="G365" s="2">
        <f>VLOOKUP(C:C,[1]汇总表!$A:$E,5,0)</f>
        <v>0</v>
      </c>
    </row>
    <row r="366" customHeight="1" spans="1:7">
      <c r="A366" s="7">
        <v>106399</v>
      </c>
      <c r="B366" s="7" t="s">
        <v>261</v>
      </c>
      <c r="C366">
        <v>181219</v>
      </c>
      <c r="D366" t="e">
        <v>#N/A</v>
      </c>
      <c r="E366" t="e">
        <v>#N/A</v>
      </c>
      <c r="F366">
        <v>8</v>
      </c>
      <c r="G366" s="2" t="s">
        <v>440</v>
      </c>
    </row>
    <row r="367" customHeight="1" spans="1:7">
      <c r="A367" s="7">
        <v>106399</v>
      </c>
      <c r="B367" s="7" t="s">
        <v>261</v>
      </c>
      <c r="C367">
        <v>150102</v>
      </c>
      <c r="D367" t="s">
        <v>391</v>
      </c>
      <c r="E367" t="s">
        <v>392</v>
      </c>
      <c r="F367">
        <v>10</v>
      </c>
      <c r="G367" s="2">
        <f>VLOOKUP(C:C,[1]汇总表!$A:$E,5,0)</f>
        <v>0</v>
      </c>
    </row>
    <row r="368" customHeight="1" spans="1:7">
      <c r="A368" s="7">
        <v>106399</v>
      </c>
      <c r="B368" s="7" t="s">
        <v>261</v>
      </c>
      <c r="C368">
        <v>150101</v>
      </c>
      <c r="D368" t="s">
        <v>429</v>
      </c>
      <c r="E368" t="s">
        <v>370</v>
      </c>
      <c r="F368">
        <v>4</v>
      </c>
      <c r="G368" s="2">
        <f>VLOOKUP(C:C,[1]汇总表!$A:$E,5,0)</f>
        <v>0</v>
      </c>
    </row>
    <row r="369" customHeight="1" spans="1:7">
      <c r="A369" s="7">
        <v>106399</v>
      </c>
      <c r="B369" s="7" t="s">
        <v>261</v>
      </c>
      <c r="C369">
        <v>150096</v>
      </c>
      <c r="D369" t="s">
        <v>406</v>
      </c>
      <c r="E369" t="s">
        <v>370</v>
      </c>
      <c r="F369">
        <v>4</v>
      </c>
      <c r="G369" s="2">
        <f>VLOOKUP(C:C,[1]汇总表!$A:$E,5,0)</f>
        <v>0</v>
      </c>
    </row>
    <row r="370" customHeight="1" spans="1:7">
      <c r="A370" s="7">
        <v>106399</v>
      </c>
      <c r="B370" s="7" t="s">
        <v>261</v>
      </c>
      <c r="C370">
        <v>150095</v>
      </c>
      <c r="D370" t="s">
        <v>407</v>
      </c>
      <c r="E370" t="s">
        <v>378</v>
      </c>
      <c r="F370">
        <v>4</v>
      </c>
      <c r="G370" s="2">
        <f>VLOOKUP(C:C,[1]汇总表!$A:$E,5,0)</f>
        <v>0</v>
      </c>
    </row>
    <row r="371" customHeight="1" spans="1:7">
      <c r="A371" s="7">
        <v>106399</v>
      </c>
      <c r="B371" s="7" t="s">
        <v>261</v>
      </c>
      <c r="C371">
        <v>150094</v>
      </c>
      <c r="D371" t="s">
        <v>387</v>
      </c>
      <c r="E371" t="s">
        <v>376</v>
      </c>
      <c r="F371">
        <v>6</v>
      </c>
      <c r="G371" s="2">
        <f>VLOOKUP(C:C,[1]汇总表!$A:$E,5,0)</f>
        <v>0</v>
      </c>
    </row>
    <row r="372" customHeight="1" spans="1:7">
      <c r="A372" s="7">
        <v>106399</v>
      </c>
      <c r="B372" s="7" t="s">
        <v>261</v>
      </c>
      <c r="C372">
        <v>150093</v>
      </c>
      <c r="D372" t="s">
        <v>387</v>
      </c>
      <c r="E372" t="s">
        <v>388</v>
      </c>
      <c r="F372">
        <v>10</v>
      </c>
      <c r="G372" s="2">
        <f>VLOOKUP(C:C,[1]汇总表!$A:$E,5,0)</f>
        <v>0</v>
      </c>
    </row>
    <row r="373" customHeight="1" spans="1:7">
      <c r="A373" s="7">
        <v>106399</v>
      </c>
      <c r="B373" s="7" t="s">
        <v>261</v>
      </c>
      <c r="C373">
        <v>150092</v>
      </c>
      <c r="D373" t="s">
        <v>410</v>
      </c>
      <c r="E373" t="s">
        <v>411</v>
      </c>
      <c r="F373">
        <v>6</v>
      </c>
      <c r="G373" s="2">
        <f>VLOOKUP(C:C,[1]汇总表!$A:$E,5,0)</f>
        <v>0</v>
      </c>
    </row>
    <row r="374" customHeight="1" spans="1:7">
      <c r="A374" s="7">
        <v>106399</v>
      </c>
      <c r="B374" s="7" t="s">
        <v>261</v>
      </c>
      <c r="C374">
        <v>150090</v>
      </c>
      <c r="D374" t="s">
        <v>369</v>
      </c>
      <c r="E374" t="s">
        <v>370</v>
      </c>
      <c r="F374">
        <v>20</v>
      </c>
      <c r="G374" s="2">
        <f>VLOOKUP(C:C,[1]汇总表!$A:$E,5,0)</f>
        <v>0</v>
      </c>
    </row>
    <row r="375" customHeight="1" spans="1:7">
      <c r="A375" s="7">
        <v>106399</v>
      </c>
      <c r="B375" s="7" t="s">
        <v>261</v>
      </c>
      <c r="C375">
        <v>150088</v>
      </c>
      <c r="D375" t="s">
        <v>375</v>
      </c>
      <c r="E375" t="s">
        <v>376</v>
      </c>
      <c r="F375">
        <v>10</v>
      </c>
      <c r="G375" s="2">
        <f>VLOOKUP(C:C,[1]汇总表!$A:$E,5,0)</f>
        <v>0</v>
      </c>
    </row>
    <row r="376" customHeight="1" spans="1:7">
      <c r="A376" s="7">
        <v>511</v>
      </c>
      <c r="B376" s="7" t="s">
        <v>230</v>
      </c>
      <c r="C376">
        <v>181297</v>
      </c>
      <c r="D376" t="s">
        <v>371</v>
      </c>
      <c r="E376" t="s">
        <v>372</v>
      </c>
      <c r="F376">
        <v>20</v>
      </c>
      <c r="G376" s="2">
        <f>VLOOKUP(C:C,[1]汇总表!$A:$E,5,0)</f>
        <v>0</v>
      </c>
    </row>
    <row r="377" customHeight="1" spans="1:7">
      <c r="A377" s="7">
        <v>511</v>
      </c>
      <c r="B377" s="7" t="s">
        <v>230</v>
      </c>
      <c r="C377">
        <v>150089</v>
      </c>
      <c r="D377" t="s">
        <v>374</v>
      </c>
      <c r="E377" t="s">
        <v>372</v>
      </c>
      <c r="F377">
        <v>20</v>
      </c>
      <c r="G377" s="2">
        <f>VLOOKUP(C:C,[1]汇总表!$A:$E,5,0)</f>
        <v>0</v>
      </c>
    </row>
    <row r="378" customHeight="1" spans="1:7">
      <c r="A378" s="7">
        <v>716</v>
      </c>
      <c r="B378" s="7" t="s">
        <v>340</v>
      </c>
      <c r="C378">
        <v>150094</v>
      </c>
      <c r="D378" t="s">
        <v>387</v>
      </c>
      <c r="E378" t="s">
        <v>376</v>
      </c>
      <c r="F378">
        <v>6</v>
      </c>
      <c r="G378" s="2">
        <f>VLOOKUP(C:C,[1]汇总表!$A:$E,5,0)</f>
        <v>0</v>
      </c>
    </row>
    <row r="379" customHeight="1" spans="1:7">
      <c r="A379" s="7">
        <v>716</v>
      </c>
      <c r="B379" s="7" t="s">
        <v>340</v>
      </c>
      <c r="C379">
        <v>150090</v>
      </c>
      <c r="D379" t="s">
        <v>369</v>
      </c>
      <c r="E379" t="s">
        <v>370</v>
      </c>
      <c r="F379">
        <v>6</v>
      </c>
      <c r="G379" s="2">
        <f>VLOOKUP(C:C,[1]汇总表!$A:$E,5,0)</f>
        <v>0</v>
      </c>
    </row>
    <row r="380" customHeight="1" spans="1:7">
      <c r="A380" s="7">
        <v>716</v>
      </c>
      <c r="B380" s="7" t="s">
        <v>340</v>
      </c>
      <c r="C380">
        <v>150089</v>
      </c>
      <c r="D380" t="s">
        <v>374</v>
      </c>
      <c r="E380" t="s">
        <v>372</v>
      </c>
      <c r="F380">
        <v>6</v>
      </c>
      <c r="G380" s="2">
        <f>VLOOKUP(C:C,[1]汇总表!$A:$E,5,0)</f>
        <v>0</v>
      </c>
    </row>
    <row r="381" customHeight="1" spans="1:7">
      <c r="A381" s="7">
        <v>716</v>
      </c>
      <c r="B381" s="7" t="s">
        <v>114</v>
      </c>
      <c r="C381">
        <v>218904</v>
      </c>
      <c r="D381" t="s">
        <v>384</v>
      </c>
      <c r="E381" t="s">
        <v>385</v>
      </c>
      <c r="F381">
        <v>6</v>
      </c>
      <c r="G381" s="2">
        <f>VLOOKUP(C:C,[1]汇总表!$A:$E,5,0)</f>
        <v>0</v>
      </c>
    </row>
    <row r="382" customHeight="1" spans="1:7">
      <c r="A382" s="7">
        <v>716</v>
      </c>
      <c r="B382" s="7" t="s">
        <v>114</v>
      </c>
      <c r="C382">
        <v>150089</v>
      </c>
      <c r="D382" t="s">
        <v>374</v>
      </c>
      <c r="E382" t="s">
        <v>372</v>
      </c>
      <c r="F382">
        <v>6</v>
      </c>
      <c r="G382" s="2">
        <f>VLOOKUP(C:C,[1]汇总表!$A:$E,5,0)</f>
        <v>0</v>
      </c>
    </row>
    <row r="383" customHeight="1" spans="1:7">
      <c r="A383" s="7">
        <v>339</v>
      </c>
      <c r="B383" s="7" t="s">
        <v>20</v>
      </c>
      <c r="C383">
        <v>214783</v>
      </c>
      <c r="D383" t="s">
        <v>418</v>
      </c>
      <c r="E383" t="s">
        <v>378</v>
      </c>
      <c r="F383">
        <v>2</v>
      </c>
      <c r="G383" s="2">
        <f>VLOOKUP(C:C,[1]汇总表!$A:$E,5,0)</f>
        <v>0</v>
      </c>
    </row>
    <row r="384" customHeight="1" spans="1:7">
      <c r="A384" s="7">
        <v>56</v>
      </c>
      <c r="B384" s="7" t="s">
        <v>65</v>
      </c>
      <c r="C384">
        <v>336550</v>
      </c>
      <c r="D384" t="e">
        <v>#N/A</v>
      </c>
      <c r="E384" t="e">
        <v>#N/A</v>
      </c>
      <c r="F384">
        <v>2</v>
      </c>
      <c r="G384" s="2" t="s">
        <v>440</v>
      </c>
    </row>
    <row r="385" customHeight="1" spans="1:7">
      <c r="A385" s="7">
        <v>56</v>
      </c>
      <c r="B385" s="7" t="s">
        <v>65</v>
      </c>
      <c r="C385">
        <v>242576</v>
      </c>
      <c r="D385" t="s">
        <v>416</v>
      </c>
      <c r="E385" t="s">
        <v>378</v>
      </c>
      <c r="F385">
        <v>2</v>
      </c>
      <c r="G385" s="2">
        <f>VLOOKUP(C:C,[1]汇总表!$A:$E,5,0)</f>
        <v>0</v>
      </c>
    </row>
    <row r="386" customHeight="1" spans="1:7">
      <c r="A386" s="7">
        <v>56</v>
      </c>
      <c r="B386" s="7" t="s">
        <v>65</v>
      </c>
      <c r="C386">
        <v>242576</v>
      </c>
      <c r="D386" t="s">
        <v>416</v>
      </c>
      <c r="E386" t="s">
        <v>378</v>
      </c>
      <c r="F386">
        <v>2</v>
      </c>
      <c r="G386" s="2">
        <f>VLOOKUP(C:C,[1]汇总表!$A:$E,5,0)</f>
        <v>0</v>
      </c>
    </row>
    <row r="387" customHeight="1" spans="1:7">
      <c r="A387" s="7">
        <v>56</v>
      </c>
      <c r="B387" s="7" t="s">
        <v>65</v>
      </c>
      <c r="C387">
        <v>236550</v>
      </c>
      <c r="D387" t="s">
        <v>390</v>
      </c>
      <c r="E387" t="s">
        <v>370</v>
      </c>
      <c r="F387">
        <v>6</v>
      </c>
      <c r="G387" s="2">
        <f>VLOOKUP(C:C,[1]汇总表!$A:$E,5,0)</f>
        <v>0</v>
      </c>
    </row>
    <row r="388" customHeight="1" spans="1:7">
      <c r="A388" s="7">
        <v>56</v>
      </c>
      <c r="B388" s="7" t="s">
        <v>65</v>
      </c>
      <c r="C388">
        <v>232093</v>
      </c>
      <c r="D388" t="s">
        <v>423</v>
      </c>
      <c r="E388" t="s">
        <v>370</v>
      </c>
      <c r="F388">
        <v>4</v>
      </c>
      <c r="G388" s="2">
        <f>VLOOKUP(C:C,[1]汇总表!$A:$E,5,0)</f>
        <v>0</v>
      </c>
    </row>
    <row r="389" customHeight="1" spans="1:7">
      <c r="A389" s="7">
        <v>56</v>
      </c>
      <c r="B389" s="7" t="s">
        <v>65</v>
      </c>
      <c r="C389">
        <v>232093</v>
      </c>
      <c r="D389" t="s">
        <v>423</v>
      </c>
      <c r="E389" t="s">
        <v>370</v>
      </c>
      <c r="F389">
        <v>4</v>
      </c>
      <c r="G389" s="2">
        <f>VLOOKUP(C:C,[1]汇总表!$A:$E,5,0)</f>
        <v>0</v>
      </c>
    </row>
    <row r="390" customHeight="1" spans="1:7">
      <c r="A390" s="7">
        <v>56</v>
      </c>
      <c r="B390" s="7" t="s">
        <v>65</v>
      </c>
      <c r="C390">
        <v>218904</v>
      </c>
      <c r="D390" t="s">
        <v>384</v>
      </c>
      <c r="E390" t="s">
        <v>385</v>
      </c>
      <c r="F390">
        <v>6</v>
      </c>
      <c r="G390" s="2">
        <f>VLOOKUP(C:C,[1]汇总表!$A:$E,5,0)</f>
        <v>0</v>
      </c>
    </row>
    <row r="391" customHeight="1" spans="1:7">
      <c r="A391" s="7">
        <v>56</v>
      </c>
      <c r="B391" s="7" t="s">
        <v>65</v>
      </c>
      <c r="C391">
        <v>218904</v>
      </c>
      <c r="D391" t="s">
        <v>384</v>
      </c>
      <c r="E391" t="s">
        <v>385</v>
      </c>
      <c r="F391">
        <v>4</v>
      </c>
      <c r="G391" s="2">
        <f>VLOOKUP(C:C,[1]汇总表!$A:$E,5,0)</f>
        <v>0</v>
      </c>
    </row>
    <row r="392" customHeight="1" spans="1:7">
      <c r="A392" s="7">
        <v>56</v>
      </c>
      <c r="B392" s="7" t="s">
        <v>65</v>
      </c>
      <c r="C392">
        <v>214782</v>
      </c>
      <c r="D392" t="s">
        <v>419</v>
      </c>
      <c r="E392" t="s">
        <v>370</v>
      </c>
      <c r="F392">
        <v>2</v>
      </c>
      <c r="G392" s="2">
        <f>VLOOKUP(C:C,[1]汇总表!$A:$E,5,0)</f>
        <v>0</v>
      </c>
    </row>
    <row r="393" customHeight="1" spans="1:7">
      <c r="A393" s="7">
        <v>56</v>
      </c>
      <c r="B393" s="7" t="s">
        <v>65</v>
      </c>
      <c r="C393">
        <v>214779</v>
      </c>
      <c r="D393" t="s">
        <v>445</v>
      </c>
      <c r="E393" t="s">
        <v>455</v>
      </c>
      <c r="F393">
        <v>2</v>
      </c>
      <c r="G393" s="2" t="s">
        <v>456</v>
      </c>
    </row>
    <row r="394" customHeight="1" spans="1:7">
      <c r="A394" s="7">
        <v>56</v>
      </c>
      <c r="B394" s="7" t="s">
        <v>65</v>
      </c>
      <c r="C394">
        <v>214778</v>
      </c>
      <c r="D394" t="s">
        <v>377</v>
      </c>
      <c r="E394" t="s">
        <v>378</v>
      </c>
      <c r="F394">
        <v>6</v>
      </c>
      <c r="G394" s="2">
        <f>VLOOKUP(C:C,[1]汇总表!$A:$E,5,0)</f>
        <v>0</v>
      </c>
    </row>
    <row r="395" customHeight="1" spans="1:7">
      <c r="A395" s="7">
        <v>56</v>
      </c>
      <c r="B395" s="7" t="s">
        <v>65</v>
      </c>
      <c r="C395">
        <v>214778</v>
      </c>
      <c r="D395" t="s">
        <v>377</v>
      </c>
      <c r="E395" t="s">
        <v>378</v>
      </c>
      <c r="F395">
        <v>6</v>
      </c>
      <c r="G395" s="2">
        <f>VLOOKUP(C:C,[1]汇总表!$A:$E,5,0)</f>
        <v>0</v>
      </c>
    </row>
    <row r="396" customHeight="1" spans="1:7">
      <c r="A396" s="7">
        <v>56</v>
      </c>
      <c r="B396" s="7" t="s">
        <v>65</v>
      </c>
      <c r="C396">
        <v>204079</v>
      </c>
      <c r="D396" t="s">
        <v>417</v>
      </c>
      <c r="E396" t="s">
        <v>370</v>
      </c>
      <c r="F396">
        <v>4</v>
      </c>
      <c r="G396" s="2">
        <f>VLOOKUP(C:C,[1]汇总表!$A:$E,5,0)</f>
        <v>0</v>
      </c>
    </row>
    <row r="397" customHeight="1" spans="1:7">
      <c r="A397" s="7">
        <v>56</v>
      </c>
      <c r="B397" s="7" t="s">
        <v>65</v>
      </c>
      <c r="C397">
        <v>204079</v>
      </c>
      <c r="D397" t="s">
        <v>417</v>
      </c>
      <c r="E397" t="s">
        <v>370</v>
      </c>
      <c r="F397">
        <v>2</v>
      </c>
      <c r="G397" s="2">
        <f>VLOOKUP(C:C,[1]汇总表!$A:$E,5,0)</f>
        <v>0</v>
      </c>
    </row>
    <row r="398" customHeight="1" spans="1:7">
      <c r="A398" s="7">
        <v>56</v>
      </c>
      <c r="B398" s="7" t="s">
        <v>65</v>
      </c>
      <c r="C398">
        <v>192488</v>
      </c>
      <c r="D398" t="s">
        <v>433</v>
      </c>
      <c r="E398" t="s">
        <v>434</v>
      </c>
      <c r="F398">
        <v>2</v>
      </c>
      <c r="G398" s="2">
        <f>VLOOKUP(C:C,[1]汇总表!$A:$E,5,0)</f>
        <v>0</v>
      </c>
    </row>
    <row r="399" customHeight="1" spans="1:7">
      <c r="A399" s="7">
        <v>56</v>
      </c>
      <c r="B399" s="7" t="s">
        <v>65</v>
      </c>
      <c r="C399">
        <v>191186</v>
      </c>
      <c r="D399" t="e">
        <v>#N/A</v>
      </c>
      <c r="E399" t="e">
        <v>#N/A</v>
      </c>
      <c r="F399">
        <v>4</v>
      </c>
      <c r="G399" s="2" t="s">
        <v>440</v>
      </c>
    </row>
    <row r="400" customHeight="1" spans="1:7">
      <c r="A400" s="7">
        <v>56</v>
      </c>
      <c r="B400" s="7" t="s">
        <v>65</v>
      </c>
      <c r="C400">
        <v>191175</v>
      </c>
      <c r="D400" t="s">
        <v>425</v>
      </c>
      <c r="E400" t="s">
        <v>370</v>
      </c>
      <c r="F400">
        <v>4</v>
      </c>
      <c r="G400" s="2">
        <f>VLOOKUP(C:C,[1]汇总表!$A:$E,5,0)</f>
        <v>0</v>
      </c>
    </row>
    <row r="401" customHeight="1" spans="1:7">
      <c r="A401" s="7">
        <v>56</v>
      </c>
      <c r="B401" s="7" t="s">
        <v>65</v>
      </c>
      <c r="C401">
        <v>191033</v>
      </c>
      <c r="D401" t="s">
        <v>386</v>
      </c>
      <c r="E401" t="s">
        <v>378</v>
      </c>
      <c r="F401">
        <v>4</v>
      </c>
      <c r="G401" s="2">
        <f>VLOOKUP(C:C,[1]汇总表!$A:$E,5,0)</f>
        <v>0</v>
      </c>
    </row>
    <row r="402" customHeight="1" spans="1:7">
      <c r="A402" s="7">
        <v>56</v>
      </c>
      <c r="B402" s="7" t="s">
        <v>65</v>
      </c>
      <c r="C402">
        <v>191033</v>
      </c>
      <c r="D402" t="s">
        <v>386</v>
      </c>
      <c r="E402" t="s">
        <v>378</v>
      </c>
      <c r="F402">
        <v>4</v>
      </c>
      <c r="G402" s="2">
        <f>VLOOKUP(C:C,[1]汇总表!$A:$E,5,0)</f>
        <v>0</v>
      </c>
    </row>
    <row r="403" customHeight="1" spans="1:7">
      <c r="A403" s="7">
        <v>56</v>
      </c>
      <c r="B403" s="7" t="s">
        <v>65</v>
      </c>
      <c r="C403">
        <v>185348</v>
      </c>
      <c r="D403" t="s">
        <v>442</v>
      </c>
      <c r="E403" t="s">
        <v>443</v>
      </c>
      <c r="F403">
        <v>4</v>
      </c>
      <c r="G403" s="2" t="s">
        <v>444</v>
      </c>
    </row>
    <row r="404" customHeight="1" spans="1:7">
      <c r="A404" s="7">
        <v>56</v>
      </c>
      <c r="B404" s="7" t="s">
        <v>65</v>
      </c>
      <c r="C404">
        <v>185348</v>
      </c>
      <c r="D404" t="s">
        <v>442</v>
      </c>
      <c r="E404" t="s">
        <v>443</v>
      </c>
      <c r="F404">
        <v>2</v>
      </c>
      <c r="G404" s="2" t="s">
        <v>444</v>
      </c>
    </row>
    <row r="405" customHeight="1" spans="1:7">
      <c r="A405" s="7">
        <v>56</v>
      </c>
      <c r="B405" s="7" t="s">
        <v>65</v>
      </c>
      <c r="C405">
        <v>185347</v>
      </c>
      <c r="D405" t="s">
        <v>409</v>
      </c>
      <c r="E405" t="s">
        <v>398</v>
      </c>
      <c r="F405">
        <v>2</v>
      </c>
      <c r="G405" s="2" t="str">
        <f>VLOOKUP(C:C,[1]汇总表!$A:$E,5,0)</f>
        <v>有货但不好卖</v>
      </c>
    </row>
    <row r="406" customHeight="1" spans="1:7">
      <c r="A406" s="7">
        <v>56</v>
      </c>
      <c r="B406" s="7" t="s">
        <v>65</v>
      </c>
      <c r="C406">
        <v>185347</v>
      </c>
      <c r="D406" t="s">
        <v>409</v>
      </c>
      <c r="E406" t="s">
        <v>398</v>
      </c>
      <c r="F406">
        <v>4</v>
      </c>
      <c r="G406" s="2" t="str">
        <f>VLOOKUP(C:C,[1]汇总表!$A:$E,5,0)</f>
        <v>有货但不好卖</v>
      </c>
    </row>
    <row r="407" customHeight="1" spans="1:7">
      <c r="A407" s="7">
        <v>56</v>
      </c>
      <c r="B407" s="7" t="s">
        <v>65</v>
      </c>
      <c r="C407">
        <v>184997</v>
      </c>
      <c r="D407" t="s">
        <v>393</v>
      </c>
      <c r="E407" t="s">
        <v>394</v>
      </c>
      <c r="F407">
        <v>2</v>
      </c>
      <c r="G407" s="2">
        <f>VLOOKUP(C:C,[1]汇总表!$A:$E,5,0)</f>
        <v>0</v>
      </c>
    </row>
    <row r="408" customHeight="1" spans="1:7">
      <c r="A408" s="7">
        <v>56</v>
      </c>
      <c r="B408" s="7" t="s">
        <v>65</v>
      </c>
      <c r="C408">
        <v>184997</v>
      </c>
      <c r="D408" t="s">
        <v>393</v>
      </c>
      <c r="E408" t="s">
        <v>394</v>
      </c>
      <c r="F408">
        <v>2</v>
      </c>
      <c r="G408" s="2">
        <f>VLOOKUP(C:C,[1]汇总表!$A:$E,5,0)</f>
        <v>0</v>
      </c>
    </row>
    <row r="409" customHeight="1" spans="1:7">
      <c r="A409" s="7">
        <v>56</v>
      </c>
      <c r="B409" s="7" t="s">
        <v>65</v>
      </c>
      <c r="C409">
        <v>184993</v>
      </c>
      <c r="D409" t="s">
        <v>393</v>
      </c>
      <c r="E409" t="s">
        <v>428</v>
      </c>
      <c r="F409">
        <v>2</v>
      </c>
      <c r="G409" s="2">
        <f>VLOOKUP(C:C,[1]汇总表!$A:$E,5,0)</f>
        <v>0</v>
      </c>
    </row>
    <row r="410" customHeight="1" spans="1:7">
      <c r="A410" s="7">
        <v>56</v>
      </c>
      <c r="B410" s="7" t="s">
        <v>65</v>
      </c>
      <c r="C410">
        <v>184993</v>
      </c>
      <c r="D410" t="s">
        <v>393</v>
      </c>
      <c r="E410" t="s">
        <v>428</v>
      </c>
      <c r="F410">
        <v>2</v>
      </c>
      <c r="G410" s="2">
        <f>VLOOKUP(C:C,[1]汇总表!$A:$E,5,0)</f>
        <v>0</v>
      </c>
    </row>
    <row r="411" customHeight="1" spans="1:7">
      <c r="A411" s="7">
        <v>56</v>
      </c>
      <c r="B411" s="7" t="s">
        <v>65</v>
      </c>
      <c r="C411">
        <v>181299</v>
      </c>
      <c r="D411" t="s">
        <v>373</v>
      </c>
      <c r="E411" t="s">
        <v>370</v>
      </c>
      <c r="F411">
        <v>6</v>
      </c>
      <c r="G411" s="2">
        <f>VLOOKUP(C:C,[1]汇总表!$A:$E,5,0)</f>
        <v>0</v>
      </c>
    </row>
    <row r="412" customHeight="1" spans="1:7">
      <c r="A412" s="7">
        <v>56</v>
      </c>
      <c r="B412" s="7" t="s">
        <v>65</v>
      </c>
      <c r="C412">
        <v>181299</v>
      </c>
      <c r="D412" t="s">
        <v>373</v>
      </c>
      <c r="E412" t="s">
        <v>370</v>
      </c>
      <c r="F412">
        <v>6</v>
      </c>
      <c r="G412" s="2">
        <f>VLOOKUP(C:C,[1]汇总表!$A:$E,5,0)</f>
        <v>0</v>
      </c>
    </row>
    <row r="413" customHeight="1" spans="1:7">
      <c r="A413" s="7">
        <v>56</v>
      </c>
      <c r="B413" s="7" t="s">
        <v>65</v>
      </c>
      <c r="C413">
        <v>181297</v>
      </c>
      <c r="D413" t="s">
        <v>371</v>
      </c>
      <c r="E413" t="s">
        <v>372</v>
      </c>
      <c r="F413">
        <v>6</v>
      </c>
      <c r="G413" s="2">
        <f>VLOOKUP(C:C,[1]汇总表!$A:$E,5,0)</f>
        <v>0</v>
      </c>
    </row>
    <row r="414" customHeight="1" spans="1:7">
      <c r="A414" s="7">
        <v>56</v>
      </c>
      <c r="B414" s="7" t="s">
        <v>65</v>
      </c>
      <c r="C414">
        <v>181297</v>
      </c>
      <c r="D414" t="s">
        <v>371</v>
      </c>
      <c r="E414" t="s">
        <v>372</v>
      </c>
      <c r="F414">
        <v>4</v>
      </c>
      <c r="G414" s="2">
        <f>VLOOKUP(C:C,[1]汇总表!$A:$E,5,0)</f>
        <v>0</v>
      </c>
    </row>
    <row r="415" customHeight="1" spans="1:7">
      <c r="A415" s="7">
        <v>56</v>
      </c>
      <c r="B415" s="7" t="s">
        <v>65</v>
      </c>
      <c r="C415">
        <v>181291</v>
      </c>
      <c r="D415" t="s">
        <v>403</v>
      </c>
      <c r="E415" t="s">
        <v>378</v>
      </c>
      <c r="F415">
        <v>2</v>
      </c>
      <c r="G415" s="2">
        <f>VLOOKUP(C:C,[1]汇总表!$A:$E,5,0)</f>
        <v>0</v>
      </c>
    </row>
    <row r="416" customHeight="1" spans="1:7">
      <c r="A416" s="7">
        <v>56</v>
      </c>
      <c r="B416" s="7" t="s">
        <v>65</v>
      </c>
      <c r="C416">
        <v>181291</v>
      </c>
      <c r="D416" t="s">
        <v>403</v>
      </c>
      <c r="E416" t="s">
        <v>378</v>
      </c>
      <c r="F416">
        <v>2</v>
      </c>
      <c r="G416" s="2">
        <f>VLOOKUP(C:C,[1]汇总表!$A:$E,5,0)</f>
        <v>0</v>
      </c>
    </row>
    <row r="417" customHeight="1" spans="1:7">
      <c r="A417" s="7">
        <v>56</v>
      </c>
      <c r="B417" s="7" t="s">
        <v>65</v>
      </c>
      <c r="C417">
        <v>172377</v>
      </c>
      <c r="D417" t="s">
        <v>381</v>
      </c>
      <c r="E417" t="s">
        <v>382</v>
      </c>
      <c r="F417">
        <v>4</v>
      </c>
      <c r="G417" s="2">
        <f>VLOOKUP(C:C,[1]汇总表!$A:$E,5,0)</f>
        <v>0</v>
      </c>
    </row>
    <row r="418" customHeight="1" spans="1:7">
      <c r="A418" s="7">
        <v>56</v>
      </c>
      <c r="B418" s="7" t="s">
        <v>65</v>
      </c>
      <c r="C418">
        <v>172377</v>
      </c>
      <c r="D418" t="s">
        <v>381</v>
      </c>
      <c r="E418" t="s">
        <v>382</v>
      </c>
      <c r="F418">
        <v>4</v>
      </c>
      <c r="G418" s="2">
        <f>VLOOKUP(C:C,[1]汇总表!$A:$E,5,0)</f>
        <v>0</v>
      </c>
    </row>
    <row r="419" customHeight="1" spans="1:7">
      <c r="A419" s="7">
        <v>56</v>
      </c>
      <c r="B419" s="7" t="s">
        <v>65</v>
      </c>
      <c r="C419">
        <v>150102</v>
      </c>
      <c r="D419" t="s">
        <v>391</v>
      </c>
      <c r="E419" t="s">
        <v>392</v>
      </c>
      <c r="F419">
        <v>4</v>
      </c>
      <c r="G419" s="2">
        <f>VLOOKUP(C:C,[1]汇总表!$A:$E,5,0)</f>
        <v>0</v>
      </c>
    </row>
    <row r="420" customHeight="1" spans="1:7">
      <c r="A420" s="7">
        <v>56</v>
      </c>
      <c r="B420" s="7" t="s">
        <v>65</v>
      </c>
      <c r="C420">
        <v>150102</v>
      </c>
      <c r="D420" t="s">
        <v>391</v>
      </c>
      <c r="E420" t="s">
        <v>392</v>
      </c>
      <c r="F420">
        <v>4</v>
      </c>
      <c r="G420" s="2">
        <f>VLOOKUP(C:C,[1]汇总表!$A:$E,5,0)</f>
        <v>0</v>
      </c>
    </row>
    <row r="421" customHeight="1" spans="1:7">
      <c r="A421" s="7">
        <v>56</v>
      </c>
      <c r="B421" s="7" t="s">
        <v>65</v>
      </c>
      <c r="C421">
        <v>150096</v>
      </c>
      <c r="D421" t="s">
        <v>406</v>
      </c>
      <c r="E421" t="s">
        <v>370</v>
      </c>
      <c r="F421">
        <v>2</v>
      </c>
      <c r="G421" s="2">
        <f>VLOOKUP(C:C,[1]汇总表!$A:$E,5,0)</f>
        <v>0</v>
      </c>
    </row>
    <row r="422" customHeight="1" spans="1:7">
      <c r="A422" s="7">
        <v>56</v>
      </c>
      <c r="B422" s="7" t="s">
        <v>65</v>
      </c>
      <c r="C422">
        <v>150096</v>
      </c>
      <c r="D422" t="s">
        <v>406</v>
      </c>
      <c r="E422" t="s">
        <v>370</v>
      </c>
      <c r="F422">
        <v>2</v>
      </c>
      <c r="G422" s="2">
        <f>VLOOKUP(C:C,[1]汇总表!$A:$E,5,0)</f>
        <v>0</v>
      </c>
    </row>
    <row r="423" customHeight="1" spans="1:7">
      <c r="A423" s="7">
        <v>56</v>
      </c>
      <c r="B423" s="7" t="s">
        <v>65</v>
      </c>
      <c r="C423">
        <v>150095</v>
      </c>
      <c r="D423" t="s">
        <v>407</v>
      </c>
      <c r="E423" t="s">
        <v>378</v>
      </c>
      <c r="F423">
        <v>2</v>
      </c>
      <c r="G423" s="2">
        <f>VLOOKUP(C:C,[1]汇总表!$A:$E,5,0)</f>
        <v>0</v>
      </c>
    </row>
    <row r="424" customHeight="1" spans="1:7">
      <c r="A424" s="7">
        <v>56</v>
      </c>
      <c r="B424" s="7" t="s">
        <v>65</v>
      </c>
      <c r="C424">
        <v>150095</v>
      </c>
      <c r="D424" t="s">
        <v>407</v>
      </c>
      <c r="E424" t="s">
        <v>378</v>
      </c>
      <c r="F424">
        <v>2</v>
      </c>
      <c r="G424" s="2">
        <f>VLOOKUP(C:C,[1]汇总表!$A:$E,5,0)</f>
        <v>0</v>
      </c>
    </row>
    <row r="425" customHeight="1" spans="1:7">
      <c r="A425" s="7">
        <v>56</v>
      </c>
      <c r="B425" s="7" t="s">
        <v>65</v>
      </c>
      <c r="C425">
        <v>150094</v>
      </c>
      <c r="D425" t="s">
        <v>387</v>
      </c>
      <c r="E425" t="s">
        <v>376</v>
      </c>
      <c r="F425">
        <v>4</v>
      </c>
      <c r="G425" s="2">
        <f>VLOOKUP(C:C,[1]汇总表!$A:$E,5,0)</f>
        <v>0</v>
      </c>
    </row>
    <row r="426" customHeight="1" spans="1:7">
      <c r="A426" s="7">
        <v>56</v>
      </c>
      <c r="B426" s="7" t="s">
        <v>65</v>
      </c>
      <c r="C426">
        <v>150090</v>
      </c>
      <c r="D426" t="s">
        <v>369</v>
      </c>
      <c r="E426" t="s">
        <v>370</v>
      </c>
      <c r="F426">
        <v>6</v>
      </c>
      <c r="G426" s="2">
        <f>VLOOKUP(C:C,[1]汇总表!$A:$E,5,0)</f>
        <v>0</v>
      </c>
    </row>
    <row r="427" customHeight="1" spans="1:7">
      <c r="A427" s="7">
        <v>56</v>
      </c>
      <c r="B427" s="7" t="s">
        <v>65</v>
      </c>
      <c r="C427">
        <v>150090</v>
      </c>
      <c r="D427" t="s">
        <v>369</v>
      </c>
      <c r="E427" t="s">
        <v>370</v>
      </c>
      <c r="F427">
        <v>6</v>
      </c>
      <c r="G427" s="2">
        <f>VLOOKUP(C:C,[1]汇总表!$A:$E,5,0)</f>
        <v>0</v>
      </c>
    </row>
    <row r="428" customHeight="1" spans="1:7">
      <c r="A428" s="7">
        <v>56</v>
      </c>
      <c r="B428" s="7" t="s">
        <v>65</v>
      </c>
      <c r="C428">
        <v>150086</v>
      </c>
      <c r="D428" t="s">
        <v>397</v>
      </c>
      <c r="E428" t="s">
        <v>372</v>
      </c>
      <c r="F428">
        <v>4</v>
      </c>
      <c r="G428" s="2">
        <f>VLOOKUP(C:C,[1]汇总表!$A:$E,5,0)</f>
        <v>0</v>
      </c>
    </row>
    <row r="429" customHeight="1" spans="1:7">
      <c r="A429" s="7">
        <v>56</v>
      </c>
      <c r="B429" s="7" t="s">
        <v>65</v>
      </c>
      <c r="C429">
        <v>150086</v>
      </c>
      <c r="D429" t="s">
        <v>397</v>
      </c>
      <c r="E429" t="s">
        <v>372</v>
      </c>
      <c r="F429">
        <v>4</v>
      </c>
      <c r="G429" s="2">
        <f>VLOOKUP(C:C,[1]汇总表!$A:$E,5,0)</f>
        <v>0</v>
      </c>
    </row>
    <row r="430" customHeight="1" spans="1:7">
      <c r="A430" s="7">
        <v>56</v>
      </c>
      <c r="B430" s="7" t="s">
        <v>65</v>
      </c>
      <c r="C430">
        <v>150077</v>
      </c>
      <c r="D430" t="s">
        <v>389</v>
      </c>
      <c r="E430" t="s">
        <v>382</v>
      </c>
      <c r="F430">
        <v>6</v>
      </c>
      <c r="G430" s="2">
        <f>VLOOKUP(C:C,[1]汇总表!$A:$E,5,0)</f>
        <v>0</v>
      </c>
    </row>
    <row r="431" customHeight="1" spans="1:7">
      <c r="A431" s="7">
        <v>56</v>
      </c>
      <c r="B431" s="7" t="s">
        <v>65</v>
      </c>
      <c r="C431">
        <v>150077</v>
      </c>
      <c r="D431" t="s">
        <v>389</v>
      </c>
      <c r="E431" t="s">
        <v>382</v>
      </c>
      <c r="F431">
        <v>4</v>
      </c>
      <c r="G431" s="2">
        <f>VLOOKUP(C:C,[1]汇总表!$A:$E,5,0)</f>
        <v>0</v>
      </c>
    </row>
    <row r="432" customHeight="1" spans="1:7">
      <c r="A432" s="7">
        <v>56</v>
      </c>
      <c r="B432" s="7" t="s">
        <v>65</v>
      </c>
      <c r="C432">
        <v>89062</v>
      </c>
      <c r="D432" t="s">
        <v>405</v>
      </c>
      <c r="E432" t="s">
        <v>370</v>
      </c>
      <c r="F432">
        <v>4</v>
      </c>
      <c r="G432" s="2">
        <f>VLOOKUP(C:C,[1]汇总表!$A:$E,5,0)</f>
        <v>0</v>
      </c>
    </row>
    <row r="433" customHeight="1" spans="1:7">
      <c r="A433" s="7">
        <v>56</v>
      </c>
      <c r="B433" s="7" t="s">
        <v>65</v>
      </c>
      <c r="C433">
        <v>89062</v>
      </c>
      <c r="D433" t="s">
        <v>405</v>
      </c>
      <c r="E433" t="s">
        <v>370</v>
      </c>
      <c r="F433">
        <v>4</v>
      </c>
      <c r="G433" s="2">
        <f>VLOOKUP(C:C,[1]汇总表!$A:$E,5,0)</f>
        <v>0</v>
      </c>
    </row>
    <row r="434" customHeight="1" spans="1:7">
      <c r="A434" s="7">
        <v>56</v>
      </c>
      <c r="B434" s="7" t="s">
        <v>65</v>
      </c>
      <c r="C434">
        <v>498</v>
      </c>
      <c r="D434" t="e">
        <v>#N/A</v>
      </c>
      <c r="E434" t="e">
        <v>#N/A</v>
      </c>
      <c r="F434">
        <v>2</v>
      </c>
      <c r="G434" s="2" t="s">
        <v>440</v>
      </c>
    </row>
    <row r="435" customHeight="1" spans="1:7">
      <c r="A435" s="7">
        <v>546</v>
      </c>
      <c r="B435" s="7" t="s">
        <v>351</v>
      </c>
      <c r="C435">
        <v>214778</v>
      </c>
      <c r="D435" t="s">
        <v>377</v>
      </c>
      <c r="E435" t="s">
        <v>378</v>
      </c>
      <c r="F435">
        <v>5</v>
      </c>
      <c r="G435" s="2">
        <f>VLOOKUP(C:C,[1]汇总表!$A:$E,5,0)</f>
        <v>0</v>
      </c>
    </row>
    <row r="436" customHeight="1" spans="1:7">
      <c r="A436" s="7">
        <v>546</v>
      </c>
      <c r="B436" s="7" t="s">
        <v>351</v>
      </c>
      <c r="C436">
        <v>191033</v>
      </c>
      <c r="D436" t="s">
        <v>386</v>
      </c>
      <c r="E436" t="s">
        <v>378</v>
      </c>
      <c r="F436">
        <v>4</v>
      </c>
      <c r="G436" s="2">
        <f>VLOOKUP(C:C,[1]汇总表!$A:$E,5,0)</f>
        <v>0</v>
      </c>
    </row>
    <row r="437" customHeight="1" spans="1:7">
      <c r="A437" s="7">
        <v>546</v>
      </c>
      <c r="B437" s="7" t="s">
        <v>351</v>
      </c>
      <c r="C437">
        <v>185348</v>
      </c>
      <c r="D437" t="s">
        <v>442</v>
      </c>
      <c r="E437" t="s">
        <v>443</v>
      </c>
      <c r="F437">
        <v>6</v>
      </c>
      <c r="G437" s="2" t="s">
        <v>444</v>
      </c>
    </row>
    <row r="438" customHeight="1" spans="1:7">
      <c r="A438" s="7">
        <v>546</v>
      </c>
      <c r="B438" s="7" t="s">
        <v>351</v>
      </c>
      <c r="C438">
        <v>166670</v>
      </c>
      <c r="D438" t="s">
        <v>379</v>
      </c>
      <c r="E438" t="s">
        <v>380</v>
      </c>
      <c r="F438">
        <v>10</v>
      </c>
      <c r="G438" s="2">
        <f>VLOOKUP(C:C,[1]汇总表!$A:$E,5,0)</f>
        <v>0</v>
      </c>
    </row>
    <row r="439" customHeight="1" spans="1:7">
      <c r="A439" s="7">
        <v>546</v>
      </c>
      <c r="B439" s="7" t="s">
        <v>351</v>
      </c>
      <c r="C439">
        <v>150090</v>
      </c>
      <c r="D439" t="s">
        <v>369</v>
      </c>
      <c r="E439" t="s">
        <v>370</v>
      </c>
      <c r="F439">
        <v>10</v>
      </c>
      <c r="G439" s="2">
        <f>VLOOKUP(C:C,[1]汇总表!$A:$E,5,0)</f>
        <v>0</v>
      </c>
    </row>
    <row r="440" customHeight="1" spans="1:7">
      <c r="A440" s="7">
        <v>546</v>
      </c>
      <c r="B440" s="7" t="s">
        <v>351</v>
      </c>
      <c r="C440">
        <v>150089</v>
      </c>
      <c r="D440" t="s">
        <v>374</v>
      </c>
      <c r="E440" t="s">
        <v>372</v>
      </c>
      <c r="F440">
        <v>5</v>
      </c>
      <c r="G440" s="2">
        <f>VLOOKUP(C:C,[1]汇总表!$A:$E,5,0)</f>
        <v>0</v>
      </c>
    </row>
    <row r="441" customHeight="1" spans="1:7">
      <c r="A441" s="7">
        <v>546</v>
      </c>
      <c r="B441" s="7" t="s">
        <v>351</v>
      </c>
      <c r="C441">
        <v>150086</v>
      </c>
      <c r="D441" t="s">
        <v>397</v>
      </c>
      <c r="E441" t="s">
        <v>372</v>
      </c>
      <c r="F441">
        <v>3</v>
      </c>
      <c r="G441" s="2">
        <f>VLOOKUP(C:C,[1]汇总表!$A:$E,5,0)</f>
        <v>0</v>
      </c>
    </row>
    <row r="442" customHeight="1" spans="1:7">
      <c r="A442" s="7">
        <v>721</v>
      </c>
      <c r="B442" s="7" t="s">
        <v>32</v>
      </c>
      <c r="C442">
        <v>232483</v>
      </c>
      <c r="D442" t="s">
        <v>408</v>
      </c>
      <c r="E442" t="s">
        <v>376</v>
      </c>
      <c r="F442">
        <v>2</v>
      </c>
      <c r="G442" s="2">
        <f>VLOOKUP(C:C,[1]汇总表!$A:$E,5,0)</f>
        <v>0</v>
      </c>
    </row>
    <row r="443" customHeight="1" spans="1:7">
      <c r="A443" s="7">
        <v>721</v>
      </c>
      <c r="B443" s="7" t="s">
        <v>32</v>
      </c>
      <c r="C443">
        <v>204080</v>
      </c>
      <c r="D443" t="s">
        <v>412</v>
      </c>
      <c r="E443" t="s">
        <v>372</v>
      </c>
      <c r="F443">
        <v>2</v>
      </c>
      <c r="G443" s="2">
        <f>VLOOKUP(C:C,[1]汇总表!$A:$E,5,0)</f>
        <v>0</v>
      </c>
    </row>
    <row r="444" customHeight="1" spans="1:7">
      <c r="A444" s="7">
        <v>721</v>
      </c>
      <c r="B444" s="7" t="s">
        <v>32</v>
      </c>
      <c r="C444">
        <v>191033</v>
      </c>
      <c r="D444" t="s">
        <v>386</v>
      </c>
      <c r="E444" t="s">
        <v>378</v>
      </c>
      <c r="F444">
        <v>4</v>
      </c>
      <c r="G444" s="2">
        <f>VLOOKUP(C:C,[1]汇总表!$A:$E,5,0)</f>
        <v>0</v>
      </c>
    </row>
    <row r="445" customHeight="1" spans="1:7">
      <c r="A445" s="7">
        <v>721</v>
      </c>
      <c r="B445" s="7" t="s">
        <v>32</v>
      </c>
      <c r="C445">
        <v>181300</v>
      </c>
      <c r="D445" t="s">
        <v>457</v>
      </c>
      <c r="E445" t="s">
        <v>443</v>
      </c>
      <c r="F445">
        <v>2</v>
      </c>
      <c r="G445" s="2" t="str">
        <f>VLOOKUP(C:C,[1]汇总表!$A:$E,5,0)</f>
        <v>停产</v>
      </c>
    </row>
    <row r="446" customHeight="1" spans="1:7">
      <c r="A446" s="7">
        <v>721</v>
      </c>
      <c r="B446" s="7" t="s">
        <v>32</v>
      </c>
      <c r="C446">
        <v>150087</v>
      </c>
      <c r="D446" t="s">
        <v>400</v>
      </c>
      <c r="E446" t="s">
        <v>401</v>
      </c>
      <c r="F446">
        <v>3</v>
      </c>
      <c r="G446" s="2">
        <f>VLOOKUP(C:C,[1]汇总表!$A:$E,5,0)</f>
        <v>0</v>
      </c>
    </row>
    <row r="447" customHeight="1" spans="1:7">
      <c r="A447" s="7">
        <v>721</v>
      </c>
      <c r="B447" s="7" t="s">
        <v>32</v>
      </c>
      <c r="C447">
        <v>150077</v>
      </c>
      <c r="D447" t="s">
        <v>389</v>
      </c>
      <c r="E447" t="s">
        <v>382</v>
      </c>
      <c r="F447">
        <v>4</v>
      </c>
      <c r="G447" s="2">
        <f>VLOOKUP(C:C,[1]汇总表!$A:$E,5,0)</f>
        <v>0</v>
      </c>
    </row>
    <row r="448" customHeight="1" spans="1:7">
      <c r="A448" s="7">
        <v>102564</v>
      </c>
      <c r="B448" s="7" t="s">
        <v>348</v>
      </c>
      <c r="C448">
        <v>237009</v>
      </c>
      <c r="D448" t="s">
        <v>431</v>
      </c>
      <c r="E448" t="s">
        <v>399</v>
      </c>
      <c r="F448">
        <v>2</v>
      </c>
      <c r="G448" s="2">
        <f>VLOOKUP(C:C,[1]汇总表!$A:$E,5,0)</f>
        <v>0</v>
      </c>
    </row>
    <row r="449" customHeight="1" spans="1:7">
      <c r="A449" s="7">
        <v>102564</v>
      </c>
      <c r="B449" s="7" t="s">
        <v>348</v>
      </c>
      <c r="C449">
        <v>181299</v>
      </c>
      <c r="D449" t="s">
        <v>373</v>
      </c>
      <c r="E449" t="s">
        <v>370</v>
      </c>
      <c r="F449">
        <v>4</v>
      </c>
      <c r="G449" s="2">
        <f>VLOOKUP(C:C,[1]汇总表!$A:$E,5,0)</f>
        <v>0</v>
      </c>
    </row>
    <row r="450" customHeight="1" spans="1:7">
      <c r="A450" s="7">
        <v>102564</v>
      </c>
      <c r="B450" s="7" t="s">
        <v>348</v>
      </c>
      <c r="C450">
        <v>150094</v>
      </c>
      <c r="D450" t="s">
        <v>387</v>
      </c>
      <c r="E450" t="s">
        <v>376</v>
      </c>
      <c r="F450">
        <v>4</v>
      </c>
      <c r="G450" s="2">
        <f>VLOOKUP(C:C,[1]汇总表!$A:$E,5,0)</f>
        <v>0</v>
      </c>
    </row>
    <row r="451" customHeight="1" spans="1:7">
      <c r="A451" s="7">
        <v>102564</v>
      </c>
      <c r="B451" s="7" t="s">
        <v>348</v>
      </c>
      <c r="C451">
        <v>150090</v>
      </c>
      <c r="D451" t="s">
        <v>369</v>
      </c>
      <c r="E451" t="s">
        <v>370</v>
      </c>
      <c r="F451">
        <v>2</v>
      </c>
      <c r="G451" s="2">
        <f>VLOOKUP(C:C,[1]汇总表!$A:$E,5,0)</f>
        <v>0</v>
      </c>
    </row>
    <row r="452" customHeight="1" spans="1:7">
      <c r="A452" s="7">
        <v>102564</v>
      </c>
      <c r="B452" s="7" t="s">
        <v>348</v>
      </c>
      <c r="C452">
        <v>150087</v>
      </c>
      <c r="D452" t="s">
        <v>400</v>
      </c>
      <c r="E452" t="s">
        <v>401</v>
      </c>
      <c r="F452">
        <v>2</v>
      </c>
      <c r="G452" s="2">
        <f>VLOOKUP(C:C,[1]汇总表!$A:$E,5,0)</f>
        <v>0</v>
      </c>
    </row>
    <row r="453" customHeight="1" spans="1:7">
      <c r="A453" s="7">
        <v>102564</v>
      </c>
      <c r="B453" s="7" t="s">
        <v>348</v>
      </c>
      <c r="C453">
        <v>150086</v>
      </c>
      <c r="D453" t="s">
        <v>397</v>
      </c>
      <c r="E453" t="s">
        <v>372</v>
      </c>
      <c r="F453">
        <v>3</v>
      </c>
      <c r="G453" s="2">
        <f>VLOOKUP(C:C,[1]汇总表!$A:$E,5,0)</f>
        <v>0</v>
      </c>
    </row>
    <row r="454" customHeight="1" spans="1:7">
      <c r="A454" s="7">
        <v>102564</v>
      </c>
      <c r="B454" s="7" t="s">
        <v>348</v>
      </c>
      <c r="C454">
        <v>150077</v>
      </c>
      <c r="D454" t="s">
        <v>389</v>
      </c>
      <c r="E454" t="s">
        <v>382</v>
      </c>
      <c r="F454">
        <v>3</v>
      </c>
      <c r="G454" s="2">
        <f>VLOOKUP(C:C,[1]汇总表!$A:$E,5,0)</f>
        <v>0</v>
      </c>
    </row>
    <row r="455" customHeight="1" spans="1:7">
      <c r="A455" s="7">
        <v>357</v>
      </c>
      <c r="B455" s="7" t="s">
        <v>169</v>
      </c>
      <c r="C455">
        <v>242575</v>
      </c>
      <c r="D455" t="s">
        <v>402</v>
      </c>
      <c r="E455" t="s">
        <v>370</v>
      </c>
      <c r="F455">
        <v>2</v>
      </c>
      <c r="G455" s="2">
        <f>VLOOKUP(C:C,[1]汇总表!$A:$E,5,0)</f>
        <v>0</v>
      </c>
    </row>
    <row r="456" customHeight="1" spans="1:7">
      <c r="A456" s="7">
        <v>357</v>
      </c>
      <c r="B456" s="7" t="s">
        <v>169</v>
      </c>
      <c r="C456">
        <v>242574</v>
      </c>
      <c r="D456" t="s">
        <v>404</v>
      </c>
      <c r="E456" t="s">
        <v>392</v>
      </c>
      <c r="F456">
        <v>4</v>
      </c>
      <c r="G456" s="2">
        <f>VLOOKUP(C:C,[1]汇总表!$A:$E,5,0)</f>
        <v>0</v>
      </c>
    </row>
    <row r="457" customHeight="1" spans="1:7">
      <c r="A457" s="7">
        <v>357</v>
      </c>
      <c r="B457" s="7" t="s">
        <v>169</v>
      </c>
      <c r="C457">
        <v>236550</v>
      </c>
      <c r="D457" t="s">
        <v>390</v>
      </c>
      <c r="E457" t="s">
        <v>370</v>
      </c>
      <c r="F457">
        <v>10</v>
      </c>
      <c r="G457" s="2">
        <f>VLOOKUP(C:C,[1]汇总表!$A:$E,5,0)</f>
        <v>0</v>
      </c>
    </row>
    <row r="458" customHeight="1" spans="1:7">
      <c r="A458" s="7">
        <v>357</v>
      </c>
      <c r="B458" s="7" t="s">
        <v>169</v>
      </c>
      <c r="C458">
        <v>232483</v>
      </c>
      <c r="D458" t="s">
        <v>408</v>
      </c>
      <c r="E458" t="s">
        <v>376</v>
      </c>
      <c r="F458">
        <v>6</v>
      </c>
      <c r="G458" s="2">
        <f>VLOOKUP(C:C,[1]汇总表!$A:$E,5,0)</f>
        <v>0</v>
      </c>
    </row>
    <row r="459" customHeight="1" spans="1:7">
      <c r="A459" s="7">
        <v>357</v>
      </c>
      <c r="B459" s="7" t="s">
        <v>169</v>
      </c>
      <c r="C459">
        <v>232093</v>
      </c>
      <c r="D459" t="s">
        <v>423</v>
      </c>
      <c r="E459" t="s">
        <v>370</v>
      </c>
      <c r="F459">
        <v>6</v>
      </c>
      <c r="G459" s="2">
        <f>VLOOKUP(C:C,[1]汇总表!$A:$E,5,0)</f>
        <v>0</v>
      </c>
    </row>
    <row r="460" customHeight="1" spans="1:7">
      <c r="A460" s="7">
        <v>357</v>
      </c>
      <c r="B460" s="7" t="s">
        <v>169</v>
      </c>
      <c r="C460">
        <v>218904</v>
      </c>
      <c r="D460" t="s">
        <v>384</v>
      </c>
      <c r="E460" t="s">
        <v>385</v>
      </c>
      <c r="F460">
        <v>12</v>
      </c>
      <c r="G460" s="2">
        <f>VLOOKUP(C:C,[1]汇总表!$A:$E,5,0)</f>
        <v>0</v>
      </c>
    </row>
    <row r="461" customHeight="1" spans="1:7">
      <c r="A461" s="7">
        <v>357</v>
      </c>
      <c r="B461" s="7" t="s">
        <v>169</v>
      </c>
      <c r="C461">
        <v>215787</v>
      </c>
      <c r="D461" t="s">
        <v>383</v>
      </c>
      <c r="E461" t="s">
        <v>382</v>
      </c>
      <c r="F461">
        <v>10</v>
      </c>
      <c r="G461" s="2">
        <f>VLOOKUP(C:C,[1]汇总表!$A:$E,5,0)</f>
        <v>0</v>
      </c>
    </row>
    <row r="462" customHeight="1" spans="1:7">
      <c r="A462" s="7">
        <v>357</v>
      </c>
      <c r="B462" s="7" t="s">
        <v>169</v>
      </c>
      <c r="C462">
        <v>214783</v>
      </c>
      <c r="D462" t="s">
        <v>418</v>
      </c>
      <c r="E462" t="s">
        <v>378</v>
      </c>
      <c r="F462">
        <v>4</v>
      </c>
      <c r="G462" s="2">
        <f>VLOOKUP(C:C,[1]汇总表!$A:$E,5,0)</f>
        <v>0</v>
      </c>
    </row>
    <row r="463" customHeight="1" spans="1:7">
      <c r="A463" s="7">
        <v>357</v>
      </c>
      <c r="B463" s="7" t="s">
        <v>169</v>
      </c>
      <c r="C463">
        <v>214778</v>
      </c>
      <c r="D463" t="s">
        <v>377</v>
      </c>
      <c r="E463" t="s">
        <v>378</v>
      </c>
      <c r="F463">
        <v>10</v>
      </c>
      <c r="G463" s="2">
        <f>VLOOKUP(C:C,[1]汇总表!$A:$E,5,0)</f>
        <v>0</v>
      </c>
    </row>
    <row r="464" customHeight="1" spans="1:7">
      <c r="A464" s="7">
        <v>357</v>
      </c>
      <c r="B464" s="7" t="s">
        <v>169</v>
      </c>
      <c r="C464">
        <v>204080</v>
      </c>
      <c r="D464" t="s">
        <v>412</v>
      </c>
      <c r="E464" t="s">
        <v>372</v>
      </c>
      <c r="F464">
        <v>4</v>
      </c>
      <c r="G464" s="2">
        <f>VLOOKUP(C:C,[1]汇总表!$A:$E,5,0)</f>
        <v>0</v>
      </c>
    </row>
    <row r="465" customHeight="1" spans="1:7">
      <c r="A465" s="7">
        <v>357</v>
      </c>
      <c r="B465" s="7" t="s">
        <v>169</v>
      </c>
      <c r="C465">
        <v>204079</v>
      </c>
      <c r="D465" t="s">
        <v>417</v>
      </c>
      <c r="E465" t="s">
        <v>370</v>
      </c>
      <c r="F465">
        <v>4</v>
      </c>
      <c r="G465" s="2">
        <f>VLOOKUP(C:C,[1]汇总表!$A:$E,5,0)</f>
        <v>0</v>
      </c>
    </row>
    <row r="466" customHeight="1" spans="1:7">
      <c r="A466" s="7">
        <v>357</v>
      </c>
      <c r="B466" s="7" t="s">
        <v>169</v>
      </c>
      <c r="C466">
        <v>204077</v>
      </c>
      <c r="D466" t="s">
        <v>415</v>
      </c>
      <c r="E466" t="s">
        <v>370</v>
      </c>
      <c r="F466">
        <v>4</v>
      </c>
      <c r="G466" s="2">
        <f>VLOOKUP(C:C,[1]汇总表!$A:$E,5,0)</f>
        <v>0</v>
      </c>
    </row>
    <row r="467" customHeight="1" spans="1:7">
      <c r="A467" s="7">
        <v>357</v>
      </c>
      <c r="B467" s="7" t="s">
        <v>169</v>
      </c>
      <c r="C467">
        <v>191176</v>
      </c>
      <c r="D467" t="s">
        <v>424</v>
      </c>
      <c r="E467" t="s">
        <v>370</v>
      </c>
      <c r="F467">
        <v>4</v>
      </c>
      <c r="G467" s="2">
        <f>VLOOKUP(C:C,[1]汇总表!$A:$E,5,0)</f>
        <v>0</v>
      </c>
    </row>
    <row r="468" customHeight="1" spans="1:7">
      <c r="A468" s="7">
        <v>357</v>
      </c>
      <c r="B468" s="7" t="s">
        <v>169</v>
      </c>
      <c r="C468">
        <v>191175</v>
      </c>
      <c r="D468" t="s">
        <v>425</v>
      </c>
      <c r="E468" t="s">
        <v>370</v>
      </c>
      <c r="F468">
        <v>6</v>
      </c>
      <c r="G468" s="2">
        <f>VLOOKUP(C:C,[1]汇总表!$A:$E,5,0)</f>
        <v>0</v>
      </c>
    </row>
    <row r="469" customHeight="1" spans="1:7">
      <c r="A469" s="7">
        <v>357</v>
      </c>
      <c r="B469" s="7" t="s">
        <v>169</v>
      </c>
      <c r="C469">
        <v>191033</v>
      </c>
      <c r="D469" t="s">
        <v>386</v>
      </c>
      <c r="E469" t="s">
        <v>378</v>
      </c>
      <c r="F469">
        <v>8</v>
      </c>
      <c r="G469" s="2">
        <f>VLOOKUP(C:C,[1]汇总表!$A:$E,5,0)</f>
        <v>0</v>
      </c>
    </row>
    <row r="470" customHeight="1" spans="1:7">
      <c r="A470" s="7">
        <v>357</v>
      </c>
      <c r="B470" s="7" t="s">
        <v>169</v>
      </c>
      <c r="C470">
        <v>185347</v>
      </c>
      <c r="D470" t="s">
        <v>409</v>
      </c>
      <c r="E470" t="s">
        <v>398</v>
      </c>
      <c r="F470">
        <v>10</v>
      </c>
      <c r="G470" s="2" t="str">
        <f>VLOOKUP(C:C,[1]汇总表!$A:$E,5,0)</f>
        <v>有货但不好卖</v>
      </c>
    </row>
    <row r="471" customHeight="1" spans="1:7">
      <c r="A471" s="7">
        <v>357</v>
      </c>
      <c r="B471" s="7" t="s">
        <v>169</v>
      </c>
      <c r="C471">
        <v>184997</v>
      </c>
      <c r="D471" t="s">
        <v>393</v>
      </c>
      <c r="E471" t="s">
        <v>394</v>
      </c>
      <c r="F471">
        <v>6</v>
      </c>
      <c r="G471" s="2">
        <f>VLOOKUP(C:C,[1]汇总表!$A:$E,5,0)</f>
        <v>0</v>
      </c>
    </row>
    <row r="472" customHeight="1" spans="1:7">
      <c r="A472" s="7">
        <v>357</v>
      </c>
      <c r="B472" s="7" t="s">
        <v>169</v>
      </c>
      <c r="C472">
        <v>181299</v>
      </c>
      <c r="D472" t="s">
        <v>373</v>
      </c>
      <c r="E472" t="s">
        <v>370</v>
      </c>
      <c r="F472">
        <v>10</v>
      </c>
      <c r="G472" s="2">
        <f>VLOOKUP(C:C,[1]汇总表!$A:$E,5,0)</f>
        <v>0</v>
      </c>
    </row>
    <row r="473" customHeight="1" spans="1:7">
      <c r="A473" s="7">
        <v>357</v>
      </c>
      <c r="B473" s="7" t="s">
        <v>169</v>
      </c>
      <c r="C473">
        <v>181297</v>
      </c>
      <c r="D473" t="s">
        <v>371</v>
      </c>
      <c r="E473" t="s">
        <v>372</v>
      </c>
      <c r="F473">
        <v>10</v>
      </c>
      <c r="G473" s="2">
        <f>VLOOKUP(C:C,[1]汇总表!$A:$E,5,0)</f>
        <v>0</v>
      </c>
    </row>
    <row r="474" customHeight="1" spans="1:7">
      <c r="A474" s="7">
        <v>357</v>
      </c>
      <c r="B474" s="7" t="s">
        <v>169</v>
      </c>
      <c r="C474">
        <v>172377</v>
      </c>
      <c r="D474" t="s">
        <v>381</v>
      </c>
      <c r="E474" t="s">
        <v>382</v>
      </c>
      <c r="F474">
        <v>10</v>
      </c>
      <c r="G474" s="2">
        <f>VLOOKUP(C:C,[1]汇总表!$A:$E,5,0)</f>
        <v>0</v>
      </c>
    </row>
    <row r="475" customHeight="1" spans="1:7">
      <c r="A475" s="7">
        <v>357</v>
      </c>
      <c r="B475" s="7" t="s">
        <v>169</v>
      </c>
      <c r="C475">
        <v>166670</v>
      </c>
      <c r="D475" t="s">
        <v>379</v>
      </c>
      <c r="E475" t="s">
        <v>380</v>
      </c>
      <c r="F475">
        <v>4</v>
      </c>
      <c r="G475" s="2">
        <f>VLOOKUP(C:C,[1]汇总表!$A:$E,5,0)</f>
        <v>0</v>
      </c>
    </row>
    <row r="476" customHeight="1" spans="1:7">
      <c r="A476" s="7">
        <v>357</v>
      </c>
      <c r="B476" s="7" t="s">
        <v>169</v>
      </c>
      <c r="C476">
        <v>150102</v>
      </c>
      <c r="D476" t="s">
        <v>391</v>
      </c>
      <c r="E476" t="s">
        <v>392</v>
      </c>
      <c r="F476">
        <v>10</v>
      </c>
      <c r="G476" s="2">
        <f>VLOOKUP(C:C,[1]汇总表!$A:$E,5,0)</f>
        <v>0</v>
      </c>
    </row>
    <row r="477" customHeight="1" spans="1:7">
      <c r="A477" s="7">
        <v>357</v>
      </c>
      <c r="B477" s="7" t="s">
        <v>169</v>
      </c>
      <c r="C477">
        <v>150096</v>
      </c>
      <c r="D477" t="s">
        <v>406</v>
      </c>
      <c r="E477" t="s">
        <v>370</v>
      </c>
      <c r="F477">
        <v>10</v>
      </c>
      <c r="G477" s="2">
        <f>VLOOKUP(C:C,[1]汇总表!$A:$E,5,0)</f>
        <v>0</v>
      </c>
    </row>
    <row r="478" customHeight="1" spans="1:7">
      <c r="A478" s="7">
        <v>357</v>
      </c>
      <c r="B478" s="7" t="s">
        <v>169</v>
      </c>
      <c r="C478">
        <v>150095</v>
      </c>
      <c r="D478" t="s">
        <v>407</v>
      </c>
      <c r="E478" t="s">
        <v>378</v>
      </c>
      <c r="F478">
        <v>6</v>
      </c>
      <c r="G478" s="2">
        <f>VLOOKUP(C:C,[1]汇总表!$A:$E,5,0)</f>
        <v>0</v>
      </c>
    </row>
    <row r="479" customHeight="1" spans="1:7">
      <c r="A479" s="7">
        <v>357</v>
      </c>
      <c r="B479" s="7" t="s">
        <v>169</v>
      </c>
      <c r="C479">
        <v>150094</v>
      </c>
      <c r="D479" t="s">
        <v>387</v>
      </c>
      <c r="E479" t="s">
        <v>376</v>
      </c>
      <c r="F479">
        <v>10</v>
      </c>
      <c r="G479" s="2">
        <f>VLOOKUP(C:C,[1]汇总表!$A:$E,5,0)</f>
        <v>0</v>
      </c>
    </row>
    <row r="480" customHeight="1" spans="1:7">
      <c r="A480" s="7">
        <v>357</v>
      </c>
      <c r="B480" s="7" t="s">
        <v>169</v>
      </c>
      <c r="C480">
        <v>150093</v>
      </c>
      <c r="D480" t="s">
        <v>387</v>
      </c>
      <c r="E480" t="s">
        <v>388</v>
      </c>
      <c r="F480">
        <v>6</v>
      </c>
      <c r="G480" s="2">
        <f>VLOOKUP(C:C,[1]汇总表!$A:$E,5,0)</f>
        <v>0</v>
      </c>
    </row>
    <row r="481" customHeight="1" spans="1:7">
      <c r="A481" s="7">
        <v>357</v>
      </c>
      <c r="B481" s="7" t="s">
        <v>169</v>
      </c>
      <c r="C481">
        <v>150090</v>
      </c>
      <c r="D481" t="s">
        <v>369</v>
      </c>
      <c r="E481" t="s">
        <v>370</v>
      </c>
      <c r="F481">
        <v>10</v>
      </c>
      <c r="G481" s="2">
        <f>VLOOKUP(C:C,[1]汇总表!$A:$E,5,0)</f>
        <v>0</v>
      </c>
    </row>
    <row r="482" customHeight="1" spans="1:7">
      <c r="A482" s="7">
        <v>357</v>
      </c>
      <c r="B482" s="7" t="s">
        <v>169</v>
      </c>
      <c r="C482">
        <v>150088</v>
      </c>
      <c r="D482" t="s">
        <v>375</v>
      </c>
      <c r="E482" t="s">
        <v>376</v>
      </c>
      <c r="F482">
        <v>6</v>
      </c>
      <c r="G482" s="2">
        <f>VLOOKUP(C:C,[1]汇总表!$A:$E,5,0)</f>
        <v>0</v>
      </c>
    </row>
    <row r="483" customHeight="1" spans="1:7">
      <c r="A483" s="7">
        <v>357</v>
      </c>
      <c r="B483" s="7" t="s">
        <v>169</v>
      </c>
      <c r="C483">
        <v>150077</v>
      </c>
      <c r="D483" t="s">
        <v>389</v>
      </c>
      <c r="E483" t="s">
        <v>382</v>
      </c>
      <c r="F483">
        <v>10</v>
      </c>
      <c r="G483" s="2">
        <f>VLOOKUP(C:C,[1]汇总表!$A:$E,5,0)</f>
        <v>0</v>
      </c>
    </row>
    <row r="484" customHeight="1" spans="1:7">
      <c r="A484" s="7">
        <v>357</v>
      </c>
      <c r="B484" s="7" t="s">
        <v>169</v>
      </c>
      <c r="C484">
        <v>89062</v>
      </c>
      <c r="D484" t="s">
        <v>405</v>
      </c>
      <c r="E484" t="s">
        <v>370</v>
      </c>
      <c r="F484">
        <v>6</v>
      </c>
      <c r="G484" s="2">
        <f>VLOOKUP(C:C,[1]汇总表!$A:$E,5,0)</f>
        <v>0</v>
      </c>
    </row>
    <row r="485" customHeight="1" spans="1:7">
      <c r="A485" s="7">
        <v>738</v>
      </c>
      <c r="B485" s="7" t="s">
        <v>136</v>
      </c>
      <c r="C485">
        <v>242575</v>
      </c>
      <c r="D485" t="s">
        <v>402</v>
      </c>
      <c r="E485" t="s">
        <v>370</v>
      </c>
      <c r="F485">
        <v>2</v>
      </c>
      <c r="G485" s="2">
        <f>VLOOKUP(C:C,[1]汇总表!$A:$E,5,0)</f>
        <v>0</v>
      </c>
    </row>
    <row r="486" customHeight="1" spans="1:7">
      <c r="A486" s="7">
        <v>738</v>
      </c>
      <c r="B486" s="7" t="s">
        <v>136</v>
      </c>
      <c r="C486">
        <v>242574</v>
      </c>
      <c r="D486" t="s">
        <v>404</v>
      </c>
      <c r="E486" t="s">
        <v>392</v>
      </c>
      <c r="F486">
        <v>4</v>
      </c>
      <c r="G486" s="2">
        <f>VLOOKUP(C:C,[1]汇总表!$A:$E,5,0)</f>
        <v>0</v>
      </c>
    </row>
    <row r="487" customHeight="1" spans="1:7">
      <c r="A487" s="7">
        <v>738</v>
      </c>
      <c r="B487" s="7" t="s">
        <v>136</v>
      </c>
      <c r="C487">
        <v>218919</v>
      </c>
      <c r="D487" t="s">
        <v>430</v>
      </c>
      <c r="E487" t="s">
        <v>372</v>
      </c>
      <c r="F487">
        <v>4</v>
      </c>
      <c r="G487" s="2">
        <f>VLOOKUP(C:C,[1]汇总表!$A:$E,5,0)</f>
        <v>0</v>
      </c>
    </row>
    <row r="488" customHeight="1" spans="1:7">
      <c r="A488" s="7">
        <v>738</v>
      </c>
      <c r="B488" s="7" t="s">
        <v>136</v>
      </c>
      <c r="C488">
        <v>218904</v>
      </c>
      <c r="D488" t="s">
        <v>384</v>
      </c>
      <c r="E488" t="s">
        <v>385</v>
      </c>
      <c r="F488">
        <v>10</v>
      </c>
      <c r="G488" s="2">
        <f>VLOOKUP(C:C,[1]汇总表!$A:$E,5,0)</f>
        <v>0</v>
      </c>
    </row>
    <row r="489" customHeight="1" spans="1:7">
      <c r="A489" s="7">
        <v>738</v>
      </c>
      <c r="B489" s="7" t="s">
        <v>136</v>
      </c>
      <c r="C489">
        <v>214782</v>
      </c>
      <c r="D489" t="s">
        <v>419</v>
      </c>
      <c r="E489" t="s">
        <v>370</v>
      </c>
      <c r="F489">
        <v>2</v>
      </c>
      <c r="G489" s="2">
        <f>VLOOKUP(C:C,[1]汇总表!$A:$E,5,0)</f>
        <v>0</v>
      </c>
    </row>
    <row r="490" customHeight="1" spans="1:7">
      <c r="A490" s="7">
        <v>738</v>
      </c>
      <c r="B490" s="7" t="s">
        <v>136</v>
      </c>
      <c r="C490">
        <v>204079</v>
      </c>
      <c r="D490" t="s">
        <v>417</v>
      </c>
      <c r="E490" t="s">
        <v>370</v>
      </c>
      <c r="F490">
        <v>2</v>
      </c>
      <c r="G490" s="2">
        <f>VLOOKUP(C:C,[1]汇总表!$A:$E,5,0)</f>
        <v>0</v>
      </c>
    </row>
    <row r="491" customHeight="1" spans="1:7">
      <c r="A491" s="7">
        <v>738</v>
      </c>
      <c r="B491" s="7" t="s">
        <v>136</v>
      </c>
      <c r="C491">
        <v>204077</v>
      </c>
      <c r="D491" t="s">
        <v>415</v>
      </c>
      <c r="E491" t="s">
        <v>370</v>
      </c>
      <c r="F491">
        <v>2</v>
      </c>
      <c r="G491" s="2">
        <f>VLOOKUP(C:C,[1]汇总表!$A:$E,5,0)</f>
        <v>0</v>
      </c>
    </row>
    <row r="492" customHeight="1" spans="1:7">
      <c r="A492" s="7">
        <v>738</v>
      </c>
      <c r="B492" s="7" t="s">
        <v>136</v>
      </c>
      <c r="C492">
        <v>191176</v>
      </c>
      <c r="D492" t="s">
        <v>424</v>
      </c>
      <c r="E492" t="s">
        <v>370</v>
      </c>
      <c r="F492">
        <v>2</v>
      </c>
      <c r="G492" s="2">
        <f>VLOOKUP(C:C,[1]汇总表!$A:$E,5,0)</f>
        <v>0</v>
      </c>
    </row>
    <row r="493" customHeight="1" spans="1:7">
      <c r="A493" s="7">
        <v>738</v>
      </c>
      <c r="B493" s="7" t="s">
        <v>136</v>
      </c>
      <c r="C493">
        <v>191033</v>
      </c>
      <c r="D493" t="s">
        <v>386</v>
      </c>
      <c r="E493" t="s">
        <v>378</v>
      </c>
      <c r="F493">
        <v>4</v>
      </c>
      <c r="G493" s="2">
        <f>VLOOKUP(C:C,[1]汇总表!$A:$E,5,0)</f>
        <v>0</v>
      </c>
    </row>
    <row r="494" customHeight="1" spans="1:7">
      <c r="A494" s="7">
        <v>738</v>
      </c>
      <c r="B494" s="7" t="s">
        <v>136</v>
      </c>
      <c r="C494">
        <v>185347</v>
      </c>
      <c r="D494" t="s">
        <v>409</v>
      </c>
      <c r="E494" t="s">
        <v>398</v>
      </c>
      <c r="F494">
        <v>4</v>
      </c>
      <c r="G494" s="2" t="str">
        <f>VLOOKUP(C:C,[1]汇总表!$A:$E,5,0)</f>
        <v>有货但不好卖</v>
      </c>
    </row>
    <row r="495" customHeight="1" spans="1:7">
      <c r="A495" s="7">
        <v>738</v>
      </c>
      <c r="B495" s="7" t="s">
        <v>136</v>
      </c>
      <c r="C495">
        <v>184997</v>
      </c>
      <c r="D495" t="s">
        <v>393</v>
      </c>
      <c r="E495" t="s">
        <v>394</v>
      </c>
      <c r="F495">
        <v>8</v>
      </c>
      <c r="G495" s="2">
        <f>VLOOKUP(C:C,[1]汇总表!$A:$E,5,0)</f>
        <v>0</v>
      </c>
    </row>
    <row r="496" customHeight="1" spans="1:7">
      <c r="A496" s="7">
        <v>738</v>
      </c>
      <c r="B496" s="7" t="s">
        <v>136</v>
      </c>
      <c r="C496">
        <v>181299</v>
      </c>
      <c r="D496" t="s">
        <v>373</v>
      </c>
      <c r="E496" t="s">
        <v>370</v>
      </c>
      <c r="F496">
        <v>10</v>
      </c>
      <c r="G496" s="2">
        <f>VLOOKUP(C:C,[1]汇总表!$A:$E,5,0)</f>
        <v>0</v>
      </c>
    </row>
    <row r="497" customHeight="1" spans="1:7">
      <c r="A497" s="7">
        <v>738</v>
      </c>
      <c r="B497" s="7" t="s">
        <v>136</v>
      </c>
      <c r="C497">
        <v>181297</v>
      </c>
      <c r="D497" t="s">
        <v>371</v>
      </c>
      <c r="E497" t="s">
        <v>372</v>
      </c>
      <c r="F497">
        <v>8</v>
      </c>
      <c r="G497" s="2">
        <f>VLOOKUP(C:C,[1]汇总表!$A:$E,5,0)</f>
        <v>0</v>
      </c>
    </row>
    <row r="498" customHeight="1" spans="1:7">
      <c r="A498" s="7">
        <v>738</v>
      </c>
      <c r="B498" s="7" t="s">
        <v>136</v>
      </c>
      <c r="C498">
        <v>172377</v>
      </c>
      <c r="D498" t="s">
        <v>381</v>
      </c>
      <c r="E498" t="s">
        <v>382</v>
      </c>
      <c r="F498">
        <v>8</v>
      </c>
      <c r="G498" s="2">
        <f>VLOOKUP(C:C,[1]汇总表!$A:$E,5,0)</f>
        <v>0</v>
      </c>
    </row>
    <row r="499" customHeight="1" spans="1:7">
      <c r="A499" s="7">
        <v>738</v>
      </c>
      <c r="B499" s="7" t="s">
        <v>136</v>
      </c>
      <c r="C499">
        <v>172377</v>
      </c>
      <c r="D499" t="s">
        <v>381</v>
      </c>
      <c r="E499" t="s">
        <v>382</v>
      </c>
      <c r="F499">
        <v>6</v>
      </c>
      <c r="G499" s="2">
        <f>VLOOKUP(C:C,[1]汇总表!$A:$E,5,0)</f>
        <v>0</v>
      </c>
    </row>
    <row r="500" customHeight="1" spans="1:7">
      <c r="A500" s="7">
        <v>738</v>
      </c>
      <c r="B500" s="7" t="s">
        <v>136</v>
      </c>
      <c r="C500">
        <v>150102</v>
      </c>
      <c r="D500" t="s">
        <v>391</v>
      </c>
      <c r="E500" t="s">
        <v>392</v>
      </c>
      <c r="F500">
        <v>2</v>
      </c>
      <c r="G500" s="2">
        <f>VLOOKUP(C:C,[1]汇总表!$A:$E,5,0)</f>
        <v>0</v>
      </c>
    </row>
    <row r="501" customHeight="1" spans="1:7">
      <c r="A501" s="7">
        <v>738</v>
      </c>
      <c r="B501" s="7" t="s">
        <v>136</v>
      </c>
      <c r="C501">
        <v>150096</v>
      </c>
      <c r="D501" t="s">
        <v>406</v>
      </c>
      <c r="E501" t="s">
        <v>370</v>
      </c>
      <c r="F501">
        <v>8</v>
      </c>
      <c r="G501" s="2">
        <f>VLOOKUP(C:C,[1]汇总表!$A:$E,5,0)</f>
        <v>0</v>
      </c>
    </row>
    <row r="502" customHeight="1" spans="1:7">
      <c r="A502" s="7">
        <v>738</v>
      </c>
      <c r="B502" s="7" t="s">
        <v>136</v>
      </c>
      <c r="C502">
        <v>150094</v>
      </c>
      <c r="D502" t="s">
        <v>387</v>
      </c>
      <c r="E502" t="s">
        <v>376</v>
      </c>
      <c r="F502">
        <v>8</v>
      </c>
      <c r="G502" s="2">
        <f>VLOOKUP(C:C,[1]汇总表!$A:$E,5,0)</f>
        <v>0</v>
      </c>
    </row>
    <row r="503" customHeight="1" spans="1:7">
      <c r="A503" s="7">
        <v>738</v>
      </c>
      <c r="B503" s="7" t="s">
        <v>136</v>
      </c>
      <c r="C503">
        <v>150093</v>
      </c>
      <c r="D503" t="s">
        <v>387</v>
      </c>
      <c r="E503" t="s">
        <v>388</v>
      </c>
      <c r="F503">
        <v>8</v>
      </c>
      <c r="G503" s="2">
        <f>VLOOKUP(C:C,[1]汇总表!$A:$E,5,0)</f>
        <v>0</v>
      </c>
    </row>
    <row r="504" customHeight="1" spans="1:7">
      <c r="A504" s="7">
        <v>738</v>
      </c>
      <c r="B504" s="7" t="s">
        <v>136</v>
      </c>
      <c r="C504">
        <v>150088</v>
      </c>
      <c r="D504" t="s">
        <v>375</v>
      </c>
      <c r="E504" t="s">
        <v>376</v>
      </c>
      <c r="F504">
        <v>10</v>
      </c>
      <c r="G504" s="2">
        <f>VLOOKUP(C:C,[1]汇总表!$A:$E,5,0)</f>
        <v>0</v>
      </c>
    </row>
    <row r="505" customHeight="1" spans="1:7">
      <c r="A505" s="7">
        <v>738</v>
      </c>
      <c r="B505" s="7" t="s">
        <v>136</v>
      </c>
      <c r="C505">
        <v>150087</v>
      </c>
      <c r="D505" t="s">
        <v>400</v>
      </c>
      <c r="E505" t="s">
        <v>401</v>
      </c>
      <c r="F505">
        <v>2</v>
      </c>
      <c r="G505" s="2">
        <f>VLOOKUP(C:C,[1]汇总表!$A:$E,5,0)</f>
        <v>0</v>
      </c>
    </row>
    <row r="506" customHeight="1" spans="1:7">
      <c r="A506" s="7">
        <v>738</v>
      </c>
      <c r="B506" s="7" t="s">
        <v>136</v>
      </c>
      <c r="C506">
        <v>150077</v>
      </c>
      <c r="D506" t="s">
        <v>389</v>
      </c>
      <c r="E506" t="s">
        <v>382</v>
      </c>
      <c r="F506">
        <v>6</v>
      </c>
      <c r="G506" s="2">
        <f>VLOOKUP(C:C,[1]汇总表!$A:$E,5,0)</f>
        <v>0</v>
      </c>
    </row>
    <row r="507" customHeight="1" spans="1:7">
      <c r="A507" s="7">
        <v>747</v>
      </c>
      <c r="B507" s="7" t="s">
        <v>193</v>
      </c>
      <c r="C507">
        <v>242576</v>
      </c>
      <c r="D507" t="s">
        <v>416</v>
      </c>
      <c r="E507" t="s">
        <v>378</v>
      </c>
      <c r="F507">
        <v>2</v>
      </c>
      <c r="G507" s="2">
        <f>VLOOKUP(C:C,[1]汇总表!$A:$E,5,0)</f>
        <v>0</v>
      </c>
    </row>
    <row r="508" customHeight="1" spans="1:7">
      <c r="A508" s="7">
        <v>747</v>
      </c>
      <c r="B508" s="7" t="s">
        <v>193</v>
      </c>
      <c r="C508">
        <v>237011</v>
      </c>
      <c r="D508" t="s">
        <v>437</v>
      </c>
      <c r="E508" t="s">
        <v>438</v>
      </c>
      <c r="F508">
        <v>50</v>
      </c>
      <c r="G508" s="2" t="s">
        <v>454</v>
      </c>
    </row>
    <row r="509" customHeight="1" spans="1:7">
      <c r="A509" s="7">
        <v>747</v>
      </c>
      <c r="B509" s="7" t="s">
        <v>193</v>
      </c>
      <c r="C509">
        <v>232483</v>
      </c>
      <c r="D509" t="s">
        <v>408</v>
      </c>
      <c r="E509" t="s">
        <v>376</v>
      </c>
      <c r="F509">
        <v>2</v>
      </c>
      <c r="G509" s="2">
        <f>VLOOKUP(C:C,[1]汇总表!$A:$E,5,0)</f>
        <v>0</v>
      </c>
    </row>
    <row r="510" customHeight="1" spans="1:7">
      <c r="A510" s="7">
        <v>747</v>
      </c>
      <c r="B510" s="7" t="s">
        <v>193</v>
      </c>
      <c r="C510">
        <v>215791</v>
      </c>
      <c r="D510" t="s">
        <v>381</v>
      </c>
      <c r="E510" t="s">
        <v>399</v>
      </c>
      <c r="F510">
        <v>6</v>
      </c>
      <c r="G510" s="2">
        <f>VLOOKUP(C:C,[1]汇总表!$A:$E,5,0)</f>
        <v>0</v>
      </c>
    </row>
    <row r="511" customHeight="1" spans="1:7">
      <c r="A511" s="7">
        <v>747</v>
      </c>
      <c r="B511" s="7" t="s">
        <v>193</v>
      </c>
      <c r="C511">
        <v>215787</v>
      </c>
      <c r="D511" t="s">
        <v>383</v>
      </c>
      <c r="E511" t="s">
        <v>382</v>
      </c>
      <c r="F511">
        <v>10</v>
      </c>
      <c r="G511" s="2">
        <f>VLOOKUP(C:C,[1]汇总表!$A:$E,5,0)</f>
        <v>0</v>
      </c>
    </row>
    <row r="512" customHeight="1" spans="1:7">
      <c r="A512" s="7">
        <v>747</v>
      </c>
      <c r="B512" s="7" t="s">
        <v>193</v>
      </c>
      <c r="C512">
        <v>214778</v>
      </c>
      <c r="D512" t="s">
        <v>377</v>
      </c>
      <c r="E512" t="s">
        <v>378</v>
      </c>
      <c r="F512">
        <v>4</v>
      </c>
      <c r="G512" s="2">
        <f>VLOOKUP(C:C,[1]汇总表!$A:$E,5,0)</f>
        <v>0</v>
      </c>
    </row>
    <row r="513" customHeight="1" spans="1:7">
      <c r="A513" s="7">
        <v>747</v>
      </c>
      <c r="B513" s="7" t="s">
        <v>193</v>
      </c>
      <c r="C513">
        <v>204079</v>
      </c>
      <c r="D513" t="s">
        <v>417</v>
      </c>
      <c r="E513" t="s">
        <v>370</v>
      </c>
      <c r="F513">
        <v>2</v>
      </c>
      <c r="G513" s="2">
        <f>VLOOKUP(C:C,[1]汇总表!$A:$E,5,0)</f>
        <v>0</v>
      </c>
    </row>
    <row r="514" customHeight="1" spans="1:7">
      <c r="A514" s="7">
        <v>747</v>
      </c>
      <c r="B514" s="7" t="s">
        <v>193</v>
      </c>
      <c r="C514">
        <v>204077</v>
      </c>
      <c r="D514" t="s">
        <v>415</v>
      </c>
      <c r="E514" t="s">
        <v>370</v>
      </c>
      <c r="F514">
        <v>2</v>
      </c>
      <c r="G514" s="2">
        <f>VLOOKUP(C:C,[1]汇总表!$A:$E,5,0)</f>
        <v>0</v>
      </c>
    </row>
    <row r="515" customHeight="1" spans="1:7">
      <c r="A515" s="7">
        <v>747</v>
      </c>
      <c r="B515" s="7" t="s">
        <v>193</v>
      </c>
      <c r="C515">
        <v>191176</v>
      </c>
      <c r="D515" t="s">
        <v>424</v>
      </c>
      <c r="E515" t="s">
        <v>370</v>
      </c>
      <c r="F515">
        <v>4</v>
      </c>
      <c r="G515" s="2">
        <f>VLOOKUP(C:C,[1]汇总表!$A:$E,5,0)</f>
        <v>0</v>
      </c>
    </row>
    <row r="516" customHeight="1" spans="1:7">
      <c r="A516" s="7">
        <v>747</v>
      </c>
      <c r="B516" s="7" t="s">
        <v>193</v>
      </c>
      <c r="C516">
        <v>191175</v>
      </c>
      <c r="D516" t="s">
        <v>425</v>
      </c>
      <c r="E516" t="s">
        <v>370</v>
      </c>
      <c r="F516">
        <v>4</v>
      </c>
      <c r="G516" s="2">
        <f>VLOOKUP(C:C,[1]汇总表!$A:$E,5,0)</f>
        <v>0</v>
      </c>
    </row>
    <row r="517" customHeight="1" spans="1:7">
      <c r="A517" s="7">
        <v>747</v>
      </c>
      <c r="B517" s="7" t="s">
        <v>193</v>
      </c>
      <c r="C517">
        <v>185348</v>
      </c>
      <c r="D517" t="s">
        <v>442</v>
      </c>
      <c r="E517" t="s">
        <v>443</v>
      </c>
      <c r="F517">
        <v>2</v>
      </c>
      <c r="G517" s="2" t="s">
        <v>444</v>
      </c>
    </row>
    <row r="518" customHeight="1" spans="1:7">
      <c r="A518" s="7">
        <v>747</v>
      </c>
      <c r="B518" s="7" t="s">
        <v>193</v>
      </c>
      <c r="C518">
        <v>185347</v>
      </c>
      <c r="D518" t="s">
        <v>409</v>
      </c>
      <c r="E518" t="s">
        <v>398</v>
      </c>
      <c r="F518">
        <v>2</v>
      </c>
      <c r="G518" s="2" t="str">
        <f>VLOOKUP(C:C,[1]汇总表!$A:$E,5,0)</f>
        <v>有货但不好卖</v>
      </c>
    </row>
    <row r="519" customHeight="1" spans="1:7">
      <c r="A519" s="7">
        <v>747</v>
      </c>
      <c r="B519" s="7" t="s">
        <v>193</v>
      </c>
      <c r="C519">
        <v>181299</v>
      </c>
      <c r="D519" t="s">
        <v>373</v>
      </c>
      <c r="E519" t="s">
        <v>370</v>
      </c>
      <c r="F519">
        <v>6</v>
      </c>
      <c r="G519" s="2">
        <f>VLOOKUP(C:C,[1]汇总表!$A:$E,5,0)</f>
        <v>0</v>
      </c>
    </row>
    <row r="520" customHeight="1" spans="1:7">
      <c r="A520" s="7">
        <v>747</v>
      </c>
      <c r="B520" s="7" t="s">
        <v>193</v>
      </c>
      <c r="C520">
        <v>181297</v>
      </c>
      <c r="D520" t="s">
        <v>371</v>
      </c>
      <c r="E520" t="s">
        <v>372</v>
      </c>
      <c r="F520">
        <v>10</v>
      </c>
      <c r="G520" s="2">
        <f>VLOOKUP(C:C,[1]汇总表!$A:$E,5,0)</f>
        <v>0</v>
      </c>
    </row>
    <row r="521" customHeight="1" spans="1:7">
      <c r="A521" s="7">
        <v>747</v>
      </c>
      <c r="B521" s="7" t="s">
        <v>193</v>
      </c>
      <c r="C521">
        <v>172377</v>
      </c>
      <c r="D521" t="s">
        <v>381</v>
      </c>
      <c r="E521" t="s">
        <v>382</v>
      </c>
      <c r="F521">
        <v>8</v>
      </c>
      <c r="G521" s="2">
        <f>VLOOKUP(C:C,[1]汇总表!$A:$E,5,0)</f>
        <v>0</v>
      </c>
    </row>
    <row r="522" customHeight="1" spans="1:7">
      <c r="A522" s="7">
        <v>747</v>
      </c>
      <c r="B522" s="7" t="s">
        <v>193</v>
      </c>
      <c r="C522">
        <v>150102</v>
      </c>
      <c r="D522" t="s">
        <v>391</v>
      </c>
      <c r="E522" t="s">
        <v>392</v>
      </c>
      <c r="F522">
        <v>4</v>
      </c>
      <c r="G522" s="2">
        <f>VLOOKUP(C:C,[1]汇总表!$A:$E,5,0)</f>
        <v>0</v>
      </c>
    </row>
    <row r="523" customHeight="1" spans="1:7">
      <c r="A523" s="7">
        <v>747</v>
      </c>
      <c r="B523" s="7" t="s">
        <v>193</v>
      </c>
      <c r="C523">
        <v>150090</v>
      </c>
      <c r="D523" t="s">
        <v>369</v>
      </c>
      <c r="E523" t="s">
        <v>370</v>
      </c>
      <c r="F523">
        <v>6</v>
      </c>
      <c r="G523" s="2">
        <f>VLOOKUP(C:C,[1]汇总表!$A:$E,5,0)</f>
        <v>0</v>
      </c>
    </row>
    <row r="524" customHeight="1" spans="1:7">
      <c r="A524" s="7">
        <v>747</v>
      </c>
      <c r="B524" s="7" t="s">
        <v>193</v>
      </c>
      <c r="C524">
        <v>150090</v>
      </c>
      <c r="D524" t="s">
        <v>369</v>
      </c>
      <c r="E524" t="s">
        <v>370</v>
      </c>
      <c r="F524">
        <v>6</v>
      </c>
      <c r="G524" s="2">
        <f>VLOOKUP(C:C,[1]汇总表!$A:$E,5,0)</f>
        <v>0</v>
      </c>
    </row>
    <row r="525" customHeight="1" spans="1:7">
      <c r="A525" s="7">
        <v>747</v>
      </c>
      <c r="B525" s="7" t="s">
        <v>193</v>
      </c>
      <c r="C525">
        <v>150089</v>
      </c>
      <c r="D525" t="s">
        <v>374</v>
      </c>
      <c r="E525" t="s">
        <v>372</v>
      </c>
      <c r="F525">
        <v>4</v>
      </c>
      <c r="G525" s="2">
        <f>VLOOKUP(C:C,[1]汇总表!$A:$E,5,0)</f>
        <v>0</v>
      </c>
    </row>
    <row r="526" customHeight="1" spans="1:7">
      <c r="A526" s="7">
        <v>747</v>
      </c>
      <c r="B526" s="7" t="s">
        <v>193</v>
      </c>
      <c r="C526">
        <v>150089</v>
      </c>
      <c r="D526" t="s">
        <v>374</v>
      </c>
      <c r="E526" t="s">
        <v>372</v>
      </c>
      <c r="F526">
        <v>6</v>
      </c>
      <c r="G526" s="2">
        <f>VLOOKUP(C:C,[1]汇总表!$A:$E,5,0)</f>
        <v>0</v>
      </c>
    </row>
    <row r="527" customHeight="1" spans="1:7">
      <c r="A527" s="7">
        <v>747</v>
      </c>
      <c r="B527" s="7" t="s">
        <v>193</v>
      </c>
      <c r="C527">
        <v>150087</v>
      </c>
      <c r="D527" t="s">
        <v>400</v>
      </c>
      <c r="E527" t="s">
        <v>401</v>
      </c>
      <c r="F527">
        <v>4</v>
      </c>
      <c r="G527" s="2">
        <f>VLOOKUP(C:C,[1]汇总表!$A:$E,5,0)</f>
        <v>0</v>
      </c>
    </row>
    <row r="528" customHeight="1" spans="1:7">
      <c r="A528" s="7">
        <v>747</v>
      </c>
      <c r="B528" s="7" t="s">
        <v>193</v>
      </c>
      <c r="C528">
        <v>150086</v>
      </c>
      <c r="D528" t="s">
        <v>397</v>
      </c>
      <c r="E528" t="s">
        <v>372</v>
      </c>
      <c r="F528">
        <v>8</v>
      </c>
      <c r="G528" s="2">
        <f>VLOOKUP(C:C,[1]汇总表!$A:$E,5,0)</f>
        <v>0</v>
      </c>
    </row>
    <row r="529" customHeight="1" spans="1:7">
      <c r="A529" s="7">
        <v>747</v>
      </c>
      <c r="B529" s="7" t="s">
        <v>193</v>
      </c>
      <c r="C529">
        <v>150077</v>
      </c>
      <c r="D529" t="s">
        <v>389</v>
      </c>
      <c r="E529" t="s">
        <v>382</v>
      </c>
      <c r="F529">
        <v>10</v>
      </c>
      <c r="G529" s="2">
        <f>VLOOKUP(C:C,[1]汇总表!$A:$E,5,0)</f>
        <v>0</v>
      </c>
    </row>
    <row r="530" customHeight="1" spans="1:7">
      <c r="A530" s="7">
        <v>572</v>
      </c>
      <c r="B530" s="7" t="s">
        <v>319</v>
      </c>
      <c r="C530">
        <v>242574</v>
      </c>
      <c r="D530" t="s">
        <v>404</v>
      </c>
      <c r="E530" t="s">
        <v>392</v>
      </c>
      <c r="F530">
        <v>4</v>
      </c>
      <c r="G530" s="2">
        <f>VLOOKUP(C:C,[1]汇总表!$A:$E,5,0)</f>
        <v>0</v>
      </c>
    </row>
    <row r="531" customHeight="1" spans="1:7">
      <c r="A531" s="7">
        <v>572</v>
      </c>
      <c r="B531" s="7" t="s">
        <v>319</v>
      </c>
      <c r="C531">
        <v>241447</v>
      </c>
      <c r="D531" t="s">
        <v>458</v>
      </c>
      <c r="E531" t="s">
        <v>459</v>
      </c>
      <c r="F531">
        <v>3</v>
      </c>
      <c r="G531" s="2">
        <f>VLOOKUP(C:C,[1]汇总表!$A:$E,5,0)</f>
        <v>0</v>
      </c>
    </row>
    <row r="532" customHeight="1" spans="1:7">
      <c r="A532" s="7">
        <v>572</v>
      </c>
      <c r="B532" s="7" t="s">
        <v>319</v>
      </c>
      <c r="C532">
        <v>236580</v>
      </c>
      <c r="D532" t="s">
        <v>390</v>
      </c>
      <c r="E532" t="s">
        <v>398</v>
      </c>
      <c r="F532">
        <v>4</v>
      </c>
      <c r="G532" s="2">
        <f>VLOOKUP(C:C,[1]汇总表!$A:$E,5,0)</f>
        <v>0</v>
      </c>
    </row>
    <row r="533" customHeight="1" spans="1:7">
      <c r="A533" s="7">
        <v>572</v>
      </c>
      <c r="B533" s="7" t="s">
        <v>319</v>
      </c>
      <c r="C533">
        <v>236550</v>
      </c>
      <c r="D533" t="s">
        <v>390</v>
      </c>
      <c r="E533" t="s">
        <v>370</v>
      </c>
      <c r="F533">
        <v>4</v>
      </c>
      <c r="G533" s="2">
        <f>VLOOKUP(C:C,[1]汇总表!$A:$E,5,0)</f>
        <v>0</v>
      </c>
    </row>
    <row r="534" customHeight="1" spans="1:7">
      <c r="A534" s="7">
        <v>572</v>
      </c>
      <c r="B534" s="7" t="s">
        <v>319</v>
      </c>
      <c r="C534">
        <v>236548</v>
      </c>
      <c r="D534" t="s">
        <v>413</v>
      </c>
      <c r="E534" t="s">
        <v>414</v>
      </c>
      <c r="F534">
        <v>5</v>
      </c>
      <c r="G534" s="2">
        <f>VLOOKUP(C:C,[1]汇总表!$A:$E,5,0)</f>
        <v>0</v>
      </c>
    </row>
    <row r="535" customHeight="1" spans="1:7">
      <c r="A535" s="7">
        <v>572</v>
      </c>
      <c r="B535" s="7" t="s">
        <v>319</v>
      </c>
      <c r="C535">
        <v>232093</v>
      </c>
      <c r="D535" t="s">
        <v>423</v>
      </c>
      <c r="E535" t="s">
        <v>370</v>
      </c>
      <c r="F535">
        <v>4</v>
      </c>
      <c r="G535" s="2">
        <f>VLOOKUP(C:C,[1]汇总表!$A:$E,5,0)</f>
        <v>0</v>
      </c>
    </row>
    <row r="536" customHeight="1" spans="1:7">
      <c r="A536" s="7">
        <v>572</v>
      </c>
      <c r="B536" s="7" t="s">
        <v>319</v>
      </c>
      <c r="C536">
        <v>218919</v>
      </c>
      <c r="D536" t="s">
        <v>430</v>
      </c>
      <c r="E536" t="s">
        <v>372</v>
      </c>
      <c r="F536">
        <v>4</v>
      </c>
      <c r="G536" s="2">
        <f>VLOOKUP(C:C,[1]汇总表!$A:$E,5,0)</f>
        <v>0</v>
      </c>
    </row>
    <row r="537" customHeight="1" spans="1:7">
      <c r="A537" s="7">
        <v>572</v>
      </c>
      <c r="B537" s="7" t="s">
        <v>319</v>
      </c>
      <c r="C537">
        <v>218904</v>
      </c>
      <c r="D537" t="s">
        <v>384</v>
      </c>
      <c r="E537" t="s">
        <v>385</v>
      </c>
      <c r="F537">
        <v>4</v>
      </c>
      <c r="G537" s="2">
        <f>VLOOKUP(C:C,[1]汇总表!$A:$E,5,0)</f>
        <v>0</v>
      </c>
    </row>
    <row r="538" customHeight="1" spans="1:7">
      <c r="A538" s="7">
        <v>572</v>
      </c>
      <c r="B538" s="7" t="s">
        <v>319</v>
      </c>
      <c r="C538">
        <v>215791</v>
      </c>
      <c r="D538" t="s">
        <v>381</v>
      </c>
      <c r="E538" t="s">
        <v>399</v>
      </c>
      <c r="F538">
        <v>4</v>
      </c>
      <c r="G538" s="2">
        <f>VLOOKUP(C:C,[1]汇总表!$A:$E,5,0)</f>
        <v>0</v>
      </c>
    </row>
    <row r="539" customHeight="1" spans="1:7">
      <c r="A539" s="7">
        <v>572</v>
      </c>
      <c r="B539" s="7" t="s">
        <v>319</v>
      </c>
      <c r="C539">
        <v>215787</v>
      </c>
      <c r="D539" t="s">
        <v>383</v>
      </c>
      <c r="E539" t="s">
        <v>382</v>
      </c>
      <c r="F539">
        <v>4</v>
      </c>
      <c r="G539" s="2">
        <f>VLOOKUP(C:C,[1]汇总表!$A:$E,5,0)</f>
        <v>0</v>
      </c>
    </row>
    <row r="540" customHeight="1" spans="1:7">
      <c r="A540" s="7">
        <v>572</v>
      </c>
      <c r="B540" s="7" t="s">
        <v>319</v>
      </c>
      <c r="C540">
        <v>214778</v>
      </c>
      <c r="D540" t="s">
        <v>377</v>
      </c>
      <c r="E540" t="s">
        <v>378</v>
      </c>
      <c r="F540">
        <v>4</v>
      </c>
      <c r="G540" s="2">
        <f>VLOOKUP(C:C,[1]汇总表!$A:$E,5,0)</f>
        <v>0</v>
      </c>
    </row>
    <row r="541" customHeight="1" spans="1:7">
      <c r="A541" s="7">
        <v>572</v>
      </c>
      <c r="B541" s="7" t="s">
        <v>319</v>
      </c>
      <c r="C541">
        <v>191176</v>
      </c>
      <c r="D541" t="s">
        <v>424</v>
      </c>
      <c r="E541" t="s">
        <v>370</v>
      </c>
      <c r="F541">
        <v>2</v>
      </c>
      <c r="G541" s="2">
        <f>VLOOKUP(C:C,[1]汇总表!$A:$E,5,0)</f>
        <v>0</v>
      </c>
    </row>
    <row r="542" customHeight="1" spans="1:7">
      <c r="A542" s="7">
        <v>572</v>
      </c>
      <c r="B542" s="7" t="s">
        <v>319</v>
      </c>
      <c r="C542">
        <v>191175</v>
      </c>
      <c r="D542" t="s">
        <v>425</v>
      </c>
      <c r="E542" t="s">
        <v>370</v>
      </c>
      <c r="F542">
        <v>2</v>
      </c>
      <c r="G542" s="2">
        <f>VLOOKUP(C:C,[1]汇总表!$A:$E,5,0)</f>
        <v>0</v>
      </c>
    </row>
    <row r="543" customHeight="1" spans="1:7">
      <c r="A543" s="7">
        <v>572</v>
      </c>
      <c r="B543" s="7" t="s">
        <v>319</v>
      </c>
      <c r="C543">
        <v>185348</v>
      </c>
      <c r="D543" t="s">
        <v>442</v>
      </c>
      <c r="E543" t="s">
        <v>443</v>
      </c>
      <c r="F543">
        <v>4</v>
      </c>
      <c r="G543" s="2" t="s">
        <v>444</v>
      </c>
    </row>
    <row r="544" customHeight="1" spans="1:7">
      <c r="A544" s="7">
        <v>572</v>
      </c>
      <c r="B544" s="7" t="s">
        <v>319</v>
      </c>
      <c r="C544">
        <v>181301</v>
      </c>
      <c r="D544" t="s">
        <v>395</v>
      </c>
      <c r="E544" t="s">
        <v>396</v>
      </c>
      <c r="F544">
        <v>4</v>
      </c>
      <c r="G544" s="2">
        <f>VLOOKUP(C:C,[1]汇总表!$A:$E,5,0)</f>
        <v>0</v>
      </c>
    </row>
    <row r="545" customHeight="1" spans="1:7">
      <c r="A545" s="7">
        <v>572</v>
      </c>
      <c r="B545" s="7" t="s">
        <v>319</v>
      </c>
      <c r="C545">
        <v>181299</v>
      </c>
      <c r="D545" t="s">
        <v>373</v>
      </c>
      <c r="E545" t="s">
        <v>370</v>
      </c>
      <c r="F545">
        <v>4</v>
      </c>
      <c r="G545" s="2">
        <f>VLOOKUP(C:C,[1]汇总表!$A:$E,5,0)</f>
        <v>0</v>
      </c>
    </row>
    <row r="546" customHeight="1" spans="1:7">
      <c r="A546" s="7">
        <v>572</v>
      </c>
      <c r="B546" s="7" t="s">
        <v>319</v>
      </c>
      <c r="C546">
        <v>181297</v>
      </c>
      <c r="D546" t="s">
        <v>371</v>
      </c>
      <c r="E546" t="s">
        <v>372</v>
      </c>
      <c r="F546">
        <v>4</v>
      </c>
      <c r="G546" s="2">
        <f>VLOOKUP(C:C,[1]汇总表!$A:$E,5,0)</f>
        <v>0</v>
      </c>
    </row>
    <row r="547" customHeight="1" spans="1:7">
      <c r="A547" s="7">
        <v>572</v>
      </c>
      <c r="B547" s="7" t="s">
        <v>319</v>
      </c>
      <c r="C547">
        <v>181291</v>
      </c>
      <c r="D547" t="s">
        <v>403</v>
      </c>
      <c r="E547" t="s">
        <v>378</v>
      </c>
      <c r="F547">
        <v>4</v>
      </c>
      <c r="G547" s="2">
        <f>VLOOKUP(C:C,[1]汇总表!$A:$E,5,0)</f>
        <v>0</v>
      </c>
    </row>
    <row r="548" customHeight="1" spans="1:7">
      <c r="A548" s="7">
        <v>572</v>
      </c>
      <c r="B548" s="7" t="s">
        <v>319</v>
      </c>
      <c r="C548">
        <v>172377</v>
      </c>
      <c r="D548" t="s">
        <v>381</v>
      </c>
      <c r="E548" t="s">
        <v>382</v>
      </c>
      <c r="F548">
        <v>6</v>
      </c>
      <c r="G548" s="2">
        <f>VLOOKUP(C:C,[1]汇总表!$A:$E,5,0)</f>
        <v>0</v>
      </c>
    </row>
    <row r="549" customHeight="1" spans="1:7">
      <c r="A549" s="7">
        <v>572</v>
      </c>
      <c r="B549" s="7" t="s">
        <v>319</v>
      </c>
      <c r="C549">
        <v>166670</v>
      </c>
      <c r="D549" t="s">
        <v>379</v>
      </c>
      <c r="E549" t="s">
        <v>380</v>
      </c>
      <c r="F549">
        <v>10</v>
      </c>
      <c r="G549" s="2">
        <f>VLOOKUP(C:C,[1]汇总表!$A:$E,5,0)</f>
        <v>0</v>
      </c>
    </row>
    <row r="550" customHeight="1" spans="1:7">
      <c r="A550" s="7">
        <v>572</v>
      </c>
      <c r="B550" s="7" t="s">
        <v>319</v>
      </c>
      <c r="C550">
        <v>150101</v>
      </c>
      <c r="D550" t="s">
        <v>429</v>
      </c>
      <c r="E550" t="s">
        <v>370</v>
      </c>
      <c r="F550">
        <v>4</v>
      </c>
      <c r="G550" s="2">
        <f>VLOOKUP(C:C,[1]汇总表!$A:$E,5,0)</f>
        <v>0</v>
      </c>
    </row>
    <row r="551" customHeight="1" spans="1:7">
      <c r="A551" s="7">
        <v>572</v>
      </c>
      <c r="B551" s="7" t="s">
        <v>319</v>
      </c>
      <c r="C551">
        <v>150093</v>
      </c>
      <c r="D551" t="s">
        <v>387</v>
      </c>
      <c r="E551" t="s">
        <v>388</v>
      </c>
      <c r="F551">
        <v>4</v>
      </c>
      <c r="G551" s="2">
        <f>VLOOKUP(C:C,[1]汇总表!$A:$E,5,0)</f>
        <v>0</v>
      </c>
    </row>
    <row r="552" customHeight="1" spans="1:7">
      <c r="A552" s="7">
        <v>572</v>
      </c>
      <c r="B552" s="7" t="s">
        <v>319</v>
      </c>
      <c r="C552">
        <v>150090</v>
      </c>
      <c r="D552" t="s">
        <v>369</v>
      </c>
      <c r="E552" t="s">
        <v>370</v>
      </c>
      <c r="F552">
        <v>10</v>
      </c>
      <c r="G552" s="2">
        <f>VLOOKUP(C:C,[1]汇总表!$A:$E,5,0)</f>
        <v>0</v>
      </c>
    </row>
    <row r="553" customHeight="1" spans="1:7">
      <c r="A553" s="7">
        <v>572</v>
      </c>
      <c r="B553" s="7" t="s">
        <v>319</v>
      </c>
      <c r="C553">
        <v>150089</v>
      </c>
      <c r="D553" t="s">
        <v>374</v>
      </c>
      <c r="E553" t="s">
        <v>372</v>
      </c>
      <c r="F553">
        <v>6</v>
      </c>
      <c r="G553" s="2">
        <f>VLOOKUP(C:C,[1]汇总表!$A:$E,5,0)</f>
        <v>0</v>
      </c>
    </row>
    <row r="554" customHeight="1" spans="1:7">
      <c r="A554" s="7">
        <v>572</v>
      </c>
      <c r="B554" s="7" t="s">
        <v>319</v>
      </c>
      <c r="C554">
        <v>150088</v>
      </c>
      <c r="D554" t="s">
        <v>375</v>
      </c>
      <c r="E554" t="s">
        <v>376</v>
      </c>
      <c r="F554">
        <v>6</v>
      </c>
      <c r="G554" s="2">
        <f>VLOOKUP(C:C,[1]汇总表!$A:$E,5,0)</f>
        <v>0</v>
      </c>
    </row>
    <row r="555" customHeight="1" spans="1:7">
      <c r="A555" s="7">
        <v>572</v>
      </c>
      <c r="B555" s="7" t="s">
        <v>319</v>
      </c>
      <c r="C555">
        <v>150086</v>
      </c>
      <c r="D555" t="s">
        <v>397</v>
      </c>
      <c r="E555" t="s">
        <v>372</v>
      </c>
      <c r="F555">
        <v>6</v>
      </c>
      <c r="G555" s="2">
        <f>VLOOKUP(C:C,[1]汇总表!$A:$E,5,0)</f>
        <v>0</v>
      </c>
    </row>
    <row r="556" customHeight="1" spans="1:7">
      <c r="A556" s="7">
        <v>572</v>
      </c>
      <c r="B556" s="7" t="s">
        <v>319</v>
      </c>
      <c r="C556">
        <v>150077</v>
      </c>
      <c r="D556" t="s">
        <v>389</v>
      </c>
      <c r="E556" t="s">
        <v>382</v>
      </c>
      <c r="F556">
        <v>4</v>
      </c>
      <c r="G556" s="2">
        <f>VLOOKUP(C:C,[1]汇总表!$A:$E,5,0)</f>
        <v>0</v>
      </c>
    </row>
    <row r="557" customHeight="1" spans="1:7">
      <c r="A557" s="7">
        <v>114844</v>
      </c>
      <c r="B557" s="7" t="s">
        <v>121</v>
      </c>
      <c r="C557">
        <v>245065</v>
      </c>
      <c r="D557" t="s">
        <v>367</v>
      </c>
      <c r="E557" t="s">
        <v>368</v>
      </c>
      <c r="F557">
        <v>50</v>
      </c>
      <c r="G557" s="2">
        <f>VLOOKUP(C:C,[1]汇总表!$A:$E,5,0)</f>
        <v>0</v>
      </c>
    </row>
    <row r="558" customHeight="1" spans="1:7">
      <c r="A558" s="7">
        <v>114844</v>
      </c>
      <c r="B558" s="7" t="s">
        <v>121</v>
      </c>
      <c r="C558">
        <v>150090</v>
      </c>
      <c r="D558" t="s">
        <v>369</v>
      </c>
      <c r="E558" t="s">
        <v>370</v>
      </c>
      <c r="F558">
        <v>5</v>
      </c>
      <c r="G558" s="2">
        <f>VLOOKUP(C:C,[1]汇总表!$A:$E,5,0)</f>
        <v>0</v>
      </c>
    </row>
    <row r="559" customHeight="1" spans="1:7">
      <c r="A559" s="7">
        <v>114844</v>
      </c>
      <c r="B559" s="7" t="s">
        <v>275</v>
      </c>
      <c r="C559">
        <v>241447</v>
      </c>
      <c r="D559" t="s">
        <v>458</v>
      </c>
      <c r="E559" t="s">
        <v>459</v>
      </c>
      <c r="F559">
        <v>1</v>
      </c>
      <c r="G559" s="2">
        <f>VLOOKUP(C:C,[1]汇总表!$A:$E,5,0)</f>
        <v>0</v>
      </c>
    </row>
    <row r="560" customHeight="1" spans="1:7">
      <c r="A560" s="7">
        <v>114844</v>
      </c>
      <c r="B560" s="7" t="s">
        <v>275</v>
      </c>
      <c r="C560">
        <v>232093</v>
      </c>
      <c r="D560" t="s">
        <v>423</v>
      </c>
      <c r="E560" t="s">
        <v>370</v>
      </c>
      <c r="F560">
        <v>2</v>
      </c>
      <c r="G560" s="2">
        <f>VLOOKUP(C:C,[1]汇总表!$A:$E,5,0)</f>
        <v>0</v>
      </c>
    </row>
    <row r="561" customHeight="1" spans="1:7">
      <c r="A561" s="7">
        <v>114844</v>
      </c>
      <c r="B561" s="7" t="s">
        <v>275</v>
      </c>
      <c r="C561">
        <v>194146</v>
      </c>
      <c r="D561" t="s">
        <v>452</v>
      </c>
      <c r="E561" t="s">
        <v>453</v>
      </c>
      <c r="F561">
        <v>2</v>
      </c>
      <c r="G561" s="2" t="str">
        <f>VLOOKUP(C:C,[1]汇总表!$A:$E,5,0)</f>
        <v>停产</v>
      </c>
    </row>
    <row r="562" customHeight="1" spans="1:7">
      <c r="A562" s="7">
        <v>114844</v>
      </c>
      <c r="B562" s="7" t="s">
        <v>275</v>
      </c>
      <c r="C562">
        <v>150092</v>
      </c>
      <c r="D562" t="s">
        <v>410</v>
      </c>
      <c r="E562" t="s">
        <v>411</v>
      </c>
      <c r="F562">
        <v>4</v>
      </c>
      <c r="G562" s="2">
        <f>VLOOKUP(C:C,[1]汇总表!$A:$E,5,0)</f>
        <v>0</v>
      </c>
    </row>
    <row r="563" customHeight="1" spans="1:7">
      <c r="A563" s="7">
        <v>114844</v>
      </c>
      <c r="B563" s="7" t="s">
        <v>275</v>
      </c>
      <c r="C563">
        <v>150090</v>
      </c>
      <c r="D563" t="s">
        <v>369</v>
      </c>
      <c r="E563" t="s">
        <v>370</v>
      </c>
      <c r="F563">
        <v>7</v>
      </c>
      <c r="G563" s="2">
        <f>VLOOKUP(C:C,[1]汇总表!$A:$E,5,0)</f>
        <v>0</v>
      </c>
    </row>
    <row r="564" customHeight="1" spans="1:7">
      <c r="A564" s="7">
        <v>113299</v>
      </c>
      <c r="B564" s="7" t="s">
        <v>333</v>
      </c>
      <c r="C564">
        <v>236580</v>
      </c>
      <c r="D564" t="s">
        <v>390</v>
      </c>
      <c r="E564" t="s">
        <v>398</v>
      </c>
      <c r="F564">
        <v>5</v>
      </c>
      <c r="G564" s="2">
        <f>VLOOKUP(C:C,[1]汇总表!$A:$E,5,0)</f>
        <v>0</v>
      </c>
    </row>
    <row r="565" customHeight="1" spans="1:7">
      <c r="A565" s="7">
        <v>113299</v>
      </c>
      <c r="B565" s="7" t="s">
        <v>333</v>
      </c>
      <c r="C565">
        <v>218904</v>
      </c>
      <c r="D565" t="s">
        <v>384</v>
      </c>
      <c r="E565" t="s">
        <v>385</v>
      </c>
      <c r="F565">
        <v>4</v>
      </c>
      <c r="G565" s="2">
        <f>VLOOKUP(C:C,[1]汇总表!$A:$E,5,0)</f>
        <v>0</v>
      </c>
    </row>
    <row r="566" customHeight="1" spans="1:7">
      <c r="A566" s="7">
        <v>113299</v>
      </c>
      <c r="B566" s="7" t="s">
        <v>333</v>
      </c>
      <c r="C566">
        <v>215791</v>
      </c>
      <c r="D566" t="s">
        <v>381</v>
      </c>
      <c r="E566" t="s">
        <v>399</v>
      </c>
      <c r="F566">
        <v>8</v>
      </c>
      <c r="G566" s="2">
        <f>VLOOKUP(C:C,[1]汇总表!$A:$E,5,0)</f>
        <v>0</v>
      </c>
    </row>
    <row r="567" customHeight="1" spans="1:7">
      <c r="A567" s="7">
        <v>113299</v>
      </c>
      <c r="B567" s="7" t="s">
        <v>333</v>
      </c>
      <c r="C567">
        <v>181299</v>
      </c>
      <c r="D567" t="s">
        <v>373</v>
      </c>
      <c r="E567" t="s">
        <v>370</v>
      </c>
      <c r="F567">
        <v>4</v>
      </c>
      <c r="G567" s="2">
        <f>VLOOKUP(C:C,[1]汇总表!$A:$E,5,0)</f>
        <v>0</v>
      </c>
    </row>
    <row r="568" customHeight="1" spans="1:7">
      <c r="A568" s="7">
        <v>113299</v>
      </c>
      <c r="B568" s="7" t="s">
        <v>333</v>
      </c>
      <c r="C568">
        <v>181297</v>
      </c>
      <c r="D568" t="s">
        <v>371</v>
      </c>
      <c r="E568" t="s">
        <v>372</v>
      </c>
      <c r="F568">
        <v>5</v>
      </c>
      <c r="G568" s="2">
        <f>VLOOKUP(C:C,[1]汇总表!$A:$E,5,0)</f>
        <v>0</v>
      </c>
    </row>
    <row r="569" customHeight="1" spans="1:7">
      <c r="A569" s="7">
        <v>113299</v>
      </c>
      <c r="B569" s="7" t="s">
        <v>333</v>
      </c>
      <c r="C569">
        <v>150090</v>
      </c>
      <c r="D569" t="s">
        <v>369</v>
      </c>
      <c r="E569" t="s">
        <v>370</v>
      </c>
      <c r="F569">
        <v>5</v>
      </c>
      <c r="G569" s="2">
        <f>VLOOKUP(C:C,[1]汇总表!$A:$E,5,0)</f>
        <v>0</v>
      </c>
    </row>
    <row r="570" customHeight="1" spans="1:7">
      <c r="A570" s="7">
        <v>113299</v>
      </c>
      <c r="B570" s="7" t="s">
        <v>333</v>
      </c>
      <c r="C570">
        <v>150088</v>
      </c>
      <c r="D570" t="s">
        <v>375</v>
      </c>
      <c r="E570" t="s">
        <v>376</v>
      </c>
      <c r="F570">
        <v>5</v>
      </c>
      <c r="G570" s="2">
        <f>VLOOKUP(C:C,[1]汇总表!$A:$E,5,0)</f>
        <v>0</v>
      </c>
    </row>
    <row r="571" customHeight="1" spans="1:7">
      <c r="A571" s="7">
        <v>113299</v>
      </c>
      <c r="B571" s="7" t="s">
        <v>333</v>
      </c>
      <c r="C571">
        <v>150087</v>
      </c>
      <c r="D571" t="s">
        <v>400</v>
      </c>
      <c r="E571" t="s">
        <v>401</v>
      </c>
      <c r="F571">
        <v>2</v>
      </c>
      <c r="G571" s="2">
        <f>VLOOKUP(C:C,[1]汇总表!$A:$E,5,0)</f>
        <v>0</v>
      </c>
    </row>
    <row r="572" customHeight="1" spans="1:7">
      <c r="A572" s="7">
        <v>709</v>
      </c>
      <c r="B572" s="7" t="s">
        <v>81</v>
      </c>
      <c r="C572">
        <v>242576</v>
      </c>
      <c r="D572" t="s">
        <v>416</v>
      </c>
      <c r="E572" t="s">
        <v>378</v>
      </c>
      <c r="F572">
        <v>6</v>
      </c>
      <c r="G572" s="2">
        <f>VLOOKUP(C:C,[1]汇总表!$A:$E,5,0)</f>
        <v>0</v>
      </c>
    </row>
    <row r="573" customHeight="1" spans="1:7">
      <c r="A573" s="7">
        <v>709</v>
      </c>
      <c r="B573" s="7" t="s">
        <v>81</v>
      </c>
      <c r="C573">
        <v>242576</v>
      </c>
      <c r="D573" t="s">
        <v>416</v>
      </c>
      <c r="E573" t="s">
        <v>378</v>
      </c>
      <c r="F573">
        <v>2</v>
      </c>
      <c r="G573" s="2">
        <f>VLOOKUP(C:C,[1]汇总表!$A:$E,5,0)</f>
        <v>0</v>
      </c>
    </row>
    <row r="574" customHeight="1" spans="1:7">
      <c r="A574" s="7">
        <v>709</v>
      </c>
      <c r="B574" s="7" t="s">
        <v>81</v>
      </c>
      <c r="C574">
        <v>242575</v>
      </c>
      <c r="D574" t="s">
        <v>402</v>
      </c>
      <c r="E574" t="s">
        <v>370</v>
      </c>
      <c r="F574">
        <v>6</v>
      </c>
      <c r="G574" s="2">
        <f>VLOOKUP(C:C,[1]汇总表!$A:$E,5,0)</f>
        <v>0</v>
      </c>
    </row>
    <row r="575" customHeight="1" spans="1:7">
      <c r="A575" s="7">
        <v>709</v>
      </c>
      <c r="B575" s="7" t="s">
        <v>81</v>
      </c>
      <c r="C575">
        <v>242574</v>
      </c>
      <c r="D575" t="s">
        <v>404</v>
      </c>
      <c r="E575" t="s">
        <v>392</v>
      </c>
      <c r="F575">
        <v>6</v>
      </c>
      <c r="G575" s="2">
        <f>VLOOKUP(C:C,[1]汇总表!$A:$E,5,0)</f>
        <v>0</v>
      </c>
    </row>
    <row r="576" customHeight="1" spans="1:7">
      <c r="A576" s="7">
        <v>709</v>
      </c>
      <c r="B576" s="7" t="s">
        <v>81</v>
      </c>
      <c r="C576">
        <v>242574</v>
      </c>
      <c r="D576" t="s">
        <v>404</v>
      </c>
      <c r="E576" t="s">
        <v>392</v>
      </c>
      <c r="F576">
        <v>2</v>
      </c>
      <c r="G576" s="2">
        <f>VLOOKUP(C:C,[1]汇总表!$A:$E,5,0)</f>
        <v>0</v>
      </c>
    </row>
    <row r="577" customHeight="1" spans="1:7">
      <c r="A577" s="7">
        <v>709</v>
      </c>
      <c r="B577" s="7" t="s">
        <v>81</v>
      </c>
      <c r="C577">
        <v>236549</v>
      </c>
      <c r="D577" t="s">
        <v>413</v>
      </c>
      <c r="E577" t="s">
        <v>432</v>
      </c>
      <c r="F577">
        <v>2</v>
      </c>
      <c r="G577" s="2">
        <f>VLOOKUP(C:C,[1]汇总表!$A:$E,5,0)</f>
        <v>0</v>
      </c>
    </row>
    <row r="578" customHeight="1" spans="1:7">
      <c r="A578" s="7">
        <v>709</v>
      </c>
      <c r="B578" s="7" t="s">
        <v>81</v>
      </c>
      <c r="C578">
        <v>236548</v>
      </c>
      <c r="D578" t="s">
        <v>413</v>
      </c>
      <c r="E578" t="s">
        <v>414</v>
      </c>
      <c r="F578">
        <v>6</v>
      </c>
      <c r="G578" s="2">
        <f>VLOOKUP(C:C,[1]汇总表!$A:$E,5,0)</f>
        <v>0</v>
      </c>
    </row>
    <row r="579" customHeight="1" spans="1:7">
      <c r="A579" s="7">
        <v>709</v>
      </c>
      <c r="B579" s="7" t="s">
        <v>81</v>
      </c>
      <c r="C579">
        <v>232483</v>
      </c>
      <c r="D579" t="s">
        <v>408</v>
      </c>
      <c r="E579" t="s">
        <v>376</v>
      </c>
      <c r="F579">
        <v>4</v>
      </c>
      <c r="G579" s="2">
        <f>VLOOKUP(C:C,[1]汇总表!$A:$E,5,0)</f>
        <v>0</v>
      </c>
    </row>
    <row r="580" customHeight="1" spans="1:7">
      <c r="A580" s="7">
        <v>709</v>
      </c>
      <c r="B580" s="7" t="s">
        <v>81</v>
      </c>
      <c r="C580">
        <v>232093</v>
      </c>
      <c r="D580" t="s">
        <v>423</v>
      </c>
      <c r="E580" t="s">
        <v>370</v>
      </c>
      <c r="F580">
        <v>6</v>
      </c>
      <c r="G580" s="2">
        <f>VLOOKUP(C:C,[1]汇总表!$A:$E,5,0)</f>
        <v>0</v>
      </c>
    </row>
    <row r="581" customHeight="1" spans="1:7">
      <c r="A581" s="7">
        <v>709</v>
      </c>
      <c r="B581" s="7" t="s">
        <v>81</v>
      </c>
      <c r="C581">
        <v>218904</v>
      </c>
      <c r="D581" t="s">
        <v>384</v>
      </c>
      <c r="E581" t="s">
        <v>385</v>
      </c>
      <c r="F581">
        <v>5</v>
      </c>
      <c r="G581" s="2">
        <f>VLOOKUP(C:C,[1]汇总表!$A:$E,5,0)</f>
        <v>0</v>
      </c>
    </row>
    <row r="582" customHeight="1" spans="1:7">
      <c r="A582" s="7">
        <v>709</v>
      </c>
      <c r="B582" s="7" t="s">
        <v>81</v>
      </c>
      <c r="C582">
        <v>204079</v>
      </c>
      <c r="D582" t="s">
        <v>417</v>
      </c>
      <c r="E582" t="s">
        <v>370</v>
      </c>
      <c r="F582">
        <v>4</v>
      </c>
      <c r="G582" s="2">
        <f>VLOOKUP(C:C,[1]汇总表!$A:$E,5,0)</f>
        <v>0</v>
      </c>
    </row>
    <row r="583" customHeight="1" spans="1:7">
      <c r="A583" s="7">
        <v>709</v>
      </c>
      <c r="B583" s="7" t="s">
        <v>81</v>
      </c>
      <c r="C583">
        <v>204077</v>
      </c>
      <c r="D583" t="s">
        <v>415</v>
      </c>
      <c r="E583" t="s">
        <v>370</v>
      </c>
      <c r="F583">
        <v>4</v>
      </c>
      <c r="G583" s="2">
        <f>VLOOKUP(C:C,[1]汇总表!$A:$E,5,0)</f>
        <v>0</v>
      </c>
    </row>
    <row r="584" customHeight="1" spans="1:7">
      <c r="A584" s="7">
        <v>709</v>
      </c>
      <c r="B584" s="7" t="s">
        <v>81</v>
      </c>
      <c r="C584">
        <v>191033</v>
      </c>
      <c r="D584" t="s">
        <v>386</v>
      </c>
      <c r="E584" t="s">
        <v>378</v>
      </c>
      <c r="F584">
        <v>8</v>
      </c>
      <c r="G584" s="2">
        <f>VLOOKUP(C:C,[1]汇总表!$A:$E,5,0)</f>
        <v>0</v>
      </c>
    </row>
    <row r="585" customHeight="1" spans="1:7">
      <c r="A585" s="7">
        <v>709</v>
      </c>
      <c r="B585" s="7" t="s">
        <v>81</v>
      </c>
      <c r="C585">
        <v>185348</v>
      </c>
      <c r="D585" t="s">
        <v>442</v>
      </c>
      <c r="E585" t="s">
        <v>443</v>
      </c>
      <c r="F585">
        <v>6</v>
      </c>
      <c r="G585" s="2" t="s">
        <v>444</v>
      </c>
    </row>
    <row r="586" customHeight="1" spans="1:7">
      <c r="A586" s="7">
        <v>709</v>
      </c>
      <c r="B586" s="7" t="s">
        <v>81</v>
      </c>
      <c r="C586">
        <v>184997</v>
      </c>
      <c r="D586" t="s">
        <v>393</v>
      </c>
      <c r="E586" t="s">
        <v>394</v>
      </c>
      <c r="F586">
        <v>6</v>
      </c>
      <c r="G586" s="2">
        <f>VLOOKUP(C:C,[1]汇总表!$A:$E,5,0)</f>
        <v>0</v>
      </c>
    </row>
    <row r="587" customHeight="1" spans="1:7">
      <c r="A587" s="7">
        <v>709</v>
      </c>
      <c r="B587" s="7" t="s">
        <v>81</v>
      </c>
      <c r="C587">
        <v>172340</v>
      </c>
      <c r="D587" t="s">
        <v>460</v>
      </c>
      <c r="E587" t="s">
        <v>370</v>
      </c>
      <c r="F587">
        <v>4</v>
      </c>
      <c r="G587" s="2" t="str">
        <f>VLOOKUP(C:C,[1]汇总表!$A:$E,5,0)</f>
        <v>专柜</v>
      </c>
    </row>
    <row r="588" customHeight="1" spans="1:7">
      <c r="A588" s="7">
        <v>709</v>
      </c>
      <c r="B588" s="7" t="s">
        <v>81</v>
      </c>
      <c r="C588">
        <v>166671</v>
      </c>
      <c r="D588" t="s">
        <v>460</v>
      </c>
      <c r="E588" t="s">
        <v>376</v>
      </c>
      <c r="F588">
        <v>5</v>
      </c>
      <c r="G588" s="2" t="str">
        <f>VLOOKUP(C:C,[1]汇总表!$A:$E,5,0)</f>
        <v>专柜</v>
      </c>
    </row>
    <row r="589" customHeight="1" spans="1:7">
      <c r="A589" s="7">
        <v>709</v>
      </c>
      <c r="B589" s="7" t="s">
        <v>81</v>
      </c>
      <c r="C589">
        <v>15102</v>
      </c>
      <c r="D589" t="e">
        <v>#N/A</v>
      </c>
      <c r="E589" t="e">
        <v>#N/A</v>
      </c>
      <c r="F589">
        <v>6</v>
      </c>
      <c r="G589" s="2" t="s">
        <v>440</v>
      </c>
    </row>
    <row r="590" customHeight="1" spans="1:7">
      <c r="A590" s="7">
        <v>723</v>
      </c>
      <c r="B590" s="7" t="s">
        <v>72</v>
      </c>
      <c r="C590">
        <v>236550</v>
      </c>
      <c r="D590" t="s">
        <v>390</v>
      </c>
      <c r="E590" t="s">
        <v>370</v>
      </c>
      <c r="F590">
        <v>4</v>
      </c>
      <c r="G590" s="2">
        <f>VLOOKUP(C:C,[1]汇总表!$A:$E,5,0)</f>
        <v>0</v>
      </c>
    </row>
    <row r="591" customHeight="1" spans="1:7">
      <c r="A591" s="7">
        <v>723</v>
      </c>
      <c r="B591" s="7" t="s">
        <v>72</v>
      </c>
      <c r="C591">
        <v>204079</v>
      </c>
      <c r="D591" t="s">
        <v>417</v>
      </c>
      <c r="E591" t="s">
        <v>370</v>
      </c>
      <c r="F591">
        <v>2</v>
      </c>
      <c r="G591" s="2">
        <f>VLOOKUP(C:C,[1]汇总表!$A:$E,5,0)</f>
        <v>0</v>
      </c>
    </row>
    <row r="592" customHeight="1" spans="1:7">
      <c r="A592" s="7">
        <v>723</v>
      </c>
      <c r="B592" s="7" t="s">
        <v>72</v>
      </c>
      <c r="C592">
        <v>191110</v>
      </c>
      <c r="D592" t="s">
        <v>441</v>
      </c>
      <c r="E592" t="s">
        <v>378</v>
      </c>
      <c r="F592">
        <v>2</v>
      </c>
      <c r="G592" s="2" t="str">
        <f>VLOOKUP(C:C,[1]汇总表!$A:$E,5,0)</f>
        <v>专柜</v>
      </c>
    </row>
    <row r="593" customHeight="1" spans="1:7">
      <c r="A593" s="7">
        <v>723</v>
      </c>
      <c r="B593" s="7" t="s">
        <v>72</v>
      </c>
      <c r="C593">
        <v>150094</v>
      </c>
      <c r="D593" t="s">
        <v>387</v>
      </c>
      <c r="E593" t="s">
        <v>376</v>
      </c>
      <c r="F593">
        <v>2</v>
      </c>
      <c r="G593" s="2">
        <f>VLOOKUP(C:C,[1]汇总表!$A:$E,5,0)</f>
        <v>0</v>
      </c>
    </row>
    <row r="594" customHeight="1" spans="1:7">
      <c r="A594" s="7">
        <v>723</v>
      </c>
      <c r="B594" s="7" t="s">
        <v>72</v>
      </c>
      <c r="C594">
        <v>150090</v>
      </c>
      <c r="D594" t="s">
        <v>369</v>
      </c>
      <c r="E594" t="s">
        <v>370</v>
      </c>
      <c r="F594">
        <v>6</v>
      </c>
      <c r="G594" s="2">
        <f>VLOOKUP(C:C,[1]汇总表!$A:$E,5,0)</f>
        <v>0</v>
      </c>
    </row>
    <row r="595" customHeight="1" spans="1:7">
      <c r="A595" s="7">
        <v>106066</v>
      </c>
      <c r="B595" s="7" t="s">
        <v>44</v>
      </c>
      <c r="C595">
        <v>204078</v>
      </c>
      <c r="D595" t="s">
        <v>420</v>
      </c>
      <c r="E595" t="s">
        <v>421</v>
      </c>
      <c r="F595">
        <v>4</v>
      </c>
      <c r="G595" s="2">
        <f>VLOOKUP(C:C,[1]汇总表!$A:$E,5,0)</f>
        <v>0</v>
      </c>
    </row>
    <row r="596" customHeight="1" spans="1:7">
      <c r="A596" s="7">
        <v>106066</v>
      </c>
      <c r="B596" s="7" t="s">
        <v>44</v>
      </c>
      <c r="C596">
        <v>184993</v>
      </c>
      <c r="D596" t="s">
        <v>393</v>
      </c>
      <c r="E596" t="s">
        <v>428</v>
      </c>
      <c r="F596">
        <v>4</v>
      </c>
      <c r="G596" s="2">
        <f>VLOOKUP(C:C,[1]汇总表!$A:$E,5,0)</f>
        <v>0</v>
      </c>
    </row>
    <row r="597" customHeight="1" spans="1:7">
      <c r="A597" s="7">
        <v>106066</v>
      </c>
      <c r="B597" s="7" t="s">
        <v>44</v>
      </c>
      <c r="C597">
        <v>150095</v>
      </c>
      <c r="D597" t="s">
        <v>407</v>
      </c>
      <c r="E597" t="s">
        <v>378</v>
      </c>
      <c r="F597">
        <v>4</v>
      </c>
      <c r="G597" s="2">
        <f>VLOOKUP(C:C,[1]汇总表!$A:$E,5,0)</f>
        <v>0</v>
      </c>
    </row>
    <row r="598" customHeight="1" spans="1:7">
      <c r="A598" s="7">
        <v>106066</v>
      </c>
      <c r="B598" s="7" t="s">
        <v>44</v>
      </c>
      <c r="C598">
        <v>150091</v>
      </c>
      <c r="D598" t="s">
        <v>369</v>
      </c>
      <c r="E598" t="s">
        <v>398</v>
      </c>
      <c r="F598">
        <v>4</v>
      </c>
      <c r="G598" s="2">
        <f>VLOOKUP(C:C,[1]汇总表!$A:$E,5,0)</f>
        <v>0</v>
      </c>
    </row>
    <row r="599" customHeight="1" spans="1:7">
      <c r="A599" s="7">
        <v>106066</v>
      </c>
      <c r="B599" s="7" t="s">
        <v>44</v>
      </c>
      <c r="C599">
        <v>150090</v>
      </c>
      <c r="D599" t="s">
        <v>369</v>
      </c>
      <c r="E599" t="s">
        <v>370</v>
      </c>
      <c r="F599">
        <v>12</v>
      </c>
      <c r="G599" s="2">
        <f>VLOOKUP(C:C,[1]汇总表!$A:$E,5,0)</f>
        <v>0</v>
      </c>
    </row>
    <row r="600" customHeight="1" spans="1:7">
      <c r="A600" s="7">
        <v>704</v>
      </c>
      <c r="B600" s="7" t="s">
        <v>322</v>
      </c>
      <c r="C600">
        <v>236550</v>
      </c>
      <c r="D600" t="s">
        <v>390</v>
      </c>
      <c r="E600" t="s">
        <v>370</v>
      </c>
      <c r="F600">
        <v>3</v>
      </c>
      <c r="G600" s="2">
        <f>VLOOKUP(C:C,[1]汇总表!$A:$E,5,0)</f>
        <v>0</v>
      </c>
    </row>
    <row r="601" customHeight="1" spans="1:7">
      <c r="A601" s="7">
        <v>704</v>
      </c>
      <c r="B601" s="7" t="s">
        <v>322</v>
      </c>
      <c r="C601">
        <v>185350</v>
      </c>
      <c r="D601" t="s">
        <v>422</v>
      </c>
      <c r="E601" t="s">
        <v>370</v>
      </c>
      <c r="F601">
        <v>2</v>
      </c>
      <c r="G601" s="2">
        <f>VLOOKUP(C:C,[1]汇总表!$A:$E,5,0)</f>
        <v>0</v>
      </c>
    </row>
    <row r="602" customHeight="1" spans="1:7">
      <c r="A602" s="7">
        <v>704</v>
      </c>
      <c r="B602" s="7" t="s">
        <v>322</v>
      </c>
      <c r="C602">
        <v>150102</v>
      </c>
      <c r="D602" t="s">
        <v>391</v>
      </c>
      <c r="E602" t="s">
        <v>392</v>
      </c>
      <c r="F602">
        <v>8</v>
      </c>
      <c r="G602" s="2">
        <f>VLOOKUP(C:C,[1]汇总表!$A:$E,5,0)</f>
        <v>0</v>
      </c>
    </row>
    <row r="603" customHeight="1" spans="1:7">
      <c r="A603" s="7">
        <v>704</v>
      </c>
      <c r="B603" s="7" t="s">
        <v>322</v>
      </c>
      <c r="C603">
        <v>150094</v>
      </c>
      <c r="D603" t="s">
        <v>387</v>
      </c>
      <c r="E603" t="s">
        <v>376</v>
      </c>
      <c r="F603">
        <v>2</v>
      </c>
      <c r="G603" s="2">
        <f>VLOOKUP(C:C,[1]汇总表!$A:$E,5,0)</f>
        <v>0</v>
      </c>
    </row>
    <row r="604" customHeight="1" spans="1:7">
      <c r="A604" s="7">
        <v>744</v>
      </c>
      <c r="B604" s="7" t="s">
        <v>236</v>
      </c>
      <c r="C604">
        <v>242575</v>
      </c>
      <c r="D604" t="s">
        <v>402</v>
      </c>
      <c r="E604" t="s">
        <v>370</v>
      </c>
      <c r="F604">
        <v>6</v>
      </c>
      <c r="G604" s="2">
        <f>VLOOKUP(C:C,[1]汇总表!$A:$E,5,0)</f>
        <v>0</v>
      </c>
    </row>
    <row r="605" customHeight="1" spans="1:7">
      <c r="A605" s="7">
        <v>744</v>
      </c>
      <c r="B605" s="7" t="s">
        <v>236</v>
      </c>
      <c r="C605">
        <v>242575</v>
      </c>
      <c r="D605" t="s">
        <v>402</v>
      </c>
      <c r="E605" t="s">
        <v>370</v>
      </c>
      <c r="F605">
        <v>4</v>
      </c>
      <c r="G605" s="2">
        <f>VLOOKUP(C:C,[1]汇总表!$A:$E,5,0)</f>
        <v>0</v>
      </c>
    </row>
    <row r="606" customHeight="1" spans="1:7">
      <c r="A606" s="7">
        <v>744</v>
      </c>
      <c r="B606" s="7" t="s">
        <v>236</v>
      </c>
      <c r="C606">
        <v>232483</v>
      </c>
      <c r="D606" t="s">
        <v>408</v>
      </c>
      <c r="E606" t="s">
        <v>376</v>
      </c>
      <c r="F606">
        <v>2</v>
      </c>
      <c r="G606" s="2">
        <f>VLOOKUP(C:C,[1]汇总表!$A:$E,5,0)</f>
        <v>0</v>
      </c>
    </row>
    <row r="607" customHeight="1" spans="1:7">
      <c r="A607" s="7">
        <v>744</v>
      </c>
      <c r="B607" s="7" t="s">
        <v>236</v>
      </c>
      <c r="C607">
        <v>218919</v>
      </c>
      <c r="D607" t="s">
        <v>430</v>
      </c>
      <c r="E607" t="s">
        <v>372</v>
      </c>
      <c r="F607">
        <v>6</v>
      </c>
      <c r="G607" s="2">
        <f>VLOOKUP(C:C,[1]汇总表!$A:$E,5,0)</f>
        <v>0</v>
      </c>
    </row>
    <row r="608" customHeight="1" spans="1:7">
      <c r="A608" s="7">
        <v>744</v>
      </c>
      <c r="B608" s="7" t="s">
        <v>236</v>
      </c>
      <c r="C608">
        <v>215787</v>
      </c>
      <c r="D608" t="s">
        <v>383</v>
      </c>
      <c r="E608" t="s">
        <v>382</v>
      </c>
      <c r="F608">
        <v>6</v>
      </c>
      <c r="G608" s="2">
        <f>VLOOKUP(C:C,[1]汇总表!$A:$E,5,0)</f>
        <v>0</v>
      </c>
    </row>
    <row r="609" customHeight="1" spans="1:7">
      <c r="A609" s="7">
        <v>744</v>
      </c>
      <c r="B609" s="7" t="s">
        <v>236</v>
      </c>
      <c r="C609">
        <v>215787</v>
      </c>
      <c r="D609" t="s">
        <v>383</v>
      </c>
      <c r="E609" t="s">
        <v>382</v>
      </c>
      <c r="F609">
        <v>10</v>
      </c>
      <c r="G609" s="2">
        <f>VLOOKUP(C:C,[1]汇总表!$A:$E,5,0)</f>
        <v>0</v>
      </c>
    </row>
    <row r="610" customHeight="1" spans="1:7">
      <c r="A610" s="7">
        <v>744</v>
      </c>
      <c r="B610" s="7" t="s">
        <v>236</v>
      </c>
      <c r="C610">
        <v>214782</v>
      </c>
      <c r="D610" t="s">
        <v>419</v>
      </c>
      <c r="E610" t="s">
        <v>370</v>
      </c>
      <c r="F610">
        <v>6</v>
      </c>
      <c r="G610" s="2">
        <f>VLOOKUP(C:C,[1]汇总表!$A:$E,5,0)</f>
        <v>0</v>
      </c>
    </row>
    <row r="611" customHeight="1" spans="1:7">
      <c r="A611" s="7">
        <v>744</v>
      </c>
      <c r="B611" s="7" t="s">
        <v>236</v>
      </c>
      <c r="C611">
        <v>204079</v>
      </c>
      <c r="D611" t="s">
        <v>417</v>
      </c>
      <c r="E611" t="s">
        <v>370</v>
      </c>
      <c r="F611">
        <v>6</v>
      </c>
      <c r="G611" s="2">
        <f>VLOOKUP(C:C,[1]汇总表!$A:$E,5,0)</f>
        <v>0</v>
      </c>
    </row>
    <row r="612" customHeight="1" spans="1:7">
      <c r="A612" s="7">
        <v>744</v>
      </c>
      <c r="B612" s="7" t="s">
        <v>236</v>
      </c>
      <c r="C612">
        <v>204077</v>
      </c>
      <c r="D612" t="s">
        <v>415</v>
      </c>
      <c r="E612" t="s">
        <v>370</v>
      </c>
      <c r="F612">
        <v>6</v>
      </c>
      <c r="G612" s="2">
        <f>VLOOKUP(C:C,[1]汇总表!$A:$E,5,0)</f>
        <v>0</v>
      </c>
    </row>
    <row r="613" customHeight="1" spans="1:7">
      <c r="A613" s="7">
        <v>744</v>
      </c>
      <c r="B613" s="7" t="s">
        <v>236</v>
      </c>
      <c r="C613">
        <v>184997</v>
      </c>
      <c r="D613" t="s">
        <v>393</v>
      </c>
      <c r="E613" t="s">
        <v>394</v>
      </c>
      <c r="F613">
        <v>6</v>
      </c>
      <c r="G613" s="2">
        <f>VLOOKUP(C:C,[1]汇总表!$A:$E,5,0)</f>
        <v>0</v>
      </c>
    </row>
    <row r="614" customHeight="1" spans="1:7">
      <c r="A614" s="7">
        <v>744</v>
      </c>
      <c r="B614" s="7" t="s">
        <v>236</v>
      </c>
      <c r="C614">
        <v>150102</v>
      </c>
      <c r="D614" t="s">
        <v>391</v>
      </c>
      <c r="E614" t="s">
        <v>392</v>
      </c>
      <c r="F614">
        <v>6</v>
      </c>
      <c r="G614" s="2">
        <f>VLOOKUP(C:C,[1]汇总表!$A:$E,5,0)</f>
        <v>0</v>
      </c>
    </row>
    <row r="615" customHeight="1" spans="1:7">
      <c r="A615" s="7">
        <v>744</v>
      </c>
      <c r="B615" s="7" t="s">
        <v>236</v>
      </c>
      <c r="C615">
        <v>150095</v>
      </c>
      <c r="D615" t="s">
        <v>407</v>
      </c>
      <c r="E615" t="s">
        <v>378</v>
      </c>
      <c r="F615">
        <v>4</v>
      </c>
      <c r="G615" s="2">
        <f>VLOOKUP(C:C,[1]汇总表!$A:$E,5,0)</f>
        <v>0</v>
      </c>
    </row>
    <row r="616" customHeight="1" spans="1:7">
      <c r="A616" s="7">
        <v>744</v>
      </c>
      <c r="B616" s="7" t="s">
        <v>236</v>
      </c>
      <c r="C616">
        <v>150093</v>
      </c>
      <c r="D616" t="s">
        <v>387</v>
      </c>
      <c r="E616" t="s">
        <v>388</v>
      </c>
      <c r="F616">
        <v>6</v>
      </c>
      <c r="G616" s="2">
        <f>VLOOKUP(C:C,[1]汇总表!$A:$E,5,0)</f>
        <v>0</v>
      </c>
    </row>
    <row r="617" customHeight="1" spans="1:7">
      <c r="A617" s="7">
        <v>744</v>
      </c>
      <c r="B617" s="7" t="s">
        <v>236</v>
      </c>
      <c r="C617">
        <v>150090</v>
      </c>
      <c r="D617" t="s">
        <v>369</v>
      </c>
      <c r="E617" t="s">
        <v>370</v>
      </c>
      <c r="F617">
        <v>20</v>
      </c>
      <c r="G617" s="2">
        <f>VLOOKUP(C:C,[1]汇总表!$A:$E,5,0)</f>
        <v>0</v>
      </c>
    </row>
    <row r="618" customHeight="1" spans="1:7">
      <c r="A618" s="7">
        <v>713</v>
      </c>
      <c r="B618" s="7" t="s">
        <v>330</v>
      </c>
      <c r="C618">
        <v>242574</v>
      </c>
      <c r="D618" t="s">
        <v>404</v>
      </c>
      <c r="E618" t="s">
        <v>392</v>
      </c>
      <c r="F618">
        <v>4</v>
      </c>
      <c r="G618" s="2">
        <f>VLOOKUP(C:C,[1]汇总表!$A:$E,5,0)</f>
        <v>0</v>
      </c>
    </row>
    <row r="619" customHeight="1" spans="1:7">
      <c r="A619" s="7">
        <v>713</v>
      </c>
      <c r="B619" s="7" t="s">
        <v>330</v>
      </c>
      <c r="C619">
        <v>241447</v>
      </c>
      <c r="D619" t="s">
        <v>458</v>
      </c>
      <c r="E619" t="s">
        <v>459</v>
      </c>
      <c r="F619">
        <v>1</v>
      </c>
      <c r="G619" s="2">
        <f>VLOOKUP(C:C,[1]汇总表!$A:$E,5,0)</f>
        <v>0</v>
      </c>
    </row>
    <row r="620" customHeight="1" spans="1:7">
      <c r="A620" s="7">
        <v>713</v>
      </c>
      <c r="B620" s="7" t="s">
        <v>330</v>
      </c>
      <c r="C620">
        <v>215787</v>
      </c>
      <c r="D620" t="s">
        <v>383</v>
      </c>
      <c r="E620" t="s">
        <v>382</v>
      </c>
      <c r="F620">
        <v>2</v>
      </c>
      <c r="G620" s="2">
        <f>VLOOKUP(C:C,[1]汇总表!$A:$E,5,0)</f>
        <v>0</v>
      </c>
    </row>
    <row r="621" customHeight="1" spans="1:7">
      <c r="A621" s="7">
        <v>713</v>
      </c>
      <c r="B621" s="7" t="s">
        <v>330</v>
      </c>
      <c r="C621">
        <v>191175</v>
      </c>
      <c r="D621" t="s">
        <v>425</v>
      </c>
      <c r="E621" t="s">
        <v>370</v>
      </c>
      <c r="F621">
        <v>2</v>
      </c>
      <c r="G621" s="2">
        <f>VLOOKUP(C:C,[1]汇总表!$A:$E,5,0)</f>
        <v>0</v>
      </c>
    </row>
    <row r="622" customHeight="1" spans="1:7">
      <c r="A622" s="7">
        <v>713</v>
      </c>
      <c r="B622" s="7" t="s">
        <v>330</v>
      </c>
      <c r="C622">
        <v>181297</v>
      </c>
      <c r="D622" t="s">
        <v>371</v>
      </c>
      <c r="E622" t="s">
        <v>372</v>
      </c>
      <c r="F622">
        <v>4</v>
      </c>
      <c r="G622" s="2">
        <f>VLOOKUP(C:C,[1]汇总表!$A:$E,5,0)</f>
        <v>0</v>
      </c>
    </row>
    <row r="623" customHeight="1" spans="1:7">
      <c r="A623" s="7">
        <v>713</v>
      </c>
      <c r="B623" s="7" t="s">
        <v>330</v>
      </c>
      <c r="C623">
        <v>172377</v>
      </c>
      <c r="D623" t="s">
        <v>381</v>
      </c>
      <c r="E623" t="s">
        <v>382</v>
      </c>
      <c r="F623">
        <v>4</v>
      </c>
      <c r="G623" s="2">
        <f>VLOOKUP(C:C,[1]汇总表!$A:$E,5,0)</f>
        <v>0</v>
      </c>
    </row>
    <row r="624" customHeight="1" spans="1:7">
      <c r="A624" s="7">
        <v>713</v>
      </c>
      <c r="B624" s="7" t="s">
        <v>330</v>
      </c>
      <c r="C624">
        <v>150094</v>
      </c>
      <c r="D624" t="s">
        <v>387</v>
      </c>
      <c r="E624" t="s">
        <v>376</v>
      </c>
      <c r="F624">
        <v>4</v>
      </c>
      <c r="G624" s="2">
        <f>VLOOKUP(C:C,[1]汇总表!$A:$E,5,0)</f>
        <v>0</v>
      </c>
    </row>
    <row r="625" customHeight="1" spans="1:7">
      <c r="A625" s="7">
        <v>713</v>
      </c>
      <c r="B625" s="7" t="s">
        <v>330</v>
      </c>
      <c r="C625">
        <v>150093</v>
      </c>
      <c r="D625" t="s">
        <v>387</v>
      </c>
      <c r="E625" t="s">
        <v>388</v>
      </c>
      <c r="F625">
        <v>4</v>
      </c>
      <c r="G625" s="2">
        <f>VLOOKUP(C:C,[1]汇总表!$A:$E,5,0)</f>
        <v>0</v>
      </c>
    </row>
    <row r="626" customHeight="1" spans="1:7">
      <c r="A626" s="7">
        <v>713</v>
      </c>
      <c r="B626" s="7" t="s">
        <v>330</v>
      </c>
      <c r="C626">
        <v>150090</v>
      </c>
      <c r="D626" t="s">
        <v>369</v>
      </c>
      <c r="E626" t="s">
        <v>370</v>
      </c>
      <c r="F626">
        <v>4</v>
      </c>
      <c r="G626" s="2">
        <f>VLOOKUP(C:C,[1]汇总表!$A:$E,5,0)</f>
        <v>0</v>
      </c>
    </row>
    <row r="627" customHeight="1" spans="1:7">
      <c r="A627" s="7">
        <v>713</v>
      </c>
      <c r="B627" s="7" t="s">
        <v>330</v>
      </c>
      <c r="C627">
        <v>150089</v>
      </c>
      <c r="D627" t="s">
        <v>374</v>
      </c>
      <c r="E627" t="s">
        <v>372</v>
      </c>
      <c r="F627">
        <v>4</v>
      </c>
      <c r="G627" s="2">
        <f>VLOOKUP(C:C,[1]汇总表!$A:$E,5,0)</f>
        <v>0</v>
      </c>
    </row>
    <row r="628" customHeight="1" spans="1:7">
      <c r="A628" s="7">
        <v>713</v>
      </c>
      <c r="B628" s="7" t="s">
        <v>330</v>
      </c>
      <c r="C628">
        <v>150087</v>
      </c>
      <c r="D628" t="s">
        <v>400</v>
      </c>
      <c r="E628" t="s">
        <v>401</v>
      </c>
      <c r="F628">
        <v>2</v>
      </c>
      <c r="G628" s="2">
        <f>VLOOKUP(C:C,[1]汇总表!$A:$E,5,0)</f>
        <v>0</v>
      </c>
    </row>
    <row r="629" customHeight="1" spans="1:7">
      <c r="A629" s="7">
        <v>713</v>
      </c>
      <c r="B629" s="7" t="s">
        <v>330</v>
      </c>
      <c r="C629">
        <v>150077</v>
      </c>
      <c r="D629" t="s">
        <v>389</v>
      </c>
      <c r="E629" t="s">
        <v>382</v>
      </c>
      <c r="F629">
        <v>4</v>
      </c>
      <c r="G629" s="2">
        <f>VLOOKUP(C:C,[1]汇总表!$A:$E,5,0)</f>
        <v>0</v>
      </c>
    </row>
    <row r="630" customHeight="1" spans="1:7">
      <c r="A630" s="7">
        <v>117184</v>
      </c>
      <c r="B630" s="7" t="s">
        <v>93</v>
      </c>
      <c r="C630">
        <v>218904</v>
      </c>
      <c r="D630" t="s">
        <v>384</v>
      </c>
      <c r="E630" t="s">
        <v>385</v>
      </c>
      <c r="F630">
        <v>6</v>
      </c>
      <c r="G630" s="2">
        <f>VLOOKUP(C:C,[1]汇总表!$A:$E,5,0)</f>
        <v>0</v>
      </c>
    </row>
    <row r="631" customHeight="1" spans="1:7">
      <c r="A631" s="7">
        <v>117184</v>
      </c>
      <c r="B631" s="7" t="s">
        <v>93</v>
      </c>
      <c r="C631">
        <v>214778</v>
      </c>
      <c r="D631" t="s">
        <v>377</v>
      </c>
      <c r="E631" t="s">
        <v>378</v>
      </c>
      <c r="F631">
        <v>6</v>
      </c>
      <c r="G631" s="2">
        <f>VLOOKUP(C:C,[1]汇总表!$A:$E,5,0)</f>
        <v>0</v>
      </c>
    </row>
    <row r="632" customHeight="1" spans="1:7">
      <c r="A632" s="7">
        <v>117184</v>
      </c>
      <c r="B632" s="7" t="s">
        <v>93</v>
      </c>
      <c r="C632">
        <v>181297</v>
      </c>
      <c r="D632" t="s">
        <v>371</v>
      </c>
      <c r="E632" t="s">
        <v>372</v>
      </c>
      <c r="F632">
        <v>6</v>
      </c>
      <c r="G632" s="2">
        <f>VLOOKUP(C:C,[1]汇总表!$A:$E,5,0)</f>
        <v>0</v>
      </c>
    </row>
    <row r="633" customHeight="1" spans="1:7">
      <c r="A633" s="7">
        <v>117184</v>
      </c>
      <c r="B633" s="7" t="s">
        <v>93</v>
      </c>
      <c r="C633">
        <v>166671</v>
      </c>
      <c r="D633" t="s">
        <v>460</v>
      </c>
      <c r="E633" t="s">
        <v>376</v>
      </c>
      <c r="F633">
        <v>6</v>
      </c>
      <c r="G633" s="2" t="str">
        <f>VLOOKUP(C:C,[1]汇总表!$A:$E,5,0)</f>
        <v>专柜</v>
      </c>
    </row>
    <row r="634" customHeight="1" spans="1:7">
      <c r="A634" s="7">
        <v>117184</v>
      </c>
      <c r="B634" s="7" t="s">
        <v>93</v>
      </c>
      <c r="C634">
        <v>166671</v>
      </c>
      <c r="D634" t="s">
        <v>460</v>
      </c>
      <c r="E634" t="s">
        <v>376</v>
      </c>
      <c r="F634">
        <v>6</v>
      </c>
      <c r="G634" s="2" t="str">
        <f>VLOOKUP(C:C,[1]汇总表!$A:$E,5,0)</f>
        <v>专柜</v>
      </c>
    </row>
    <row r="635" customHeight="1" spans="1:7">
      <c r="A635" s="7">
        <v>587</v>
      </c>
      <c r="B635" s="7" t="s">
        <v>104</v>
      </c>
      <c r="C635">
        <v>236550</v>
      </c>
      <c r="D635" t="s">
        <v>390</v>
      </c>
      <c r="E635" t="s">
        <v>370</v>
      </c>
      <c r="F635">
        <v>10</v>
      </c>
      <c r="G635" s="2">
        <f>VLOOKUP(C:C,[1]汇总表!$A:$E,5,0)</f>
        <v>0</v>
      </c>
    </row>
    <row r="636" customHeight="1" spans="1:7">
      <c r="A636" s="7">
        <v>587</v>
      </c>
      <c r="B636" s="7" t="s">
        <v>104</v>
      </c>
      <c r="C636">
        <v>191033</v>
      </c>
      <c r="D636" t="s">
        <v>386</v>
      </c>
      <c r="E636" t="s">
        <v>378</v>
      </c>
      <c r="F636">
        <v>6</v>
      </c>
      <c r="G636" s="2">
        <f>VLOOKUP(C:C,[1]汇总表!$A:$E,5,0)</f>
        <v>0</v>
      </c>
    </row>
    <row r="637" customHeight="1" spans="1:7">
      <c r="A637" s="7">
        <v>587</v>
      </c>
      <c r="B637" s="7" t="s">
        <v>104</v>
      </c>
      <c r="C637">
        <v>150102</v>
      </c>
      <c r="D637" t="s">
        <v>391</v>
      </c>
      <c r="E637" t="s">
        <v>392</v>
      </c>
      <c r="F637">
        <v>19</v>
      </c>
      <c r="G637" s="2">
        <f>VLOOKUP(C:C,[1]汇总表!$A:$E,5,0)</f>
        <v>0</v>
      </c>
    </row>
    <row r="638" customHeight="1" spans="1:7">
      <c r="A638" s="7">
        <v>587</v>
      </c>
      <c r="B638" s="7" t="s">
        <v>104</v>
      </c>
      <c r="C638">
        <v>150094</v>
      </c>
      <c r="D638" t="s">
        <v>387</v>
      </c>
      <c r="E638" t="s">
        <v>376</v>
      </c>
      <c r="F638">
        <v>6</v>
      </c>
      <c r="G638" s="2">
        <f>VLOOKUP(C:C,[1]汇总表!$A:$E,5,0)</f>
        <v>0</v>
      </c>
    </row>
    <row r="639" customHeight="1" spans="1:7">
      <c r="A639" s="7">
        <v>571</v>
      </c>
      <c r="B639" s="7" t="s">
        <v>306</v>
      </c>
      <c r="C639">
        <v>245065</v>
      </c>
      <c r="D639" t="s">
        <v>367</v>
      </c>
      <c r="E639" t="s">
        <v>368</v>
      </c>
      <c r="F639">
        <v>100</v>
      </c>
      <c r="G639" s="2">
        <f>VLOOKUP(C:C,[1]汇总表!$A:$E,5,0)</f>
        <v>0</v>
      </c>
    </row>
    <row r="640" customHeight="1" spans="1:7">
      <c r="A640" s="7">
        <v>571</v>
      </c>
      <c r="B640" s="7" t="s">
        <v>306</v>
      </c>
      <c r="C640">
        <v>218904</v>
      </c>
      <c r="D640" t="s">
        <v>384</v>
      </c>
      <c r="E640" t="s">
        <v>385</v>
      </c>
      <c r="F640">
        <v>6</v>
      </c>
      <c r="G640" s="2">
        <f>VLOOKUP(C:C,[1]汇总表!$A:$E,5,0)</f>
        <v>0</v>
      </c>
    </row>
    <row r="641" customHeight="1" spans="1:7">
      <c r="A641" s="7">
        <v>571</v>
      </c>
      <c r="B641" s="7" t="s">
        <v>306</v>
      </c>
      <c r="C641">
        <v>215787</v>
      </c>
      <c r="D641" t="s">
        <v>383</v>
      </c>
      <c r="E641" t="s">
        <v>382</v>
      </c>
      <c r="F641">
        <v>6</v>
      </c>
      <c r="G641" s="2">
        <f>VLOOKUP(C:C,[1]汇总表!$A:$E,5,0)</f>
        <v>0</v>
      </c>
    </row>
    <row r="642" customHeight="1" spans="1:7">
      <c r="A642" s="7">
        <v>571</v>
      </c>
      <c r="B642" s="7" t="s">
        <v>306</v>
      </c>
      <c r="C642">
        <v>181297</v>
      </c>
      <c r="D642" t="s">
        <v>371</v>
      </c>
      <c r="E642" t="s">
        <v>372</v>
      </c>
      <c r="F642">
        <v>6</v>
      </c>
      <c r="G642" s="2">
        <f>VLOOKUP(C:C,[1]汇总表!$A:$E,5,0)</f>
        <v>0</v>
      </c>
    </row>
    <row r="643" customHeight="1" spans="1:7">
      <c r="A643" s="7">
        <v>571</v>
      </c>
      <c r="B643" s="7" t="s">
        <v>306</v>
      </c>
      <c r="C643">
        <v>166671</v>
      </c>
      <c r="D643" t="s">
        <v>460</v>
      </c>
      <c r="E643" t="s">
        <v>376</v>
      </c>
      <c r="F643">
        <v>6</v>
      </c>
      <c r="G643" s="2" t="str">
        <f>VLOOKUP(C:C,[1]汇总表!$A:$E,5,0)</f>
        <v>专柜</v>
      </c>
    </row>
    <row r="644" customHeight="1" spans="1:7">
      <c r="A644" s="7">
        <v>571</v>
      </c>
      <c r="B644" s="7" t="s">
        <v>306</v>
      </c>
      <c r="C644">
        <v>166670</v>
      </c>
      <c r="D644" t="s">
        <v>379</v>
      </c>
      <c r="E644" t="s">
        <v>380</v>
      </c>
      <c r="F644">
        <v>10</v>
      </c>
      <c r="G644" s="2">
        <f>VLOOKUP(C:C,[1]汇总表!$A:$E,5,0)</f>
        <v>0</v>
      </c>
    </row>
    <row r="645" customHeight="1" spans="1:7">
      <c r="A645" s="7">
        <v>571</v>
      </c>
      <c r="B645" s="7" t="s">
        <v>306</v>
      </c>
      <c r="C645">
        <v>150102</v>
      </c>
      <c r="D645" t="s">
        <v>391</v>
      </c>
      <c r="E645" t="s">
        <v>392</v>
      </c>
      <c r="F645">
        <v>6</v>
      </c>
      <c r="G645" s="2">
        <f>VLOOKUP(C:C,[1]汇总表!$A:$E,5,0)</f>
        <v>0</v>
      </c>
    </row>
    <row r="646" customHeight="1" spans="1:7">
      <c r="A646" s="7">
        <v>571</v>
      </c>
      <c r="B646" s="7" t="s">
        <v>306</v>
      </c>
      <c r="C646">
        <v>150092</v>
      </c>
      <c r="D646" t="s">
        <v>410</v>
      </c>
      <c r="E646" t="s">
        <v>411</v>
      </c>
      <c r="F646">
        <v>6</v>
      </c>
      <c r="G646" s="2">
        <f>VLOOKUP(C:C,[1]汇总表!$A:$E,5,0)</f>
        <v>0</v>
      </c>
    </row>
    <row r="647" customHeight="1" spans="1:7">
      <c r="A647" s="7">
        <v>571</v>
      </c>
      <c r="B647" s="7" t="s">
        <v>306</v>
      </c>
      <c r="C647">
        <v>150091</v>
      </c>
      <c r="D647" t="s">
        <v>369</v>
      </c>
      <c r="E647" t="s">
        <v>398</v>
      </c>
      <c r="F647">
        <v>6</v>
      </c>
      <c r="G647" s="2">
        <f>VLOOKUP(C:C,[1]汇总表!$A:$E,5,0)</f>
        <v>0</v>
      </c>
    </row>
    <row r="648" customHeight="1" spans="1:7">
      <c r="A648" s="7">
        <v>571</v>
      </c>
      <c r="B648" s="7" t="s">
        <v>306</v>
      </c>
      <c r="C648">
        <v>150090</v>
      </c>
      <c r="D648" t="s">
        <v>369</v>
      </c>
      <c r="E648" t="s">
        <v>370</v>
      </c>
      <c r="F648">
        <v>12</v>
      </c>
      <c r="G648" s="2">
        <f>VLOOKUP(C:C,[1]汇总表!$A:$E,5,0)</f>
        <v>0</v>
      </c>
    </row>
    <row r="649" customHeight="1" spans="1:7">
      <c r="A649" s="7">
        <v>571</v>
      </c>
      <c r="B649" s="7" t="s">
        <v>306</v>
      </c>
      <c r="C649">
        <v>150077</v>
      </c>
      <c r="D649" t="s">
        <v>389</v>
      </c>
      <c r="E649" t="s">
        <v>382</v>
      </c>
      <c r="F649">
        <v>6</v>
      </c>
      <c r="G649" s="2">
        <f>VLOOKUP(C:C,[1]汇总表!$A:$E,5,0)</f>
        <v>0</v>
      </c>
    </row>
    <row r="650" customHeight="1" spans="1:7">
      <c r="A650" s="7">
        <v>571</v>
      </c>
      <c r="B650" s="7" t="s">
        <v>26</v>
      </c>
      <c r="C650">
        <v>214778</v>
      </c>
      <c r="D650" t="s">
        <v>377</v>
      </c>
      <c r="E650" t="s">
        <v>378</v>
      </c>
      <c r="F650">
        <v>4</v>
      </c>
      <c r="G650" s="2">
        <f>VLOOKUP(C:C,[1]汇总表!$A:$E,5,0)</f>
        <v>0</v>
      </c>
    </row>
    <row r="651" customHeight="1" spans="1:7">
      <c r="A651" s="7">
        <v>571</v>
      </c>
      <c r="B651" s="7" t="s">
        <v>26</v>
      </c>
      <c r="C651">
        <v>184997</v>
      </c>
      <c r="D651" t="s">
        <v>393</v>
      </c>
      <c r="E651" t="s">
        <v>394</v>
      </c>
      <c r="F651">
        <v>4</v>
      </c>
      <c r="G651" s="2">
        <f>VLOOKUP(C:C,[1]汇总表!$A:$E,5,0)</f>
        <v>0</v>
      </c>
    </row>
    <row r="652" customHeight="1" spans="1:7">
      <c r="A652" s="7">
        <v>571</v>
      </c>
      <c r="B652" s="7" t="s">
        <v>26</v>
      </c>
      <c r="C652">
        <v>150094</v>
      </c>
      <c r="D652" t="s">
        <v>387</v>
      </c>
      <c r="E652" t="s">
        <v>376</v>
      </c>
      <c r="F652">
        <v>6</v>
      </c>
      <c r="G652" s="2">
        <f>VLOOKUP(C:C,[1]汇总表!$A:$E,5,0)</f>
        <v>0</v>
      </c>
    </row>
    <row r="653" customHeight="1" spans="1:7">
      <c r="A653" s="7">
        <v>117637</v>
      </c>
      <c r="B653" s="7" t="s">
        <v>293</v>
      </c>
      <c r="C653">
        <v>150094</v>
      </c>
      <c r="D653" t="s">
        <v>387</v>
      </c>
      <c r="E653" t="s">
        <v>376</v>
      </c>
      <c r="F653">
        <v>1</v>
      </c>
      <c r="G653" s="2">
        <f>VLOOKUP(C:C,[1]汇总表!$A:$E,5,0)</f>
        <v>0</v>
      </c>
    </row>
    <row r="654" customHeight="1" spans="1:7">
      <c r="A654" s="7">
        <v>118951</v>
      </c>
      <c r="B654" s="7" t="s">
        <v>267</v>
      </c>
      <c r="C654">
        <v>215787</v>
      </c>
      <c r="D654" t="s">
        <v>383</v>
      </c>
      <c r="E654" t="s">
        <v>382</v>
      </c>
      <c r="F654">
        <v>4</v>
      </c>
      <c r="G654" s="2">
        <f>VLOOKUP(C:C,[1]汇总表!$A:$E,5,0)</f>
        <v>0</v>
      </c>
    </row>
    <row r="655" customHeight="1" spans="1:7">
      <c r="A655" s="7">
        <v>118951</v>
      </c>
      <c r="B655" s="7" t="s">
        <v>267</v>
      </c>
      <c r="C655">
        <v>181297</v>
      </c>
      <c r="D655" t="s">
        <v>371</v>
      </c>
      <c r="E655" t="s">
        <v>372</v>
      </c>
      <c r="F655">
        <v>2</v>
      </c>
      <c r="G655" s="2">
        <f>VLOOKUP(C:C,[1]汇总表!$A:$E,5,0)</f>
        <v>0</v>
      </c>
    </row>
    <row r="656" customHeight="1" spans="1:7">
      <c r="A656" s="7">
        <v>118951</v>
      </c>
      <c r="B656" s="7" t="s">
        <v>267</v>
      </c>
      <c r="C656">
        <v>172377</v>
      </c>
      <c r="D656" t="s">
        <v>381</v>
      </c>
      <c r="E656" t="s">
        <v>382</v>
      </c>
      <c r="F656">
        <v>2</v>
      </c>
      <c r="G656" s="2">
        <f>VLOOKUP(C:C,[1]汇总表!$A:$E,5,0)</f>
        <v>0</v>
      </c>
    </row>
    <row r="657" customHeight="1" spans="1:7">
      <c r="A657" s="7">
        <v>118951</v>
      </c>
      <c r="B657" s="7" t="s">
        <v>267</v>
      </c>
      <c r="C657">
        <v>166670</v>
      </c>
      <c r="D657" t="s">
        <v>379</v>
      </c>
      <c r="E657" t="s">
        <v>380</v>
      </c>
      <c r="F657">
        <v>4</v>
      </c>
      <c r="G657" s="2">
        <f>VLOOKUP(C:C,[1]汇总表!$A:$E,5,0)</f>
        <v>0</v>
      </c>
    </row>
    <row r="658" customHeight="1" spans="1:7">
      <c r="A658" s="7">
        <v>118951</v>
      </c>
      <c r="B658" s="7" t="s">
        <v>267</v>
      </c>
      <c r="C658">
        <v>150093</v>
      </c>
      <c r="D658" t="s">
        <v>387</v>
      </c>
      <c r="E658" t="s">
        <v>388</v>
      </c>
      <c r="F658">
        <v>2</v>
      </c>
      <c r="G658" s="2">
        <f>VLOOKUP(C:C,[1]汇总表!$A:$E,5,0)</f>
        <v>0</v>
      </c>
    </row>
    <row r="659" customHeight="1" spans="1:7">
      <c r="A659" s="7">
        <v>118951</v>
      </c>
      <c r="B659" s="7" t="s">
        <v>267</v>
      </c>
      <c r="C659">
        <v>150090</v>
      </c>
      <c r="D659" t="s">
        <v>369</v>
      </c>
      <c r="E659" t="s">
        <v>370</v>
      </c>
      <c r="F659">
        <v>4</v>
      </c>
      <c r="G659" s="2">
        <f>VLOOKUP(C:C,[1]汇总表!$A:$E,5,0)</f>
        <v>0</v>
      </c>
    </row>
    <row r="660" customHeight="1" spans="1:7">
      <c r="A660" s="7">
        <v>118951</v>
      </c>
      <c r="B660" s="7" t="s">
        <v>267</v>
      </c>
      <c r="C660">
        <v>150089</v>
      </c>
      <c r="D660" t="s">
        <v>374</v>
      </c>
      <c r="E660" t="s">
        <v>372</v>
      </c>
      <c r="F660">
        <v>4</v>
      </c>
      <c r="G660" s="2">
        <f>VLOOKUP(C:C,[1]汇总表!$A:$E,5,0)</f>
        <v>0</v>
      </c>
    </row>
    <row r="661" customHeight="1" spans="1:7">
      <c r="A661" s="7">
        <v>118951</v>
      </c>
      <c r="B661" s="7" t="s">
        <v>267</v>
      </c>
      <c r="C661">
        <v>150088</v>
      </c>
      <c r="D661" t="s">
        <v>375</v>
      </c>
      <c r="E661" t="s">
        <v>376</v>
      </c>
      <c r="F661">
        <v>2</v>
      </c>
      <c r="G661" s="2">
        <f>VLOOKUP(C:C,[1]汇总表!$A:$E,5,0)</f>
        <v>0</v>
      </c>
    </row>
    <row r="662" customHeight="1" spans="1:7">
      <c r="A662" s="7">
        <v>118951</v>
      </c>
      <c r="B662" s="7" t="s">
        <v>267</v>
      </c>
      <c r="C662">
        <v>150086</v>
      </c>
      <c r="D662" t="s">
        <v>397</v>
      </c>
      <c r="E662" t="s">
        <v>372</v>
      </c>
      <c r="F662">
        <v>2</v>
      </c>
      <c r="G662" s="2">
        <f>VLOOKUP(C:C,[1]汇总表!$A:$E,5,0)</f>
        <v>0</v>
      </c>
    </row>
    <row r="663" customHeight="1" spans="1:7">
      <c r="A663" s="7">
        <v>118951</v>
      </c>
      <c r="B663" s="7" t="s">
        <v>267</v>
      </c>
      <c r="C663">
        <v>150077</v>
      </c>
      <c r="D663" t="s">
        <v>389</v>
      </c>
      <c r="E663" t="s">
        <v>382</v>
      </c>
      <c r="F663">
        <v>2</v>
      </c>
      <c r="G663" s="2">
        <f>VLOOKUP(C:C,[1]汇总表!$A:$E,5,0)</f>
        <v>0</v>
      </c>
    </row>
    <row r="664" customHeight="1" spans="1:7">
      <c r="A664" s="7">
        <v>391</v>
      </c>
      <c r="B664" s="7" t="s">
        <v>185</v>
      </c>
      <c r="C664">
        <v>245065</v>
      </c>
      <c r="D664" t="s">
        <v>367</v>
      </c>
      <c r="E664" t="s">
        <v>368</v>
      </c>
      <c r="F664">
        <v>50</v>
      </c>
      <c r="G664" s="2">
        <f>VLOOKUP(C:C,[1]汇总表!$A:$E,5,0)</f>
        <v>0</v>
      </c>
    </row>
    <row r="665" customHeight="1" spans="1:7">
      <c r="A665" s="7">
        <v>391</v>
      </c>
      <c r="B665" s="7" t="s">
        <v>185</v>
      </c>
      <c r="C665">
        <v>236580</v>
      </c>
      <c r="D665" t="s">
        <v>390</v>
      </c>
      <c r="E665" t="s">
        <v>398</v>
      </c>
      <c r="F665">
        <v>8</v>
      </c>
      <c r="G665" s="2">
        <f>VLOOKUP(C:C,[1]汇总表!$A:$E,5,0)</f>
        <v>0</v>
      </c>
    </row>
    <row r="666" customHeight="1" spans="1:7">
      <c r="A666" s="7">
        <v>391</v>
      </c>
      <c r="B666" s="7" t="s">
        <v>185</v>
      </c>
      <c r="C666">
        <v>204077</v>
      </c>
      <c r="D666" t="s">
        <v>415</v>
      </c>
      <c r="E666" t="s">
        <v>370</v>
      </c>
      <c r="F666">
        <v>2</v>
      </c>
      <c r="G666" s="2">
        <f>VLOOKUP(C:C,[1]汇总表!$A:$E,5,0)</f>
        <v>0</v>
      </c>
    </row>
    <row r="667" customHeight="1" spans="1:7">
      <c r="A667" s="7">
        <v>391</v>
      </c>
      <c r="B667" s="7" t="s">
        <v>185</v>
      </c>
      <c r="C667">
        <v>150090</v>
      </c>
      <c r="D667" t="s">
        <v>369</v>
      </c>
      <c r="E667" t="s">
        <v>370</v>
      </c>
      <c r="F667">
        <v>6</v>
      </c>
      <c r="G667" s="2">
        <f>VLOOKUP(C:C,[1]汇总表!$A:$E,5,0)</f>
        <v>0</v>
      </c>
    </row>
    <row r="668" customHeight="1" spans="1:7">
      <c r="A668" s="7">
        <v>391</v>
      </c>
      <c r="B668" s="7" t="s">
        <v>185</v>
      </c>
      <c r="C668">
        <v>105751</v>
      </c>
      <c r="D668" t="e">
        <v>#N/A</v>
      </c>
      <c r="E668" t="e">
        <v>#N/A</v>
      </c>
      <c r="F668">
        <v>4</v>
      </c>
      <c r="G668" s="2" t="s">
        <v>440</v>
      </c>
    </row>
    <row r="669" customHeight="1" spans="1:7">
      <c r="A669" s="7">
        <v>745</v>
      </c>
      <c r="B669" s="7" t="s">
        <v>75</v>
      </c>
      <c r="C669">
        <v>233483</v>
      </c>
      <c r="D669" t="e">
        <v>#N/A</v>
      </c>
      <c r="E669" t="e">
        <v>#N/A</v>
      </c>
      <c r="F669">
        <v>2</v>
      </c>
      <c r="G669" s="2" t="s">
        <v>440</v>
      </c>
    </row>
    <row r="670" customHeight="1" spans="1:7">
      <c r="A670" s="7">
        <v>745</v>
      </c>
      <c r="B670" s="7" t="s">
        <v>75</v>
      </c>
      <c r="C670">
        <v>232093</v>
      </c>
      <c r="D670" t="s">
        <v>423</v>
      </c>
      <c r="E670" t="s">
        <v>370</v>
      </c>
      <c r="F670">
        <v>2</v>
      </c>
      <c r="G670" s="2">
        <f>VLOOKUP(C:C,[1]汇总表!$A:$E,5,0)</f>
        <v>0</v>
      </c>
    </row>
    <row r="671" customHeight="1" spans="1:7">
      <c r="A671" s="7">
        <v>745</v>
      </c>
      <c r="B671" s="7" t="s">
        <v>75</v>
      </c>
      <c r="C671">
        <v>204077</v>
      </c>
      <c r="D671" t="s">
        <v>415</v>
      </c>
      <c r="E671" t="s">
        <v>370</v>
      </c>
      <c r="F671">
        <v>4</v>
      </c>
      <c r="G671" s="2">
        <f>VLOOKUP(C:C,[1]汇总表!$A:$E,5,0)</f>
        <v>0</v>
      </c>
    </row>
    <row r="672" customHeight="1" spans="1:7">
      <c r="A672" s="7">
        <v>745</v>
      </c>
      <c r="B672" s="7" t="s">
        <v>75</v>
      </c>
      <c r="C672">
        <v>150090</v>
      </c>
      <c r="D672" t="s">
        <v>369</v>
      </c>
      <c r="E672" t="s">
        <v>370</v>
      </c>
      <c r="F672">
        <v>6</v>
      </c>
      <c r="G672" s="2">
        <f>VLOOKUP(C:C,[1]汇总表!$A:$E,5,0)</f>
        <v>0</v>
      </c>
    </row>
    <row r="673" customHeight="1" spans="1:7">
      <c r="A673" s="7">
        <v>745</v>
      </c>
      <c r="B673" s="7" t="s">
        <v>75</v>
      </c>
      <c r="C673">
        <v>89062</v>
      </c>
      <c r="D673" t="s">
        <v>405</v>
      </c>
      <c r="E673" t="s">
        <v>370</v>
      </c>
      <c r="F673">
        <v>4</v>
      </c>
      <c r="G673" s="2">
        <f>VLOOKUP(C:C,[1]汇总表!$A:$E,5,0)</f>
        <v>0</v>
      </c>
    </row>
    <row r="674" customHeight="1" spans="1:7">
      <c r="A674" s="7">
        <v>103639</v>
      </c>
      <c r="B674" s="7" t="s">
        <v>312</v>
      </c>
      <c r="C674">
        <v>215791</v>
      </c>
      <c r="D674" t="s">
        <v>381</v>
      </c>
      <c r="E674" t="s">
        <v>399</v>
      </c>
      <c r="F674">
        <v>5</v>
      </c>
      <c r="G674" s="2">
        <f>VLOOKUP(C:C,[1]汇总表!$A:$E,5,0)</f>
        <v>0</v>
      </c>
    </row>
    <row r="675" customHeight="1" spans="1:7">
      <c r="A675" s="7">
        <v>103639</v>
      </c>
      <c r="B675" s="7" t="s">
        <v>312</v>
      </c>
      <c r="C675">
        <v>215791</v>
      </c>
      <c r="D675" t="s">
        <v>381</v>
      </c>
      <c r="E675" t="s">
        <v>399</v>
      </c>
      <c r="F675">
        <v>5</v>
      </c>
      <c r="G675" s="2">
        <f>VLOOKUP(C:C,[1]汇总表!$A:$E,5,0)</f>
        <v>0</v>
      </c>
    </row>
    <row r="676" customHeight="1" spans="1:7">
      <c r="A676" s="7">
        <v>103639</v>
      </c>
      <c r="B676" s="7" t="s">
        <v>312</v>
      </c>
      <c r="C676">
        <v>214776</v>
      </c>
      <c r="D676" t="s">
        <v>461</v>
      </c>
      <c r="E676" t="s">
        <v>370</v>
      </c>
      <c r="F676">
        <v>3</v>
      </c>
      <c r="G676" s="2" t="str">
        <f>VLOOKUP(C:C,[1]汇总表!$A:$E,5,0)</f>
        <v>专柜</v>
      </c>
    </row>
    <row r="677" customHeight="1" spans="1:7">
      <c r="A677" s="7">
        <v>103639</v>
      </c>
      <c r="B677" s="7" t="s">
        <v>312</v>
      </c>
      <c r="C677">
        <v>191033</v>
      </c>
      <c r="D677" t="s">
        <v>386</v>
      </c>
      <c r="E677" t="s">
        <v>378</v>
      </c>
      <c r="F677">
        <v>4</v>
      </c>
      <c r="G677" s="2">
        <f>VLOOKUP(C:C,[1]汇总表!$A:$E,5,0)</f>
        <v>0</v>
      </c>
    </row>
    <row r="678" customHeight="1" spans="1:7">
      <c r="A678" s="7">
        <v>103639</v>
      </c>
      <c r="B678" s="7" t="s">
        <v>312</v>
      </c>
      <c r="C678">
        <v>187297</v>
      </c>
      <c r="D678" t="e">
        <v>#N/A</v>
      </c>
      <c r="E678" t="e">
        <v>#N/A</v>
      </c>
      <c r="F678">
        <v>4</v>
      </c>
      <c r="G678" s="2" t="s">
        <v>440</v>
      </c>
    </row>
    <row r="679" customHeight="1" spans="1:7">
      <c r="A679" s="7">
        <v>103639</v>
      </c>
      <c r="B679" s="7" t="s">
        <v>312</v>
      </c>
      <c r="C679">
        <v>181299</v>
      </c>
      <c r="D679" t="s">
        <v>373</v>
      </c>
      <c r="E679" t="s">
        <v>370</v>
      </c>
      <c r="F679">
        <v>4</v>
      </c>
      <c r="G679" s="2">
        <f>VLOOKUP(C:C,[1]汇总表!$A:$E,5,0)</f>
        <v>0</v>
      </c>
    </row>
    <row r="680" customHeight="1" spans="1:7">
      <c r="A680" s="7">
        <v>103639</v>
      </c>
      <c r="B680" s="7" t="s">
        <v>312</v>
      </c>
      <c r="C680">
        <v>150093</v>
      </c>
      <c r="D680" t="s">
        <v>387</v>
      </c>
      <c r="E680" t="s">
        <v>388</v>
      </c>
      <c r="F680">
        <v>6</v>
      </c>
      <c r="G680" s="2">
        <f>VLOOKUP(C:C,[1]汇总表!$A:$E,5,0)</f>
        <v>0</v>
      </c>
    </row>
    <row r="681" customHeight="1" spans="1:7">
      <c r="A681" s="7">
        <v>103639</v>
      </c>
      <c r="B681" s="7" t="s">
        <v>312</v>
      </c>
      <c r="C681">
        <v>150087</v>
      </c>
      <c r="D681" t="s">
        <v>400</v>
      </c>
      <c r="E681" t="s">
        <v>401</v>
      </c>
      <c r="F681">
        <v>4</v>
      </c>
      <c r="G681" s="2">
        <f>VLOOKUP(C:C,[1]汇总表!$A:$E,5,0)</f>
        <v>0</v>
      </c>
    </row>
    <row r="682" customHeight="1" spans="1:7">
      <c r="A682" s="7">
        <v>103639</v>
      </c>
      <c r="B682" s="7" t="s">
        <v>312</v>
      </c>
      <c r="C682">
        <v>150086</v>
      </c>
      <c r="D682" t="s">
        <v>397</v>
      </c>
      <c r="E682" t="s">
        <v>372</v>
      </c>
      <c r="F682">
        <v>6</v>
      </c>
      <c r="G682" s="2">
        <f>VLOOKUP(C:C,[1]汇总表!$A:$E,5,0)</f>
        <v>0</v>
      </c>
    </row>
    <row r="683" customHeight="1" spans="1:7">
      <c r="A683" s="7">
        <v>12454</v>
      </c>
      <c r="B683" s="7" t="s">
        <v>255</v>
      </c>
      <c r="C683">
        <v>245065</v>
      </c>
      <c r="D683" t="s">
        <v>367</v>
      </c>
      <c r="E683" t="s">
        <v>368</v>
      </c>
      <c r="F683">
        <v>50</v>
      </c>
      <c r="G683" s="2">
        <f>VLOOKUP(C:C,[1]汇总表!$A:$E,5,0)</f>
        <v>0</v>
      </c>
    </row>
    <row r="684" customHeight="1" spans="1:7">
      <c r="A684" s="7">
        <v>12454</v>
      </c>
      <c r="B684" s="7" t="s">
        <v>255</v>
      </c>
      <c r="C684">
        <v>236580</v>
      </c>
      <c r="D684" t="s">
        <v>390</v>
      </c>
      <c r="E684" t="s">
        <v>398</v>
      </c>
      <c r="F684">
        <v>20</v>
      </c>
      <c r="G684" s="2">
        <f>VLOOKUP(C:C,[1]汇总表!$A:$E,5,0)</f>
        <v>0</v>
      </c>
    </row>
    <row r="685" customHeight="1" spans="1:7">
      <c r="A685" s="7">
        <v>12454</v>
      </c>
      <c r="B685" s="7" t="s">
        <v>255</v>
      </c>
      <c r="C685">
        <v>236550</v>
      </c>
      <c r="D685" t="s">
        <v>390</v>
      </c>
      <c r="E685" t="s">
        <v>370</v>
      </c>
      <c r="F685">
        <v>6</v>
      </c>
      <c r="G685" s="2">
        <f>VLOOKUP(C:C,[1]汇总表!$A:$E,5,0)</f>
        <v>0</v>
      </c>
    </row>
    <row r="686" customHeight="1" spans="1:7">
      <c r="A686" s="7">
        <v>12454</v>
      </c>
      <c r="B686" s="7" t="s">
        <v>255</v>
      </c>
      <c r="C686">
        <v>218904</v>
      </c>
      <c r="D686" t="s">
        <v>384</v>
      </c>
      <c r="E686" t="s">
        <v>385</v>
      </c>
      <c r="F686">
        <v>4</v>
      </c>
      <c r="G686" s="2">
        <f>VLOOKUP(C:C,[1]汇总表!$A:$E,5,0)</f>
        <v>0</v>
      </c>
    </row>
    <row r="687" customHeight="1" spans="1:7">
      <c r="A687" s="7">
        <v>12454</v>
      </c>
      <c r="B687" s="7" t="s">
        <v>255</v>
      </c>
      <c r="C687">
        <v>214783</v>
      </c>
      <c r="D687" t="s">
        <v>418</v>
      </c>
      <c r="E687" t="s">
        <v>378</v>
      </c>
      <c r="F687">
        <v>4</v>
      </c>
      <c r="G687" s="2">
        <f>VLOOKUP(C:C,[1]汇总表!$A:$E,5,0)</f>
        <v>0</v>
      </c>
    </row>
    <row r="688" customHeight="1" spans="1:7">
      <c r="A688" s="7">
        <v>12454</v>
      </c>
      <c r="B688" s="7" t="s">
        <v>255</v>
      </c>
      <c r="C688">
        <v>214782</v>
      </c>
      <c r="D688" t="s">
        <v>419</v>
      </c>
      <c r="E688" t="s">
        <v>370</v>
      </c>
      <c r="F688">
        <v>4</v>
      </c>
      <c r="G688" s="2">
        <f>VLOOKUP(C:C,[1]汇总表!$A:$E,5,0)</f>
        <v>0</v>
      </c>
    </row>
    <row r="689" customHeight="1" spans="1:7">
      <c r="A689" s="7">
        <v>12454</v>
      </c>
      <c r="B689" s="7" t="s">
        <v>255</v>
      </c>
      <c r="C689">
        <v>194146</v>
      </c>
      <c r="D689" t="s">
        <v>452</v>
      </c>
      <c r="E689" t="s">
        <v>453</v>
      </c>
      <c r="F689">
        <v>6</v>
      </c>
      <c r="G689" s="2" t="str">
        <f>VLOOKUP(C:C,[1]汇总表!$A:$E,5,0)</f>
        <v>停产</v>
      </c>
    </row>
    <row r="690" customHeight="1" spans="1:7">
      <c r="A690" s="7">
        <v>12454</v>
      </c>
      <c r="B690" s="7" t="s">
        <v>255</v>
      </c>
      <c r="C690">
        <v>184997</v>
      </c>
      <c r="D690" t="s">
        <v>393</v>
      </c>
      <c r="E690" t="s">
        <v>394</v>
      </c>
      <c r="F690">
        <v>6</v>
      </c>
      <c r="G690" s="2">
        <f>VLOOKUP(C:C,[1]汇总表!$A:$E,5,0)</f>
        <v>0</v>
      </c>
    </row>
    <row r="691" customHeight="1" spans="1:7">
      <c r="A691" s="7">
        <v>12454</v>
      </c>
      <c r="B691" s="7" t="s">
        <v>255</v>
      </c>
      <c r="C691">
        <v>184993</v>
      </c>
      <c r="D691" t="s">
        <v>393</v>
      </c>
      <c r="E691" t="s">
        <v>428</v>
      </c>
      <c r="F691">
        <v>6</v>
      </c>
      <c r="G691" s="2">
        <f>VLOOKUP(C:C,[1]汇总表!$A:$E,5,0)</f>
        <v>0</v>
      </c>
    </row>
    <row r="692" customHeight="1" spans="1:7">
      <c r="A692" s="7">
        <v>12454</v>
      </c>
      <c r="B692" s="7" t="s">
        <v>255</v>
      </c>
      <c r="C692">
        <v>181301</v>
      </c>
      <c r="D692" t="s">
        <v>395</v>
      </c>
      <c r="E692" t="s">
        <v>396</v>
      </c>
      <c r="F692">
        <v>6</v>
      </c>
      <c r="G692" s="2">
        <f>VLOOKUP(C:C,[1]汇总表!$A:$E,5,0)</f>
        <v>0</v>
      </c>
    </row>
    <row r="693" customHeight="1" spans="1:7">
      <c r="A693" s="7">
        <v>12454</v>
      </c>
      <c r="B693" s="7" t="s">
        <v>255</v>
      </c>
      <c r="C693">
        <v>181299</v>
      </c>
      <c r="D693" t="s">
        <v>373</v>
      </c>
      <c r="E693" t="s">
        <v>370</v>
      </c>
      <c r="F693">
        <v>6</v>
      </c>
      <c r="G693" s="2">
        <f>VLOOKUP(C:C,[1]汇总表!$A:$E,5,0)</f>
        <v>0</v>
      </c>
    </row>
    <row r="694" customHeight="1" spans="1:7">
      <c r="A694" s="7">
        <v>12454</v>
      </c>
      <c r="B694" s="7" t="s">
        <v>255</v>
      </c>
      <c r="C694">
        <v>172340</v>
      </c>
      <c r="D694" t="s">
        <v>460</v>
      </c>
      <c r="E694" t="s">
        <v>370</v>
      </c>
      <c r="F694">
        <v>4</v>
      </c>
      <c r="G694" s="2" t="str">
        <f>VLOOKUP(C:C,[1]汇总表!$A:$E,5,0)</f>
        <v>专柜</v>
      </c>
    </row>
    <row r="695" customHeight="1" spans="1:7">
      <c r="A695" s="7">
        <v>12454</v>
      </c>
      <c r="B695" s="7" t="s">
        <v>255</v>
      </c>
      <c r="C695">
        <v>166671</v>
      </c>
      <c r="D695" t="s">
        <v>460</v>
      </c>
      <c r="E695" t="s">
        <v>376</v>
      </c>
      <c r="F695">
        <v>6</v>
      </c>
      <c r="G695" s="2" t="str">
        <f>VLOOKUP(C:C,[1]汇总表!$A:$E,5,0)</f>
        <v>专柜</v>
      </c>
    </row>
    <row r="696" customHeight="1" spans="1:7">
      <c r="A696" s="7">
        <v>12454</v>
      </c>
      <c r="B696" s="7" t="s">
        <v>255</v>
      </c>
      <c r="C696">
        <v>166670</v>
      </c>
      <c r="D696" t="s">
        <v>379</v>
      </c>
      <c r="E696" t="s">
        <v>380</v>
      </c>
      <c r="F696">
        <v>6</v>
      </c>
      <c r="G696" s="2">
        <f>VLOOKUP(C:C,[1]汇总表!$A:$E,5,0)</f>
        <v>0</v>
      </c>
    </row>
    <row r="697" customHeight="1" spans="1:7">
      <c r="A697" s="7">
        <v>12454</v>
      </c>
      <c r="B697" s="7" t="s">
        <v>255</v>
      </c>
      <c r="C697">
        <v>155353</v>
      </c>
      <c r="D697" t="e">
        <v>#N/A</v>
      </c>
      <c r="E697" t="e">
        <v>#N/A</v>
      </c>
      <c r="F697">
        <v>4</v>
      </c>
      <c r="G697" s="2" t="s">
        <v>440</v>
      </c>
    </row>
    <row r="698" customHeight="1" spans="1:7">
      <c r="A698" s="7">
        <v>12454</v>
      </c>
      <c r="B698" s="7" t="s">
        <v>255</v>
      </c>
      <c r="C698">
        <v>150096</v>
      </c>
      <c r="D698" t="s">
        <v>406</v>
      </c>
      <c r="E698" t="s">
        <v>370</v>
      </c>
      <c r="F698">
        <v>4</v>
      </c>
      <c r="G698" s="2">
        <f>VLOOKUP(C:C,[1]汇总表!$A:$E,5,0)</f>
        <v>0</v>
      </c>
    </row>
    <row r="699" customHeight="1" spans="1:7">
      <c r="A699" s="7">
        <v>12454</v>
      </c>
      <c r="B699" s="7" t="s">
        <v>255</v>
      </c>
      <c r="C699">
        <v>150095</v>
      </c>
      <c r="D699" t="s">
        <v>407</v>
      </c>
      <c r="E699" t="s">
        <v>378</v>
      </c>
      <c r="F699">
        <v>4</v>
      </c>
      <c r="G699" s="2">
        <f>VLOOKUP(C:C,[1]汇总表!$A:$E,5,0)</f>
        <v>0</v>
      </c>
    </row>
    <row r="700" customHeight="1" spans="1:7">
      <c r="A700" s="7">
        <v>12454</v>
      </c>
      <c r="B700" s="7" t="s">
        <v>255</v>
      </c>
      <c r="C700">
        <v>150092</v>
      </c>
      <c r="D700" t="s">
        <v>410</v>
      </c>
      <c r="E700" t="s">
        <v>411</v>
      </c>
      <c r="F700">
        <v>6</v>
      </c>
      <c r="G700" s="2">
        <f>VLOOKUP(C:C,[1]汇总表!$A:$E,5,0)</f>
        <v>0</v>
      </c>
    </row>
    <row r="701" customHeight="1" spans="1:7">
      <c r="A701" s="7">
        <v>12454</v>
      </c>
      <c r="B701" s="7" t="s">
        <v>255</v>
      </c>
      <c r="C701">
        <v>150090</v>
      </c>
      <c r="D701" t="s">
        <v>369</v>
      </c>
      <c r="E701" t="s">
        <v>370</v>
      </c>
      <c r="F701">
        <v>6</v>
      </c>
      <c r="G701" s="2">
        <f>VLOOKUP(C:C,[1]汇总表!$A:$E,5,0)</f>
        <v>0</v>
      </c>
    </row>
    <row r="702" customHeight="1" spans="1:7">
      <c r="A702" s="7">
        <v>12454</v>
      </c>
      <c r="B702" s="7" t="s">
        <v>255</v>
      </c>
      <c r="C702">
        <v>150087</v>
      </c>
      <c r="D702" t="s">
        <v>400</v>
      </c>
      <c r="E702" t="s">
        <v>401</v>
      </c>
      <c r="F702">
        <v>5</v>
      </c>
      <c r="G702" s="2">
        <f>VLOOKUP(C:C,[1]汇总表!$A:$E,5,0)</f>
        <v>0</v>
      </c>
    </row>
    <row r="703" customHeight="1" spans="1:7">
      <c r="A703" s="7">
        <v>726</v>
      </c>
      <c r="B703" s="7" t="s">
        <v>107</v>
      </c>
      <c r="C703">
        <v>245065</v>
      </c>
      <c r="D703" t="s">
        <v>367</v>
      </c>
      <c r="E703" t="s">
        <v>368</v>
      </c>
      <c r="F703">
        <v>30</v>
      </c>
      <c r="G703" s="2">
        <f>VLOOKUP(C:C,[1]汇总表!$A:$E,5,0)</f>
        <v>0</v>
      </c>
    </row>
    <row r="704" customHeight="1" spans="1:7">
      <c r="A704" s="7">
        <v>726</v>
      </c>
      <c r="B704" s="7" t="s">
        <v>107</v>
      </c>
      <c r="C704">
        <v>242576</v>
      </c>
      <c r="D704" t="s">
        <v>416</v>
      </c>
      <c r="E704" t="s">
        <v>378</v>
      </c>
      <c r="F704">
        <v>2</v>
      </c>
      <c r="G704" s="2">
        <f>VLOOKUP(C:C,[1]汇总表!$A:$E,5,0)</f>
        <v>0</v>
      </c>
    </row>
    <row r="705" customHeight="1" spans="1:7">
      <c r="A705" s="7">
        <v>726</v>
      </c>
      <c r="B705" s="7" t="s">
        <v>107</v>
      </c>
      <c r="C705">
        <v>242574</v>
      </c>
      <c r="D705" t="s">
        <v>404</v>
      </c>
      <c r="E705" t="s">
        <v>392</v>
      </c>
      <c r="F705">
        <v>2</v>
      </c>
      <c r="G705" s="2">
        <f>VLOOKUP(C:C,[1]汇总表!$A:$E,5,0)</f>
        <v>0</v>
      </c>
    </row>
    <row r="706" customHeight="1" spans="1:7">
      <c r="A706" s="7">
        <v>726</v>
      </c>
      <c r="B706" s="7" t="s">
        <v>107</v>
      </c>
      <c r="C706">
        <v>241566</v>
      </c>
      <c r="D706" t="s">
        <v>426</v>
      </c>
      <c r="E706" t="s">
        <v>427</v>
      </c>
      <c r="F706">
        <v>10</v>
      </c>
      <c r="G706" s="2">
        <f>VLOOKUP(C:C,[1]汇总表!$A:$E,5,0)</f>
        <v>0</v>
      </c>
    </row>
    <row r="707" customHeight="1" spans="1:7">
      <c r="A707" s="7">
        <v>726</v>
      </c>
      <c r="B707" s="7" t="s">
        <v>107</v>
      </c>
      <c r="C707">
        <v>218904</v>
      </c>
      <c r="D707" t="s">
        <v>384</v>
      </c>
      <c r="E707" t="s">
        <v>385</v>
      </c>
      <c r="F707">
        <v>10</v>
      </c>
      <c r="G707" s="2">
        <f>VLOOKUP(C:C,[1]汇总表!$A:$E,5,0)</f>
        <v>0</v>
      </c>
    </row>
    <row r="708" customHeight="1" spans="1:7">
      <c r="A708" s="7">
        <v>726</v>
      </c>
      <c r="B708" s="7" t="s">
        <v>107</v>
      </c>
      <c r="C708">
        <v>214778</v>
      </c>
      <c r="D708" t="s">
        <v>377</v>
      </c>
      <c r="E708" t="s">
        <v>378</v>
      </c>
      <c r="F708">
        <v>10</v>
      </c>
      <c r="G708" s="2">
        <f>VLOOKUP(C:C,[1]汇总表!$A:$E,5,0)</f>
        <v>0</v>
      </c>
    </row>
    <row r="709" customHeight="1" spans="1:7">
      <c r="A709" s="7">
        <v>726</v>
      </c>
      <c r="B709" s="7" t="s">
        <v>107</v>
      </c>
      <c r="C709">
        <v>191033</v>
      </c>
      <c r="D709" t="s">
        <v>386</v>
      </c>
      <c r="E709" t="s">
        <v>378</v>
      </c>
      <c r="F709">
        <v>6</v>
      </c>
      <c r="G709" s="2">
        <f>VLOOKUP(C:C,[1]汇总表!$A:$E,5,0)</f>
        <v>0</v>
      </c>
    </row>
    <row r="710" customHeight="1" spans="1:7">
      <c r="A710" s="7">
        <v>726</v>
      </c>
      <c r="B710" s="7" t="s">
        <v>107</v>
      </c>
      <c r="C710">
        <v>185348</v>
      </c>
      <c r="D710" t="s">
        <v>442</v>
      </c>
      <c r="E710" t="s">
        <v>443</v>
      </c>
      <c r="F710">
        <v>6</v>
      </c>
      <c r="G710" s="2" t="s">
        <v>444</v>
      </c>
    </row>
    <row r="711" customHeight="1" spans="1:7">
      <c r="A711" s="7">
        <v>726</v>
      </c>
      <c r="B711" s="7" t="s">
        <v>107</v>
      </c>
      <c r="C711">
        <v>181299</v>
      </c>
      <c r="D711" t="s">
        <v>373</v>
      </c>
      <c r="E711" t="s">
        <v>370</v>
      </c>
      <c r="F711">
        <v>10</v>
      </c>
      <c r="G711" s="2">
        <f>VLOOKUP(C:C,[1]汇总表!$A:$E,5,0)</f>
        <v>0</v>
      </c>
    </row>
    <row r="712" customHeight="1" spans="1:7">
      <c r="A712" s="7">
        <v>726</v>
      </c>
      <c r="B712" s="7" t="s">
        <v>107</v>
      </c>
      <c r="C712">
        <v>181297</v>
      </c>
      <c r="D712" t="s">
        <v>371</v>
      </c>
      <c r="E712" t="s">
        <v>372</v>
      </c>
      <c r="F712">
        <v>6</v>
      </c>
      <c r="G712" s="2">
        <f>VLOOKUP(C:C,[1]汇总表!$A:$E,5,0)</f>
        <v>0</v>
      </c>
    </row>
    <row r="713" customHeight="1" spans="1:7">
      <c r="A713" s="7">
        <v>726</v>
      </c>
      <c r="B713" s="7" t="s">
        <v>107</v>
      </c>
      <c r="C713">
        <v>181297</v>
      </c>
      <c r="D713" t="s">
        <v>371</v>
      </c>
      <c r="E713" t="s">
        <v>372</v>
      </c>
      <c r="F713">
        <v>10</v>
      </c>
      <c r="G713" s="2">
        <f>VLOOKUP(C:C,[1]汇总表!$A:$E,5,0)</f>
        <v>0</v>
      </c>
    </row>
    <row r="714" customHeight="1" spans="1:7">
      <c r="A714" s="7">
        <v>726</v>
      </c>
      <c r="B714" s="7" t="s">
        <v>107</v>
      </c>
      <c r="C714">
        <v>172340</v>
      </c>
      <c r="D714" t="s">
        <v>460</v>
      </c>
      <c r="E714" t="s">
        <v>370</v>
      </c>
      <c r="F714">
        <v>6</v>
      </c>
      <c r="G714" s="2" t="str">
        <f>VLOOKUP(C:C,[1]汇总表!$A:$E,5,0)</f>
        <v>专柜</v>
      </c>
    </row>
    <row r="715" customHeight="1" spans="1:7">
      <c r="A715" s="7">
        <v>726</v>
      </c>
      <c r="B715" s="7" t="s">
        <v>107</v>
      </c>
      <c r="C715">
        <v>166670</v>
      </c>
      <c r="D715" t="s">
        <v>379</v>
      </c>
      <c r="E715" t="s">
        <v>380</v>
      </c>
      <c r="F715">
        <v>10</v>
      </c>
      <c r="G715" s="2">
        <f>VLOOKUP(C:C,[1]汇总表!$A:$E,5,0)</f>
        <v>0</v>
      </c>
    </row>
    <row r="716" customHeight="1" spans="1:7">
      <c r="A716" s="7">
        <v>726</v>
      </c>
      <c r="B716" s="7" t="s">
        <v>107</v>
      </c>
      <c r="C716">
        <v>150090</v>
      </c>
      <c r="D716" t="s">
        <v>369</v>
      </c>
      <c r="E716" t="s">
        <v>370</v>
      </c>
      <c r="F716">
        <v>20</v>
      </c>
      <c r="G716" s="2">
        <f>VLOOKUP(C:C,[1]汇总表!$A:$E,5,0)</f>
        <v>0</v>
      </c>
    </row>
    <row r="717" customHeight="1" spans="1:7">
      <c r="A717" s="7">
        <v>726</v>
      </c>
      <c r="B717" s="7" t="s">
        <v>107</v>
      </c>
      <c r="C717">
        <v>150088</v>
      </c>
      <c r="D717" t="s">
        <v>375</v>
      </c>
      <c r="E717" t="s">
        <v>376</v>
      </c>
      <c r="F717">
        <v>10</v>
      </c>
      <c r="G717" s="2">
        <f>VLOOKUP(C:C,[1]汇总表!$A:$E,5,0)</f>
        <v>0</v>
      </c>
    </row>
    <row r="718" customHeight="1" spans="1:7">
      <c r="A718" s="7">
        <v>726</v>
      </c>
      <c r="B718" s="7" t="s">
        <v>107</v>
      </c>
      <c r="C718">
        <v>150077</v>
      </c>
      <c r="D718" t="s">
        <v>389</v>
      </c>
      <c r="E718" t="s">
        <v>382</v>
      </c>
      <c r="F718">
        <v>6</v>
      </c>
      <c r="G718" s="2">
        <f>VLOOKUP(C:C,[1]汇总表!$A:$E,5,0)</f>
        <v>0</v>
      </c>
    </row>
    <row r="719" customHeight="1" spans="1:7">
      <c r="A719" s="7">
        <v>337</v>
      </c>
      <c r="B719" s="7" t="s">
        <v>110</v>
      </c>
      <c r="C719">
        <v>215787</v>
      </c>
      <c r="D719" t="s">
        <v>383</v>
      </c>
      <c r="E719" t="s">
        <v>382</v>
      </c>
      <c r="F719">
        <v>8</v>
      </c>
      <c r="G719" s="2">
        <f>VLOOKUP(C:C,[1]汇总表!$A:$E,5,0)</f>
        <v>0</v>
      </c>
    </row>
    <row r="720" customHeight="1" spans="1:7">
      <c r="A720" s="7">
        <v>337</v>
      </c>
      <c r="B720" s="7" t="s">
        <v>110</v>
      </c>
      <c r="C720">
        <v>214782</v>
      </c>
      <c r="D720" t="s">
        <v>419</v>
      </c>
      <c r="E720" t="s">
        <v>370</v>
      </c>
      <c r="F720">
        <v>4</v>
      </c>
      <c r="G720" s="2">
        <f>VLOOKUP(C:C,[1]汇总表!$A:$E,5,0)</f>
        <v>0</v>
      </c>
    </row>
    <row r="721" customHeight="1" spans="1:7">
      <c r="A721" s="7">
        <v>337</v>
      </c>
      <c r="B721" s="7" t="s">
        <v>110</v>
      </c>
      <c r="C721">
        <v>214778</v>
      </c>
      <c r="D721" t="s">
        <v>377</v>
      </c>
      <c r="E721" t="s">
        <v>378</v>
      </c>
      <c r="F721">
        <v>6</v>
      </c>
      <c r="G721" s="2">
        <f>VLOOKUP(C:C,[1]汇总表!$A:$E,5,0)</f>
        <v>0</v>
      </c>
    </row>
    <row r="722" customHeight="1" spans="1:7">
      <c r="A722" s="7">
        <v>337</v>
      </c>
      <c r="B722" s="7" t="s">
        <v>110</v>
      </c>
      <c r="C722">
        <v>214778</v>
      </c>
      <c r="D722" t="s">
        <v>377</v>
      </c>
      <c r="E722" t="s">
        <v>378</v>
      </c>
      <c r="F722">
        <v>10</v>
      </c>
      <c r="G722" s="2">
        <f>VLOOKUP(C:C,[1]汇总表!$A:$E,5,0)</f>
        <v>0</v>
      </c>
    </row>
    <row r="723" customHeight="1" spans="1:7">
      <c r="A723" s="7">
        <v>337</v>
      </c>
      <c r="B723" s="7" t="s">
        <v>110</v>
      </c>
      <c r="C723">
        <v>204078</v>
      </c>
      <c r="D723" t="s">
        <v>420</v>
      </c>
      <c r="E723" t="s">
        <v>421</v>
      </c>
      <c r="F723">
        <v>10</v>
      </c>
      <c r="G723" s="2">
        <f>VLOOKUP(C:C,[1]汇总表!$A:$E,5,0)</f>
        <v>0</v>
      </c>
    </row>
    <row r="724" customHeight="1" spans="1:7">
      <c r="A724" s="7">
        <v>337</v>
      </c>
      <c r="B724" s="7" t="s">
        <v>110</v>
      </c>
      <c r="C724">
        <v>191033</v>
      </c>
      <c r="D724" t="s">
        <v>386</v>
      </c>
      <c r="E724" t="s">
        <v>378</v>
      </c>
      <c r="F724">
        <v>10</v>
      </c>
      <c r="G724" s="2">
        <f>VLOOKUP(C:C,[1]汇总表!$A:$E,5,0)</f>
        <v>0</v>
      </c>
    </row>
    <row r="725" customHeight="1" spans="1:7">
      <c r="A725" s="7">
        <v>337</v>
      </c>
      <c r="B725" s="7" t="s">
        <v>110</v>
      </c>
      <c r="C725">
        <v>181301</v>
      </c>
      <c r="D725" t="s">
        <v>395</v>
      </c>
      <c r="E725" t="s">
        <v>396</v>
      </c>
      <c r="F725">
        <v>6</v>
      </c>
      <c r="G725" s="2">
        <f>VLOOKUP(C:C,[1]汇总表!$A:$E,5,0)</f>
        <v>0</v>
      </c>
    </row>
    <row r="726" customHeight="1" spans="1:7">
      <c r="A726" s="7">
        <v>337</v>
      </c>
      <c r="B726" s="7" t="s">
        <v>110</v>
      </c>
      <c r="C726">
        <v>181301</v>
      </c>
      <c r="D726" t="s">
        <v>395</v>
      </c>
      <c r="E726" t="s">
        <v>396</v>
      </c>
      <c r="F726">
        <v>10</v>
      </c>
      <c r="G726" s="2">
        <f>VLOOKUP(C:C,[1]汇总表!$A:$E,5,0)</f>
        <v>0</v>
      </c>
    </row>
    <row r="727" customHeight="1" spans="1:7">
      <c r="A727" s="7">
        <v>337</v>
      </c>
      <c r="B727" s="7" t="s">
        <v>110</v>
      </c>
      <c r="C727">
        <v>172377</v>
      </c>
      <c r="D727" t="s">
        <v>381</v>
      </c>
      <c r="E727" t="s">
        <v>382</v>
      </c>
      <c r="F727">
        <v>10</v>
      </c>
      <c r="G727" s="2">
        <f>VLOOKUP(C:C,[1]汇总表!$A:$E,5,0)</f>
        <v>0</v>
      </c>
    </row>
    <row r="728" customHeight="1" spans="1:7">
      <c r="A728" s="7">
        <v>337</v>
      </c>
      <c r="B728" s="7" t="s">
        <v>110</v>
      </c>
      <c r="C728">
        <v>166670</v>
      </c>
      <c r="D728" t="s">
        <v>379</v>
      </c>
      <c r="E728" t="s">
        <v>380</v>
      </c>
      <c r="F728">
        <v>10</v>
      </c>
      <c r="G728" s="2">
        <f>VLOOKUP(C:C,[1]汇总表!$A:$E,5,0)</f>
        <v>0</v>
      </c>
    </row>
    <row r="729" customHeight="1" spans="1:7">
      <c r="A729" s="7">
        <v>337</v>
      </c>
      <c r="B729" s="7" t="s">
        <v>110</v>
      </c>
      <c r="C729">
        <v>150093</v>
      </c>
      <c r="D729" t="s">
        <v>387</v>
      </c>
      <c r="E729" t="s">
        <v>388</v>
      </c>
      <c r="F729">
        <v>10</v>
      </c>
      <c r="G729" s="2">
        <f>VLOOKUP(C:C,[1]汇总表!$A:$E,5,0)</f>
        <v>0</v>
      </c>
    </row>
    <row r="730" customHeight="1" spans="1:7">
      <c r="A730" s="7">
        <v>337</v>
      </c>
      <c r="B730" s="7" t="s">
        <v>110</v>
      </c>
      <c r="C730">
        <v>150090</v>
      </c>
      <c r="D730" t="s">
        <v>369</v>
      </c>
      <c r="E730" t="s">
        <v>370</v>
      </c>
      <c r="F730">
        <v>6</v>
      </c>
      <c r="G730" s="2">
        <f>VLOOKUP(C:C,[1]汇总表!$A:$E,5,0)</f>
        <v>0</v>
      </c>
    </row>
    <row r="731" customHeight="1" spans="1:7">
      <c r="A731" s="7">
        <v>337</v>
      </c>
      <c r="B731" s="7" t="s">
        <v>110</v>
      </c>
      <c r="C731">
        <v>150089</v>
      </c>
      <c r="D731" t="s">
        <v>374</v>
      </c>
      <c r="E731" t="s">
        <v>372</v>
      </c>
      <c r="F731">
        <v>10</v>
      </c>
      <c r="G731" s="2">
        <f>VLOOKUP(C:C,[1]汇总表!$A:$E,5,0)</f>
        <v>0</v>
      </c>
    </row>
    <row r="732" customHeight="1" spans="1:7">
      <c r="A732" s="7">
        <v>101453</v>
      </c>
      <c r="B732" s="7" t="s">
        <v>78</v>
      </c>
      <c r="C732">
        <v>237011</v>
      </c>
      <c r="D732" t="s">
        <v>437</v>
      </c>
      <c r="E732" t="s">
        <v>438</v>
      </c>
      <c r="F732">
        <v>20</v>
      </c>
      <c r="G732" s="2" t="s">
        <v>454</v>
      </c>
    </row>
    <row r="733" customHeight="1" spans="1:7">
      <c r="A733" s="7">
        <v>101453</v>
      </c>
      <c r="B733" s="7" t="s">
        <v>78</v>
      </c>
      <c r="C733">
        <v>237009</v>
      </c>
      <c r="D733" t="s">
        <v>431</v>
      </c>
      <c r="E733" t="s">
        <v>399</v>
      </c>
      <c r="F733">
        <v>6</v>
      </c>
      <c r="G733" s="2">
        <f>VLOOKUP(C:C,[1]汇总表!$A:$E,5,0)</f>
        <v>0</v>
      </c>
    </row>
    <row r="734" customHeight="1" spans="1:7">
      <c r="A734" s="7">
        <v>101453</v>
      </c>
      <c r="B734" s="7" t="s">
        <v>78</v>
      </c>
      <c r="C734">
        <v>236580</v>
      </c>
      <c r="D734" t="s">
        <v>390</v>
      </c>
      <c r="E734" t="s">
        <v>398</v>
      </c>
      <c r="F734">
        <v>10</v>
      </c>
      <c r="G734" s="2">
        <f>VLOOKUP(C:C,[1]汇总表!$A:$E,5,0)</f>
        <v>0</v>
      </c>
    </row>
    <row r="735" customHeight="1" spans="1:7">
      <c r="A735" s="7">
        <v>101453</v>
      </c>
      <c r="B735" s="7" t="s">
        <v>78</v>
      </c>
      <c r="C735">
        <v>236550</v>
      </c>
      <c r="D735" t="s">
        <v>390</v>
      </c>
      <c r="E735" t="s">
        <v>370</v>
      </c>
      <c r="F735">
        <v>6</v>
      </c>
      <c r="G735" s="2">
        <f>VLOOKUP(C:C,[1]汇总表!$A:$E,5,0)</f>
        <v>0</v>
      </c>
    </row>
    <row r="736" customHeight="1" spans="1:7">
      <c r="A736" s="7">
        <v>101453</v>
      </c>
      <c r="B736" s="7" t="s">
        <v>78</v>
      </c>
      <c r="C736">
        <v>236548</v>
      </c>
      <c r="D736" t="s">
        <v>413</v>
      </c>
      <c r="E736" t="s">
        <v>414</v>
      </c>
      <c r="F736">
        <v>6</v>
      </c>
      <c r="G736" s="2">
        <f>VLOOKUP(C:C,[1]汇总表!$A:$E,5,0)</f>
        <v>0</v>
      </c>
    </row>
    <row r="737" customHeight="1" spans="1:7">
      <c r="A737" s="7">
        <v>101453</v>
      </c>
      <c r="B737" s="7" t="s">
        <v>78</v>
      </c>
      <c r="C737">
        <v>218904</v>
      </c>
      <c r="D737" t="s">
        <v>384</v>
      </c>
      <c r="E737" t="s">
        <v>385</v>
      </c>
      <c r="F737">
        <v>6</v>
      </c>
      <c r="G737" s="2">
        <f>VLOOKUP(C:C,[1]汇总表!$A:$E,5,0)</f>
        <v>0</v>
      </c>
    </row>
    <row r="738" customHeight="1" spans="1:7">
      <c r="A738" s="7">
        <v>101453</v>
      </c>
      <c r="B738" s="7" t="s">
        <v>78</v>
      </c>
      <c r="C738">
        <v>215791</v>
      </c>
      <c r="D738" t="s">
        <v>381</v>
      </c>
      <c r="E738" t="s">
        <v>399</v>
      </c>
      <c r="F738">
        <v>6</v>
      </c>
      <c r="G738" s="2">
        <f>VLOOKUP(C:C,[1]汇总表!$A:$E,5,0)</f>
        <v>0</v>
      </c>
    </row>
    <row r="739" customHeight="1" spans="1:7">
      <c r="A739" s="7">
        <v>101453</v>
      </c>
      <c r="B739" s="7" t="s">
        <v>78</v>
      </c>
      <c r="C739">
        <v>215787</v>
      </c>
      <c r="D739" t="s">
        <v>383</v>
      </c>
      <c r="E739" t="s">
        <v>382</v>
      </c>
      <c r="F739">
        <v>6</v>
      </c>
      <c r="G739" s="2">
        <f>VLOOKUP(C:C,[1]汇总表!$A:$E,5,0)</f>
        <v>0</v>
      </c>
    </row>
    <row r="740" customHeight="1" spans="1:7">
      <c r="A740" s="7">
        <v>101453</v>
      </c>
      <c r="B740" s="7" t="s">
        <v>78</v>
      </c>
      <c r="C740">
        <v>191033</v>
      </c>
      <c r="D740" t="s">
        <v>386</v>
      </c>
      <c r="E740" t="s">
        <v>378</v>
      </c>
      <c r="F740">
        <v>2</v>
      </c>
      <c r="G740" s="2">
        <f>VLOOKUP(C:C,[1]汇总表!$A:$E,5,0)</f>
        <v>0</v>
      </c>
    </row>
    <row r="741" customHeight="1" spans="1:7">
      <c r="A741" s="7">
        <v>101453</v>
      </c>
      <c r="B741" s="7" t="s">
        <v>78</v>
      </c>
      <c r="C741">
        <v>190095</v>
      </c>
      <c r="D741" t="e">
        <v>#N/A</v>
      </c>
      <c r="E741" t="e">
        <v>#N/A</v>
      </c>
      <c r="F741">
        <v>2</v>
      </c>
      <c r="G741" s="2" t="s">
        <v>440</v>
      </c>
    </row>
    <row r="742" customHeight="1" spans="1:7">
      <c r="A742" s="7">
        <v>101453</v>
      </c>
      <c r="B742" s="7" t="s">
        <v>78</v>
      </c>
      <c r="C742">
        <v>184997</v>
      </c>
      <c r="D742" t="s">
        <v>393</v>
      </c>
      <c r="E742" t="s">
        <v>394</v>
      </c>
      <c r="F742">
        <v>4</v>
      </c>
      <c r="G742" s="2">
        <f>VLOOKUP(C:C,[1]汇总表!$A:$E,5,0)</f>
        <v>0</v>
      </c>
    </row>
    <row r="743" customHeight="1" spans="1:7">
      <c r="A743" s="7">
        <v>101453</v>
      </c>
      <c r="B743" s="7" t="s">
        <v>78</v>
      </c>
      <c r="C743">
        <v>181299</v>
      </c>
      <c r="D743" t="s">
        <v>373</v>
      </c>
      <c r="E743" t="s">
        <v>370</v>
      </c>
      <c r="F743">
        <v>6</v>
      </c>
      <c r="G743" s="2">
        <f>VLOOKUP(C:C,[1]汇总表!$A:$E,5,0)</f>
        <v>0</v>
      </c>
    </row>
    <row r="744" customHeight="1" spans="1:7">
      <c r="A744" s="7">
        <v>101453</v>
      </c>
      <c r="B744" s="7" t="s">
        <v>78</v>
      </c>
      <c r="C744">
        <v>181297</v>
      </c>
      <c r="D744" t="s">
        <v>371</v>
      </c>
      <c r="E744" t="s">
        <v>372</v>
      </c>
      <c r="F744">
        <v>6</v>
      </c>
      <c r="G744" s="2">
        <f>VLOOKUP(C:C,[1]汇总表!$A:$E,5,0)</f>
        <v>0</v>
      </c>
    </row>
    <row r="745" customHeight="1" spans="1:7">
      <c r="A745" s="7">
        <v>101453</v>
      </c>
      <c r="B745" s="7" t="s">
        <v>78</v>
      </c>
      <c r="C745">
        <v>150096</v>
      </c>
      <c r="D745" t="s">
        <v>406</v>
      </c>
      <c r="E745" t="s">
        <v>370</v>
      </c>
      <c r="F745">
        <v>2</v>
      </c>
      <c r="G745" s="2">
        <f>VLOOKUP(C:C,[1]汇总表!$A:$E,5,0)</f>
        <v>0</v>
      </c>
    </row>
    <row r="746" customHeight="1" spans="1:7">
      <c r="A746" s="7">
        <v>101453</v>
      </c>
      <c r="B746" s="7" t="s">
        <v>78</v>
      </c>
      <c r="C746">
        <v>150094</v>
      </c>
      <c r="D746" t="s">
        <v>387</v>
      </c>
      <c r="E746" t="s">
        <v>376</v>
      </c>
      <c r="F746">
        <v>6</v>
      </c>
      <c r="G746" s="2">
        <f>VLOOKUP(C:C,[1]汇总表!$A:$E,5,0)</f>
        <v>0</v>
      </c>
    </row>
    <row r="747" customHeight="1" spans="1:7">
      <c r="A747" s="7">
        <v>101453</v>
      </c>
      <c r="B747" s="7" t="s">
        <v>78</v>
      </c>
      <c r="C747">
        <v>150092</v>
      </c>
      <c r="D747" t="s">
        <v>410</v>
      </c>
      <c r="E747" t="s">
        <v>411</v>
      </c>
      <c r="F747">
        <v>2</v>
      </c>
      <c r="G747" s="2">
        <f>VLOOKUP(C:C,[1]汇总表!$A:$E,5,0)</f>
        <v>0</v>
      </c>
    </row>
    <row r="748" customHeight="1" spans="1:7">
      <c r="A748" s="7">
        <v>101453</v>
      </c>
      <c r="B748" s="7" t="s">
        <v>78</v>
      </c>
      <c r="C748">
        <v>150091</v>
      </c>
      <c r="D748" t="s">
        <v>369</v>
      </c>
      <c r="E748" t="s">
        <v>398</v>
      </c>
      <c r="F748">
        <v>12</v>
      </c>
      <c r="G748" s="2">
        <f>VLOOKUP(C:C,[1]汇总表!$A:$E,5,0)</f>
        <v>0</v>
      </c>
    </row>
    <row r="749" customHeight="1" spans="1:7">
      <c r="A749" s="7">
        <v>101453</v>
      </c>
      <c r="B749" s="7" t="s">
        <v>78</v>
      </c>
      <c r="C749">
        <v>150090</v>
      </c>
      <c r="D749" t="s">
        <v>369</v>
      </c>
      <c r="E749" t="s">
        <v>370</v>
      </c>
      <c r="F749">
        <v>6</v>
      </c>
      <c r="G749" s="2">
        <f>VLOOKUP(C:C,[1]汇总表!$A:$E,5,0)</f>
        <v>0</v>
      </c>
    </row>
    <row r="750" customHeight="1" spans="1:7">
      <c r="A750" s="7">
        <v>101453</v>
      </c>
      <c r="B750" s="7" t="s">
        <v>78</v>
      </c>
      <c r="C750">
        <v>150090</v>
      </c>
      <c r="D750" t="s">
        <v>369</v>
      </c>
      <c r="E750" t="s">
        <v>370</v>
      </c>
      <c r="F750">
        <v>6</v>
      </c>
      <c r="G750" s="2">
        <f>VLOOKUP(C:C,[1]汇总表!$A:$E,5,0)</f>
        <v>0</v>
      </c>
    </row>
    <row r="751" customHeight="1" spans="1:7">
      <c r="A751" s="7">
        <v>114069</v>
      </c>
      <c r="B751" s="7" t="s">
        <v>68</v>
      </c>
      <c r="C751">
        <v>236580</v>
      </c>
      <c r="D751" t="s">
        <v>390</v>
      </c>
      <c r="E751" t="s">
        <v>398</v>
      </c>
      <c r="F751">
        <v>6</v>
      </c>
      <c r="G751" s="2">
        <f>VLOOKUP(C:C,[1]汇总表!$A:$E,5,0)</f>
        <v>0</v>
      </c>
    </row>
    <row r="752" customHeight="1" spans="1:7">
      <c r="A752" s="7">
        <v>114069</v>
      </c>
      <c r="B752" s="7" t="s">
        <v>68</v>
      </c>
      <c r="C752">
        <v>236550</v>
      </c>
      <c r="D752" t="s">
        <v>390</v>
      </c>
      <c r="E752" t="s">
        <v>370</v>
      </c>
      <c r="F752">
        <v>8</v>
      </c>
      <c r="G752" s="2">
        <f>VLOOKUP(C:C,[1]汇总表!$A:$E,5,0)</f>
        <v>0</v>
      </c>
    </row>
    <row r="753" customHeight="1" spans="1:7">
      <c r="A753" s="7">
        <v>114069</v>
      </c>
      <c r="B753" s="7" t="s">
        <v>68</v>
      </c>
      <c r="C753">
        <v>236548</v>
      </c>
      <c r="D753" t="s">
        <v>413</v>
      </c>
      <c r="E753" t="s">
        <v>414</v>
      </c>
      <c r="F753">
        <v>4</v>
      </c>
      <c r="G753" s="2">
        <f>VLOOKUP(C:C,[1]汇总表!$A:$E,5,0)</f>
        <v>0</v>
      </c>
    </row>
    <row r="754" customHeight="1" spans="1:7">
      <c r="A754" s="7">
        <v>114069</v>
      </c>
      <c r="B754" s="7" t="s">
        <v>68</v>
      </c>
      <c r="C754">
        <v>218904</v>
      </c>
      <c r="D754" t="s">
        <v>384</v>
      </c>
      <c r="E754" t="s">
        <v>385</v>
      </c>
      <c r="F754">
        <v>8</v>
      </c>
      <c r="G754" s="2">
        <f>VLOOKUP(C:C,[1]汇总表!$A:$E,5,0)</f>
        <v>0</v>
      </c>
    </row>
    <row r="755" customHeight="1" spans="1:7">
      <c r="A755" s="7">
        <v>114069</v>
      </c>
      <c r="B755" s="7" t="s">
        <v>68</v>
      </c>
      <c r="C755">
        <v>166671</v>
      </c>
      <c r="D755" t="s">
        <v>460</v>
      </c>
      <c r="E755" t="s">
        <v>376</v>
      </c>
      <c r="F755">
        <v>6</v>
      </c>
      <c r="G755" s="2" t="str">
        <f>VLOOKUP(C:C,[1]汇总表!$A:$E,5,0)</f>
        <v>专柜</v>
      </c>
    </row>
    <row r="756" customHeight="1" spans="1:7">
      <c r="A756" s="7">
        <v>114069</v>
      </c>
      <c r="B756" s="7" t="s">
        <v>68</v>
      </c>
      <c r="C756">
        <v>166670</v>
      </c>
      <c r="D756" t="s">
        <v>379</v>
      </c>
      <c r="E756" t="s">
        <v>380</v>
      </c>
      <c r="F756">
        <v>10</v>
      </c>
      <c r="G756" s="2">
        <f>VLOOKUP(C:C,[1]汇总表!$A:$E,5,0)</f>
        <v>0</v>
      </c>
    </row>
    <row r="757" customHeight="1" spans="1:7">
      <c r="A757" s="7">
        <v>114069</v>
      </c>
      <c r="B757" s="7" t="s">
        <v>68</v>
      </c>
      <c r="C757">
        <v>150094</v>
      </c>
      <c r="D757" t="s">
        <v>387</v>
      </c>
      <c r="E757" t="s">
        <v>376</v>
      </c>
      <c r="F757">
        <v>6</v>
      </c>
      <c r="G757" s="2">
        <f>VLOOKUP(C:C,[1]汇总表!$A:$E,5,0)</f>
        <v>0</v>
      </c>
    </row>
    <row r="758" customHeight="1" spans="1:7">
      <c r="A758" s="7">
        <v>114069</v>
      </c>
      <c r="B758" s="7" t="s">
        <v>68</v>
      </c>
      <c r="C758">
        <v>150090</v>
      </c>
      <c r="D758" t="s">
        <v>369</v>
      </c>
      <c r="E758" t="s">
        <v>370</v>
      </c>
      <c r="F758">
        <v>6</v>
      </c>
      <c r="G758" s="2">
        <f>VLOOKUP(C:C,[1]汇总表!$A:$E,5,0)</f>
        <v>0</v>
      </c>
    </row>
    <row r="759" customHeight="1" spans="1:7">
      <c r="A759" s="7">
        <v>581</v>
      </c>
      <c r="B759" s="7" t="s">
        <v>56</v>
      </c>
      <c r="C759">
        <v>214778</v>
      </c>
      <c r="D759" t="s">
        <v>377</v>
      </c>
      <c r="E759" t="s">
        <v>378</v>
      </c>
      <c r="F759">
        <v>10</v>
      </c>
      <c r="G759" s="2">
        <f>VLOOKUP(C:C,[1]汇总表!$A:$E,5,0)</f>
        <v>0</v>
      </c>
    </row>
    <row r="760" customHeight="1" spans="1:7">
      <c r="A760" s="7">
        <v>581</v>
      </c>
      <c r="B760" s="7" t="s">
        <v>56</v>
      </c>
      <c r="C760">
        <v>191033</v>
      </c>
      <c r="D760" t="s">
        <v>386</v>
      </c>
      <c r="E760" t="s">
        <v>378</v>
      </c>
      <c r="F760">
        <v>6</v>
      </c>
      <c r="G760" s="2">
        <f>VLOOKUP(C:C,[1]汇总表!$A:$E,5,0)</f>
        <v>0</v>
      </c>
    </row>
    <row r="761" customHeight="1" spans="1:7">
      <c r="A761" s="7">
        <v>581</v>
      </c>
      <c r="B761" s="7" t="s">
        <v>56</v>
      </c>
      <c r="C761">
        <v>184997</v>
      </c>
      <c r="D761" t="s">
        <v>393</v>
      </c>
      <c r="E761" t="s">
        <v>394</v>
      </c>
      <c r="F761">
        <v>6</v>
      </c>
      <c r="G761" s="2">
        <f>VLOOKUP(C:C,[1]汇总表!$A:$E,5,0)</f>
        <v>0</v>
      </c>
    </row>
    <row r="762" customHeight="1" spans="1:7">
      <c r="A762" s="7">
        <v>581</v>
      </c>
      <c r="B762" s="7" t="s">
        <v>56</v>
      </c>
      <c r="C762">
        <v>150090</v>
      </c>
      <c r="D762" t="s">
        <v>369</v>
      </c>
      <c r="E762" t="s">
        <v>370</v>
      </c>
      <c r="F762">
        <v>10</v>
      </c>
      <c r="G762" s="2">
        <f>VLOOKUP(C:C,[1]汇总表!$A:$E,5,0)</f>
        <v>0</v>
      </c>
    </row>
    <row r="763" customHeight="1" spans="1:7">
      <c r="A763" s="7">
        <v>581</v>
      </c>
      <c r="B763" s="7" t="s">
        <v>56</v>
      </c>
      <c r="C763">
        <v>150077</v>
      </c>
      <c r="D763" t="s">
        <v>389</v>
      </c>
      <c r="E763" t="s">
        <v>382</v>
      </c>
      <c r="F763">
        <v>10</v>
      </c>
      <c r="G763" s="2">
        <f>VLOOKUP(C:C,[1]汇总表!$A:$E,5,0)</f>
        <v>0</v>
      </c>
    </row>
    <row r="764" customHeight="1" spans="1:7">
      <c r="A764" s="7">
        <v>727</v>
      </c>
      <c r="B764" s="7" t="s">
        <v>117</v>
      </c>
      <c r="C764">
        <v>181301</v>
      </c>
      <c r="D764" t="s">
        <v>395</v>
      </c>
      <c r="E764" t="s">
        <v>396</v>
      </c>
      <c r="F764">
        <v>4</v>
      </c>
      <c r="G764" s="2">
        <f>VLOOKUP(C:C,[1]汇总表!$A:$E,5,0)</f>
        <v>0</v>
      </c>
    </row>
    <row r="765" customHeight="1" spans="1:7">
      <c r="A765" s="7">
        <v>727</v>
      </c>
      <c r="B765" s="7" t="s">
        <v>117</v>
      </c>
      <c r="C765">
        <v>150090</v>
      </c>
      <c r="D765" t="s">
        <v>369</v>
      </c>
      <c r="E765" t="s">
        <v>370</v>
      </c>
      <c r="F765">
        <v>4</v>
      </c>
      <c r="G765" s="2">
        <f>VLOOKUP(C:C,[1]汇总表!$A:$E,5,0)</f>
        <v>0</v>
      </c>
    </row>
    <row r="766" customHeight="1" spans="1:7">
      <c r="A766" s="7">
        <v>727</v>
      </c>
      <c r="B766" s="7" t="s">
        <v>117</v>
      </c>
      <c r="C766">
        <v>150089</v>
      </c>
      <c r="D766" t="s">
        <v>374</v>
      </c>
      <c r="E766" t="s">
        <v>372</v>
      </c>
      <c r="F766">
        <v>2</v>
      </c>
      <c r="G766" s="2">
        <f>VLOOKUP(C:C,[1]汇总表!$A:$E,5,0)</f>
        <v>0</v>
      </c>
    </row>
    <row r="767" customHeight="1" spans="1:7">
      <c r="A767" s="7">
        <v>122176</v>
      </c>
      <c r="B767" s="7" t="s">
        <v>224</v>
      </c>
      <c r="C767">
        <v>215791</v>
      </c>
      <c r="D767" t="s">
        <v>381</v>
      </c>
      <c r="E767" t="s">
        <v>399</v>
      </c>
      <c r="F767">
        <v>4</v>
      </c>
      <c r="G767" s="2">
        <f>VLOOKUP(C:C,[1]汇总表!$A:$E,5,0)</f>
        <v>0</v>
      </c>
    </row>
    <row r="768" customHeight="1" spans="1:7">
      <c r="A768" s="7">
        <v>122176</v>
      </c>
      <c r="B768" s="7" t="s">
        <v>224</v>
      </c>
      <c r="C768">
        <v>204080</v>
      </c>
      <c r="D768" t="s">
        <v>412</v>
      </c>
      <c r="E768" t="s">
        <v>372</v>
      </c>
      <c r="F768">
        <v>2</v>
      </c>
      <c r="G768" s="2">
        <f>VLOOKUP(C:C,[1]汇总表!$A:$E,5,0)</f>
        <v>0</v>
      </c>
    </row>
    <row r="769" customHeight="1" spans="1:7">
      <c r="A769" s="7">
        <v>122176</v>
      </c>
      <c r="B769" s="7" t="s">
        <v>224</v>
      </c>
      <c r="C769">
        <v>191176</v>
      </c>
      <c r="D769" t="s">
        <v>424</v>
      </c>
      <c r="E769" t="s">
        <v>370</v>
      </c>
      <c r="F769">
        <v>2</v>
      </c>
      <c r="G769" s="2">
        <f>VLOOKUP(C:C,[1]汇总表!$A:$E,5,0)</f>
        <v>0</v>
      </c>
    </row>
    <row r="770" customHeight="1" spans="1:7">
      <c r="A770" s="7">
        <v>122176</v>
      </c>
      <c r="B770" s="7" t="s">
        <v>224</v>
      </c>
      <c r="C770">
        <v>185347</v>
      </c>
      <c r="D770" t="s">
        <v>409</v>
      </c>
      <c r="E770" t="s">
        <v>398</v>
      </c>
      <c r="F770">
        <v>4</v>
      </c>
      <c r="G770" s="2" t="str">
        <f>VLOOKUP(C:C,[1]汇总表!$A:$E,5,0)</f>
        <v>有货但不好卖</v>
      </c>
    </row>
    <row r="771" customHeight="1" spans="1:7">
      <c r="A771" s="7">
        <v>122176</v>
      </c>
      <c r="B771" s="7" t="s">
        <v>224</v>
      </c>
      <c r="C771">
        <v>184993</v>
      </c>
      <c r="D771" t="s">
        <v>393</v>
      </c>
      <c r="E771" t="s">
        <v>428</v>
      </c>
      <c r="F771">
        <v>2</v>
      </c>
      <c r="G771" s="2">
        <f>VLOOKUP(C:C,[1]汇总表!$A:$E,5,0)</f>
        <v>0</v>
      </c>
    </row>
    <row r="772" customHeight="1" spans="1:7">
      <c r="A772" s="7">
        <v>122176</v>
      </c>
      <c r="B772" s="7" t="s">
        <v>224</v>
      </c>
      <c r="C772">
        <v>181300</v>
      </c>
      <c r="D772" t="s">
        <v>457</v>
      </c>
      <c r="E772" t="s">
        <v>443</v>
      </c>
      <c r="F772">
        <v>2</v>
      </c>
      <c r="G772" s="2" t="str">
        <f>VLOOKUP(C:C,[1]汇总表!$A:$E,5,0)</f>
        <v>停产</v>
      </c>
    </row>
    <row r="773" customHeight="1" spans="1:7">
      <c r="A773" s="7">
        <v>122176</v>
      </c>
      <c r="B773" s="7" t="s">
        <v>224</v>
      </c>
      <c r="C773">
        <v>150094</v>
      </c>
      <c r="D773" t="s">
        <v>387</v>
      </c>
      <c r="E773" t="s">
        <v>376</v>
      </c>
      <c r="F773">
        <v>4</v>
      </c>
      <c r="G773" s="2">
        <f>VLOOKUP(C:C,[1]汇总表!$A:$E,5,0)</f>
        <v>0</v>
      </c>
    </row>
    <row r="774" customHeight="1" spans="1:7">
      <c r="A774" s="7">
        <v>122176</v>
      </c>
      <c r="B774" s="7" t="s">
        <v>224</v>
      </c>
      <c r="C774">
        <v>150093</v>
      </c>
      <c r="D774" t="s">
        <v>387</v>
      </c>
      <c r="E774" t="s">
        <v>388</v>
      </c>
      <c r="F774">
        <v>2</v>
      </c>
      <c r="G774" s="2">
        <f>VLOOKUP(C:C,[1]汇总表!$A:$E,5,0)</f>
        <v>0</v>
      </c>
    </row>
    <row r="775" customHeight="1" spans="1:7">
      <c r="A775" s="7">
        <v>122176</v>
      </c>
      <c r="B775" s="7" t="s">
        <v>224</v>
      </c>
      <c r="C775">
        <v>150086</v>
      </c>
      <c r="D775" t="s">
        <v>397</v>
      </c>
      <c r="E775" t="s">
        <v>372</v>
      </c>
      <c r="F775">
        <v>4</v>
      </c>
      <c r="G775" s="2">
        <f>VLOOKUP(C:C,[1]汇总表!$A:$E,5,0)</f>
        <v>0</v>
      </c>
    </row>
    <row r="776" customHeight="1" spans="1:7">
      <c r="A776" s="7">
        <v>54</v>
      </c>
      <c r="B776" s="7" t="s">
        <v>29</v>
      </c>
      <c r="C776">
        <v>245065</v>
      </c>
      <c r="D776" t="s">
        <v>367</v>
      </c>
      <c r="E776" t="s">
        <v>368</v>
      </c>
      <c r="F776">
        <v>100</v>
      </c>
      <c r="G776" s="2">
        <f>VLOOKUP(C:C,[1]汇总表!$A:$E,5,0)</f>
        <v>0</v>
      </c>
    </row>
    <row r="777" customHeight="1" spans="1:7">
      <c r="A777" s="7">
        <v>54</v>
      </c>
      <c r="B777" s="7" t="s">
        <v>29</v>
      </c>
      <c r="C777">
        <v>237011</v>
      </c>
      <c r="D777" t="s">
        <v>437</v>
      </c>
      <c r="E777" t="s">
        <v>438</v>
      </c>
      <c r="F777">
        <v>20</v>
      </c>
      <c r="G777" s="2" t="s">
        <v>454</v>
      </c>
    </row>
    <row r="778" customHeight="1" spans="1:7">
      <c r="A778" s="7">
        <v>54</v>
      </c>
      <c r="B778" s="7" t="s">
        <v>29</v>
      </c>
      <c r="C778">
        <v>215791</v>
      </c>
      <c r="D778" t="s">
        <v>381</v>
      </c>
      <c r="E778" t="s">
        <v>399</v>
      </c>
      <c r="F778">
        <v>6</v>
      </c>
      <c r="G778" s="2">
        <f>VLOOKUP(C:C,[1]汇总表!$A:$E,5,0)</f>
        <v>0</v>
      </c>
    </row>
    <row r="779" customHeight="1" spans="1:7">
      <c r="A779" s="7">
        <v>54</v>
      </c>
      <c r="B779" s="7" t="s">
        <v>29</v>
      </c>
      <c r="C779">
        <v>191033</v>
      </c>
      <c r="D779" t="s">
        <v>386</v>
      </c>
      <c r="E779" t="s">
        <v>378</v>
      </c>
      <c r="F779">
        <v>3</v>
      </c>
      <c r="G779" s="2">
        <f>VLOOKUP(C:C,[1]汇总表!$A:$E,5,0)</f>
        <v>0</v>
      </c>
    </row>
    <row r="780" customHeight="1" spans="1:7">
      <c r="A780" s="7">
        <v>54</v>
      </c>
      <c r="B780" s="7" t="s">
        <v>29</v>
      </c>
      <c r="C780">
        <v>181301</v>
      </c>
      <c r="D780" t="s">
        <v>395</v>
      </c>
      <c r="E780" t="s">
        <v>396</v>
      </c>
      <c r="F780">
        <v>4</v>
      </c>
      <c r="G780" s="2">
        <f>VLOOKUP(C:C,[1]汇总表!$A:$E,5,0)</f>
        <v>0</v>
      </c>
    </row>
    <row r="781" customHeight="1" spans="1:7">
      <c r="A781" s="7">
        <v>54</v>
      </c>
      <c r="B781" s="7" t="s">
        <v>29</v>
      </c>
      <c r="C781">
        <v>181299</v>
      </c>
      <c r="D781" t="s">
        <v>373</v>
      </c>
      <c r="E781" t="s">
        <v>370</v>
      </c>
      <c r="F781">
        <v>6</v>
      </c>
      <c r="G781" s="2">
        <f>VLOOKUP(C:C,[1]汇总表!$A:$E,5,0)</f>
        <v>0</v>
      </c>
    </row>
    <row r="782" customHeight="1" spans="1:7">
      <c r="A782" s="7">
        <v>54</v>
      </c>
      <c r="B782" s="7" t="s">
        <v>29</v>
      </c>
      <c r="C782">
        <v>181297</v>
      </c>
      <c r="D782" t="s">
        <v>371</v>
      </c>
      <c r="E782" t="s">
        <v>372</v>
      </c>
      <c r="F782">
        <v>4</v>
      </c>
      <c r="G782" s="2">
        <f>VLOOKUP(C:C,[1]汇总表!$A:$E,5,0)</f>
        <v>0</v>
      </c>
    </row>
    <row r="783" customHeight="1" spans="1:7">
      <c r="A783" s="7">
        <v>54</v>
      </c>
      <c r="B783" s="7" t="s">
        <v>29</v>
      </c>
      <c r="C783">
        <v>150102</v>
      </c>
      <c r="D783" t="s">
        <v>391</v>
      </c>
      <c r="E783" t="s">
        <v>392</v>
      </c>
      <c r="F783">
        <v>10</v>
      </c>
      <c r="G783" s="2">
        <f>VLOOKUP(C:C,[1]汇总表!$A:$E,5,0)</f>
        <v>0</v>
      </c>
    </row>
    <row r="784" customHeight="1" spans="1:7">
      <c r="A784" s="7">
        <v>54</v>
      </c>
      <c r="B784" s="7" t="s">
        <v>29</v>
      </c>
      <c r="C784">
        <v>150090</v>
      </c>
      <c r="D784" t="s">
        <v>369</v>
      </c>
      <c r="E784" t="s">
        <v>370</v>
      </c>
      <c r="F784">
        <v>10</v>
      </c>
      <c r="G784" s="2">
        <f>VLOOKUP(C:C,[1]汇总表!$A:$E,5,0)</f>
        <v>0</v>
      </c>
    </row>
    <row r="785" customHeight="1" spans="1:7">
      <c r="A785" s="7">
        <v>54</v>
      </c>
      <c r="B785" s="7" t="s">
        <v>29</v>
      </c>
      <c r="C785">
        <v>150088</v>
      </c>
      <c r="D785" t="s">
        <v>375</v>
      </c>
      <c r="E785" t="s">
        <v>376</v>
      </c>
      <c r="F785">
        <v>2</v>
      </c>
      <c r="G785" s="2">
        <f>VLOOKUP(C:C,[1]汇总表!$A:$E,5,0)</f>
        <v>0</v>
      </c>
    </row>
    <row r="786" customHeight="1" spans="1:7">
      <c r="A786" s="7">
        <v>122198</v>
      </c>
      <c r="B786" s="7" t="s">
        <v>90</v>
      </c>
      <c r="C786">
        <v>245065</v>
      </c>
      <c r="D786" t="s">
        <v>367</v>
      </c>
      <c r="E786" t="s">
        <v>368</v>
      </c>
      <c r="F786">
        <v>50</v>
      </c>
      <c r="G786" s="2">
        <f>VLOOKUP(C:C,[1]汇总表!$A:$E,5,0)</f>
        <v>0</v>
      </c>
    </row>
    <row r="787" customHeight="1" spans="1:7">
      <c r="A787" s="7">
        <v>122198</v>
      </c>
      <c r="B787" s="7" t="s">
        <v>90</v>
      </c>
      <c r="C787">
        <v>241566</v>
      </c>
      <c r="D787" t="s">
        <v>426</v>
      </c>
      <c r="E787" t="s">
        <v>427</v>
      </c>
      <c r="F787">
        <v>5</v>
      </c>
      <c r="G787" s="2">
        <f>VLOOKUP(C:C,[1]汇总表!$A:$E,5,0)</f>
        <v>0</v>
      </c>
    </row>
    <row r="788" customHeight="1" spans="1:7">
      <c r="A788" s="7">
        <v>122198</v>
      </c>
      <c r="B788" s="7" t="s">
        <v>90</v>
      </c>
      <c r="C788">
        <v>236580</v>
      </c>
      <c r="D788" t="s">
        <v>390</v>
      </c>
      <c r="E788" t="s">
        <v>398</v>
      </c>
      <c r="F788">
        <v>4</v>
      </c>
      <c r="G788" s="2">
        <f>VLOOKUP(C:C,[1]汇总表!$A:$E,5,0)</f>
        <v>0</v>
      </c>
    </row>
    <row r="789" customHeight="1" spans="1:7">
      <c r="A789" s="7">
        <v>122198</v>
      </c>
      <c r="B789" s="7" t="s">
        <v>90</v>
      </c>
      <c r="C789">
        <v>236550</v>
      </c>
      <c r="D789" t="s">
        <v>390</v>
      </c>
      <c r="E789" t="s">
        <v>370</v>
      </c>
      <c r="F789">
        <v>8</v>
      </c>
      <c r="G789" s="2">
        <f>VLOOKUP(C:C,[1]汇总表!$A:$E,5,0)</f>
        <v>0</v>
      </c>
    </row>
    <row r="790" customHeight="1" spans="1:7">
      <c r="A790" s="7">
        <v>122198</v>
      </c>
      <c r="B790" s="7" t="s">
        <v>90</v>
      </c>
      <c r="C790">
        <v>218904</v>
      </c>
      <c r="D790" t="s">
        <v>384</v>
      </c>
      <c r="E790" t="s">
        <v>385</v>
      </c>
      <c r="F790">
        <v>6</v>
      </c>
      <c r="G790" s="2">
        <f>VLOOKUP(C:C,[1]汇总表!$A:$E,5,0)</f>
        <v>0</v>
      </c>
    </row>
    <row r="791" customHeight="1" spans="1:7">
      <c r="A791" s="7">
        <v>122198</v>
      </c>
      <c r="B791" s="7" t="s">
        <v>90</v>
      </c>
      <c r="C791">
        <v>214778</v>
      </c>
      <c r="D791" t="s">
        <v>377</v>
      </c>
      <c r="E791" t="s">
        <v>378</v>
      </c>
      <c r="F791">
        <v>6</v>
      </c>
      <c r="G791" s="2">
        <f>VLOOKUP(C:C,[1]汇总表!$A:$E,5,0)</f>
        <v>0</v>
      </c>
    </row>
    <row r="792" customHeight="1" spans="1:7">
      <c r="A792" s="7">
        <v>122198</v>
      </c>
      <c r="B792" s="7" t="s">
        <v>90</v>
      </c>
      <c r="C792">
        <v>184997</v>
      </c>
      <c r="D792" t="s">
        <v>393</v>
      </c>
      <c r="E792" t="s">
        <v>394</v>
      </c>
      <c r="F792">
        <v>2</v>
      </c>
      <c r="G792" s="2">
        <f>VLOOKUP(C:C,[1]汇总表!$A:$E,5,0)</f>
        <v>0</v>
      </c>
    </row>
    <row r="793" customHeight="1" spans="1:7">
      <c r="A793" s="7">
        <v>122198</v>
      </c>
      <c r="B793" s="7" t="s">
        <v>90</v>
      </c>
      <c r="C793">
        <v>181301</v>
      </c>
      <c r="D793" t="s">
        <v>395</v>
      </c>
      <c r="E793" t="s">
        <v>396</v>
      </c>
      <c r="F793">
        <v>6</v>
      </c>
      <c r="G793" s="2">
        <f>VLOOKUP(C:C,[1]汇总表!$A:$E,5,0)</f>
        <v>0</v>
      </c>
    </row>
    <row r="794" customHeight="1" spans="1:7">
      <c r="A794" s="7">
        <v>122198</v>
      </c>
      <c r="B794" s="7" t="s">
        <v>90</v>
      </c>
      <c r="C794">
        <v>181299</v>
      </c>
      <c r="D794" t="s">
        <v>373</v>
      </c>
      <c r="E794" t="s">
        <v>370</v>
      </c>
      <c r="F794">
        <v>5</v>
      </c>
      <c r="G794" s="2">
        <f>VLOOKUP(C:C,[1]汇总表!$A:$E,5,0)</f>
        <v>0</v>
      </c>
    </row>
    <row r="795" customHeight="1" spans="1:7">
      <c r="A795" s="7">
        <v>122198</v>
      </c>
      <c r="B795" s="7" t="s">
        <v>90</v>
      </c>
      <c r="C795">
        <v>181297</v>
      </c>
      <c r="D795" t="s">
        <v>371</v>
      </c>
      <c r="E795" t="s">
        <v>372</v>
      </c>
      <c r="F795">
        <v>10</v>
      </c>
      <c r="G795" s="2">
        <f>VLOOKUP(C:C,[1]汇总表!$A:$E,5,0)</f>
        <v>0</v>
      </c>
    </row>
    <row r="796" customHeight="1" spans="1:7">
      <c r="A796" s="7">
        <v>122198</v>
      </c>
      <c r="B796" s="7" t="s">
        <v>90</v>
      </c>
      <c r="C796">
        <v>181291</v>
      </c>
      <c r="D796" t="s">
        <v>403</v>
      </c>
      <c r="E796" t="s">
        <v>378</v>
      </c>
      <c r="F796">
        <v>10</v>
      </c>
      <c r="G796" s="2">
        <f>VLOOKUP(C:C,[1]汇总表!$A:$E,5,0)</f>
        <v>0</v>
      </c>
    </row>
    <row r="797" customHeight="1" spans="1:7">
      <c r="A797" s="7">
        <v>122198</v>
      </c>
      <c r="B797" s="7" t="s">
        <v>90</v>
      </c>
      <c r="C797">
        <v>172377</v>
      </c>
      <c r="D797" t="s">
        <v>381</v>
      </c>
      <c r="E797" t="s">
        <v>382</v>
      </c>
      <c r="F797">
        <v>10</v>
      </c>
      <c r="G797" s="2">
        <f>VLOOKUP(C:C,[1]汇总表!$A:$E,5,0)</f>
        <v>0</v>
      </c>
    </row>
    <row r="798" customHeight="1" spans="1:7">
      <c r="A798" s="7">
        <v>122198</v>
      </c>
      <c r="B798" s="7" t="s">
        <v>90</v>
      </c>
      <c r="C798">
        <v>166670</v>
      </c>
      <c r="D798" t="s">
        <v>379</v>
      </c>
      <c r="E798" t="s">
        <v>380</v>
      </c>
      <c r="F798">
        <v>5</v>
      </c>
      <c r="G798" s="2">
        <f>VLOOKUP(C:C,[1]汇总表!$A:$E,5,0)</f>
        <v>0</v>
      </c>
    </row>
    <row r="799" customHeight="1" spans="1:7">
      <c r="A799" s="7">
        <v>122198</v>
      </c>
      <c r="B799" s="7" t="s">
        <v>90</v>
      </c>
      <c r="C799">
        <v>150102</v>
      </c>
      <c r="D799" t="s">
        <v>391</v>
      </c>
      <c r="E799" t="s">
        <v>392</v>
      </c>
      <c r="F799">
        <v>5</v>
      </c>
      <c r="G799" s="2">
        <f>VLOOKUP(C:C,[1]汇总表!$A:$E,5,0)</f>
        <v>0</v>
      </c>
    </row>
    <row r="800" customHeight="1" spans="1:7">
      <c r="A800" s="7">
        <v>122198</v>
      </c>
      <c r="B800" s="7" t="s">
        <v>90</v>
      </c>
      <c r="C800">
        <v>150094</v>
      </c>
      <c r="D800" t="s">
        <v>387</v>
      </c>
      <c r="E800" t="s">
        <v>376</v>
      </c>
      <c r="F800">
        <v>5</v>
      </c>
      <c r="G800" s="2">
        <f>VLOOKUP(C:C,[1]汇总表!$A:$E,5,0)</f>
        <v>0</v>
      </c>
    </row>
    <row r="801" customHeight="1" spans="1:7">
      <c r="A801" s="7">
        <v>122198</v>
      </c>
      <c r="B801" s="7" t="s">
        <v>90</v>
      </c>
      <c r="C801">
        <v>150093</v>
      </c>
      <c r="D801" t="s">
        <v>387</v>
      </c>
      <c r="E801" t="s">
        <v>388</v>
      </c>
      <c r="F801">
        <v>5</v>
      </c>
      <c r="G801" s="2">
        <f>VLOOKUP(C:C,[1]汇总表!$A:$E,5,0)</f>
        <v>0</v>
      </c>
    </row>
    <row r="802" customHeight="1" spans="1:7">
      <c r="A802" s="7">
        <v>122198</v>
      </c>
      <c r="B802" s="7" t="s">
        <v>90</v>
      </c>
      <c r="C802">
        <v>150088</v>
      </c>
      <c r="D802" t="s">
        <v>375</v>
      </c>
      <c r="E802" t="s">
        <v>376</v>
      </c>
      <c r="F802">
        <v>10</v>
      </c>
      <c r="G802" s="2">
        <f>VLOOKUP(C:C,[1]汇总表!$A:$E,5,0)</f>
        <v>0</v>
      </c>
    </row>
    <row r="803" customHeight="1" spans="1:7">
      <c r="A803" s="7">
        <v>122198</v>
      </c>
      <c r="B803" s="7" t="s">
        <v>90</v>
      </c>
      <c r="C803">
        <v>150077</v>
      </c>
      <c r="D803" t="s">
        <v>389</v>
      </c>
      <c r="E803" t="s">
        <v>382</v>
      </c>
      <c r="F803">
        <v>10</v>
      </c>
      <c r="G803" s="2">
        <f>VLOOKUP(C:C,[1]汇总表!$A:$E,5,0)</f>
        <v>0</v>
      </c>
    </row>
    <row r="804" customHeight="1" spans="1:7">
      <c r="A804" s="7">
        <v>712</v>
      </c>
      <c r="B804" s="7" t="s">
        <v>42</v>
      </c>
      <c r="C804">
        <v>215791</v>
      </c>
      <c r="D804" t="s">
        <v>381</v>
      </c>
      <c r="E804" t="s">
        <v>399</v>
      </c>
      <c r="F804">
        <v>10</v>
      </c>
      <c r="G804" s="2">
        <f>VLOOKUP(C:C,[1]汇总表!$A:$E,5,0)</f>
        <v>0</v>
      </c>
    </row>
    <row r="805" customHeight="1" spans="1:7">
      <c r="A805" s="7">
        <v>712</v>
      </c>
      <c r="B805" s="7" t="s">
        <v>42</v>
      </c>
      <c r="C805">
        <v>215787</v>
      </c>
      <c r="D805" t="s">
        <v>383</v>
      </c>
      <c r="E805" t="s">
        <v>382</v>
      </c>
      <c r="F805">
        <v>6</v>
      </c>
      <c r="G805" s="2">
        <f>VLOOKUP(C:C,[1]汇总表!$A:$E,5,0)</f>
        <v>0</v>
      </c>
    </row>
    <row r="806" customHeight="1" spans="1:7">
      <c r="A806" s="7">
        <v>712</v>
      </c>
      <c r="B806" s="7" t="s">
        <v>42</v>
      </c>
      <c r="C806">
        <v>181299</v>
      </c>
      <c r="D806" t="s">
        <v>373</v>
      </c>
      <c r="E806" t="s">
        <v>370</v>
      </c>
      <c r="F806">
        <v>10</v>
      </c>
      <c r="G806" s="2">
        <f>VLOOKUP(C:C,[1]汇总表!$A:$E,5,0)</f>
        <v>0</v>
      </c>
    </row>
    <row r="807" customHeight="1" spans="1:7">
      <c r="A807" s="7">
        <v>712</v>
      </c>
      <c r="B807" s="7" t="s">
        <v>42</v>
      </c>
      <c r="C807">
        <v>181297</v>
      </c>
      <c r="D807" t="s">
        <v>371</v>
      </c>
      <c r="E807" t="s">
        <v>372</v>
      </c>
      <c r="F807">
        <v>10</v>
      </c>
      <c r="G807" s="2">
        <f>VLOOKUP(C:C,[1]汇总表!$A:$E,5,0)</f>
        <v>0</v>
      </c>
    </row>
    <row r="808" customHeight="1" spans="1:7">
      <c r="A808" s="7">
        <v>712</v>
      </c>
      <c r="B808" s="7" t="s">
        <v>42</v>
      </c>
      <c r="C808">
        <v>172377</v>
      </c>
      <c r="D808" t="s">
        <v>381</v>
      </c>
      <c r="E808" t="s">
        <v>382</v>
      </c>
      <c r="F808">
        <v>10</v>
      </c>
      <c r="G808" s="2">
        <f>VLOOKUP(C:C,[1]汇总表!$A:$E,5,0)</f>
        <v>0</v>
      </c>
    </row>
    <row r="809" customHeight="1" spans="1:7">
      <c r="A809" s="7">
        <v>712</v>
      </c>
      <c r="B809" s="7" t="s">
        <v>42</v>
      </c>
      <c r="C809">
        <v>150094</v>
      </c>
      <c r="D809" t="s">
        <v>387</v>
      </c>
      <c r="E809" t="s">
        <v>376</v>
      </c>
      <c r="F809">
        <v>20</v>
      </c>
      <c r="G809" s="2">
        <f>VLOOKUP(C:C,[1]汇总表!$A:$E,5,0)</f>
        <v>0</v>
      </c>
    </row>
    <row r="810" customHeight="1" spans="1:7">
      <c r="A810" s="7">
        <v>712</v>
      </c>
      <c r="B810" s="7" t="s">
        <v>42</v>
      </c>
      <c r="C810">
        <v>150093</v>
      </c>
      <c r="D810" t="s">
        <v>387</v>
      </c>
      <c r="E810" t="s">
        <v>388</v>
      </c>
      <c r="F810">
        <v>10</v>
      </c>
      <c r="G810" s="2">
        <f>VLOOKUP(C:C,[1]汇总表!$A:$E,5,0)</f>
        <v>0</v>
      </c>
    </row>
    <row r="811" customHeight="1" spans="1:7">
      <c r="A811" s="7">
        <v>712</v>
      </c>
      <c r="B811" s="7" t="s">
        <v>42</v>
      </c>
      <c r="C811">
        <v>150090</v>
      </c>
      <c r="D811" t="s">
        <v>369</v>
      </c>
      <c r="E811" t="s">
        <v>370</v>
      </c>
      <c r="F811">
        <v>22</v>
      </c>
      <c r="G811" s="2">
        <f>VLOOKUP(C:C,[1]汇总表!$A:$E,5,0)</f>
        <v>0</v>
      </c>
    </row>
    <row r="812" customHeight="1" spans="1:7">
      <c r="A812" s="7">
        <v>712</v>
      </c>
      <c r="B812" s="7" t="s">
        <v>42</v>
      </c>
      <c r="C812">
        <v>150089</v>
      </c>
      <c r="D812" t="s">
        <v>374</v>
      </c>
      <c r="E812" t="s">
        <v>372</v>
      </c>
      <c r="F812">
        <v>10</v>
      </c>
      <c r="G812" s="2">
        <f>VLOOKUP(C:C,[1]汇总表!$A:$E,5,0)</f>
        <v>0</v>
      </c>
    </row>
    <row r="813" customHeight="1" spans="1:7">
      <c r="A813" s="7">
        <v>712</v>
      </c>
      <c r="B813" s="7" t="s">
        <v>42</v>
      </c>
      <c r="C813">
        <v>150088</v>
      </c>
      <c r="D813" t="s">
        <v>375</v>
      </c>
      <c r="E813" t="s">
        <v>376</v>
      </c>
      <c r="F813">
        <v>10</v>
      </c>
      <c r="G813" s="2">
        <f>VLOOKUP(C:C,[1]汇总表!$A:$E,5,0)</f>
        <v>0</v>
      </c>
    </row>
    <row r="814" customHeight="1" spans="1:7">
      <c r="A814" s="7">
        <v>712</v>
      </c>
      <c r="B814" s="7" t="s">
        <v>42</v>
      </c>
      <c r="C814">
        <v>150088</v>
      </c>
      <c r="D814" t="s">
        <v>375</v>
      </c>
      <c r="E814" t="s">
        <v>376</v>
      </c>
      <c r="F814">
        <v>6</v>
      </c>
      <c r="G814" s="2">
        <f>VLOOKUP(C:C,[1]汇总表!$A:$E,5,0)</f>
        <v>0</v>
      </c>
    </row>
    <row r="815" customHeight="1" spans="1:7">
      <c r="A815" s="7">
        <v>111219</v>
      </c>
      <c r="B815" s="7" t="s">
        <v>177</v>
      </c>
      <c r="C815">
        <v>242576</v>
      </c>
      <c r="D815" t="s">
        <v>416</v>
      </c>
      <c r="E815" t="s">
        <v>378</v>
      </c>
      <c r="F815">
        <v>6</v>
      </c>
      <c r="G815" s="2">
        <f>VLOOKUP(C:C,[1]汇总表!$A:$E,5,0)</f>
        <v>0</v>
      </c>
    </row>
    <row r="816" customHeight="1" spans="1:7">
      <c r="A816" s="7">
        <v>111219</v>
      </c>
      <c r="B816" s="7" t="s">
        <v>177</v>
      </c>
      <c r="C816">
        <v>242575</v>
      </c>
      <c r="D816" t="s">
        <v>402</v>
      </c>
      <c r="E816" t="s">
        <v>370</v>
      </c>
      <c r="F816">
        <v>6</v>
      </c>
      <c r="G816" s="2">
        <f>VLOOKUP(C:C,[1]汇总表!$A:$E,5,0)</f>
        <v>0</v>
      </c>
    </row>
    <row r="817" customHeight="1" spans="1:7">
      <c r="A817" s="7">
        <v>111219</v>
      </c>
      <c r="B817" s="7" t="s">
        <v>177</v>
      </c>
      <c r="C817">
        <v>242574</v>
      </c>
      <c r="D817" t="s">
        <v>404</v>
      </c>
      <c r="E817" t="s">
        <v>392</v>
      </c>
      <c r="F817">
        <v>6</v>
      </c>
      <c r="G817" s="2">
        <f>VLOOKUP(C:C,[1]汇总表!$A:$E,5,0)</f>
        <v>0</v>
      </c>
    </row>
    <row r="818" customHeight="1" spans="1:7">
      <c r="A818" s="7">
        <v>111219</v>
      </c>
      <c r="B818" s="7" t="s">
        <v>177</v>
      </c>
      <c r="C818">
        <v>236550</v>
      </c>
      <c r="D818" t="s">
        <v>390</v>
      </c>
      <c r="E818" t="s">
        <v>370</v>
      </c>
      <c r="F818">
        <v>6</v>
      </c>
      <c r="G818" s="2">
        <f>VLOOKUP(C:C,[1]汇总表!$A:$E,5,0)</f>
        <v>0</v>
      </c>
    </row>
    <row r="819" customHeight="1" spans="1:7">
      <c r="A819" s="7">
        <v>111219</v>
      </c>
      <c r="B819" s="7" t="s">
        <v>177</v>
      </c>
      <c r="C819">
        <v>215787</v>
      </c>
      <c r="D819" t="s">
        <v>383</v>
      </c>
      <c r="E819" t="s">
        <v>382</v>
      </c>
      <c r="F819">
        <v>6</v>
      </c>
      <c r="G819" s="2">
        <f>VLOOKUP(C:C,[1]汇总表!$A:$E,5,0)</f>
        <v>0</v>
      </c>
    </row>
    <row r="820" customHeight="1" spans="1:7">
      <c r="A820" s="7">
        <v>111219</v>
      </c>
      <c r="B820" s="7" t="s">
        <v>177</v>
      </c>
      <c r="C820">
        <v>214783</v>
      </c>
      <c r="D820" t="s">
        <v>418</v>
      </c>
      <c r="E820" t="s">
        <v>378</v>
      </c>
      <c r="F820">
        <v>6</v>
      </c>
      <c r="G820" s="2">
        <f>VLOOKUP(C:C,[1]汇总表!$A:$E,5,0)</f>
        <v>0</v>
      </c>
    </row>
    <row r="821" customHeight="1" spans="1:7">
      <c r="A821" s="7">
        <v>111219</v>
      </c>
      <c r="B821" s="7" t="s">
        <v>177</v>
      </c>
      <c r="C821">
        <v>214778</v>
      </c>
      <c r="D821" t="s">
        <v>377</v>
      </c>
      <c r="E821" t="s">
        <v>378</v>
      </c>
      <c r="F821">
        <v>6</v>
      </c>
      <c r="G821" s="2">
        <f>VLOOKUP(C:C,[1]汇总表!$A:$E,5,0)</f>
        <v>0</v>
      </c>
    </row>
    <row r="822" customHeight="1" spans="1:7">
      <c r="A822" s="7">
        <v>111219</v>
      </c>
      <c r="B822" s="7" t="s">
        <v>177</v>
      </c>
      <c r="C822">
        <v>204078</v>
      </c>
      <c r="D822" t="s">
        <v>420</v>
      </c>
      <c r="E822" t="s">
        <v>421</v>
      </c>
      <c r="F822">
        <v>6</v>
      </c>
      <c r="G822" s="2">
        <f>VLOOKUP(C:C,[1]汇总表!$A:$E,5,0)</f>
        <v>0</v>
      </c>
    </row>
    <row r="823" customHeight="1" spans="1:7">
      <c r="A823" s="7">
        <v>111219</v>
      </c>
      <c r="B823" s="7" t="s">
        <v>177</v>
      </c>
      <c r="C823">
        <v>192488</v>
      </c>
      <c r="D823" t="s">
        <v>433</v>
      </c>
      <c r="E823" t="s">
        <v>434</v>
      </c>
      <c r="F823">
        <v>3</v>
      </c>
      <c r="G823" s="2">
        <f>VLOOKUP(C:C,[1]汇总表!$A:$E,5,0)</f>
        <v>0</v>
      </c>
    </row>
    <row r="824" customHeight="1" spans="1:7">
      <c r="A824" s="7">
        <v>111219</v>
      </c>
      <c r="B824" s="7" t="s">
        <v>177</v>
      </c>
      <c r="C824">
        <v>191033</v>
      </c>
      <c r="D824" t="s">
        <v>386</v>
      </c>
      <c r="E824" t="s">
        <v>378</v>
      </c>
      <c r="F824">
        <v>6</v>
      </c>
      <c r="G824" s="2">
        <f>VLOOKUP(C:C,[1]汇总表!$A:$E,5,0)</f>
        <v>0</v>
      </c>
    </row>
    <row r="825" customHeight="1" spans="1:7">
      <c r="A825" s="7">
        <v>111219</v>
      </c>
      <c r="B825" s="7" t="s">
        <v>177</v>
      </c>
      <c r="C825">
        <v>185347</v>
      </c>
      <c r="D825" t="s">
        <v>409</v>
      </c>
      <c r="E825" t="s">
        <v>398</v>
      </c>
      <c r="F825">
        <v>6</v>
      </c>
      <c r="G825" s="2" t="str">
        <f>VLOOKUP(C:C,[1]汇总表!$A:$E,5,0)</f>
        <v>有货但不好卖</v>
      </c>
    </row>
    <row r="826" customHeight="1" spans="1:7">
      <c r="A826" s="7">
        <v>111219</v>
      </c>
      <c r="B826" s="7" t="s">
        <v>177</v>
      </c>
      <c r="C826">
        <v>181301</v>
      </c>
      <c r="D826" t="s">
        <v>395</v>
      </c>
      <c r="E826" t="s">
        <v>396</v>
      </c>
      <c r="F826">
        <v>6</v>
      </c>
      <c r="G826" s="2">
        <f>VLOOKUP(C:C,[1]汇总表!$A:$E,5,0)</f>
        <v>0</v>
      </c>
    </row>
    <row r="827" customHeight="1" spans="1:7">
      <c r="A827" s="7">
        <v>111219</v>
      </c>
      <c r="B827" s="7" t="s">
        <v>177</v>
      </c>
      <c r="C827">
        <v>181299</v>
      </c>
      <c r="D827" t="s">
        <v>373</v>
      </c>
      <c r="E827" t="s">
        <v>370</v>
      </c>
      <c r="F827">
        <v>6</v>
      </c>
      <c r="G827" s="2">
        <f>VLOOKUP(C:C,[1]汇总表!$A:$E,5,0)</f>
        <v>0</v>
      </c>
    </row>
    <row r="828" customHeight="1" spans="1:7">
      <c r="A828" s="7">
        <v>111219</v>
      </c>
      <c r="B828" s="7" t="s">
        <v>177</v>
      </c>
      <c r="C828">
        <v>166670</v>
      </c>
      <c r="D828" t="s">
        <v>379</v>
      </c>
      <c r="E828" t="s">
        <v>380</v>
      </c>
      <c r="F828">
        <v>12</v>
      </c>
      <c r="G828" s="2">
        <f>VLOOKUP(C:C,[1]汇总表!$A:$E,5,0)</f>
        <v>0</v>
      </c>
    </row>
    <row r="829" customHeight="1" spans="1:7">
      <c r="A829" s="7">
        <v>111219</v>
      </c>
      <c r="B829" s="7" t="s">
        <v>177</v>
      </c>
      <c r="C829">
        <v>150093</v>
      </c>
      <c r="D829" t="s">
        <v>387</v>
      </c>
      <c r="E829" t="s">
        <v>388</v>
      </c>
      <c r="F829">
        <v>6</v>
      </c>
      <c r="G829" s="2">
        <f>VLOOKUP(C:C,[1]汇总表!$A:$E,5,0)</f>
        <v>0</v>
      </c>
    </row>
    <row r="830" customHeight="1" spans="1:7">
      <c r="A830" s="7">
        <v>111219</v>
      </c>
      <c r="B830" s="7" t="s">
        <v>177</v>
      </c>
      <c r="C830">
        <v>150090</v>
      </c>
      <c r="D830" t="s">
        <v>369</v>
      </c>
      <c r="E830" t="s">
        <v>370</v>
      </c>
      <c r="F830">
        <v>12</v>
      </c>
      <c r="G830" s="2">
        <f>VLOOKUP(C:C,[1]汇总表!$A:$E,5,0)</f>
        <v>0</v>
      </c>
    </row>
    <row r="831" customHeight="1" spans="1:7">
      <c r="A831" s="7">
        <v>111219</v>
      </c>
      <c r="B831" s="7" t="s">
        <v>177</v>
      </c>
      <c r="C831">
        <v>150089</v>
      </c>
      <c r="D831" t="s">
        <v>374</v>
      </c>
      <c r="E831" t="s">
        <v>372</v>
      </c>
      <c r="F831">
        <v>6</v>
      </c>
      <c r="G831" s="2">
        <f>VLOOKUP(C:C,[1]汇总表!$A:$E,5,0)</f>
        <v>0</v>
      </c>
    </row>
    <row r="832" customHeight="1" spans="1:7">
      <c r="A832" s="7">
        <v>111219</v>
      </c>
      <c r="B832" s="7" t="s">
        <v>177</v>
      </c>
      <c r="C832">
        <v>89062</v>
      </c>
      <c r="D832" t="s">
        <v>405</v>
      </c>
      <c r="E832" t="s">
        <v>370</v>
      </c>
      <c r="F832">
        <v>6</v>
      </c>
      <c r="G832" s="2">
        <f>VLOOKUP(C:C,[1]汇总表!$A:$E,5,0)</f>
        <v>0</v>
      </c>
    </row>
    <row r="833" customHeight="1" spans="1:7">
      <c r="A833" s="7">
        <v>116482</v>
      </c>
      <c r="B833" s="7" t="s">
        <v>353</v>
      </c>
      <c r="C833">
        <v>245065</v>
      </c>
      <c r="D833" t="s">
        <v>367</v>
      </c>
      <c r="E833" t="s">
        <v>368</v>
      </c>
      <c r="F833">
        <v>100</v>
      </c>
      <c r="G833" s="2">
        <f>VLOOKUP(C:C,[1]汇总表!$A:$E,5,0)</f>
        <v>0</v>
      </c>
    </row>
    <row r="834" customHeight="1" spans="1:7">
      <c r="A834" s="7">
        <v>116482</v>
      </c>
      <c r="B834" s="7" t="s">
        <v>353</v>
      </c>
      <c r="C834">
        <v>215787</v>
      </c>
      <c r="D834" t="s">
        <v>383</v>
      </c>
      <c r="E834" t="s">
        <v>382</v>
      </c>
      <c r="F834">
        <v>4</v>
      </c>
      <c r="G834" s="2">
        <f>VLOOKUP(C:C,[1]汇总表!$A:$E,5,0)</f>
        <v>0</v>
      </c>
    </row>
    <row r="835" customHeight="1" spans="1:7">
      <c r="A835" s="7">
        <v>116482</v>
      </c>
      <c r="B835" s="7" t="s">
        <v>353</v>
      </c>
      <c r="C835">
        <v>166670</v>
      </c>
      <c r="D835" t="s">
        <v>379</v>
      </c>
      <c r="E835" t="s">
        <v>380</v>
      </c>
      <c r="F835">
        <v>6</v>
      </c>
      <c r="G835" s="2">
        <f>VLOOKUP(C:C,[1]汇总表!$A:$E,5,0)</f>
        <v>0</v>
      </c>
    </row>
    <row r="836" customHeight="1" spans="1:7">
      <c r="A836" s="7">
        <v>116482</v>
      </c>
      <c r="B836" s="7" t="s">
        <v>353</v>
      </c>
      <c r="C836">
        <v>150090</v>
      </c>
      <c r="D836" t="s">
        <v>369</v>
      </c>
      <c r="E836" t="s">
        <v>370</v>
      </c>
      <c r="F836">
        <v>10</v>
      </c>
      <c r="G836" s="2">
        <f>VLOOKUP(C:C,[1]汇总表!$A:$E,5,0)</f>
        <v>0</v>
      </c>
    </row>
    <row r="837" customHeight="1" spans="1:7">
      <c r="A837" s="7">
        <v>308</v>
      </c>
      <c r="B837" s="7" t="s">
        <v>288</v>
      </c>
      <c r="C837">
        <v>218904</v>
      </c>
      <c r="D837" t="s">
        <v>384</v>
      </c>
      <c r="E837" t="s">
        <v>385</v>
      </c>
      <c r="F837">
        <v>4</v>
      </c>
      <c r="G837" s="2">
        <f>VLOOKUP(C:C,[1]汇总表!$A:$E,5,0)</f>
        <v>0</v>
      </c>
    </row>
    <row r="838" customHeight="1" spans="1:7">
      <c r="A838" s="7">
        <v>308</v>
      </c>
      <c r="B838" s="7" t="s">
        <v>288</v>
      </c>
      <c r="C838">
        <v>184997</v>
      </c>
      <c r="D838" t="s">
        <v>393</v>
      </c>
      <c r="E838" t="s">
        <v>394</v>
      </c>
      <c r="F838">
        <v>2</v>
      </c>
      <c r="G838" s="2">
        <f>VLOOKUP(C:C,[1]汇总表!$A:$E,5,0)</f>
        <v>0</v>
      </c>
    </row>
    <row r="839" customHeight="1" spans="1:7">
      <c r="A839" s="7">
        <v>308</v>
      </c>
      <c r="B839" s="7" t="s">
        <v>288</v>
      </c>
      <c r="C839">
        <v>181297</v>
      </c>
      <c r="D839" t="s">
        <v>371</v>
      </c>
      <c r="E839" t="s">
        <v>372</v>
      </c>
      <c r="F839">
        <v>2</v>
      </c>
      <c r="G839" s="2">
        <f>VLOOKUP(C:C,[1]汇总表!$A:$E,5,0)</f>
        <v>0</v>
      </c>
    </row>
    <row r="840" customHeight="1" spans="1:7">
      <c r="A840" s="7">
        <v>308</v>
      </c>
      <c r="B840" s="7" t="s">
        <v>288</v>
      </c>
      <c r="C840">
        <v>150102</v>
      </c>
      <c r="D840" t="s">
        <v>391</v>
      </c>
      <c r="E840" t="s">
        <v>392</v>
      </c>
      <c r="F840">
        <v>2</v>
      </c>
      <c r="G840" s="2">
        <f>VLOOKUP(C:C,[1]汇总表!$A:$E,5,0)</f>
        <v>0</v>
      </c>
    </row>
    <row r="841" customHeight="1" spans="1:7">
      <c r="A841" s="7">
        <v>308</v>
      </c>
      <c r="B841" s="7" t="s">
        <v>288</v>
      </c>
      <c r="C841">
        <v>150094</v>
      </c>
      <c r="D841" t="s">
        <v>387</v>
      </c>
      <c r="E841" t="s">
        <v>376</v>
      </c>
      <c r="F841">
        <v>1</v>
      </c>
      <c r="G841" s="2">
        <f>VLOOKUP(C:C,[1]汇总表!$A:$E,5,0)</f>
        <v>0</v>
      </c>
    </row>
    <row r="842" customHeight="1" spans="1:7">
      <c r="A842" s="7">
        <v>308</v>
      </c>
      <c r="B842" s="7" t="s">
        <v>288</v>
      </c>
      <c r="C842">
        <v>150092</v>
      </c>
      <c r="D842" t="s">
        <v>410</v>
      </c>
      <c r="E842" t="s">
        <v>411</v>
      </c>
      <c r="F842">
        <v>1</v>
      </c>
      <c r="G842" s="2">
        <f>VLOOKUP(C:C,[1]汇总表!$A:$E,5,0)</f>
        <v>0</v>
      </c>
    </row>
    <row r="843" customHeight="1" spans="1:7">
      <c r="A843" s="7">
        <v>308</v>
      </c>
      <c r="B843" s="7" t="s">
        <v>288</v>
      </c>
      <c r="C843">
        <v>150090</v>
      </c>
      <c r="D843" t="s">
        <v>369</v>
      </c>
      <c r="E843" t="s">
        <v>370</v>
      </c>
      <c r="F843">
        <v>4</v>
      </c>
      <c r="G843" s="2">
        <f>VLOOKUP(C:C,[1]汇总表!$A:$E,5,0)</f>
        <v>0</v>
      </c>
    </row>
    <row r="844" customHeight="1" spans="1:7">
      <c r="A844" s="7">
        <v>308</v>
      </c>
      <c r="B844" s="7" t="s">
        <v>245</v>
      </c>
      <c r="C844">
        <v>150090</v>
      </c>
      <c r="D844" t="s">
        <v>369</v>
      </c>
      <c r="E844" t="s">
        <v>370</v>
      </c>
      <c r="F844">
        <v>6</v>
      </c>
      <c r="G844" s="2">
        <f>VLOOKUP(C:C,[1]汇总表!$A:$E,5,0)</f>
        <v>0</v>
      </c>
    </row>
    <row r="845" customHeight="1" spans="1:7">
      <c r="A845" s="7">
        <v>113833</v>
      </c>
      <c r="B845" s="7" t="s">
        <v>59</v>
      </c>
      <c r="C845">
        <v>236550</v>
      </c>
      <c r="D845" t="s">
        <v>390</v>
      </c>
      <c r="E845" t="s">
        <v>370</v>
      </c>
      <c r="F845">
        <v>10</v>
      </c>
      <c r="G845" s="2">
        <f>VLOOKUP(C:C,[1]汇总表!$A:$E,5,0)</f>
        <v>0</v>
      </c>
    </row>
    <row r="846" customHeight="1" spans="1:7">
      <c r="A846" s="7">
        <v>113833</v>
      </c>
      <c r="B846" s="7" t="s">
        <v>59</v>
      </c>
      <c r="C846">
        <v>236548</v>
      </c>
      <c r="D846" t="s">
        <v>413</v>
      </c>
      <c r="E846" t="s">
        <v>414</v>
      </c>
      <c r="F846">
        <v>6</v>
      </c>
      <c r="G846" s="2">
        <f>VLOOKUP(C:C,[1]汇总表!$A:$E,5,0)</f>
        <v>0</v>
      </c>
    </row>
    <row r="847" customHeight="1" spans="1:7">
      <c r="A847" s="7">
        <v>113833</v>
      </c>
      <c r="B847" s="7" t="s">
        <v>59</v>
      </c>
      <c r="C847">
        <v>218904</v>
      </c>
      <c r="D847" t="s">
        <v>384</v>
      </c>
      <c r="E847" t="s">
        <v>385</v>
      </c>
      <c r="F847">
        <v>10</v>
      </c>
      <c r="G847" s="2">
        <f>VLOOKUP(C:C,[1]汇总表!$A:$E,5,0)</f>
        <v>0</v>
      </c>
    </row>
    <row r="848" customHeight="1" spans="1:7">
      <c r="A848" s="7">
        <v>113833</v>
      </c>
      <c r="B848" s="7" t="s">
        <v>59</v>
      </c>
      <c r="C848">
        <v>184997</v>
      </c>
      <c r="D848" t="s">
        <v>393</v>
      </c>
      <c r="E848" t="s">
        <v>394</v>
      </c>
      <c r="F848">
        <v>2</v>
      </c>
      <c r="G848" s="2">
        <f>VLOOKUP(C:C,[1]汇总表!$A:$E,5,0)</f>
        <v>0</v>
      </c>
    </row>
    <row r="849" customHeight="1" spans="1:7">
      <c r="A849" s="7">
        <v>113833</v>
      </c>
      <c r="B849" s="7" t="s">
        <v>59</v>
      </c>
      <c r="C849">
        <v>181297</v>
      </c>
      <c r="D849" t="s">
        <v>371</v>
      </c>
      <c r="E849" t="s">
        <v>372</v>
      </c>
      <c r="F849">
        <v>10</v>
      </c>
      <c r="G849" s="2">
        <f>VLOOKUP(C:C,[1]汇总表!$A:$E,5,0)</f>
        <v>0</v>
      </c>
    </row>
    <row r="850" customHeight="1" spans="1:7">
      <c r="A850" s="7">
        <v>113833</v>
      </c>
      <c r="B850" s="7" t="s">
        <v>59</v>
      </c>
      <c r="C850">
        <v>181291</v>
      </c>
      <c r="D850" t="s">
        <v>403</v>
      </c>
      <c r="E850" t="s">
        <v>378</v>
      </c>
      <c r="F850">
        <v>2</v>
      </c>
      <c r="G850" s="2">
        <f>VLOOKUP(C:C,[1]汇总表!$A:$E,5,0)</f>
        <v>0</v>
      </c>
    </row>
    <row r="851" customHeight="1" spans="1:7">
      <c r="A851" s="7">
        <v>113833</v>
      </c>
      <c r="B851" s="7" t="s">
        <v>59</v>
      </c>
      <c r="C851">
        <v>166670</v>
      </c>
      <c r="D851" t="s">
        <v>379</v>
      </c>
      <c r="E851" t="s">
        <v>380</v>
      </c>
      <c r="F851">
        <v>6</v>
      </c>
      <c r="G851" s="2">
        <f>VLOOKUP(C:C,[1]汇总表!$A:$E,5,0)</f>
        <v>0</v>
      </c>
    </row>
    <row r="852" customHeight="1" spans="1:7">
      <c r="A852" s="7">
        <v>113833</v>
      </c>
      <c r="B852" s="7" t="s">
        <v>59</v>
      </c>
      <c r="C852">
        <v>150094</v>
      </c>
      <c r="D852" t="s">
        <v>387</v>
      </c>
      <c r="E852" t="s">
        <v>376</v>
      </c>
      <c r="F852">
        <v>6</v>
      </c>
      <c r="G852" s="2">
        <f>VLOOKUP(C:C,[1]汇总表!$A:$E,5,0)</f>
        <v>0</v>
      </c>
    </row>
    <row r="853" customHeight="1" spans="1:7">
      <c r="A853" s="7">
        <v>113833</v>
      </c>
      <c r="B853" s="7" t="s">
        <v>59</v>
      </c>
      <c r="C853">
        <v>150093</v>
      </c>
      <c r="D853" t="s">
        <v>387</v>
      </c>
      <c r="E853" t="s">
        <v>388</v>
      </c>
      <c r="F853">
        <v>6</v>
      </c>
      <c r="G853" s="2">
        <f>VLOOKUP(C:C,[1]汇总表!$A:$E,5,0)</f>
        <v>0</v>
      </c>
    </row>
    <row r="854" customHeight="1" spans="1:7">
      <c r="A854" s="7">
        <v>113833</v>
      </c>
      <c r="B854" s="7" t="s">
        <v>59</v>
      </c>
      <c r="C854">
        <v>150090</v>
      </c>
      <c r="D854" t="s">
        <v>369</v>
      </c>
      <c r="E854" t="s">
        <v>370</v>
      </c>
      <c r="F854">
        <v>16</v>
      </c>
      <c r="G854" s="2">
        <f>VLOOKUP(C:C,[1]汇总表!$A:$E,5,0)</f>
        <v>0</v>
      </c>
    </row>
    <row r="855" customHeight="1" spans="1:7">
      <c r="A855" s="7">
        <v>113833</v>
      </c>
      <c r="B855" s="7" t="s">
        <v>59</v>
      </c>
      <c r="C855">
        <v>150089</v>
      </c>
      <c r="D855" t="s">
        <v>374</v>
      </c>
      <c r="E855" t="s">
        <v>372</v>
      </c>
      <c r="F855">
        <v>4</v>
      </c>
      <c r="G855" s="2">
        <f>VLOOKUP(C:C,[1]汇总表!$A:$E,5,0)</f>
        <v>0</v>
      </c>
    </row>
    <row r="856" customHeight="1" spans="1:7">
      <c r="A856" s="7">
        <v>343</v>
      </c>
      <c r="B856" s="7" t="s">
        <v>157</v>
      </c>
      <c r="C856">
        <v>232483</v>
      </c>
      <c r="D856" t="s">
        <v>408</v>
      </c>
      <c r="E856" t="s">
        <v>376</v>
      </c>
      <c r="F856">
        <v>12</v>
      </c>
      <c r="G856" s="2">
        <f>VLOOKUP(C:C,[1]汇总表!$A:$E,5,0)</f>
        <v>0</v>
      </c>
    </row>
    <row r="857" customHeight="1" spans="1:7">
      <c r="A857" s="7">
        <v>343</v>
      </c>
      <c r="B857" s="7" t="s">
        <v>157</v>
      </c>
      <c r="C857">
        <v>204080</v>
      </c>
      <c r="D857" t="s">
        <v>412</v>
      </c>
      <c r="E857" t="s">
        <v>372</v>
      </c>
      <c r="F857">
        <v>12</v>
      </c>
      <c r="G857" s="2">
        <f>VLOOKUP(C:C,[1]汇总表!$A:$E,5,0)</f>
        <v>0</v>
      </c>
    </row>
    <row r="858" customHeight="1" spans="1:7">
      <c r="A858" s="7">
        <v>343</v>
      </c>
      <c r="B858" s="7" t="s">
        <v>157</v>
      </c>
      <c r="C858">
        <v>204078</v>
      </c>
      <c r="D858" t="s">
        <v>420</v>
      </c>
      <c r="E858" t="s">
        <v>421</v>
      </c>
      <c r="F858">
        <v>6</v>
      </c>
      <c r="G858" s="2">
        <f>VLOOKUP(C:C,[1]汇总表!$A:$E,5,0)</f>
        <v>0</v>
      </c>
    </row>
    <row r="859" customHeight="1" spans="1:7">
      <c r="A859" s="7">
        <v>343</v>
      </c>
      <c r="B859" s="7" t="s">
        <v>157</v>
      </c>
      <c r="C859">
        <v>204077</v>
      </c>
      <c r="D859" t="s">
        <v>415</v>
      </c>
      <c r="E859" t="s">
        <v>370</v>
      </c>
      <c r="F859">
        <v>6</v>
      </c>
      <c r="G859" s="2">
        <f>VLOOKUP(C:C,[1]汇总表!$A:$E,5,0)</f>
        <v>0</v>
      </c>
    </row>
    <row r="860" customHeight="1" spans="1:7">
      <c r="A860" s="7">
        <v>343</v>
      </c>
      <c r="B860" s="7" t="s">
        <v>157</v>
      </c>
      <c r="C860">
        <v>194146</v>
      </c>
      <c r="D860" t="s">
        <v>452</v>
      </c>
      <c r="E860" t="s">
        <v>453</v>
      </c>
      <c r="F860">
        <v>6</v>
      </c>
      <c r="G860" s="2" t="str">
        <f>VLOOKUP(C:C,[1]汇总表!$A:$E,5,0)</f>
        <v>停产</v>
      </c>
    </row>
    <row r="861" customHeight="1" spans="1:7">
      <c r="A861" s="7">
        <v>343</v>
      </c>
      <c r="B861" s="7" t="s">
        <v>157</v>
      </c>
      <c r="C861">
        <v>192488</v>
      </c>
      <c r="D861" t="s">
        <v>433</v>
      </c>
      <c r="E861" t="s">
        <v>434</v>
      </c>
      <c r="F861">
        <v>6</v>
      </c>
      <c r="G861" s="2">
        <f>VLOOKUP(C:C,[1]汇总表!$A:$E,5,0)</f>
        <v>0</v>
      </c>
    </row>
    <row r="862" customHeight="1" spans="1:7">
      <c r="A862" s="7">
        <v>343</v>
      </c>
      <c r="B862" s="7" t="s">
        <v>157</v>
      </c>
      <c r="C862">
        <v>191033</v>
      </c>
      <c r="D862" t="s">
        <v>386</v>
      </c>
      <c r="E862" t="s">
        <v>378</v>
      </c>
      <c r="F862">
        <v>24</v>
      </c>
      <c r="G862" s="2">
        <f>VLOOKUP(C:C,[1]汇总表!$A:$E,5,0)</f>
        <v>0</v>
      </c>
    </row>
    <row r="863" customHeight="1" spans="1:7">
      <c r="A863" s="7">
        <v>343</v>
      </c>
      <c r="B863" s="7" t="s">
        <v>157</v>
      </c>
      <c r="C863">
        <v>166670</v>
      </c>
      <c r="D863" t="s">
        <v>379</v>
      </c>
      <c r="E863" t="s">
        <v>380</v>
      </c>
      <c r="F863">
        <v>40</v>
      </c>
      <c r="G863" s="2">
        <f>VLOOKUP(C:C,[1]汇总表!$A:$E,5,0)</f>
        <v>0</v>
      </c>
    </row>
    <row r="864" customHeight="1" spans="1:7">
      <c r="A864" s="7">
        <v>343</v>
      </c>
      <c r="B864" s="7" t="s">
        <v>157</v>
      </c>
      <c r="C864">
        <v>150102</v>
      </c>
      <c r="D864" t="s">
        <v>391</v>
      </c>
      <c r="E864" t="s">
        <v>392</v>
      </c>
      <c r="F864">
        <v>12</v>
      </c>
      <c r="G864" s="2">
        <f>VLOOKUP(C:C,[1]汇总表!$A:$E,5,0)</f>
        <v>0</v>
      </c>
    </row>
    <row r="865" customHeight="1" spans="1:7">
      <c r="A865" s="7">
        <v>343</v>
      </c>
      <c r="B865" s="7" t="s">
        <v>157</v>
      </c>
      <c r="C865">
        <v>150101</v>
      </c>
      <c r="D865" t="s">
        <v>429</v>
      </c>
      <c r="E865" t="s">
        <v>370</v>
      </c>
      <c r="F865">
        <v>6</v>
      </c>
      <c r="G865" s="2">
        <f>VLOOKUP(C:C,[1]汇总表!$A:$E,5,0)</f>
        <v>0</v>
      </c>
    </row>
    <row r="866" customHeight="1" spans="1:7">
      <c r="A866" s="7">
        <v>343</v>
      </c>
      <c r="B866" s="7" t="s">
        <v>157</v>
      </c>
      <c r="C866">
        <v>150092</v>
      </c>
      <c r="D866" t="s">
        <v>410</v>
      </c>
      <c r="E866" t="s">
        <v>411</v>
      </c>
      <c r="F866">
        <v>6</v>
      </c>
      <c r="G866" s="2">
        <f>VLOOKUP(C:C,[1]汇总表!$A:$E,5,0)</f>
        <v>0</v>
      </c>
    </row>
    <row r="867" customHeight="1" spans="1:7">
      <c r="A867" s="7">
        <v>343</v>
      </c>
      <c r="B867" s="7" t="s">
        <v>157</v>
      </c>
      <c r="C867">
        <v>150090</v>
      </c>
      <c r="D867" t="s">
        <v>369</v>
      </c>
      <c r="E867" t="s">
        <v>370</v>
      </c>
      <c r="F867">
        <v>36</v>
      </c>
      <c r="G867" s="2">
        <f>VLOOKUP(C:C,[1]汇总表!$A:$E,5,0)</f>
        <v>0</v>
      </c>
    </row>
    <row r="868" customHeight="1" spans="1:7">
      <c r="A868" s="7">
        <v>343</v>
      </c>
      <c r="B868" s="7" t="s">
        <v>157</v>
      </c>
      <c r="C868">
        <v>150088</v>
      </c>
      <c r="D868" t="s">
        <v>375</v>
      </c>
      <c r="E868" t="s">
        <v>376</v>
      </c>
      <c r="F868">
        <v>12</v>
      </c>
      <c r="G868" s="2">
        <f>VLOOKUP(C:C,[1]汇总表!$A:$E,5,0)</f>
        <v>0</v>
      </c>
    </row>
    <row r="869" customHeight="1" spans="1:7">
      <c r="A869" s="7">
        <v>343</v>
      </c>
      <c r="B869" s="7" t="s">
        <v>157</v>
      </c>
      <c r="C869">
        <v>150086</v>
      </c>
      <c r="D869" t="s">
        <v>397</v>
      </c>
      <c r="E869" t="s">
        <v>372</v>
      </c>
      <c r="F869">
        <v>6</v>
      </c>
      <c r="G869" s="2">
        <f>VLOOKUP(C:C,[1]汇总表!$A:$E,5,0)</f>
        <v>0</v>
      </c>
    </row>
    <row r="870" customHeight="1" spans="1:7">
      <c r="A870" s="7">
        <v>343</v>
      </c>
      <c r="B870" s="7" t="s">
        <v>157</v>
      </c>
      <c r="C870">
        <v>150077</v>
      </c>
      <c r="D870" t="s">
        <v>389</v>
      </c>
      <c r="E870" t="s">
        <v>382</v>
      </c>
      <c r="F870">
        <v>6</v>
      </c>
      <c r="G870" s="2">
        <f>VLOOKUP(C:C,[1]汇总表!$A:$E,5,0)</f>
        <v>0</v>
      </c>
    </row>
    <row r="871" customHeight="1" spans="1:7">
      <c r="A871" s="7">
        <v>365</v>
      </c>
      <c r="B871" s="7" t="s">
        <v>152</v>
      </c>
      <c r="C871">
        <v>242576</v>
      </c>
      <c r="D871" t="s">
        <v>416</v>
      </c>
      <c r="E871" t="s">
        <v>378</v>
      </c>
      <c r="F871">
        <v>6</v>
      </c>
      <c r="G871" s="2">
        <f>VLOOKUP(C:C,[1]汇总表!$A:$E,5,0)</f>
        <v>0</v>
      </c>
    </row>
    <row r="872" customHeight="1" spans="1:7">
      <c r="A872" s="7">
        <v>365</v>
      </c>
      <c r="B872" s="7" t="s">
        <v>152</v>
      </c>
      <c r="C872">
        <v>242575</v>
      </c>
      <c r="D872" t="s">
        <v>402</v>
      </c>
      <c r="E872" t="s">
        <v>370</v>
      </c>
      <c r="F872">
        <v>6</v>
      </c>
      <c r="G872" s="2">
        <f>VLOOKUP(C:C,[1]汇总表!$A:$E,5,0)</f>
        <v>0</v>
      </c>
    </row>
    <row r="873" customHeight="1" spans="1:7">
      <c r="A873" s="7">
        <v>365</v>
      </c>
      <c r="B873" s="7" t="s">
        <v>152</v>
      </c>
      <c r="C873">
        <v>242574</v>
      </c>
      <c r="D873" t="s">
        <v>404</v>
      </c>
      <c r="E873" t="s">
        <v>392</v>
      </c>
      <c r="F873">
        <v>6</v>
      </c>
      <c r="G873" s="2">
        <f>VLOOKUP(C:C,[1]汇总表!$A:$E,5,0)</f>
        <v>0</v>
      </c>
    </row>
    <row r="874" customHeight="1" spans="1:7">
      <c r="A874" s="7">
        <v>365</v>
      </c>
      <c r="B874" s="7" t="s">
        <v>152</v>
      </c>
      <c r="C874">
        <v>215787</v>
      </c>
      <c r="D874" t="s">
        <v>383</v>
      </c>
      <c r="E874" t="s">
        <v>382</v>
      </c>
      <c r="F874">
        <v>18</v>
      </c>
      <c r="G874" s="2">
        <f>VLOOKUP(C:C,[1]汇总表!$A:$E,5,0)</f>
        <v>0</v>
      </c>
    </row>
    <row r="875" customHeight="1" spans="1:7">
      <c r="A875" s="7">
        <v>365</v>
      </c>
      <c r="B875" s="7" t="s">
        <v>152</v>
      </c>
      <c r="C875">
        <v>214783</v>
      </c>
      <c r="D875" t="s">
        <v>418</v>
      </c>
      <c r="E875" t="s">
        <v>378</v>
      </c>
      <c r="F875">
        <v>6</v>
      </c>
      <c r="G875" s="2">
        <f>VLOOKUP(C:C,[1]汇总表!$A:$E,5,0)</f>
        <v>0</v>
      </c>
    </row>
    <row r="876" customHeight="1" spans="1:7">
      <c r="A876" s="7">
        <v>365</v>
      </c>
      <c r="B876" s="7" t="s">
        <v>152</v>
      </c>
      <c r="C876">
        <v>214782</v>
      </c>
      <c r="D876" t="s">
        <v>419</v>
      </c>
      <c r="E876" t="s">
        <v>370</v>
      </c>
      <c r="F876">
        <v>6</v>
      </c>
      <c r="G876" s="2">
        <f>VLOOKUP(C:C,[1]汇总表!$A:$E,5,0)</f>
        <v>0</v>
      </c>
    </row>
    <row r="877" customHeight="1" spans="1:7">
      <c r="A877" s="7">
        <v>365</v>
      </c>
      <c r="B877" s="7" t="s">
        <v>152</v>
      </c>
      <c r="C877">
        <v>214778</v>
      </c>
      <c r="D877" t="s">
        <v>377</v>
      </c>
      <c r="E877" t="s">
        <v>378</v>
      </c>
      <c r="F877">
        <v>6</v>
      </c>
      <c r="G877" s="2">
        <f>VLOOKUP(C:C,[1]汇总表!$A:$E,5,0)</f>
        <v>0</v>
      </c>
    </row>
    <row r="878" customHeight="1" spans="1:7">
      <c r="A878" s="7">
        <v>365</v>
      </c>
      <c r="B878" s="7" t="s">
        <v>152</v>
      </c>
      <c r="C878">
        <v>194146</v>
      </c>
      <c r="D878" t="s">
        <v>452</v>
      </c>
      <c r="E878" t="s">
        <v>453</v>
      </c>
      <c r="F878">
        <v>6</v>
      </c>
      <c r="G878" s="2" t="str">
        <f>VLOOKUP(C:C,[1]汇总表!$A:$E,5,0)</f>
        <v>停产</v>
      </c>
    </row>
    <row r="879" customHeight="1" spans="1:7">
      <c r="A879" s="7">
        <v>365</v>
      </c>
      <c r="B879" s="7" t="s">
        <v>152</v>
      </c>
      <c r="C879">
        <v>185363</v>
      </c>
      <c r="D879" t="e">
        <v>#N/A</v>
      </c>
      <c r="E879" t="e">
        <v>#N/A</v>
      </c>
      <c r="F879">
        <v>6</v>
      </c>
      <c r="G879" s="2" t="s">
        <v>440</v>
      </c>
    </row>
    <row r="880" customHeight="1" spans="1:7">
      <c r="A880" s="7">
        <v>365</v>
      </c>
      <c r="B880" s="7" t="s">
        <v>152</v>
      </c>
      <c r="C880">
        <v>185347</v>
      </c>
      <c r="D880" t="s">
        <v>409</v>
      </c>
      <c r="E880" t="s">
        <v>398</v>
      </c>
      <c r="F880">
        <v>6</v>
      </c>
      <c r="G880" s="2" t="str">
        <f>VLOOKUP(C:C,[1]汇总表!$A:$E,5,0)</f>
        <v>有货但不好卖</v>
      </c>
    </row>
    <row r="881" customHeight="1" spans="1:7">
      <c r="A881" s="7">
        <v>365</v>
      </c>
      <c r="B881" s="7" t="s">
        <v>152</v>
      </c>
      <c r="C881">
        <v>181301</v>
      </c>
      <c r="D881" t="s">
        <v>395</v>
      </c>
      <c r="E881" t="s">
        <v>396</v>
      </c>
      <c r="F881">
        <v>18</v>
      </c>
      <c r="G881" s="2">
        <f>VLOOKUP(C:C,[1]汇总表!$A:$E,5,0)</f>
        <v>0</v>
      </c>
    </row>
    <row r="882" customHeight="1" spans="1:7">
      <c r="A882" s="7">
        <v>365</v>
      </c>
      <c r="B882" s="7" t="s">
        <v>152</v>
      </c>
      <c r="C882">
        <v>181299</v>
      </c>
      <c r="D882" t="s">
        <v>373</v>
      </c>
      <c r="E882" t="s">
        <v>370</v>
      </c>
      <c r="F882">
        <v>18</v>
      </c>
      <c r="G882" s="2">
        <f>VLOOKUP(C:C,[1]汇总表!$A:$E,5,0)</f>
        <v>0</v>
      </c>
    </row>
    <row r="883" customHeight="1" spans="1:7">
      <c r="A883" s="7">
        <v>365</v>
      </c>
      <c r="B883" s="7" t="s">
        <v>152</v>
      </c>
      <c r="C883">
        <v>181297</v>
      </c>
      <c r="D883" t="s">
        <v>371</v>
      </c>
      <c r="E883" t="s">
        <v>372</v>
      </c>
      <c r="F883">
        <v>18</v>
      </c>
      <c r="G883" s="2">
        <f>VLOOKUP(C:C,[1]汇总表!$A:$E,5,0)</f>
        <v>0</v>
      </c>
    </row>
    <row r="884" customHeight="1" spans="1:7">
      <c r="A884" s="7">
        <v>365</v>
      </c>
      <c r="B884" s="7" t="s">
        <v>152</v>
      </c>
      <c r="C884">
        <v>172377</v>
      </c>
      <c r="D884" t="s">
        <v>381</v>
      </c>
      <c r="E884" t="s">
        <v>382</v>
      </c>
      <c r="F884">
        <v>18</v>
      </c>
      <c r="G884" s="2">
        <f>VLOOKUP(C:C,[1]汇总表!$A:$E,5,0)</f>
        <v>0</v>
      </c>
    </row>
    <row r="885" customHeight="1" spans="1:7">
      <c r="A885" s="7">
        <v>365</v>
      </c>
      <c r="B885" s="7" t="s">
        <v>152</v>
      </c>
      <c r="C885">
        <v>166670</v>
      </c>
      <c r="D885" t="s">
        <v>379</v>
      </c>
      <c r="E885" t="s">
        <v>380</v>
      </c>
      <c r="F885">
        <v>12</v>
      </c>
      <c r="G885" s="2">
        <f>VLOOKUP(C:C,[1]汇总表!$A:$E,5,0)</f>
        <v>0</v>
      </c>
    </row>
    <row r="886" customHeight="1" spans="1:7">
      <c r="A886" s="7">
        <v>365</v>
      </c>
      <c r="B886" s="7" t="s">
        <v>152</v>
      </c>
      <c r="C886">
        <v>150102</v>
      </c>
      <c r="D886" t="s">
        <v>391</v>
      </c>
      <c r="E886" t="s">
        <v>392</v>
      </c>
      <c r="F886">
        <v>6</v>
      </c>
      <c r="G886" s="2">
        <f>VLOOKUP(C:C,[1]汇总表!$A:$E,5,0)</f>
        <v>0</v>
      </c>
    </row>
    <row r="887" customHeight="1" spans="1:7">
      <c r="A887" s="7">
        <v>365</v>
      </c>
      <c r="B887" s="7" t="s">
        <v>152</v>
      </c>
      <c r="C887">
        <v>150101</v>
      </c>
      <c r="D887" t="s">
        <v>429</v>
      </c>
      <c r="E887" t="s">
        <v>370</v>
      </c>
      <c r="F887">
        <v>6</v>
      </c>
      <c r="G887" s="2">
        <f>VLOOKUP(C:C,[1]汇总表!$A:$E,5,0)</f>
        <v>0</v>
      </c>
    </row>
    <row r="888" customHeight="1" spans="1:7">
      <c r="A888" s="7">
        <v>365</v>
      </c>
      <c r="B888" s="7" t="s">
        <v>152</v>
      </c>
      <c r="C888">
        <v>150096</v>
      </c>
      <c r="D888" t="s">
        <v>406</v>
      </c>
      <c r="E888" t="s">
        <v>370</v>
      </c>
      <c r="F888">
        <v>6</v>
      </c>
      <c r="G888" s="2">
        <f>VLOOKUP(C:C,[1]汇总表!$A:$E,5,0)</f>
        <v>0</v>
      </c>
    </row>
    <row r="889" customHeight="1" spans="1:7">
      <c r="A889" s="7">
        <v>365</v>
      </c>
      <c r="B889" s="7" t="s">
        <v>152</v>
      </c>
      <c r="C889">
        <v>150095</v>
      </c>
      <c r="D889" t="s">
        <v>407</v>
      </c>
      <c r="E889" t="s">
        <v>378</v>
      </c>
      <c r="F889">
        <v>6</v>
      </c>
      <c r="G889" s="2">
        <f>VLOOKUP(C:C,[1]汇总表!$A:$E,5,0)</f>
        <v>0</v>
      </c>
    </row>
    <row r="890" customHeight="1" spans="1:7">
      <c r="A890" s="7">
        <v>365</v>
      </c>
      <c r="B890" s="7" t="s">
        <v>152</v>
      </c>
      <c r="C890">
        <v>150093</v>
      </c>
      <c r="D890" t="s">
        <v>387</v>
      </c>
      <c r="E890" t="s">
        <v>388</v>
      </c>
      <c r="F890">
        <v>18</v>
      </c>
      <c r="G890" s="2">
        <f>VLOOKUP(C:C,[1]汇总表!$A:$E,5,0)</f>
        <v>0</v>
      </c>
    </row>
    <row r="891" customHeight="1" spans="1:7">
      <c r="A891" s="7">
        <v>365</v>
      </c>
      <c r="B891" s="7" t="s">
        <v>152</v>
      </c>
      <c r="C891">
        <v>150092</v>
      </c>
      <c r="D891" t="s">
        <v>410</v>
      </c>
      <c r="E891" t="s">
        <v>411</v>
      </c>
      <c r="F891">
        <v>12</v>
      </c>
      <c r="G891" s="2">
        <f>VLOOKUP(C:C,[1]汇总表!$A:$E,5,0)</f>
        <v>0</v>
      </c>
    </row>
    <row r="892" customHeight="1" spans="1:7">
      <c r="A892" s="7">
        <v>365</v>
      </c>
      <c r="B892" s="7" t="s">
        <v>152</v>
      </c>
      <c r="C892">
        <v>150091</v>
      </c>
      <c r="D892" t="s">
        <v>369</v>
      </c>
      <c r="E892" t="s">
        <v>398</v>
      </c>
      <c r="F892">
        <v>6</v>
      </c>
      <c r="G892" s="2">
        <f>VLOOKUP(C:C,[1]汇总表!$A:$E,5,0)</f>
        <v>0</v>
      </c>
    </row>
    <row r="893" customHeight="1" spans="1:7">
      <c r="A893" s="7">
        <v>365</v>
      </c>
      <c r="B893" s="7" t="s">
        <v>152</v>
      </c>
      <c r="C893">
        <v>150090</v>
      </c>
      <c r="D893" t="s">
        <v>369</v>
      </c>
      <c r="E893" t="s">
        <v>370</v>
      </c>
      <c r="F893">
        <v>40</v>
      </c>
      <c r="G893" s="2">
        <f>VLOOKUP(C:C,[1]汇总表!$A:$E,5,0)</f>
        <v>0</v>
      </c>
    </row>
    <row r="894" customHeight="1" spans="1:7">
      <c r="A894" s="7">
        <v>365</v>
      </c>
      <c r="B894" s="7" t="s">
        <v>152</v>
      </c>
      <c r="C894">
        <v>150089</v>
      </c>
      <c r="D894" t="s">
        <v>374</v>
      </c>
      <c r="E894" t="s">
        <v>372</v>
      </c>
      <c r="F894">
        <v>18</v>
      </c>
      <c r="G894" s="2">
        <f>VLOOKUP(C:C,[1]汇总表!$A:$E,5,0)</f>
        <v>0</v>
      </c>
    </row>
    <row r="895" customHeight="1" spans="1:7">
      <c r="A895" s="7">
        <v>365</v>
      </c>
      <c r="B895" s="7" t="s">
        <v>152</v>
      </c>
      <c r="C895">
        <v>150088</v>
      </c>
      <c r="D895" t="s">
        <v>375</v>
      </c>
      <c r="E895" t="s">
        <v>376</v>
      </c>
      <c r="F895">
        <v>6</v>
      </c>
      <c r="G895" s="2">
        <f>VLOOKUP(C:C,[1]汇总表!$A:$E,5,0)</f>
        <v>0</v>
      </c>
    </row>
    <row r="896" customHeight="1" spans="1:7">
      <c r="A896" s="7">
        <v>365</v>
      </c>
      <c r="B896" s="7" t="s">
        <v>152</v>
      </c>
      <c r="C896">
        <v>150088</v>
      </c>
      <c r="D896" t="s">
        <v>375</v>
      </c>
      <c r="E896" t="s">
        <v>376</v>
      </c>
      <c r="F896">
        <v>12</v>
      </c>
      <c r="G896" s="2">
        <f>VLOOKUP(C:C,[1]汇总表!$A:$E,5,0)</f>
        <v>0</v>
      </c>
    </row>
    <row r="897" customHeight="1" spans="1:7">
      <c r="A897" s="7">
        <v>365</v>
      </c>
      <c r="B897" s="7" t="s">
        <v>152</v>
      </c>
      <c r="C897">
        <v>150087</v>
      </c>
      <c r="D897" t="s">
        <v>400</v>
      </c>
      <c r="E897" t="s">
        <v>401</v>
      </c>
      <c r="F897">
        <v>6</v>
      </c>
      <c r="G897" s="2">
        <f>VLOOKUP(C:C,[1]汇总表!$A:$E,5,0)</f>
        <v>0</v>
      </c>
    </row>
    <row r="898" customHeight="1" spans="1:7">
      <c r="A898" s="7">
        <v>365</v>
      </c>
      <c r="B898" s="7" t="s">
        <v>152</v>
      </c>
      <c r="C898">
        <v>150086</v>
      </c>
      <c r="D898" t="s">
        <v>397</v>
      </c>
      <c r="E898" t="s">
        <v>372</v>
      </c>
      <c r="F898">
        <v>6</v>
      </c>
      <c r="G898" s="2">
        <f>VLOOKUP(C:C,[1]汇总表!$A:$E,5,0)</f>
        <v>0</v>
      </c>
    </row>
    <row r="899" customHeight="1" spans="1:7">
      <c r="A899" s="7">
        <v>365</v>
      </c>
      <c r="B899" s="7" t="s">
        <v>152</v>
      </c>
      <c r="C899">
        <v>150077</v>
      </c>
      <c r="D899" t="s">
        <v>389</v>
      </c>
      <c r="E899" t="s">
        <v>382</v>
      </c>
      <c r="F899">
        <v>12</v>
      </c>
      <c r="G899" s="2">
        <f>VLOOKUP(C:C,[1]汇总表!$A:$E,5,0)</f>
        <v>0</v>
      </c>
    </row>
    <row r="900" customHeight="1" spans="1:7">
      <c r="A900" s="7">
        <v>365</v>
      </c>
      <c r="B900" s="7" t="s">
        <v>152</v>
      </c>
      <c r="C900">
        <v>89062</v>
      </c>
      <c r="D900" t="s">
        <v>405</v>
      </c>
      <c r="E900" t="s">
        <v>370</v>
      </c>
      <c r="F900">
        <v>6</v>
      </c>
      <c r="G900" s="2">
        <f>VLOOKUP(C:C,[1]汇总表!$A:$E,5,0)</f>
        <v>0</v>
      </c>
    </row>
    <row r="901" customHeight="1" spans="1:7">
      <c r="A901" s="7">
        <v>114286</v>
      </c>
      <c r="B901" s="7" t="s">
        <v>264</v>
      </c>
      <c r="C901">
        <v>245065</v>
      </c>
      <c r="D901" t="s">
        <v>367</v>
      </c>
      <c r="E901" t="s">
        <v>368</v>
      </c>
      <c r="F901">
        <v>60</v>
      </c>
      <c r="G901" s="2">
        <f>VLOOKUP(C:C,[1]汇总表!$A:$E,5,0)</f>
        <v>0</v>
      </c>
    </row>
    <row r="902" customHeight="1" spans="1:7">
      <c r="A902" s="7">
        <v>114286</v>
      </c>
      <c r="B902" s="7" t="s">
        <v>264</v>
      </c>
      <c r="C902">
        <v>215787</v>
      </c>
      <c r="D902" t="s">
        <v>383</v>
      </c>
      <c r="E902" t="s">
        <v>382</v>
      </c>
      <c r="F902">
        <v>10</v>
      </c>
      <c r="G902" s="2">
        <f>VLOOKUP(C:C,[1]汇总表!$A:$E,5,0)</f>
        <v>0</v>
      </c>
    </row>
    <row r="903" customHeight="1" spans="1:7">
      <c r="A903" s="7">
        <v>114286</v>
      </c>
      <c r="B903" s="7" t="s">
        <v>264</v>
      </c>
      <c r="C903">
        <v>184997</v>
      </c>
      <c r="D903" t="s">
        <v>393</v>
      </c>
      <c r="E903" t="s">
        <v>394</v>
      </c>
      <c r="F903">
        <v>9</v>
      </c>
      <c r="G903" s="2">
        <f>VLOOKUP(C:C,[1]汇总表!$A:$E,5,0)</f>
        <v>0</v>
      </c>
    </row>
    <row r="904" customHeight="1" spans="1:7">
      <c r="A904" s="7">
        <v>114286</v>
      </c>
      <c r="B904" s="7" t="s">
        <v>264</v>
      </c>
      <c r="C904">
        <v>181301</v>
      </c>
      <c r="D904" t="s">
        <v>395</v>
      </c>
      <c r="E904" t="s">
        <v>396</v>
      </c>
      <c r="F904">
        <v>15</v>
      </c>
      <c r="G904" s="2">
        <f>VLOOKUP(C:C,[1]汇总表!$A:$E,5,0)</f>
        <v>0</v>
      </c>
    </row>
    <row r="905" customHeight="1" spans="1:7">
      <c r="A905" s="7">
        <v>114286</v>
      </c>
      <c r="B905" s="7" t="s">
        <v>264</v>
      </c>
      <c r="C905">
        <v>181299</v>
      </c>
      <c r="D905" t="s">
        <v>373</v>
      </c>
      <c r="E905" t="s">
        <v>370</v>
      </c>
      <c r="F905">
        <v>5</v>
      </c>
      <c r="G905" s="2">
        <f>VLOOKUP(C:C,[1]汇总表!$A:$E,5,0)</f>
        <v>0</v>
      </c>
    </row>
    <row r="906" customHeight="1" spans="1:7">
      <c r="A906" s="7">
        <v>114286</v>
      </c>
      <c r="B906" s="7" t="s">
        <v>264</v>
      </c>
      <c r="C906">
        <v>181297</v>
      </c>
      <c r="D906" t="s">
        <v>371</v>
      </c>
      <c r="E906" t="s">
        <v>372</v>
      </c>
      <c r="F906">
        <v>5</v>
      </c>
      <c r="G906" s="2">
        <f>VLOOKUP(C:C,[1]汇总表!$A:$E,5,0)</f>
        <v>0</v>
      </c>
    </row>
    <row r="907" customHeight="1" spans="1:7">
      <c r="A907" s="7">
        <v>114286</v>
      </c>
      <c r="B907" s="7" t="s">
        <v>264</v>
      </c>
      <c r="C907">
        <v>172377</v>
      </c>
      <c r="D907" t="s">
        <v>381</v>
      </c>
      <c r="E907" t="s">
        <v>382</v>
      </c>
      <c r="F907">
        <v>20</v>
      </c>
      <c r="G907" s="2">
        <f>VLOOKUP(C:C,[1]汇总表!$A:$E,5,0)</f>
        <v>0</v>
      </c>
    </row>
    <row r="908" customHeight="1" spans="1:7">
      <c r="A908" s="7">
        <v>114286</v>
      </c>
      <c r="B908" s="7" t="s">
        <v>264</v>
      </c>
      <c r="C908">
        <v>166671</v>
      </c>
      <c r="D908" t="s">
        <v>460</v>
      </c>
      <c r="E908" t="s">
        <v>376</v>
      </c>
      <c r="F908">
        <v>10</v>
      </c>
      <c r="G908" s="2" t="str">
        <f>VLOOKUP(C:C,[1]汇总表!$A:$E,5,0)</f>
        <v>专柜</v>
      </c>
    </row>
    <row r="909" customHeight="1" spans="1:7">
      <c r="A909" s="7">
        <v>114286</v>
      </c>
      <c r="B909" s="7" t="s">
        <v>264</v>
      </c>
      <c r="C909">
        <v>150090</v>
      </c>
      <c r="D909" t="s">
        <v>369</v>
      </c>
      <c r="E909" t="s">
        <v>370</v>
      </c>
      <c r="F909">
        <v>12</v>
      </c>
      <c r="G909" s="2">
        <f>VLOOKUP(C:C,[1]汇总表!$A:$E,5,0)</f>
        <v>0</v>
      </c>
    </row>
    <row r="910" customHeight="1" spans="1:7">
      <c r="A910" s="7">
        <v>114286</v>
      </c>
      <c r="B910" s="7" t="s">
        <v>264</v>
      </c>
      <c r="C910">
        <v>150089</v>
      </c>
      <c r="D910" t="s">
        <v>374</v>
      </c>
      <c r="E910" t="s">
        <v>372</v>
      </c>
      <c r="F910">
        <v>9</v>
      </c>
      <c r="G910" s="2">
        <f>VLOOKUP(C:C,[1]汇总表!$A:$E,5,0)</f>
        <v>0</v>
      </c>
    </row>
    <row r="911" customHeight="1" spans="1:7">
      <c r="A911" s="7">
        <v>114286</v>
      </c>
      <c r="B911" s="7" t="s">
        <v>264</v>
      </c>
      <c r="C911">
        <v>150088</v>
      </c>
      <c r="D911" t="s">
        <v>375</v>
      </c>
      <c r="E911" t="s">
        <v>376</v>
      </c>
      <c r="F911">
        <v>12</v>
      </c>
      <c r="G911" s="2">
        <f>VLOOKUP(C:C,[1]汇总表!$A:$E,5,0)</f>
        <v>0</v>
      </c>
    </row>
    <row r="912" customHeight="1" spans="1:7">
      <c r="A912" s="7">
        <v>351</v>
      </c>
      <c r="B912" s="7" t="s">
        <v>227</v>
      </c>
      <c r="C912">
        <v>242576</v>
      </c>
      <c r="D912" t="s">
        <v>416</v>
      </c>
      <c r="E912" t="s">
        <v>378</v>
      </c>
      <c r="F912">
        <v>2</v>
      </c>
      <c r="G912" s="2">
        <f>VLOOKUP(C:C,[1]汇总表!$A:$E,5,0)</f>
        <v>0</v>
      </c>
    </row>
    <row r="913" customHeight="1" spans="1:7">
      <c r="A913" s="7">
        <v>351</v>
      </c>
      <c r="B913" s="7" t="s">
        <v>227</v>
      </c>
      <c r="C913">
        <v>242575</v>
      </c>
      <c r="D913" t="s">
        <v>402</v>
      </c>
      <c r="E913" t="s">
        <v>370</v>
      </c>
      <c r="F913">
        <v>2</v>
      </c>
      <c r="G913" s="2">
        <f>VLOOKUP(C:C,[1]汇总表!$A:$E,5,0)</f>
        <v>0</v>
      </c>
    </row>
    <row r="914" customHeight="1" spans="1:7">
      <c r="A914" s="7">
        <v>351</v>
      </c>
      <c r="B914" s="7" t="s">
        <v>227</v>
      </c>
      <c r="C914">
        <v>242574</v>
      </c>
      <c r="D914" t="s">
        <v>404</v>
      </c>
      <c r="E914" t="s">
        <v>392</v>
      </c>
      <c r="F914">
        <v>2</v>
      </c>
      <c r="G914" s="2">
        <f>VLOOKUP(C:C,[1]汇总表!$A:$E,5,0)</f>
        <v>0</v>
      </c>
    </row>
    <row r="915" customHeight="1" spans="1:7">
      <c r="A915" s="7">
        <v>351</v>
      </c>
      <c r="B915" s="7" t="s">
        <v>227</v>
      </c>
      <c r="C915">
        <v>232093</v>
      </c>
      <c r="D915" t="s">
        <v>423</v>
      </c>
      <c r="E915" t="s">
        <v>370</v>
      </c>
      <c r="F915">
        <v>2</v>
      </c>
      <c r="G915" s="2">
        <f>VLOOKUP(C:C,[1]汇总表!$A:$E,5,0)</f>
        <v>0</v>
      </c>
    </row>
    <row r="916" customHeight="1" spans="1:7">
      <c r="A916" s="7">
        <v>351</v>
      </c>
      <c r="B916" s="7" t="s">
        <v>227</v>
      </c>
      <c r="C916">
        <v>215791</v>
      </c>
      <c r="D916" t="s">
        <v>381</v>
      </c>
      <c r="E916" t="s">
        <v>399</v>
      </c>
      <c r="F916">
        <v>5</v>
      </c>
      <c r="G916" s="2">
        <f>VLOOKUP(C:C,[1]汇总表!$A:$E,5,0)</f>
        <v>0</v>
      </c>
    </row>
    <row r="917" customHeight="1" spans="1:7">
      <c r="A917" s="7">
        <v>351</v>
      </c>
      <c r="B917" s="7" t="s">
        <v>227</v>
      </c>
      <c r="C917">
        <v>214778</v>
      </c>
      <c r="D917" t="s">
        <v>377</v>
      </c>
      <c r="E917" t="s">
        <v>378</v>
      </c>
      <c r="F917">
        <v>4</v>
      </c>
      <c r="G917" s="2">
        <f>VLOOKUP(C:C,[1]汇总表!$A:$E,5,0)</f>
        <v>0</v>
      </c>
    </row>
    <row r="918" customHeight="1" spans="1:7">
      <c r="A918" s="7">
        <v>351</v>
      </c>
      <c r="B918" s="7" t="s">
        <v>227</v>
      </c>
      <c r="C918">
        <v>191176</v>
      </c>
      <c r="D918" t="s">
        <v>424</v>
      </c>
      <c r="E918" t="s">
        <v>370</v>
      </c>
      <c r="F918">
        <v>2</v>
      </c>
      <c r="G918" s="2">
        <f>VLOOKUP(C:C,[1]汇总表!$A:$E,5,0)</f>
        <v>0</v>
      </c>
    </row>
    <row r="919" customHeight="1" spans="1:7">
      <c r="A919" s="7">
        <v>351</v>
      </c>
      <c r="B919" s="7" t="s">
        <v>227</v>
      </c>
      <c r="C919">
        <v>185348</v>
      </c>
      <c r="D919" t="s">
        <v>442</v>
      </c>
      <c r="E919" t="s">
        <v>443</v>
      </c>
      <c r="F919">
        <v>2</v>
      </c>
      <c r="G919" s="2" t="s">
        <v>444</v>
      </c>
    </row>
    <row r="920" customHeight="1" spans="1:7">
      <c r="A920" s="7">
        <v>351</v>
      </c>
      <c r="B920" s="7" t="s">
        <v>227</v>
      </c>
      <c r="C920">
        <v>181301</v>
      </c>
      <c r="D920" t="s">
        <v>395</v>
      </c>
      <c r="E920" t="s">
        <v>396</v>
      </c>
      <c r="F920">
        <v>6</v>
      </c>
      <c r="G920" s="2">
        <f>VLOOKUP(C:C,[1]汇总表!$A:$E,5,0)</f>
        <v>0</v>
      </c>
    </row>
    <row r="921" customHeight="1" spans="1:7">
      <c r="A921" s="7">
        <v>351</v>
      </c>
      <c r="B921" s="7" t="s">
        <v>227</v>
      </c>
      <c r="C921">
        <v>150092</v>
      </c>
      <c r="D921" t="s">
        <v>410</v>
      </c>
      <c r="E921" t="s">
        <v>411</v>
      </c>
      <c r="F921">
        <v>4</v>
      </c>
      <c r="G921" s="2">
        <f>VLOOKUP(C:C,[1]汇总表!$A:$E,5,0)</f>
        <v>0</v>
      </c>
    </row>
    <row r="922" customHeight="1" spans="1:7">
      <c r="A922" s="7">
        <v>351</v>
      </c>
      <c r="B922" s="7" t="s">
        <v>227</v>
      </c>
      <c r="C922">
        <v>150091</v>
      </c>
      <c r="D922" t="s">
        <v>369</v>
      </c>
      <c r="E922" t="s">
        <v>398</v>
      </c>
      <c r="F922">
        <v>4</v>
      </c>
      <c r="G922" s="2">
        <f>VLOOKUP(C:C,[1]汇总表!$A:$E,5,0)</f>
        <v>0</v>
      </c>
    </row>
    <row r="923" customHeight="1" spans="1:7">
      <c r="A923" s="7">
        <v>351</v>
      </c>
      <c r="B923" s="7" t="s">
        <v>227</v>
      </c>
      <c r="C923">
        <v>150088</v>
      </c>
      <c r="D923" t="s">
        <v>375</v>
      </c>
      <c r="E923" t="s">
        <v>376</v>
      </c>
      <c r="F923">
        <v>2</v>
      </c>
      <c r="G923" s="2">
        <f>VLOOKUP(C:C,[1]汇总表!$A:$E,5,0)</f>
        <v>0</v>
      </c>
    </row>
    <row r="924" customHeight="1" spans="1:7">
      <c r="A924" s="7">
        <v>351</v>
      </c>
      <c r="B924" s="7" t="s">
        <v>227</v>
      </c>
      <c r="C924">
        <v>89062</v>
      </c>
      <c r="D924" t="s">
        <v>405</v>
      </c>
      <c r="E924" t="s">
        <v>370</v>
      </c>
      <c r="F924">
        <v>2</v>
      </c>
      <c r="G924" s="2">
        <f>VLOOKUP(C:C,[1]汇总表!$A:$E,5,0)</f>
        <v>0</v>
      </c>
    </row>
    <row r="925" customHeight="1" spans="1:7">
      <c r="A925" s="7">
        <v>114622</v>
      </c>
      <c r="B925" s="7" t="s">
        <v>23</v>
      </c>
      <c r="C925">
        <v>242575</v>
      </c>
      <c r="D925" t="s">
        <v>402</v>
      </c>
      <c r="E925" t="s">
        <v>370</v>
      </c>
      <c r="F925">
        <v>4</v>
      </c>
      <c r="G925" s="2">
        <f>VLOOKUP(C:C,[1]汇总表!$A:$E,5,0)</f>
        <v>0</v>
      </c>
    </row>
    <row r="926" customHeight="1" spans="1:7">
      <c r="A926" s="7">
        <v>114622</v>
      </c>
      <c r="B926" s="7" t="s">
        <v>23</v>
      </c>
      <c r="C926">
        <v>232483</v>
      </c>
      <c r="D926" t="s">
        <v>408</v>
      </c>
      <c r="E926" t="s">
        <v>376</v>
      </c>
      <c r="F926">
        <v>6</v>
      </c>
      <c r="G926" s="2">
        <f>VLOOKUP(C:C,[1]汇总表!$A:$E,5,0)</f>
        <v>0</v>
      </c>
    </row>
    <row r="927" customHeight="1" spans="1:7">
      <c r="A927" s="7">
        <v>114622</v>
      </c>
      <c r="B927" s="7" t="s">
        <v>23</v>
      </c>
      <c r="C927">
        <v>218919</v>
      </c>
      <c r="D927" t="s">
        <v>430</v>
      </c>
      <c r="E927" t="s">
        <v>372</v>
      </c>
      <c r="F927">
        <v>4</v>
      </c>
      <c r="G927" s="2">
        <f>VLOOKUP(C:C,[1]汇总表!$A:$E,5,0)</f>
        <v>0</v>
      </c>
    </row>
    <row r="928" customHeight="1" spans="1:7">
      <c r="A928" s="7">
        <v>114622</v>
      </c>
      <c r="B928" s="7" t="s">
        <v>23</v>
      </c>
      <c r="C928">
        <v>218904</v>
      </c>
      <c r="D928" t="s">
        <v>384</v>
      </c>
      <c r="E928" t="s">
        <v>385</v>
      </c>
      <c r="F928">
        <v>4</v>
      </c>
      <c r="G928" s="2">
        <f>VLOOKUP(C:C,[1]汇总表!$A:$E,5,0)</f>
        <v>0</v>
      </c>
    </row>
    <row r="929" customHeight="1" spans="1:7">
      <c r="A929" s="7">
        <v>114622</v>
      </c>
      <c r="B929" s="7" t="s">
        <v>23</v>
      </c>
      <c r="C929">
        <v>215787</v>
      </c>
      <c r="D929" t="s">
        <v>383</v>
      </c>
      <c r="E929" t="s">
        <v>382</v>
      </c>
      <c r="F929">
        <v>10</v>
      </c>
      <c r="G929" s="2">
        <f>VLOOKUP(C:C,[1]汇总表!$A:$E,5,0)</f>
        <v>0</v>
      </c>
    </row>
    <row r="930" customHeight="1" spans="1:7">
      <c r="A930" s="7">
        <v>114622</v>
      </c>
      <c r="B930" s="7" t="s">
        <v>23</v>
      </c>
      <c r="C930">
        <v>215787</v>
      </c>
      <c r="D930" t="s">
        <v>383</v>
      </c>
      <c r="E930" t="s">
        <v>382</v>
      </c>
      <c r="F930">
        <v>6</v>
      </c>
      <c r="G930" s="2">
        <f>VLOOKUP(C:C,[1]汇总表!$A:$E,5,0)</f>
        <v>0</v>
      </c>
    </row>
    <row r="931" customHeight="1" spans="1:7">
      <c r="A931" s="7">
        <v>114622</v>
      </c>
      <c r="B931" s="7" t="s">
        <v>23</v>
      </c>
      <c r="C931">
        <v>214778</v>
      </c>
      <c r="D931" t="s">
        <v>377</v>
      </c>
      <c r="E931" t="s">
        <v>378</v>
      </c>
      <c r="F931">
        <v>5</v>
      </c>
      <c r="G931" s="2">
        <f>VLOOKUP(C:C,[1]汇总表!$A:$E,5,0)</f>
        <v>0</v>
      </c>
    </row>
    <row r="932" customHeight="1" spans="1:7">
      <c r="A932" s="7">
        <v>114622</v>
      </c>
      <c r="B932" s="7" t="s">
        <v>23</v>
      </c>
      <c r="C932">
        <v>204080</v>
      </c>
      <c r="D932" t="s">
        <v>412</v>
      </c>
      <c r="E932" t="s">
        <v>372</v>
      </c>
      <c r="F932">
        <v>8</v>
      </c>
      <c r="G932" s="2">
        <f>VLOOKUP(C:C,[1]汇总表!$A:$E,5,0)</f>
        <v>0</v>
      </c>
    </row>
    <row r="933" customHeight="1" spans="1:7">
      <c r="A933" s="7">
        <v>114622</v>
      </c>
      <c r="B933" s="7" t="s">
        <v>23</v>
      </c>
      <c r="C933">
        <v>204077</v>
      </c>
      <c r="D933" t="s">
        <v>415</v>
      </c>
      <c r="E933" t="s">
        <v>370</v>
      </c>
      <c r="F933">
        <v>4</v>
      </c>
      <c r="G933" s="2">
        <f>VLOOKUP(C:C,[1]汇总表!$A:$E,5,0)</f>
        <v>0</v>
      </c>
    </row>
    <row r="934" customHeight="1" spans="1:7">
      <c r="A934" s="7">
        <v>114622</v>
      </c>
      <c r="B934" s="7" t="s">
        <v>23</v>
      </c>
      <c r="C934">
        <v>191176</v>
      </c>
      <c r="D934" t="s">
        <v>424</v>
      </c>
      <c r="E934" t="s">
        <v>370</v>
      </c>
      <c r="F934">
        <v>4</v>
      </c>
      <c r="G934" s="2">
        <f>VLOOKUP(C:C,[1]汇总表!$A:$E,5,0)</f>
        <v>0</v>
      </c>
    </row>
    <row r="935" customHeight="1" spans="1:7">
      <c r="A935" s="7">
        <v>114622</v>
      </c>
      <c r="B935" s="7" t="s">
        <v>23</v>
      </c>
      <c r="C935">
        <v>191176</v>
      </c>
      <c r="D935" t="s">
        <v>424</v>
      </c>
      <c r="E935" t="s">
        <v>370</v>
      </c>
      <c r="F935">
        <v>4</v>
      </c>
      <c r="G935" s="2">
        <f>VLOOKUP(C:C,[1]汇总表!$A:$E,5,0)</f>
        <v>0</v>
      </c>
    </row>
    <row r="936" customHeight="1" spans="1:7">
      <c r="A936" s="7">
        <v>114622</v>
      </c>
      <c r="B936" s="7" t="s">
        <v>23</v>
      </c>
      <c r="C936">
        <v>191033</v>
      </c>
      <c r="D936" t="s">
        <v>386</v>
      </c>
      <c r="E936" t="s">
        <v>378</v>
      </c>
      <c r="F936">
        <v>10</v>
      </c>
      <c r="G936" s="2">
        <f>VLOOKUP(C:C,[1]汇总表!$A:$E,5,0)</f>
        <v>0</v>
      </c>
    </row>
    <row r="937" customHeight="1" spans="1:7">
      <c r="A937" s="7">
        <v>114622</v>
      </c>
      <c r="B937" s="7" t="s">
        <v>23</v>
      </c>
      <c r="C937">
        <v>191033</v>
      </c>
      <c r="D937" t="s">
        <v>386</v>
      </c>
      <c r="E937" t="s">
        <v>378</v>
      </c>
      <c r="F937">
        <v>4</v>
      </c>
      <c r="G937" s="2">
        <f>VLOOKUP(C:C,[1]汇总表!$A:$E,5,0)</f>
        <v>0</v>
      </c>
    </row>
    <row r="938" customHeight="1" spans="1:7">
      <c r="A938" s="7">
        <v>114622</v>
      </c>
      <c r="B938" s="7" t="s">
        <v>23</v>
      </c>
      <c r="C938">
        <v>185348</v>
      </c>
      <c r="D938" t="s">
        <v>442</v>
      </c>
      <c r="E938" t="s">
        <v>443</v>
      </c>
      <c r="F938">
        <v>4</v>
      </c>
      <c r="G938" s="2" t="s">
        <v>444</v>
      </c>
    </row>
    <row r="939" customHeight="1" spans="1:7">
      <c r="A939" s="7">
        <v>114622</v>
      </c>
      <c r="B939" s="7" t="s">
        <v>23</v>
      </c>
      <c r="C939">
        <v>184997</v>
      </c>
      <c r="D939" t="s">
        <v>393</v>
      </c>
      <c r="E939" t="s">
        <v>394</v>
      </c>
      <c r="F939">
        <v>10</v>
      </c>
      <c r="G939" s="2">
        <f>VLOOKUP(C:C,[1]汇总表!$A:$E,5,0)</f>
        <v>0</v>
      </c>
    </row>
    <row r="940" customHeight="1" spans="1:7">
      <c r="A940" s="7">
        <v>114622</v>
      </c>
      <c r="B940" s="7" t="s">
        <v>23</v>
      </c>
      <c r="C940">
        <v>184997</v>
      </c>
      <c r="D940" t="s">
        <v>393</v>
      </c>
      <c r="E940" t="s">
        <v>394</v>
      </c>
      <c r="F940">
        <v>3</v>
      </c>
      <c r="G940" s="2">
        <f>VLOOKUP(C:C,[1]汇总表!$A:$E,5,0)</f>
        <v>0</v>
      </c>
    </row>
    <row r="941" customHeight="1" spans="1:7">
      <c r="A941" s="7">
        <v>114622</v>
      </c>
      <c r="B941" s="7" t="s">
        <v>23</v>
      </c>
      <c r="C941">
        <v>172377</v>
      </c>
      <c r="D941" t="s">
        <v>381</v>
      </c>
      <c r="E941" t="s">
        <v>382</v>
      </c>
      <c r="F941">
        <v>10</v>
      </c>
      <c r="G941" s="2">
        <f>VLOOKUP(C:C,[1]汇总表!$A:$E,5,0)</f>
        <v>0</v>
      </c>
    </row>
    <row r="942" customHeight="1" spans="1:7">
      <c r="A942" s="7">
        <v>114622</v>
      </c>
      <c r="B942" s="7" t="s">
        <v>23</v>
      </c>
      <c r="C942">
        <v>166670</v>
      </c>
      <c r="D942" t="s">
        <v>379</v>
      </c>
      <c r="E942" t="s">
        <v>380</v>
      </c>
      <c r="F942">
        <v>10</v>
      </c>
      <c r="G942" s="2">
        <f>VLOOKUP(C:C,[1]汇总表!$A:$E,5,0)</f>
        <v>0</v>
      </c>
    </row>
    <row r="943" customHeight="1" spans="1:7">
      <c r="A943" s="7">
        <v>114622</v>
      </c>
      <c r="B943" s="7" t="s">
        <v>23</v>
      </c>
      <c r="C943">
        <v>150096</v>
      </c>
      <c r="D943" t="s">
        <v>406</v>
      </c>
      <c r="E943" t="s">
        <v>370</v>
      </c>
      <c r="F943">
        <v>6</v>
      </c>
      <c r="G943" s="2">
        <f>VLOOKUP(C:C,[1]汇总表!$A:$E,5,0)</f>
        <v>0</v>
      </c>
    </row>
    <row r="944" customHeight="1" spans="1:7">
      <c r="A944" s="7">
        <v>114622</v>
      </c>
      <c r="B944" s="7" t="s">
        <v>23</v>
      </c>
      <c r="C944">
        <v>150091</v>
      </c>
      <c r="D944" t="s">
        <v>369</v>
      </c>
      <c r="E944" t="s">
        <v>398</v>
      </c>
      <c r="F944">
        <v>4</v>
      </c>
      <c r="G944" s="2">
        <f>VLOOKUP(C:C,[1]汇总表!$A:$E,5,0)</f>
        <v>0</v>
      </c>
    </row>
    <row r="945" customHeight="1" spans="1:7">
      <c r="A945" s="7">
        <v>114622</v>
      </c>
      <c r="B945" s="7" t="s">
        <v>23</v>
      </c>
      <c r="C945">
        <v>150090</v>
      </c>
      <c r="D945" t="s">
        <v>369</v>
      </c>
      <c r="E945" t="s">
        <v>370</v>
      </c>
      <c r="F945">
        <v>28</v>
      </c>
      <c r="G945" s="2">
        <f>VLOOKUP(C:C,[1]汇总表!$A:$E,5,0)</f>
        <v>0</v>
      </c>
    </row>
    <row r="946" customHeight="1" spans="1:7">
      <c r="A946" s="7">
        <v>114622</v>
      </c>
      <c r="B946" s="7" t="s">
        <v>23</v>
      </c>
      <c r="C946">
        <v>150090</v>
      </c>
      <c r="D946" t="s">
        <v>369</v>
      </c>
      <c r="E946" t="s">
        <v>370</v>
      </c>
      <c r="F946">
        <v>20</v>
      </c>
      <c r="G946" s="2">
        <f>VLOOKUP(C:C,[1]汇总表!$A:$E,5,0)</f>
        <v>0</v>
      </c>
    </row>
    <row r="947" customHeight="1" spans="1:7">
      <c r="A947" s="7">
        <v>114622</v>
      </c>
      <c r="B947" s="7" t="s">
        <v>23</v>
      </c>
      <c r="C947">
        <v>150089</v>
      </c>
      <c r="D947" t="s">
        <v>374</v>
      </c>
      <c r="E947" t="s">
        <v>372</v>
      </c>
      <c r="F947">
        <v>10</v>
      </c>
      <c r="G947" s="2">
        <f>VLOOKUP(C:C,[1]汇总表!$A:$E,5,0)</f>
        <v>0</v>
      </c>
    </row>
    <row r="948" customHeight="1" spans="1:7">
      <c r="A948" s="7">
        <v>114622</v>
      </c>
      <c r="B948" s="7" t="s">
        <v>23</v>
      </c>
      <c r="C948">
        <v>150088</v>
      </c>
      <c r="D948" t="s">
        <v>375</v>
      </c>
      <c r="E948" t="s">
        <v>376</v>
      </c>
      <c r="F948">
        <v>6</v>
      </c>
      <c r="G948" s="2">
        <f>VLOOKUP(C:C,[1]汇总表!$A:$E,5,0)</f>
        <v>0</v>
      </c>
    </row>
    <row r="949" customHeight="1" spans="1:7">
      <c r="A949" s="7">
        <v>114622</v>
      </c>
      <c r="B949" s="7" t="s">
        <v>23</v>
      </c>
      <c r="C949">
        <v>150087</v>
      </c>
      <c r="D949" t="s">
        <v>400</v>
      </c>
      <c r="E949" t="s">
        <v>401</v>
      </c>
      <c r="F949">
        <v>4</v>
      </c>
      <c r="G949" s="2">
        <f>VLOOKUP(C:C,[1]汇总表!$A:$E,5,0)</f>
        <v>0</v>
      </c>
    </row>
    <row r="950" customHeight="1" spans="1:7">
      <c r="A950" s="7">
        <v>114622</v>
      </c>
      <c r="B950" s="7" t="s">
        <v>23</v>
      </c>
      <c r="C950">
        <v>150086</v>
      </c>
      <c r="D950" t="s">
        <v>397</v>
      </c>
      <c r="E950" t="s">
        <v>372</v>
      </c>
      <c r="F950">
        <v>8</v>
      </c>
      <c r="G950" s="2">
        <f>VLOOKUP(C:C,[1]汇总表!$A:$E,5,0)</f>
        <v>0</v>
      </c>
    </row>
    <row r="951" customHeight="1" spans="1:7">
      <c r="A951" s="7">
        <v>114622</v>
      </c>
      <c r="B951" s="7" t="s">
        <v>23</v>
      </c>
      <c r="C951">
        <v>150077</v>
      </c>
      <c r="D951" t="s">
        <v>389</v>
      </c>
      <c r="E951" t="s">
        <v>382</v>
      </c>
      <c r="F951">
        <v>6</v>
      </c>
      <c r="G951" s="2">
        <f>VLOOKUP(C:C,[1]汇总表!$A:$E,5,0)</f>
        <v>0</v>
      </c>
    </row>
    <row r="952" customHeight="1" spans="1:7">
      <c r="A952" s="7">
        <v>114622</v>
      </c>
      <c r="B952" s="7" t="s">
        <v>23</v>
      </c>
      <c r="C952">
        <v>150077</v>
      </c>
      <c r="D952" t="s">
        <v>389</v>
      </c>
      <c r="E952" t="s">
        <v>382</v>
      </c>
      <c r="F952">
        <v>3</v>
      </c>
      <c r="G952" s="2">
        <f>VLOOKUP(C:C,[1]汇总表!$A:$E,5,0)</f>
        <v>0</v>
      </c>
    </row>
    <row r="953" customHeight="1" spans="1:7">
      <c r="A953" s="7">
        <v>106569</v>
      </c>
      <c r="B953" s="7" t="s">
        <v>123</v>
      </c>
      <c r="C953">
        <v>150094</v>
      </c>
      <c r="D953" t="s">
        <v>387</v>
      </c>
      <c r="E953" t="s">
        <v>376</v>
      </c>
      <c r="F953">
        <v>5</v>
      </c>
      <c r="G953" s="2">
        <f>VLOOKUP(C:C,[1]汇总表!$A:$E,5,0)</f>
        <v>0</v>
      </c>
    </row>
    <row r="954" customHeight="1" spans="1:7">
      <c r="A954" s="7">
        <v>106569</v>
      </c>
      <c r="B954" s="7" t="s">
        <v>123</v>
      </c>
      <c r="C954">
        <v>150090</v>
      </c>
      <c r="D954" t="s">
        <v>369</v>
      </c>
      <c r="E954" t="s">
        <v>370</v>
      </c>
      <c r="F954">
        <v>6</v>
      </c>
      <c r="G954" s="2">
        <f>VLOOKUP(C:C,[1]汇总表!$A:$E,5,0)</f>
        <v>0</v>
      </c>
    </row>
    <row r="955" customHeight="1" spans="1:7">
      <c r="A955" s="7">
        <v>737</v>
      </c>
      <c r="B955" s="7" t="s">
        <v>258</v>
      </c>
      <c r="C955">
        <v>242575</v>
      </c>
      <c r="D955" t="s">
        <v>402</v>
      </c>
      <c r="E955" t="s">
        <v>370</v>
      </c>
      <c r="F955">
        <v>4</v>
      </c>
      <c r="G955" s="2">
        <f>VLOOKUP(C:C,[1]汇总表!$A:$E,5,0)</f>
        <v>0</v>
      </c>
    </row>
    <row r="956" customHeight="1" spans="1:7">
      <c r="A956" s="7">
        <v>737</v>
      </c>
      <c r="B956" s="7" t="s">
        <v>258</v>
      </c>
      <c r="C956">
        <v>242575</v>
      </c>
      <c r="D956" t="s">
        <v>402</v>
      </c>
      <c r="E956" t="s">
        <v>370</v>
      </c>
      <c r="F956">
        <v>4</v>
      </c>
      <c r="G956" s="2">
        <f>VLOOKUP(C:C,[1]汇总表!$A:$E,5,0)</f>
        <v>0</v>
      </c>
    </row>
    <row r="957" customHeight="1" spans="1:7">
      <c r="A957" s="7">
        <v>737</v>
      </c>
      <c r="B957" s="7" t="s">
        <v>258</v>
      </c>
      <c r="C957">
        <v>237011</v>
      </c>
      <c r="D957" t="s">
        <v>437</v>
      </c>
      <c r="E957" t="s">
        <v>438</v>
      </c>
      <c r="F957">
        <v>10</v>
      </c>
      <c r="G957" s="2" t="s">
        <v>454</v>
      </c>
    </row>
    <row r="958" customHeight="1" spans="1:7">
      <c r="A958" s="7">
        <v>737</v>
      </c>
      <c r="B958" s="7" t="s">
        <v>258</v>
      </c>
      <c r="C958">
        <v>236550</v>
      </c>
      <c r="D958" t="s">
        <v>390</v>
      </c>
      <c r="E958" t="s">
        <v>370</v>
      </c>
      <c r="F958">
        <v>15</v>
      </c>
      <c r="G958" s="2">
        <f>VLOOKUP(C:C,[1]汇总表!$A:$E,5,0)</f>
        <v>0</v>
      </c>
    </row>
    <row r="959" customHeight="1" spans="1:7">
      <c r="A959" s="7">
        <v>737</v>
      </c>
      <c r="B959" s="7" t="s">
        <v>258</v>
      </c>
      <c r="C959">
        <v>236548</v>
      </c>
      <c r="D959" t="s">
        <v>413</v>
      </c>
      <c r="E959" t="s">
        <v>414</v>
      </c>
      <c r="F959">
        <v>2</v>
      </c>
      <c r="G959" s="2">
        <f>VLOOKUP(C:C,[1]汇总表!$A:$E,5,0)</f>
        <v>0</v>
      </c>
    </row>
    <row r="960" customHeight="1" spans="1:7">
      <c r="A960" s="7">
        <v>737</v>
      </c>
      <c r="B960" s="7" t="s">
        <v>258</v>
      </c>
      <c r="C960">
        <v>232483</v>
      </c>
      <c r="D960" t="s">
        <v>408</v>
      </c>
      <c r="E960" t="s">
        <v>376</v>
      </c>
      <c r="F960">
        <v>10</v>
      </c>
      <c r="G960" s="2">
        <f>VLOOKUP(C:C,[1]汇总表!$A:$E,5,0)</f>
        <v>0</v>
      </c>
    </row>
    <row r="961" customHeight="1" spans="1:7">
      <c r="A961" s="7">
        <v>737</v>
      </c>
      <c r="B961" s="7" t="s">
        <v>258</v>
      </c>
      <c r="C961">
        <v>218904</v>
      </c>
      <c r="D961" t="s">
        <v>384</v>
      </c>
      <c r="E961" t="s">
        <v>385</v>
      </c>
      <c r="F961">
        <v>10</v>
      </c>
      <c r="G961" s="2">
        <f>VLOOKUP(C:C,[1]汇总表!$A:$E,5,0)</f>
        <v>0</v>
      </c>
    </row>
    <row r="962" customHeight="1" spans="1:7">
      <c r="A962" s="7">
        <v>737</v>
      </c>
      <c r="B962" s="7" t="s">
        <v>258</v>
      </c>
      <c r="C962">
        <v>218904</v>
      </c>
      <c r="D962" t="s">
        <v>384</v>
      </c>
      <c r="E962" t="s">
        <v>385</v>
      </c>
      <c r="F962">
        <v>6</v>
      </c>
      <c r="G962" s="2">
        <f>VLOOKUP(C:C,[1]汇总表!$A:$E,5,0)</f>
        <v>0</v>
      </c>
    </row>
    <row r="963" customHeight="1" spans="1:7">
      <c r="A963" s="7">
        <v>737</v>
      </c>
      <c r="B963" s="7" t="s">
        <v>258</v>
      </c>
      <c r="C963">
        <v>215787</v>
      </c>
      <c r="D963" t="s">
        <v>383</v>
      </c>
      <c r="E963" t="s">
        <v>382</v>
      </c>
      <c r="F963">
        <v>6</v>
      </c>
      <c r="G963" s="2">
        <f>VLOOKUP(C:C,[1]汇总表!$A:$E,5,0)</f>
        <v>0</v>
      </c>
    </row>
    <row r="964" customHeight="1" spans="1:7">
      <c r="A964" s="7">
        <v>737</v>
      </c>
      <c r="B964" s="7" t="s">
        <v>258</v>
      </c>
      <c r="C964">
        <v>215787</v>
      </c>
      <c r="D964" t="s">
        <v>383</v>
      </c>
      <c r="E964" t="s">
        <v>382</v>
      </c>
      <c r="F964">
        <v>2</v>
      </c>
      <c r="G964" s="2">
        <f>VLOOKUP(C:C,[1]汇总表!$A:$E,5,0)</f>
        <v>0</v>
      </c>
    </row>
    <row r="965" customHeight="1" spans="1:7">
      <c r="A965" s="7">
        <v>737</v>
      </c>
      <c r="B965" s="7" t="s">
        <v>258</v>
      </c>
      <c r="C965">
        <v>215787</v>
      </c>
      <c r="D965" t="s">
        <v>383</v>
      </c>
      <c r="E965" t="s">
        <v>382</v>
      </c>
      <c r="F965">
        <v>4</v>
      </c>
      <c r="G965" s="2">
        <f>VLOOKUP(C:C,[1]汇总表!$A:$E,5,0)</f>
        <v>0</v>
      </c>
    </row>
    <row r="966" customHeight="1" spans="1:7">
      <c r="A966" s="7">
        <v>737</v>
      </c>
      <c r="B966" s="7" t="s">
        <v>258</v>
      </c>
      <c r="C966">
        <v>214778</v>
      </c>
      <c r="D966" t="s">
        <v>377</v>
      </c>
      <c r="E966" t="s">
        <v>378</v>
      </c>
      <c r="F966">
        <v>5</v>
      </c>
      <c r="G966" s="2">
        <f>VLOOKUP(C:C,[1]汇总表!$A:$E,5,0)</f>
        <v>0</v>
      </c>
    </row>
    <row r="967" customHeight="1" spans="1:7">
      <c r="A967" s="7">
        <v>737</v>
      </c>
      <c r="B967" s="7" t="s">
        <v>258</v>
      </c>
      <c r="C967">
        <v>214778</v>
      </c>
      <c r="D967" t="s">
        <v>377</v>
      </c>
      <c r="E967" t="s">
        <v>378</v>
      </c>
      <c r="F967">
        <v>4</v>
      </c>
      <c r="G967" s="2">
        <f>VLOOKUP(C:C,[1]汇总表!$A:$E,5,0)</f>
        <v>0</v>
      </c>
    </row>
    <row r="968" customHeight="1" spans="1:7">
      <c r="A968" s="7">
        <v>737</v>
      </c>
      <c r="B968" s="7" t="s">
        <v>258</v>
      </c>
      <c r="C968">
        <v>204080</v>
      </c>
      <c r="D968" t="s">
        <v>412</v>
      </c>
      <c r="E968" t="s">
        <v>372</v>
      </c>
      <c r="F968">
        <v>6</v>
      </c>
      <c r="G968" s="2">
        <f>VLOOKUP(C:C,[1]汇总表!$A:$E,5,0)</f>
        <v>0</v>
      </c>
    </row>
    <row r="969" customHeight="1" spans="1:7">
      <c r="A969" s="7">
        <v>737</v>
      </c>
      <c r="B969" s="7" t="s">
        <v>258</v>
      </c>
      <c r="C969">
        <v>204079</v>
      </c>
      <c r="D969" t="s">
        <v>417</v>
      </c>
      <c r="E969" t="s">
        <v>370</v>
      </c>
      <c r="F969">
        <v>4</v>
      </c>
      <c r="G969" s="2">
        <f>VLOOKUP(C:C,[1]汇总表!$A:$E,5,0)</f>
        <v>0</v>
      </c>
    </row>
    <row r="970" customHeight="1" spans="1:7">
      <c r="A970" s="7">
        <v>737</v>
      </c>
      <c r="B970" s="7" t="s">
        <v>258</v>
      </c>
      <c r="C970">
        <v>204077</v>
      </c>
      <c r="D970" t="s">
        <v>415</v>
      </c>
      <c r="E970" t="s">
        <v>370</v>
      </c>
      <c r="F970">
        <v>5</v>
      </c>
      <c r="G970" s="2">
        <f>VLOOKUP(C:C,[1]汇总表!$A:$E,5,0)</f>
        <v>0</v>
      </c>
    </row>
    <row r="971" customHeight="1" spans="1:7">
      <c r="A971" s="7">
        <v>737</v>
      </c>
      <c r="B971" s="7" t="s">
        <v>258</v>
      </c>
      <c r="C971">
        <v>204077</v>
      </c>
      <c r="D971" t="s">
        <v>415</v>
      </c>
      <c r="E971" t="s">
        <v>370</v>
      </c>
      <c r="F971">
        <v>2</v>
      </c>
      <c r="G971" s="2">
        <f>VLOOKUP(C:C,[1]汇总表!$A:$E,5,0)</f>
        <v>0</v>
      </c>
    </row>
    <row r="972" customHeight="1" spans="1:7">
      <c r="A972" s="7">
        <v>737</v>
      </c>
      <c r="B972" s="7" t="s">
        <v>258</v>
      </c>
      <c r="C972">
        <v>191033</v>
      </c>
      <c r="D972" t="s">
        <v>386</v>
      </c>
      <c r="E972" t="s">
        <v>378</v>
      </c>
      <c r="F972">
        <v>2</v>
      </c>
      <c r="G972" s="2">
        <f>VLOOKUP(C:C,[1]汇总表!$A:$E,5,0)</f>
        <v>0</v>
      </c>
    </row>
    <row r="973" customHeight="1" spans="1:7">
      <c r="A973" s="7">
        <v>737</v>
      </c>
      <c r="B973" s="7" t="s">
        <v>258</v>
      </c>
      <c r="C973">
        <v>191033</v>
      </c>
      <c r="D973" t="s">
        <v>386</v>
      </c>
      <c r="E973" t="s">
        <v>378</v>
      </c>
      <c r="F973">
        <v>2</v>
      </c>
      <c r="G973" s="2">
        <f>VLOOKUP(C:C,[1]汇总表!$A:$E,5,0)</f>
        <v>0</v>
      </c>
    </row>
    <row r="974" customHeight="1" spans="1:7">
      <c r="A974" s="7">
        <v>737</v>
      </c>
      <c r="B974" s="7" t="s">
        <v>258</v>
      </c>
      <c r="C974">
        <v>185350</v>
      </c>
      <c r="D974" t="s">
        <v>422</v>
      </c>
      <c r="E974" t="s">
        <v>370</v>
      </c>
      <c r="F974">
        <v>6</v>
      </c>
      <c r="G974" s="2">
        <f>VLOOKUP(C:C,[1]汇总表!$A:$E,5,0)</f>
        <v>0</v>
      </c>
    </row>
    <row r="975" customHeight="1" spans="1:7">
      <c r="A975" s="7">
        <v>737</v>
      </c>
      <c r="B975" s="7" t="s">
        <v>258</v>
      </c>
      <c r="C975">
        <v>185350</v>
      </c>
      <c r="D975" t="s">
        <v>422</v>
      </c>
      <c r="E975" t="s">
        <v>370</v>
      </c>
      <c r="F975">
        <v>4</v>
      </c>
      <c r="G975" s="2">
        <f>VLOOKUP(C:C,[1]汇总表!$A:$E,5,0)</f>
        <v>0</v>
      </c>
    </row>
    <row r="976" customHeight="1" spans="1:7">
      <c r="A976" s="7">
        <v>737</v>
      </c>
      <c r="B976" s="7" t="s">
        <v>258</v>
      </c>
      <c r="C976">
        <v>181299</v>
      </c>
      <c r="D976" t="s">
        <v>373</v>
      </c>
      <c r="E976" t="s">
        <v>370</v>
      </c>
      <c r="F976">
        <v>6</v>
      </c>
      <c r="G976" s="2">
        <f>VLOOKUP(C:C,[1]汇总表!$A:$E,5,0)</f>
        <v>0</v>
      </c>
    </row>
    <row r="977" customHeight="1" spans="1:7">
      <c r="A977" s="7">
        <v>737</v>
      </c>
      <c r="B977" s="7" t="s">
        <v>258</v>
      </c>
      <c r="C977">
        <v>181297</v>
      </c>
      <c r="D977" t="s">
        <v>371</v>
      </c>
      <c r="E977" t="s">
        <v>372</v>
      </c>
      <c r="F977">
        <v>6</v>
      </c>
      <c r="G977" s="2">
        <f>VLOOKUP(C:C,[1]汇总表!$A:$E,5,0)</f>
        <v>0</v>
      </c>
    </row>
    <row r="978" customHeight="1" spans="1:7">
      <c r="A978" s="7">
        <v>737</v>
      </c>
      <c r="B978" s="7" t="s">
        <v>258</v>
      </c>
      <c r="C978">
        <v>181297</v>
      </c>
      <c r="D978" t="s">
        <v>371</v>
      </c>
      <c r="E978" t="s">
        <v>372</v>
      </c>
      <c r="F978">
        <v>6</v>
      </c>
      <c r="G978" s="2">
        <f>VLOOKUP(C:C,[1]汇总表!$A:$E,5,0)</f>
        <v>0</v>
      </c>
    </row>
    <row r="979" customHeight="1" spans="1:7">
      <c r="A979" s="7">
        <v>737</v>
      </c>
      <c r="B979" s="7" t="s">
        <v>258</v>
      </c>
      <c r="C979">
        <v>166670</v>
      </c>
      <c r="D979" t="s">
        <v>379</v>
      </c>
      <c r="E979" t="s">
        <v>380</v>
      </c>
      <c r="F979">
        <v>4</v>
      </c>
      <c r="G979" s="2">
        <f>VLOOKUP(C:C,[1]汇总表!$A:$E,5,0)</f>
        <v>0</v>
      </c>
    </row>
    <row r="980" customHeight="1" spans="1:7">
      <c r="A980" s="7">
        <v>737</v>
      </c>
      <c r="B980" s="7" t="s">
        <v>258</v>
      </c>
      <c r="C980">
        <v>166670</v>
      </c>
      <c r="D980" t="s">
        <v>379</v>
      </c>
      <c r="E980" t="s">
        <v>380</v>
      </c>
      <c r="F980">
        <v>2</v>
      </c>
      <c r="G980" s="2">
        <f>VLOOKUP(C:C,[1]汇总表!$A:$E,5,0)</f>
        <v>0</v>
      </c>
    </row>
    <row r="981" customHeight="1" spans="1:7">
      <c r="A981" s="7">
        <v>737</v>
      </c>
      <c r="B981" s="7" t="s">
        <v>258</v>
      </c>
      <c r="C981">
        <v>150096</v>
      </c>
      <c r="D981" t="s">
        <v>406</v>
      </c>
      <c r="E981" t="s">
        <v>370</v>
      </c>
      <c r="F981">
        <v>4</v>
      </c>
      <c r="G981" s="2">
        <f>VLOOKUP(C:C,[1]汇总表!$A:$E,5,0)</f>
        <v>0</v>
      </c>
    </row>
    <row r="982" customHeight="1" spans="1:7">
      <c r="A982" s="7">
        <v>737</v>
      </c>
      <c r="B982" s="7" t="s">
        <v>258</v>
      </c>
      <c r="C982">
        <v>150094</v>
      </c>
      <c r="D982" t="s">
        <v>387</v>
      </c>
      <c r="E982" t="s">
        <v>376</v>
      </c>
      <c r="F982">
        <v>6</v>
      </c>
      <c r="G982" s="2">
        <f>VLOOKUP(C:C,[1]汇总表!$A:$E,5,0)</f>
        <v>0</v>
      </c>
    </row>
    <row r="983" customHeight="1" spans="1:7">
      <c r="A983" s="7">
        <v>737</v>
      </c>
      <c r="B983" s="7" t="s">
        <v>258</v>
      </c>
      <c r="C983">
        <v>150094</v>
      </c>
      <c r="D983" t="s">
        <v>387</v>
      </c>
      <c r="E983" t="s">
        <v>376</v>
      </c>
      <c r="F983">
        <v>2</v>
      </c>
      <c r="G983" s="2">
        <f>VLOOKUP(C:C,[1]汇总表!$A:$E,5,0)</f>
        <v>0</v>
      </c>
    </row>
    <row r="984" customHeight="1" spans="1:7">
      <c r="A984" s="7">
        <v>737</v>
      </c>
      <c r="B984" s="7" t="s">
        <v>258</v>
      </c>
      <c r="C984">
        <v>150092</v>
      </c>
      <c r="D984" t="s">
        <v>410</v>
      </c>
      <c r="E984" t="s">
        <v>411</v>
      </c>
      <c r="F984">
        <v>2</v>
      </c>
      <c r="G984" s="2">
        <f>VLOOKUP(C:C,[1]汇总表!$A:$E,5,0)</f>
        <v>0</v>
      </c>
    </row>
    <row r="985" customHeight="1" spans="1:7">
      <c r="A985" s="7">
        <v>737</v>
      </c>
      <c r="B985" s="7" t="s">
        <v>258</v>
      </c>
      <c r="C985">
        <v>150090</v>
      </c>
      <c r="D985" t="s">
        <v>369</v>
      </c>
      <c r="E985" t="s">
        <v>370</v>
      </c>
      <c r="F985">
        <v>20</v>
      </c>
      <c r="G985" s="2">
        <f>VLOOKUP(C:C,[1]汇总表!$A:$E,5,0)</f>
        <v>0</v>
      </c>
    </row>
    <row r="986" customHeight="1" spans="1:7">
      <c r="A986" s="7">
        <v>737</v>
      </c>
      <c r="B986" s="7" t="s">
        <v>258</v>
      </c>
      <c r="C986">
        <v>150090</v>
      </c>
      <c r="D986" t="s">
        <v>369</v>
      </c>
      <c r="E986" t="s">
        <v>370</v>
      </c>
      <c r="F986">
        <v>10</v>
      </c>
      <c r="G986" s="2">
        <f>VLOOKUP(C:C,[1]汇总表!$A:$E,5,0)</f>
        <v>0</v>
      </c>
    </row>
    <row r="987" customHeight="1" spans="1:7">
      <c r="A987" s="7">
        <v>737</v>
      </c>
      <c r="B987" s="7" t="s">
        <v>258</v>
      </c>
      <c r="C987">
        <v>150090</v>
      </c>
      <c r="D987" t="s">
        <v>369</v>
      </c>
      <c r="E987" t="s">
        <v>370</v>
      </c>
      <c r="F987">
        <v>2</v>
      </c>
      <c r="G987" s="2">
        <f>VLOOKUP(C:C,[1]汇总表!$A:$E,5,0)</f>
        <v>0</v>
      </c>
    </row>
    <row r="988" customHeight="1" spans="1:7">
      <c r="A988" s="7">
        <v>737</v>
      </c>
      <c r="B988" s="7" t="s">
        <v>258</v>
      </c>
      <c r="C988">
        <v>150089</v>
      </c>
      <c r="D988" t="s">
        <v>374</v>
      </c>
      <c r="E988" t="s">
        <v>372</v>
      </c>
      <c r="F988">
        <v>4</v>
      </c>
      <c r="G988" s="2">
        <f>VLOOKUP(C:C,[1]汇总表!$A:$E,5,0)</f>
        <v>0</v>
      </c>
    </row>
    <row r="989" customHeight="1" spans="1:7">
      <c r="A989" s="7">
        <v>737</v>
      </c>
      <c r="B989" s="7" t="s">
        <v>258</v>
      </c>
      <c r="C989">
        <v>150089</v>
      </c>
      <c r="D989" t="s">
        <v>374</v>
      </c>
      <c r="E989" t="s">
        <v>372</v>
      </c>
      <c r="F989">
        <v>2</v>
      </c>
      <c r="G989" s="2">
        <f>VLOOKUP(C:C,[1]汇总表!$A:$E,5,0)</f>
        <v>0</v>
      </c>
    </row>
    <row r="990" customHeight="1" spans="1:7">
      <c r="A990" s="7">
        <v>737</v>
      </c>
      <c r="B990" s="7" t="s">
        <v>258</v>
      </c>
      <c r="C990">
        <v>150088</v>
      </c>
      <c r="D990" t="s">
        <v>375</v>
      </c>
      <c r="E990" t="s">
        <v>376</v>
      </c>
      <c r="F990">
        <v>15</v>
      </c>
      <c r="G990" s="2">
        <f>VLOOKUP(C:C,[1]汇总表!$A:$E,5,0)</f>
        <v>0</v>
      </c>
    </row>
    <row r="991" customHeight="1" spans="1:7">
      <c r="A991" s="7">
        <v>737</v>
      </c>
      <c r="B991" s="7" t="s">
        <v>258</v>
      </c>
      <c r="C991">
        <v>150086</v>
      </c>
      <c r="D991" t="s">
        <v>397</v>
      </c>
      <c r="E991" t="s">
        <v>372</v>
      </c>
      <c r="F991">
        <v>4</v>
      </c>
      <c r="G991" s="2">
        <f>VLOOKUP(C:C,[1]汇总表!$A:$E,5,0)</f>
        <v>0</v>
      </c>
    </row>
    <row r="992" customHeight="1" spans="1:7">
      <c r="A992" s="7">
        <v>737</v>
      </c>
      <c r="B992" s="7" t="s">
        <v>258</v>
      </c>
      <c r="C992">
        <v>150086</v>
      </c>
      <c r="D992" t="s">
        <v>397</v>
      </c>
      <c r="E992" t="s">
        <v>372</v>
      </c>
      <c r="F992">
        <v>4</v>
      </c>
      <c r="G992" s="2">
        <f>VLOOKUP(C:C,[1]汇总表!$A:$E,5,0)</f>
        <v>0</v>
      </c>
    </row>
    <row r="993" customHeight="1" spans="1:7">
      <c r="A993" s="7">
        <v>737</v>
      </c>
      <c r="B993" s="7" t="s">
        <v>278</v>
      </c>
      <c r="C993">
        <v>242575</v>
      </c>
      <c r="D993" t="s">
        <v>402</v>
      </c>
      <c r="E993" t="s">
        <v>370</v>
      </c>
      <c r="F993">
        <v>2</v>
      </c>
      <c r="G993" s="2">
        <f>VLOOKUP(C:C,[1]汇总表!$A:$E,5,0)</f>
        <v>0</v>
      </c>
    </row>
    <row r="994" customHeight="1" spans="1:7">
      <c r="A994" s="7">
        <v>737</v>
      </c>
      <c r="B994" s="7" t="s">
        <v>278</v>
      </c>
      <c r="C994">
        <v>236550</v>
      </c>
      <c r="D994" t="s">
        <v>390</v>
      </c>
      <c r="E994" t="s">
        <v>370</v>
      </c>
      <c r="F994">
        <v>6</v>
      </c>
      <c r="G994" s="2">
        <f>VLOOKUP(C:C,[1]汇总表!$A:$E,5,0)</f>
        <v>0</v>
      </c>
    </row>
    <row r="995" customHeight="1" spans="1:7">
      <c r="A995" s="7">
        <v>737</v>
      </c>
      <c r="B995" s="7" t="s">
        <v>278</v>
      </c>
      <c r="C995">
        <v>232483</v>
      </c>
      <c r="D995" t="s">
        <v>408</v>
      </c>
      <c r="E995" t="s">
        <v>376</v>
      </c>
      <c r="F995">
        <v>6</v>
      </c>
      <c r="G995" s="2">
        <f>VLOOKUP(C:C,[1]汇总表!$A:$E,5,0)</f>
        <v>0</v>
      </c>
    </row>
    <row r="996" customHeight="1" spans="1:7">
      <c r="A996" s="7">
        <v>737</v>
      </c>
      <c r="B996" s="7" t="s">
        <v>278</v>
      </c>
      <c r="C996">
        <v>218904</v>
      </c>
      <c r="D996" t="s">
        <v>384</v>
      </c>
      <c r="E996" t="s">
        <v>385</v>
      </c>
      <c r="F996">
        <v>4</v>
      </c>
      <c r="G996" s="2">
        <f>VLOOKUP(C:C,[1]汇总表!$A:$E,5,0)</f>
        <v>0</v>
      </c>
    </row>
    <row r="997" customHeight="1" spans="1:7">
      <c r="A997" s="7">
        <v>737</v>
      </c>
      <c r="B997" s="7" t="s">
        <v>278</v>
      </c>
      <c r="C997">
        <v>215787</v>
      </c>
      <c r="D997" t="s">
        <v>383</v>
      </c>
      <c r="E997" t="s">
        <v>382</v>
      </c>
      <c r="F997">
        <v>2</v>
      </c>
      <c r="G997" s="2">
        <f>VLOOKUP(C:C,[1]汇总表!$A:$E,5,0)</f>
        <v>0</v>
      </c>
    </row>
    <row r="998" customHeight="1" spans="1:7">
      <c r="A998" s="7">
        <v>737</v>
      </c>
      <c r="B998" s="7" t="s">
        <v>278</v>
      </c>
      <c r="C998">
        <v>204080</v>
      </c>
      <c r="D998" t="s">
        <v>412</v>
      </c>
      <c r="E998" t="s">
        <v>372</v>
      </c>
      <c r="F998">
        <v>2</v>
      </c>
      <c r="G998" s="2">
        <f>VLOOKUP(C:C,[1]汇总表!$A:$E,5,0)</f>
        <v>0</v>
      </c>
    </row>
    <row r="999" customHeight="1" spans="1:7">
      <c r="A999" s="7">
        <v>737</v>
      </c>
      <c r="B999" s="7" t="s">
        <v>278</v>
      </c>
      <c r="C999">
        <v>204079</v>
      </c>
      <c r="D999" t="s">
        <v>417</v>
      </c>
      <c r="E999" t="s">
        <v>370</v>
      </c>
      <c r="F999">
        <v>4</v>
      </c>
      <c r="G999" s="2">
        <f>VLOOKUP(C:C,[1]汇总表!$A:$E,5,0)</f>
        <v>0</v>
      </c>
    </row>
    <row r="1000" customHeight="1" spans="1:7">
      <c r="A1000" s="7">
        <v>737</v>
      </c>
      <c r="B1000" s="7" t="s">
        <v>278</v>
      </c>
      <c r="C1000">
        <v>204079</v>
      </c>
      <c r="D1000" t="s">
        <v>417</v>
      </c>
      <c r="E1000" t="s">
        <v>370</v>
      </c>
      <c r="F1000">
        <v>2</v>
      </c>
      <c r="G1000" s="2">
        <f>VLOOKUP(C:C,[1]汇总表!$A:$E,5,0)</f>
        <v>0</v>
      </c>
    </row>
    <row r="1001" customHeight="1" spans="1:7">
      <c r="A1001" s="7">
        <v>737</v>
      </c>
      <c r="B1001" s="7" t="s">
        <v>278</v>
      </c>
      <c r="C1001">
        <v>191033</v>
      </c>
      <c r="D1001" t="s">
        <v>386</v>
      </c>
      <c r="E1001" t="s">
        <v>378</v>
      </c>
      <c r="F1001">
        <v>2</v>
      </c>
      <c r="G1001" s="2">
        <f>VLOOKUP(C:C,[1]汇总表!$A:$E,5,0)</f>
        <v>0</v>
      </c>
    </row>
    <row r="1002" customHeight="1" spans="1:7">
      <c r="A1002" s="7">
        <v>737</v>
      </c>
      <c r="B1002" s="7" t="s">
        <v>278</v>
      </c>
      <c r="C1002">
        <v>185350</v>
      </c>
      <c r="D1002" t="s">
        <v>422</v>
      </c>
      <c r="E1002" t="s">
        <v>370</v>
      </c>
      <c r="F1002">
        <v>4</v>
      </c>
      <c r="G1002" s="2">
        <f>VLOOKUP(C:C,[1]汇总表!$A:$E,5,0)</f>
        <v>0</v>
      </c>
    </row>
    <row r="1003" customHeight="1" spans="1:7">
      <c r="A1003" s="7">
        <v>737</v>
      </c>
      <c r="B1003" s="7" t="s">
        <v>278</v>
      </c>
      <c r="C1003">
        <v>150090</v>
      </c>
      <c r="D1003" t="s">
        <v>369</v>
      </c>
      <c r="E1003" t="s">
        <v>370</v>
      </c>
      <c r="F1003">
        <v>2</v>
      </c>
      <c r="G1003" s="2">
        <f>VLOOKUP(C:C,[1]汇总表!$A:$E,5,0)</f>
        <v>0</v>
      </c>
    </row>
    <row r="1004" customHeight="1" spans="1:7">
      <c r="A1004" s="7">
        <v>737</v>
      </c>
      <c r="B1004" s="7" t="s">
        <v>278</v>
      </c>
      <c r="C1004">
        <v>150090</v>
      </c>
      <c r="D1004" t="s">
        <v>369</v>
      </c>
      <c r="E1004" t="s">
        <v>370</v>
      </c>
      <c r="F1004">
        <v>4</v>
      </c>
      <c r="G1004" s="2">
        <f>VLOOKUP(C:C,[1]汇总表!$A:$E,5,0)</f>
        <v>0</v>
      </c>
    </row>
    <row r="1005" customHeight="1" spans="1:7">
      <c r="A1005" s="7">
        <v>748</v>
      </c>
      <c r="B1005" s="7" t="s">
        <v>218</v>
      </c>
      <c r="C1005">
        <v>750087</v>
      </c>
      <c r="D1005" t="e">
        <v>#N/A</v>
      </c>
      <c r="E1005" t="e">
        <v>#N/A</v>
      </c>
      <c r="F1005">
        <v>1</v>
      </c>
      <c r="G1005" s="2" t="s">
        <v>440</v>
      </c>
    </row>
    <row r="1006" customHeight="1" spans="1:7">
      <c r="A1006" s="7">
        <v>748</v>
      </c>
      <c r="B1006" s="7" t="s">
        <v>218</v>
      </c>
      <c r="C1006">
        <v>150102</v>
      </c>
      <c r="D1006" t="s">
        <v>391</v>
      </c>
      <c r="E1006" t="s">
        <v>392</v>
      </c>
      <c r="F1006">
        <v>4</v>
      </c>
      <c r="G1006" s="2">
        <f>VLOOKUP(C:C,[1]汇总表!$A:$E,5,0)</f>
        <v>0</v>
      </c>
    </row>
    <row r="1007" customHeight="1" spans="1:7">
      <c r="A1007" s="7">
        <v>748</v>
      </c>
      <c r="B1007" s="7" t="s">
        <v>218</v>
      </c>
      <c r="C1007">
        <v>150090</v>
      </c>
      <c r="D1007" t="s">
        <v>369</v>
      </c>
      <c r="E1007" t="s">
        <v>370</v>
      </c>
      <c r="F1007">
        <v>3</v>
      </c>
      <c r="G1007" s="2">
        <f>VLOOKUP(C:C,[1]汇总表!$A:$E,5,0)</f>
        <v>0</v>
      </c>
    </row>
    <row r="1008" customHeight="1" spans="1:7">
      <c r="A1008" s="7">
        <v>107728</v>
      </c>
      <c r="B1008" s="7" t="s">
        <v>286</v>
      </c>
      <c r="C1008">
        <v>150090</v>
      </c>
      <c r="D1008" t="s">
        <v>369</v>
      </c>
      <c r="E1008" t="s">
        <v>370</v>
      </c>
      <c r="F1008">
        <v>6</v>
      </c>
      <c r="G1008" s="2">
        <f>VLOOKUP(C:C,[1]汇总表!$A:$E,5,0)</f>
        <v>0</v>
      </c>
    </row>
    <row r="1009" customHeight="1" spans="1:7">
      <c r="A1009" s="7">
        <v>570</v>
      </c>
      <c r="B1009" s="7" t="s">
        <v>8</v>
      </c>
      <c r="C1009">
        <v>218904</v>
      </c>
      <c r="D1009" t="s">
        <v>384</v>
      </c>
      <c r="E1009" t="s">
        <v>385</v>
      </c>
      <c r="F1009">
        <v>6</v>
      </c>
      <c r="G1009" s="2">
        <f>VLOOKUP(C:C,[1]汇总表!$A:$E,5,0)</f>
        <v>0</v>
      </c>
    </row>
    <row r="1010" customHeight="1" spans="1:7">
      <c r="A1010" s="7">
        <v>570</v>
      </c>
      <c r="B1010" s="7" t="s">
        <v>8</v>
      </c>
      <c r="C1010">
        <v>185347</v>
      </c>
      <c r="D1010" t="s">
        <v>409</v>
      </c>
      <c r="E1010" t="s">
        <v>398</v>
      </c>
      <c r="F1010">
        <v>2</v>
      </c>
      <c r="G1010" s="2" t="str">
        <f>VLOOKUP(C:C,[1]汇总表!$A:$E,5,0)</f>
        <v>有货但不好卖</v>
      </c>
    </row>
    <row r="1011" customHeight="1" spans="1:7">
      <c r="A1011" s="7">
        <v>570</v>
      </c>
      <c r="B1011" s="7" t="s">
        <v>8</v>
      </c>
      <c r="C1011">
        <v>181299</v>
      </c>
      <c r="D1011" t="s">
        <v>373</v>
      </c>
      <c r="E1011" t="s">
        <v>370</v>
      </c>
      <c r="F1011">
        <v>2</v>
      </c>
      <c r="G1011" s="2">
        <f>VLOOKUP(C:C,[1]汇总表!$A:$E,5,0)</f>
        <v>0</v>
      </c>
    </row>
    <row r="1012" customHeight="1" spans="1:7">
      <c r="A1012" s="7">
        <v>570</v>
      </c>
      <c r="B1012" s="7" t="s">
        <v>8</v>
      </c>
      <c r="C1012">
        <v>150093</v>
      </c>
      <c r="D1012" t="s">
        <v>387</v>
      </c>
      <c r="E1012" t="s">
        <v>388</v>
      </c>
      <c r="F1012">
        <v>3</v>
      </c>
      <c r="G1012" s="2">
        <f>VLOOKUP(C:C,[1]汇总表!$A:$E,5,0)</f>
        <v>0</v>
      </c>
    </row>
    <row r="1013" customHeight="1" spans="1:7">
      <c r="A1013" s="7">
        <v>570</v>
      </c>
      <c r="B1013" s="7" t="s">
        <v>8</v>
      </c>
      <c r="C1013">
        <v>150090</v>
      </c>
      <c r="D1013" t="s">
        <v>369</v>
      </c>
      <c r="E1013" t="s">
        <v>370</v>
      </c>
      <c r="F1013">
        <v>18</v>
      </c>
      <c r="G1013" s="2">
        <f>VLOOKUP(C:C,[1]汇总表!$A:$E,5,0)</f>
        <v>0</v>
      </c>
    </row>
    <row r="1014" customHeight="1" spans="1:7">
      <c r="A1014" s="7">
        <v>570</v>
      </c>
      <c r="B1014" s="7" t="s">
        <v>8</v>
      </c>
      <c r="C1014">
        <v>150088</v>
      </c>
      <c r="D1014" t="s">
        <v>375</v>
      </c>
      <c r="E1014" t="s">
        <v>376</v>
      </c>
      <c r="F1014">
        <v>2</v>
      </c>
      <c r="G1014" s="2">
        <f>VLOOKUP(C:C,[1]汇总表!$A:$E,5,0)</f>
        <v>0</v>
      </c>
    </row>
    <row r="1015" customHeight="1" spans="1:7">
      <c r="A1015" s="7">
        <v>570</v>
      </c>
      <c r="B1015" s="7" t="s">
        <v>8</v>
      </c>
      <c r="C1015">
        <v>150087</v>
      </c>
      <c r="D1015" t="s">
        <v>400</v>
      </c>
      <c r="E1015" t="s">
        <v>401</v>
      </c>
      <c r="F1015">
        <v>2</v>
      </c>
      <c r="G1015" s="2">
        <f>VLOOKUP(C:C,[1]汇总表!$A:$E,5,0)</f>
        <v>0</v>
      </c>
    </row>
    <row r="1016" customHeight="1" spans="1:7">
      <c r="A1016" s="7">
        <v>570</v>
      </c>
      <c r="B1016" s="7" t="s">
        <v>8</v>
      </c>
      <c r="C1016">
        <v>150077</v>
      </c>
      <c r="D1016" t="s">
        <v>389</v>
      </c>
      <c r="E1016" t="s">
        <v>382</v>
      </c>
      <c r="F1016">
        <v>4</v>
      </c>
      <c r="G1016" s="2">
        <f>VLOOKUP(C:C,[1]汇总表!$A:$E,5,0)</f>
        <v>0</v>
      </c>
    </row>
    <row r="1017" customHeight="1" spans="1:7">
      <c r="A1017" s="7">
        <v>104429</v>
      </c>
      <c r="B1017" s="7" t="s">
        <v>172</v>
      </c>
      <c r="C1017">
        <v>236550</v>
      </c>
      <c r="D1017" t="s">
        <v>390</v>
      </c>
      <c r="E1017" t="s">
        <v>370</v>
      </c>
      <c r="F1017">
        <v>2</v>
      </c>
      <c r="G1017" s="2">
        <f>VLOOKUP(C:C,[1]汇总表!$A:$E,5,0)</f>
        <v>0</v>
      </c>
    </row>
    <row r="1018" customHeight="1" spans="1:7">
      <c r="A1018" s="7">
        <v>104429</v>
      </c>
      <c r="B1018" s="7" t="s">
        <v>172</v>
      </c>
      <c r="C1018">
        <v>215787</v>
      </c>
      <c r="D1018" t="s">
        <v>383</v>
      </c>
      <c r="E1018" t="s">
        <v>382</v>
      </c>
      <c r="F1018">
        <v>2</v>
      </c>
      <c r="G1018" s="2">
        <f>VLOOKUP(C:C,[1]汇总表!$A:$E,5,0)</f>
        <v>0</v>
      </c>
    </row>
    <row r="1019" customHeight="1" spans="1:7">
      <c r="A1019" s="7">
        <v>104429</v>
      </c>
      <c r="B1019" s="7" t="s">
        <v>172</v>
      </c>
      <c r="C1019">
        <v>204080</v>
      </c>
      <c r="D1019" t="s">
        <v>412</v>
      </c>
      <c r="E1019" t="s">
        <v>372</v>
      </c>
      <c r="F1019">
        <v>2</v>
      </c>
      <c r="G1019" s="2">
        <f>VLOOKUP(C:C,[1]汇总表!$A:$E,5,0)</f>
        <v>0</v>
      </c>
    </row>
    <row r="1020" customHeight="1" spans="1:7">
      <c r="A1020" s="7">
        <v>104429</v>
      </c>
      <c r="B1020" s="7" t="s">
        <v>172</v>
      </c>
      <c r="C1020">
        <v>181297</v>
      </c>
      <c r="D1020" t="s">
        <v>371</v>
      </c>
      <c r="E1020" t="s">
        <v>372</v>
      </c>
      <c r="F1020">
        <v>3</v>
      </c>
      <c r="G1020" s="2">
        <f>VLOOKUP(C:C,[1]汇总表!$A:$E,5,0)</f>
        <v>0</v>
      </c>
    </row>
    <row r="1021" customHeight="1" spans="1:7">
      <c r="A1021" s="7">
        <v>104429</v>
      </c>
      <c r="B1021" s="7" t="s">
        <v>172</v>
      </c>
      <c r="C1021">
        <v>150094</v>
      </c>
      <c r="D1021" t="s">
        <v>387</v>
      </c>
      <c r="E1021" t="s">
        <v>376</v>
      </c>
      <c r="F1021">
        <v>4</v>
      </c>
      <c r="G1021" s="2">
        <f>VLOOKUP(C:C,[1]汇总表!$A:$E,5,0)</f>
        <v>0</v>
      </c>
    </row>
    <row r="1022" customHeight="1" spans="1:7">
      <c r="A1022" s="7">
        <v>104429</v>
      </c>
      <c r="B1022" s="7" t="s">
        <v>172</v>
      </c>
      <c r="C1022">
        <v>150092</v>
      </c>
      <c r="D1022" t="s">
        <v>410</v>
      </c>
      <c r="E1022" t="s">
        <v>411</v>
      </c>
      <c r="F1022">
        <v>2</v>
      </c>
      <c r="G1022" s="2">
        <f>VLOOKUP(C:C,[1]汇总表!$A:$E,5,0)</f>
        <v>0</v>
      </c>
    </row>
    <row r="1023" customHeight="1" spans="1:7">
      <c r="A1023" s="7">
        <v>104429</v>
      </c>
      <c r="B1023" s="7" t="s">
        <v>172</v>
      </c>
      <c r="C1023">
        <v>150089</v>
      </c>
      <c r="D1023" t="s">
        <v>374</v>
      </c>
      <c r="E1023" t="s">
        <v>372</v>
      </c>
      <c r="F1023">
        <v>2</v>
      </c>
      <c r="G1023" s="2">
        <f>VLOOKUP(C:C,[1]汇总表!$A:$E,5,0)</f>
        <v>0</v>
      </c>
    </row>
    <row r="1024" customHeight="1" spans="1:7">
      <c r="A1024" s="7">
        <v>104429</v>
      </c>
      <c r="B1024" s="7" t="s">
        <v>172</v>
      </c>
      <c r="C1024">
        <v>150088</v>
      </c>
      <c r="D1024" t="s">
        <v>375</v>
      </c>
      <c r="E1024" t="s">
        <v>376</v>
      </c>
      <c r="F1024">
        <v>2</v>
      </c>
      <c r="G1024" s="2">
        <f>VLOOKUP(C:C,[1]汇总表!$A:$E,5,0)</f>
        <v>0</v>
      </c>
    </row>
    <row r="1025" customHeight="1" spans="1:7">
      <c r="A1025" s="7">
        <v>104429</v>
      </c>
      <c r="B1025" s="7" t="s">
        <v>172</v>
      </c>
      <c r="C1025">
        <v>150077</v>
      </c>
      <c r="D1025" t="s">
        <v>389</v>
      </c>
      <c r="E1025" t="s">
        <v>382</v>
      </c>
      <c r="F1025">
        <v>2</v>
      </c>
      <c r="G1025" s="2">
        <f>VLOOKUP(C:C,[1]汇总表!$A:$E,5,0)</f>
        <v>0</v>
      </c>
    </row>
    <row r="1026" customHeight="1" spans="1:7">
      <c r="A1026" s="7">
        <v>104429</v>
      </c>
      <c r="B1026" s="7" t="s">
        <v>172</v>
      </c>
      <c r="C1026">
        <v>89062</v>
      </c>
      <c r="D1026" t="s">
        <v>405</v>
      </c>
      <c r="E1026" t="s">
        <v>370</v>
      </c>
      <c r="F1026">
        <v>2</v>
      </c>
      <c r="G1026" s="2">
        <f>VLOOKUP(C:C,[1]汇总表!$A:$E,5,0)</f>
        <v>0</v>
      </c>
    </row>
    <row r="1027" customHeight="1" spans="1:7">
      <c r="A1027" s="7">
        <v>515</v>
      </c>
      <c r="B1027" s="7" t="s">
        <v>300</v>
      </c>
      <c r="C1027">
        <v>150090</v>
      </c>
      <c r="D1027" t="s">
        <v>369</v>
      </c>
      <c r="E1027" t="s">
        <v>370</v>
      </c>
      <c r="F1027">
        <v>8</v>
      </c>
      <c r="G1027" s="2">
        <f>VLOOKUP(C:C,[1]汇总表!$A:$E,5,0)</f>
        <v>0</v>
      </c>
    </row>
    <row r="1028" customHeight="1" spans="1:7">
      <c r="A1028" s="7">
        <v>515</v>
      </c>
      <c r="B1028" s="7" t="s">
        <v>300</v>
      </c>
      <c r="C1028">
        <v>150089</v>
      </c>
      <c r="D1028" t="s">
        <v>374</v>
      </c>
      <c r="E1028" t="s">
        <v>372</v>
      </c>
      <c r="F1028">
        <v>8</v>
      </c>
      <c r="G1028" s="2">
        <f>VLOOKUP(C:C,[1]汇总表!$A:$E,5,0)</f>
        <v>0</v>
      </c>
    </row>
    <row r="1029" customHeight="1" spans="1:7">
      <c r="A1029" s="7">
        <v>515</v>
      </c>
      <c r="B1029" s="7" t="s">
        <v>300</v>
      </c>
      <c r="C1029">
        <v>150088</v>
      </c>
      <c r="D1029" t="s">
        <v>375</v>
      </c>
      <c r="E1029" t="s">
        <v>376</v>
      </c>
      <c r="F1029">
        <v>8</v>
      </c>
      <c r="G1029" s="2">
        <f>VLOOKUP(C:C,[1]汇总表!$A:$E,5,0)</f>
        <v>0</v>
      </c>
    </row>
    <row r="1030" customHeight="1" spans="1:7">
      <c r="A1030" s="7">
        <v>515</v>
      </c>
      <c r="B1030" s="7" t="s">
        <v>300</v>
      </c>
      <c r="C1030">
        <v>150087</v>
      </c>
      <c r="D1030" t="s">
        <v>400</v>
      </c>
      <c r="E1030" t="s">
        <v>401</v>
      </c>
      <c r="F1030">
        <v>4</v>
      </c>
      <c r="G1030" s="2">
        <f>VLOOKUP(C:C,[1]汇总表!$A:$E,5,0)</f>
        <v>0</v>
      </c>
    </row>
    <row r="1031" customHeight="1" spans="1:7">
      <c r="A1031" s="7">
        <v>515</v>
      </c>
      <c r="B1031" s="7" t="s">
        <v>300</v>
      </c>
      <c r="C1031">
        <v>150086</v>
      </c>
      <c r="D1031" t="s">
        <v>397</v>
      </c>
      <c r="E1031" t="s">
        <v>372</v>
      </c>
      <c r="F1031">
        <v>6</v>
      </c>
      <c r="G1031" s="2">
        <f>VLOOKUP(C:C,[1]汇总表!$A:$E,5,0)</f>
        <v>0</v>
      </c>
    </row>
    <row r="1032" customHeight="1" spans="1:7">
      <c r="A1032" s="7">
        <v>515</v>
      </c>
      <c r="B1032" s="7" t="s">
        <v>300</v>
      </c>
      <c r="C1032">
        <v>150077</v>
      </c>
      <c r="D1032" t="s">
        <v>389</v>
      </c>
      <c r="E1032" t="s">
        <v>382</v>
      </c>
      <c r="F1032">
        <v>6</v>
      </c>
      <c r="G1032" s="2">
        <f>VLOOKUP(C:C,[1]汇总表!$A:$E,5,0)</f>
        <v>0</v>
      </c>
    </row>
    <row r="1033" customHeight="1" spans="1:7">
      <c r="A1033" s="7">
        <v>52</v>
      </c>
      <c r="B1033" s="7" t="s">
        <v>248</v>
      </c>
      <c r="C1033">
        <v>241566</v>
      </c>
      <c r="D1033" t="s">
        <v>426</v>
      </c>
      <c r="E1033" t="s">
        <v>427</v>
      </c>
      <c r="F1033">
        <v>1</v>
      </c>
      <c r="G1033" s="2">
        <f>VLOOKUP(C:C,[1]汇总表!$A:$E,5,0)</f>
        <v>0</v>
      </c>
    </row>
    <row r="1034" customHeight="1" spans="1:7">
      <c r="A1034" s="7">
        <v>52</v>
      </c>
      <c r="B1034" s="7" t="s">
        <v>248</v>
      </c>
      <c r="C1034">
        <v>215787</v>
      </c>
      <c r="D1034" t="s">
        <v>383</v>
      </c>
      <c r="E1034" t="s">
        <v>382</v>
      </c>
      <c r="F1034">
        <v>2</v>
      </c>
      <c r="G1034" s="2">
        <f>VLOOKUP(C:C,[1]汇总表!$A:$E,5,0)</f>
        <v>0</v>
      </c>
    </row>
    <row r="1035" customHeight="1" spans="1:7">
      <c r="A1035" s="7">
        <v>52</v>
      </c>
      <c r="B1035" s="7" t="s">
        <v>248</v>
      </c>
      <c r="C1035">
        <v>181297</v>
      </c>
      <c r="D1035" t="s">
        <v>371</v>
      </c>
      <c r="E1035" t="s">
        <v>372</v>
      </c>
      <c r="F1035">
        <v>4</v>
      </c>
      <c r="G1035" s="2">
        <f>VLOOKUP(C:C,[1]汇总表!$A:$E,5,0)</f>
        <v>0</v>
      </c>
    </row>
    <row r="1036" customHeight="1" spans="1:7">
      <c r="A1036" s="7">
        <v>52</v>
      </c>
      <c r="B1036" s="7" t="s">
        <v>248</v>
      </c>
      <c r="C1036">
        <v>150094</v>
      </c>
      <c r="D1036" t="s">
        <v>387</v>
      </c>
      <c r="E1036" t="s">
        <v>376</v>
      </c>
      <c r="F1036">
        <v>4</v>
      </c>
      <c r="G1036" s="2">
        <f>VLOOKUP(C:C,[1]汇总表!$A:$E,5,0)</f>
        <v>0</v>
      </c>
    </row>
    <row r="1037" customHeight="1" spans="1:7">
      <c r="A1037" s="7">
        <v>52</v>
      </c>
      <c r="B1037" s="7" t="s">
        <v>248</v>
      </c>
      <c r="C1037">
        <v>150089</v>
      </c>
      <c r="D1037" t="s">
        <v>374</v>
      </c>
      <c r="E1037" t="s">
        <v>372</v>
      </c>
      <c r="F1037">
        <v>14</v>
      </c>
      <c r="G1037" s="2">
        <f>VLOOKUP(C:C,[1]汇总表!$A:$E,5,0)</f>
        <v>0</v>
      </c>
    </row>
    <row r="1038" customHeight="1" spans="1:7">
      <c r="A1038" s="7">
        <v>52</v>
      </c>
      <c r="B1038" s="7" t="s">
        <v>248</v>
      </c>
      <c r="C1038">
        <v>150087</v>
      </c>
      <c r="D1038" t="s">
        <v>400</v>
      </c>
      <c r="E1038" t="s">
        <v>401</v>
      </c>
      <c r="F1038">
        <v>2</v>
      </c>
      <c r="G1038" s="2">
        <f>VLOOKUP(C:C,[1]汇总表!$A:$E,5,0)</f>
        <v>0</v>
      </c>
    </row>
    <row r="1039" customHeight="1" spans="1:7">
      <c r="A1039" s="7">
        <v>750</v>
      </c>
      <c r="B1039" s="7" t="s">
        <v>11</v>
      </c>
      <c r="C1039">
        <v>215787</v>
      </c>
      <c r="D1039" t="s">
        <v>383</v>
      </c>
      <c r="E1039" t="s">
        <v>382</v>
      </c>
      <c r="F1039">
        <v>6</v>
      </c>
      <c r="G1039" s="2">
        <f>VLOOKUP(C:C,[1]汇总表!$A:$E,5,0)</f>
        <v>0</v>
      </c>
    </row>
    <row r="1040" customHeight="1" spans="1:7">
      <c r="A1040" s="7">
        <v>750</v>
      </c>
      <c r="B1040" s="7" t="s">
        <v>11</v>
      </c>
      <c r="C1040">
        <v>214778</v>
      </c>
      <c r="D1040" t="s">
        <v>377</v>
      </c>
      <c r="E1040" t="s">
        <v>378</v>
      </c>
      <c r="F1040">
        <v>12</v>
      </c>
      <c r="G1040" s="2">
        <f>VLOOKUP(C:C,[1]汇总表!$A:$E,5,0)</f>
        <v>0</v>
      </c>
    </row>
    <row r="1041" customHeight="1" spans="1:7">
      <c r="A1041" s="7">
        <v>750</v>
      </c>
      <c r="B1041" s="7" t="s">
        <v>11</v>
      </c>
      <c r="C1041">
        <v>181297</v>
      </c>
      <c r="D1041" t="s">
        <v>371</v>
      </c>
      <c r="E1041" t="s">
        <v>372</v>
      </c>
      <c r="F1041">
        <v>12</v>
      </c>
      <c r="G1041" s="2">
        <f>VLOOKUP(C:C,[1]汇总表!$A:$E,5,0)</f>
        <v>0</v>
      </c>
    </row>
    <row r="1042" customHeight="1" spans="1:7">
      <c r="A1042" s="7">
        <v>750</v>
      </c>
      <c r="B1042" s="7" t="s">
        <v>11</v>
      </c>
      <c r="C1042">
        <v>181291</v>
      </c>
      <c r="D1042" t="s">
        <v>403</v>
      </c>
      <c r="E1042" t="s">
        <v>378</v>
      </c>
      <c r="F1042">
        <v>12</v>
      </c>
      <c r="G1042" s="2">
        <f>VLOOKUP(C:C,[1]汇总表!$A:$E,5,0)</f>
        <v>0</v>
      </c>
    </row>
    <row r="1043" customHeight="1" spans="1:7">
      <c r="A1043" s="7">
        <v>750</v>
      </c>
      <c r="B1043" s="7" t="s">
        <v>11</v>
      </c>
      <c r="C1043">
        <v>166670</v>
      </c>
      <c r="D1043" t="s">
        <v>379</v>
      </c>
      <c r="E1043" t="s">
        <v>380</v>
      </c>
      <c r="F1043">
        <v>12</v>
      </c>
      <c r="G1043" s="2">
        <f>VLOOKUP(C:C,[1]汇总表!$A:$E,5,0)</f>
        <v>0</v>
      </c>
    </row>
    <row r="1044" customHeight="1" spans="1:7">
      <c r="A1044" s="7">
        <v>750</v>
      </c>
      <c r="B1044" s="7" t="s">
        <v>11</v>
      </c>
      <c r="C1044">
        <v>150093</v>
      </c>
      <c r="D1044" t="s">
        <v>387</v>
      </c>
      <c r="E1044" t="s">
        <v>388</v>
      </c>
      <c r="F1044">
        <v>10</v>
      </c>
      <c r="G1044" s="2">
        <f>VLOOKUP(C:C,[1]汇总表!$A:$E,5,0)</f>
        <v>0</v>
      </c>
    </row>
    <row r="1045" customHeight="1" spans="1:7">
      <c r="A1045" s="7">
        <v>750</v>
      </c>
      <c r="B1045" s="7" t="s">
        <v>11</v>
      </c>
      <c r="C1045">
        <v>150090</v>
      </c>
      <c r="D1045" t="s">
        <v>369</v>
      </c>
      <c r="E1045" t="s">
        <v>370</v>
      </c>
      <c r="F1045">
        <v>36</v>
      </c>
      <c r="G1045" s="2">
        <f>VLOOKUP(C:C,[1]汇总表!$A:$E,5,0)</f>
        <v>0</v>
      </c>
    </row>
    <row r="1046" customHeight="1" spans="1:7">
      <c r="A1046" s="7">
        <v>103198</v>
      </c>
      <c r="B1046" s="7" t="s">
        <v>182</v>
      </c>
      <c r="C1046">
        <v>245065</v>
      </c>
      <c r="D1046" t="s">
        <v>367</v>
      </c>
      <c r="E1046" t="s">
        <v>368</v>
      </c>
      <c r="F1046">
        <v>50</v>
      </c>
      <c r="G1046" s="2">
        <f>VLOOKUP(C:C,[1]汇总表!$A:$E,5,0)</f>
        <v>0</v>
      </c>
    </row>
    <row r="1047" customHeight="1" spans="1:7">
      <c r="A1047" s="7">
        <v>103198</v>
      </c>
      <c r="B1047" s="7" t="s">
        <v>182</v>
      </c>
      <c r="C1047">
        <v>242574</v>
      </c>
      <c r="D1047" t="s">
        <v>404</v>
      </c>
      <c r="E1047" t="s">
        <v>392</v>
      </c>
      <c r="F1047">
        <v>4</v>
      </c>
      <c r="G1047" s="2">
        <f>VLOOKUP(C:C,[1]汇总表!$A:$E,5,0)</f>
        <v>0</v>
      </c>
    </row>
    <row r="1048" customHeight="1" spans="1:7">
      <c r="A1048" s="7">
        <v>103198</v>
      </c>
      <c r="B1048" s="7" t="s">
        <v>182</v>
      </c>
      <c r="C1048">
        <v>215791</v>
      </c>
      <c r="D1048" t="s">
        <v>381</v>
      </c>
      <c r="E1048" t="s">
        <v>399</v>
      </c>
      <c r="F1048">
        <v>6</v>
      </c>
      <c r="G1048" s="2">
        <f>VLOOKUP(C:C,[1]汇总表!$A:$E,5,0)</f>
        <v>0</v>
      </c>
    </row>
    <row r="1049" customHeight="1" spans="1:7">
      <c r="A1049" s="7">
        <v>103198</v>
      </c>
      <c r="B1049" s="7" t="s">
        <v>182</v>
      </c>
      <c r="C1049">
        <v>215787</v>
      </c>
      <c r="D1049" t="s">
        <v>383</v>
      </c>
      <c r="E1049" t="s">
        <v>382</v>
      </c>
      <c r="F1049">
        <v>4</v>
      </c>
      <c r="G1049" s="2">
        <f>VLOOKUP(C:C,[1]汇总表!$A:$E,5,0)</f>
        <v>0</v>
      </c>
    </row>
    <row r="1050" customHeight="1" spans="1:7">
      <c r="A1050" s="7">
        <v>103198</v>
      </c>
      <c r="B1050" s="7" t="s">
        <v>182</v>
      </c>
      <c r="C1050">
        <v>214778</v>
      </c>
      <c r="D1050" t="s">
        <v>377</v>
      </c>
      <c r="E1050" t="s">
        <v>378</v>
      </c>
      <c r="F1050">
        <v>4</v>
      </c>
      <c r="G1050" s="2">
        <f>VLOOKUP(C:C,[1]汇总表!$A:$E,5,0)</f>
        <v>0</v>
      </c>
    </row>
    <row r="1051" customHeight="1" spans="1:7">
      <c r="A1051" s="7">
        <v>103198</v>
      </c>
      <c r="B1051" s="7" t="s">
        <v>182</v>
      </c>
      <c r="C1051">
        <v>204078</v>
      </c>
      <c r="D1051" t="s">
        <v>420</v>
      </c>
      <c r="E1051" t="s">
        <v>421</v>
      </c>
      <c r="F1051">
        <v>2</v>
      </c>
      <c r="G1051" s="2">
        <f>VLOOKUP(C:C,[1]汇总表!$A:$E,5,0)</f>
        <v>0</v>
      </c>
    </row>
    <row r="1052" customHeight="1" spans="1:7">
      <c r="A1052" s="7">
        <v>103198</v>
      </c>
      <c r="B1052" s="7" t="s">
        <v>182</v>
      </c>
      <c r="C1052">
        <v>204077</v>
      </c>
      <c r="D1052" t="s">
        <v>415</v>
      </c>
      <c r="E1052" t="s">
        <v>370</v>
      </c>
      <c r="F1052">
        <v>2</v>
      </c>
      <c r="G1052" s="2">
        <f>VLOOKUP(C:C,[1]汇总表!$A:$E,5,0)</f>
        <v>0</v>
      </c>
    </row>
    <row r="1053" customHeight="1" spans="1:7">
      <c r="A1053" s="7">
        <v>103198</v>
      </c>
      <c r="B1053" s="7" t="s">
        <v>182</v>
      </c>
      <c r="C1053">
        <v>194146</v>
      </c>
      <c r="D1053" t="s">
        <v>452</v>
      </c>
      <c r="E1053" t="s">
        <v>453</v>
      </c>
      <c r="F1053">
        <v>4</v>
      </c>
      <c r="G1053" s="2" t="str">
        <f>VLOOKUP(C:C,[1]汇总表!$A:$E,5,0)</f>
        <v>停产</v>
      </c>
    </row>
    <row r="1054" customHeight="1" spans="1:7">
      <c r="A1054" s="7">
        <v>103198</v>
      </c>
      <c r="B1054" s="7" t="s">
        <v>182</v>
      </c>
      <c r="C1054">
        <v>191176</v>
      </c>
      <c r="D1054" t="s">
        <v>424</v>
      </c>
      <c r="E1054" t="s">
        <v>370</v>
      </c>
      <c r="F1054">
        <v>2</v>
      </c>
      <c r="G1054" s="2">
        <f>VLOOKUP(C:C,[1]汇总表!$A:$E,5,0)</f>
        <v>0</v>
      </c>
    </row>
    <row r="1055" customHeight="1" spans="1:7">
      <c r="A1055" s="7">
        <v>103198</v>
      </c>
      <c r="B1055" s="7" t="s">
        <v>182</v>
      </c>
      <c r="C1055">
        <v>191175</v>
      </c>
      <c r="D1055" t="s">
        <v>425</v>
      </c>
      <c r="E1055" t="s">
        <v>370</v>
      </c>
      <c r="F1055">
        <v>2</v>
      </c>
      <c r="G1055" s="2">
        <f>VLOOKUP(C:C,[1]汇总表!$A:$E,5,0)</f>
        <v>0</v>
      </c>
    </row>
    <row r="1056" customHeight="1" spans="1:7">
      <c r="A1056" s="7">
        <v>103198</v>
      </c>
      <c r="B1056" s="7" t="s">
        <v>182</v>
      </c>
      <c r="C1056">
        <v>191033</v>
      </c>
      <c r="D1056" t="s">
        <v>386</v>
      </c>
      <c r="E1056" t="s">
        <v>378</v>
      </c>
      <c r="F1056">
        <v>3</v>
      </c>
      <c r="G1056" s="2">
        <f>VLOOKUP(C:C,[1]汇总表!$A:$E,5,0)</f>
        <v>0</v>
      </c>
    </row>
    <row r="1057" customHeight="1" spans="1:7">
      <c r="A1057" s="7">
        <v>103198</v>
      </c>
      <c r="B1057" s="7" t="s">
        <v>182</v>
      </c>
      <c r="C1057">
        <v>185348</v>
      </c>
      <c r="D1057" t="s">
        <v>442</v>
      </c>
      <c r="E1057" t="s">
        <v>443</v>
      </c>
      <c r="F1057">
        <v>4</v>
      </c>
      <c r="G1057" s="2" t="s">
        <v>444</v>
      </c>
    </row>
    <row r="1058" customHeight="1" spans="1:7">
      <c r="A1058" s="7">
        <v>103198</v>
      </c>
      <c r="B1058" s="7" t="s">
        <v>182</v>
      </c>
      <c r="C1058">
        <v>185347</v>
      </c>
      <c r="D1058" t="s">
        <v>409</v>
      </c>
      <c r="E1058" t="s">
        <v>398</v>
      </c>
      <c r="F1058">
        <v>4</v>
      </c>
      <c r="G1058" s="2" t="str">
        <f>VLOOKUP(C:C,[1]汇总表!$A:$E,5,0)</f>
        <v>有货但不好卖</v>
      </c>
    </row>
    <row r="1059" customHeight="1" spans="1:7">
      <c r="A1059" s="7">
        <v>103198</v>
      </c>
      <c r="B1059" s="7" t="s">
        <v>182</v>
      </c>
      <c r="C1059">
        <v>184997</v>
      </c>
      <c r="D1059" t="s">
        <v>393</v>
      </c>
      <c r="E1059" t="s">
        <v>394</v>
      </c>
      <c r="F1059">
        <v>4</v>
      </c>
      <c r="G1059" s="2">
        <f>VLOOKUP(C:C,[1]汇总表!$A:$E,5,0)</f>
        <v>0</v>
      </c>
    </row>
    <row r="1060" customHeight="1" spans="1:7">
      <c r="A1060" s="7">
        <v>103198</v>
      </c>
      <c r="B1060" s="7" t="s">
        <v>182</v>
      </c>
      <c r="C1060">
        <v>184993</v>
      </c>
      <c r="D1060" t="s">
        <v>393</v>
      </c>
      <c r="E1060" t="s">
        <v>428</v>
      </c>
      <c r="F1060">
        <v>4</v>
      </c>
      <c r="G1060" s="2">
        <f>VLOOKUP(C:C,[1]汇总表!$A:$E,5,0)</f>
        <v>0</v>
      </c>
    </row>
    <row r="1061" customHeight="1" spans="1:7">
      <c r="A1061" s="7">
        <v>103198</v>
      </c>
      <c r="B1061" s="7" t="s">
        <v>182</v>
      </c>
      <c r="C1061">
        <v>181301</v>
      </c>
      <c r="D1061" t="s">
        <v>395</v>
      </c>
      <c r="E1061" t="s">
        <v>396</v>
      </c>
      <c r="F1061">
        <v>8</v>
      </c>
      <c r="G1061" s="2">
        <f>VLOOKUP(C:C,[1]汇总表!$A:$E,5,0)</f>
        <v>0</v>
      </c>
    </row>
    <row r="1062" customHeight="1" spans="1:7">
      <c r="A1062" s="7">
        <v>103198</v>
      </c>
      <c r="B1062" s="7" t="s">
        <v>182</v>
      </c>
      <c r="C1062">
        <v>181299</v>
      </c>
      <c r="D1062" t="s">
        <v>373</v>
      </c>
      <c r="E1062" t="s">
        <v>370</v>
      </c>
      <c r="F1062">
        <v>6</v>
      </c>
      <c r="G1062" s="2">
        <f>VLOOKUP(C:C,[1]汇总表!$A:$E,5,0)</f>
        <v>0</v>
      </c>
    </row>
    <row r="1063" customHeight="1" spans="1:7">
      <c r="A1063" s="7">
        <v>103198</v>
      </c>
      <c r="B1063" s="7" t="s">
        <v>182</v>
      </c>
      <c r="C1063">
        <v>181297</v>
      </c>
      <c r="D1063" t="s">
        <v>371</v>
      </c>
      <c r="E1063" t="s">
        <v>372</v>
      </c>
      <c r="F1063">
        <v>4</v>
      </c>
      <c r="G1063" s="2">
        <f>VLOOKUP(C:C,[1]汇总表!$A:$E,5,0)</f>
        <v>0</v>
      </c>
    </row>
    <row r="1064" customHeight="1" spans="1:7">
      <c r="A1064" s="7">
        <v>103198</v>
      </c>
      <c r="B1064" s="7" t="s">
        <v>182</v>
      </c>
      <c r="C1064">
        <v>181291</v>
      </c>
      <c r="D1064" t="s">
        <v>403</v>
      </c>
      <c r="E1064" t="s">
        <v>378</v>
      </c>
      <c r="F1064">
        <v>2</v>
      </c>
      <c r="G1064" s="2">
        <f>VLOOKUP(C:C,[1]汇总表!$A:$E,5,0)</f>
        <v>0</v>
      </c>
    </row>
    <row r="1065" customHeight="1" spans="1:7">
      <c r="A1065" s="7">
        <v>103198</v>
      </c>
      <c r="B1065" s="7" t="s">
        <v>182</v>
      </c>
      <c r="C1065">
        <v>172377</v>
      </c>
      <c r="D1065" t="s">
        <v>381</v>
      </c>
      <c r="E1065" t="s">
        <v>382</v>
      </c>
      <c r="F1065">
        <v>4</v>
      </c>
      <c r="G1065" s="2">
        <f>VLOOKUP(C:C,[1]汇总表!$A:$E,5,0)</f>
        <v>0</v>
      </c>
    </row>
    <row r="1066" customHeight="1" spans="1:7">
      <c r="A1066" s="7">
        <v>103198</v>
      </c>
      <c r="B1066" s="7" t="s">
        <v>182</v>
      </c>
      <c r="C1066">
        <v>150090</v>
      </c>
      <c r="D1066" t="s">
        <v>369</v>
      </c>
      <c r="E1066" t="s">
        <v>370</v>
      </c>
      <c r="F1066">
        <v>10</v>
      </c>
      <c r="G1066" s="2">
        <f>VLOOKUP(C:C,[1]汇总表!$A:$E,5,0)</f>
        <v>0</v>
      </c>
    </row>
    <row r="1067" customHeight="1" spans="1:7">
      <c r="A1067" s="7">
        <v>103198</v>
      </c>
      <c r="B1067" s="7" t="s">
        <v>182</v>
      </c>
      <c r="C1067">
        <v>89062</v>
      </c>
      <c r="D1067" t="s">
        <v>405</v>
      </c>
      <c r="E1067" t="s">
        <v>370</v>
      </c>
      <c r="F1067">
        <v>4</v>
      </c>
      <c r="G1067" s="2">
        <f>VLOOKUP(C:C,[1]汇总表!$A:$E,5,0)</f>
        <v>0</v>
      </c>
    </row>
    <row r="1068" customHeight="1" spans="1:7">
      <c r="A1068" s="7">
        <v>110378</v>
      </c>
      <c r="B1068" s="7" t="s">
        <v>221</v>
      </c>
      <c r="C1068">
        <v>245065</v>
      </c>
      <c r="D1068" t="s">
        <v>367</v>
      </c>
      <c r="E1068" t="s">
        <v>368</v>
      </c>
      <c r="F1068">
        <v>12</v>
      </c>
      <c r="G1068" s="2">
        <f>VLOOKUP(C:C,[1]汇总表!$A:$E,5,0)</f>
        <v>0</v>
      </c>
    </row>
    <row r="1069" customHeight="1" spans="1:7">
      <c r="A1069" s="7">
        <v>110378</v>
      </c>
      <c r="B1069" s="7" t="s">
        <v>221</v>
      </c>
      <c r="C1069">
        <v>245065</v>
      </c>
      <c r="D1069" t="s">
        <v>367</v>
      </c>
      <c r="E1069" t="s">
        <v>368</v>
      </c>
      <c r="F1069">
        <v>12</v>
      </c>
      <c r="G1069" s="2">
        <f>VLOOKUP(C:C,[1]汇总表!$A:$E,5,0)</f>
        <v>0</v>
      </c>
    </row>
    <row r="1070" customHeight="1" spans="1:7">
      <c r="A1070" s="7">
        <v>110378</v>
      </c>
      <c r="B1070" s="7" t="s">
        <v>221</v>
      </c>
      <c r="C1070">
        <v>241566</v>
      </c>
      <c r="D1070" t="s">
        <v>426</v>
      </c>
      <c r="E1070" t="s">
        <v>427</v>
      </c>
      <c r="F1070">
        <v>4</v>
      </c>
      <c r="G1070" s="2">
        <f>VLOOKUP(C:C,[1]汇总表!$A:$E,5,0)</f>
        <v>0</v>
      </c>
    </row>
    <row r="1071" customHeight="1" spans="1:7">
      <c r="A1071" s="7">
        <v>110378</v>
      </c>
      <c r="B1071" s="7" t="s">
        <v>221</v>
      </c>
      <c r="C1071">
        <v>241566</v>
      </c>
      <c r="D1071" t="s">
        <v>426</v>
      </c>
      <c r="E1071" t="s">
        <v>427</v>
      </c>
      <c r="F1071">
        <v>4</v>
      </c>
      <c r="G1071" s="2">
        <f>VLOOKUP(C:C,[1]汇总表!$A:$E,5,0)</f>
        <v>0</v>
      </c>
    </row>
    <row r="1072" customHeight="1" spans="1:7">
      <c r="A1072" s="7">
        <v>110378</v>
      </c>
      <c r="B1072" s="7" t="s">
        <v>221</v>
      </c>
      <c r="C1072">
        <v>236580</v>
      </c>
      <c r="D1072" t="s">
        <v>390</v>
      </c>
      <c r="E1072" t="s">
        <v>398</v>
      </c>
      <c r="F1072">
        <v>6</v>
      </c>
      <c r="G1072" s="2">
        <f>VLOOKUP(C:C,[1]汇总表!$A:$E,5,0)</f>
        <v>0</v>
      </c>
    </row>
    <row r="1073" customHeight="1" spans="1:7">
      <c r="A1073" s="7">
        <v>110378</v>
      </c>
      <c r="B1073" s="7" t="s">
        <v>221</v>
      </c>
      <c r="C1073">
        <v>236580</v>
      </c>
      <c r="D1073" t="s">
        <v>390</v>
      </c>
      <c r="E1073" t="s">
        <v>398</v>
      </c>
      <c r="F1073">
        <v>6</v>
      </c>
      <c r="G1073" s="2">
        <f>VLOOKUP(C:C,[1]汇总表!$A:$E,5,0)</f>
        <v>0</v>
      </c>
    </row>
    <row r="1074" customHeight="1" spans="1:7">
      <c r="A1074" s="7">
        <v>110378</v>
      </c>
      <c r="B1074" s="7" t="s">
        <v>221</v>
      </c>
      <c r="C1074">
        <v>236549</v>
      </c>
      <c r="D1074" t="s">
        <v>413</v>
      </c>
      <c r="E1074" t="s">
        <v>432</v>
      </c>
      <c r="F1074">
        <v>3</v>
      </c>
      <c r="G1074" s="2">
        <f>VLOOKUP(C:C,[1]汇总表!$A:$E,5,0)</f>
        <v>0</v>
      </c>
    </row>
    <row r="1075" customHeight="1" spans="1:7">
      <c r="A1075" s="7">
        <v>110378</v>
      </c>
      <c r="B1075" s="7" t="s">
        <v>221</v>
      </c>
      <c r="C1075">
        <v>236549</v>
      </c>
      <c r="D1075" t="s">
        <v>413</v>
      </c>
      <c r="E1075" t="s">
        <v>432</v>
      </c>
      <c r="F1075">
        <v>3</v>
      </c>
      <c r="G1075" s="2">
        <f>VLOOKUP(C:C,[1]汇总表!$A:$E,5,0)</f>
        <v>0</v>
      </c>
    </row>
    <row r="1076" customHeight="1" spans="1:7">
      <c r="A1076" s="7">
        <v>110378</v>
      </c>
      <c r="B1076" s="7" t="s">
        <v>221</v>
      </c>
      <c r="C1076">
        <v>232093</v>
      </c>
      <c r="D1076" t="s">
        <v>423</v>
      </c>
      <c r="E1076" t="s">
        <v>370</v>
      </c>
      <c r="F1076">
        <v>2</v>
      </c>
      <c r="G1076" s="2">
        <f>VLOOKUP(C:C,[1]汇总表!$A:$E,5,0)</f>
        <v>0</v>
      </c>
    </row>
    <row r="1077" customHeight="1" spans="1:7">
      <c r="A1077" s="7">
        <v>110378</v>
      </c>
      <c r="B1077" s="7" t="s">
        <v>221</v>
      </c>
      <c r="C1077">
        <v>232093</v>
      </c>
      <c r="D1077" t="s">
        <v>423</v>
      </c>
      <c r="E1077" t="s">
        <v>370</v>
      </c>
      <c r="F1077">
        <v>2</v>
      </c>
      <c r="G1077" s="2">
        <f>VLOOKUP(C:C,[1]汇总表!$A:$E,5,0)</f>
        <v>0</v>
      </c>
    </row>
    <row r="1078" customHeight="1" spans="1:7">
      <c r="A1078" s="7">
        <v>110378</v>
      </c>
      <c r="B1078" s="7" t="s">
        <v>221</v>
      </c>
      <c r="C1078">
        <v>218904</v>
      </c>
      <c r="D1078" t="s">
        <v>384</v>
      </c>
      <c r="E1078" t="s">
        <v>385</v>
      </c>
      <c r="F1078">
        <v>6</v>
      </c>
      <c r="G1078" s="2">
        <f>VLOOKUP(C:C,[1]汇总表!$A:$E,5,0)</f>
        <v>0</v>
      </c>
    </row>
    <row r="1079" customHeight="1" spans="1:7">
      <c r="A1079" s="7">
        <v>110378</v>
      </c>
      <c r="B1079" s="7" t="s">
        <v>221</v>
      </c>
      <c r="C1079">
        <v>218904</v>
      </c>
      <c r="D1079" t="s">
        <v>384</v>
      </c>
      <c r="E1079" t="s">
        <v>385</v>
      </c>
      <c r="F1079">
        <v>6</v>
      </c>
      <c r="G1079" s="2">
        <f>VLOOKUP(C:C,[1]汇总表!$A:$E,5,0)</f>
        <v>0</v>
      </c>
    </row>
    <row r="1080" customHeight="1" spans="1:7">
      <c r="A1080" s="7">
        <v>110378</v>
      </c>
      <c r="B1080" s="7" t="s">
        <v>221</v>
      </c>
      <c r="C1080">
        <v>215791</v>
      </c>
      <c r="D1080" t="s">
        <v>381</v>
      </c>
      <c r="E1080" t="s">
        <v>399</v>
      </c>
      <c r="F1080">
        <v>6</v>
      </c>
      <c r="G1080" s="2">
        <f>VLOOKUP(C:C,[1]汇总表!$A:$E,5,0)</f>
        <v>0</v>
      </c>
    </row>
    <row r="1081" customHeight="1" spans="1:7">
      <c r="A1081" s="7">
        <v>110378</v>
      </c>
      <c r="B1081" s="7" t="s">
        <v>221</v>
      </c>
      <c r="C1081">
        <v>215791</v>
      </c>
      <c r="D1081" t="s">
        <v>381</v>
      </c>
      <c r="E1081" t="s">
        <v>399</v>
      </c>
      <c r="F1081">
        <v>6</v>
      </c>
      <c r="G1081" s="2">
        <f>VLOOKUP(C:C,[1]汇总表!$A:$E,5,0)</f>
        <v>0</v>
      </c>
    </row>
    <row r="1082" customHeight="1" spans="1:7">
      <c r="A1082" s="7">
        <v>110378</v>
      </c>
      <c r="B1082" s="7" t="s">
        <v>221</v>
      </c>
      <c r="C1082">
        <v>204080</v>
      </c>
      <c r="D1082" t="s">
        <v>412</v>
      </c>
      <c r="E1082" t="s">
        <v>372</v>
      </c>
      <c r="F1082">
        <v>2</v>
      </c>
      <c r="G1082" s="2">
        <f>VLOOKUP(C:C,[1]汇总表!$A:$E,5,0)</f>
        <v>0</v>
      </c>
    </row>
    <row r="1083" customHeight="1" spans="1:7">
      <c r="A1083" s="7">
        <v>110378</v>
      </c>
      <c r="B1083" s="7" t="s">
        <v>221</v>
      </c>
      <c r="C1083">
        <v>204080</v>
      </c>
      <c r="D1083" t="s">
        <v>412</v>
      </c>
      <c r="E1083" t="s">
        <v>372</v>
      </c>
      <c r="F1083">
        <v>2</v>
      </c>
      <c r="G1083" s="2">
        <f>VLOOKUP(C:C,[1]汇总表!$A:$E,5,0)</f>
        <v>0</v>
      </c>
    </row>
    <row r="1084" customHeight="1" spans="1:7">
      <c r="A1084" s="7">
        <v>110378</v>
      </c>
      <c r="B1084" s="7" t="s">
        <v>221</v>
      </c>
      <c r="C1084">
        <v>204079</v>
      </c>
      <c r="D1084" t="s">
        <v>417</v>
      </c>
      <c r="E1084" t="s">
        <v>370</v>
      </c>
      <c r="F1084">
        <v>2</v>
      </c>
      <c r="G1084" s="2">
        <f>VLOOKUP(C:C,[1]汇总表!$A:$E,5,0)</f>
        <v>0</v>
      </c>
    </row>
    <row r="1085" customHeight="1" spans="1:7">
      <c r="A1085" s="7">
        <v>110378</v>
      </c>
      <c r="B1085" s="7" t="s">
        <v>221</v>
      </c>
      <c r="C1085">
        <v>204079</v>
      </c>
      <c r="D1085" t="s">
        <v>417</v>
      </c>
      <c r="E1085" t="s">
        <v>370</v>
      </c>
      <c r="F1085">
        <v>2</v>
      </c>
      <c r="G1085" s="2">
        <f>VLOOKUP(C:C,[1]汇总表!$A:$E,5,0)</f>
        <v>0</v>
      </c>
    </row>
    <row r="1086" customHeight="1" spans="1:7">
      <c r="A1086" s="7">
        <v>110378</v>
      </c>
      <c r="B1086" s="7" t="s">
        <v>221</v>
      </c>
      <c r="C1086">
        <v>191176</v>
      </c>
      <c r="D1086" t="s">
        <v>424</v>
      </c>
      <c r="E1086" t="s">
        <v>370</v>
      </c>
      <c r="F1086">
        <v>2</v>
      </c>
      <c r="G1086" s="2">
        <f>VLOOKUP(C:C,[1]汇总表!$A:$E,5,0)</f>
        <v>0</v>
      </c>
    </row>
    <row r="1087" customHeight="1" spans="1:7">
      <c r="A1087" s="7">
        <v>110378</v>
      </c>
      <c r="B1087" s="7" t="s">
        <v>221</v>
      </c>
      <c r="C1087">
        <v>191176</v>
      </c>
      <c r="D1087" t="s">
        <v>424</v>
      </c>
      <c r="E1087" t="s">
        <v>370</v>
      </c>
      <c r="F1087">
        <v>2</v>
      </c>
      <c r="G1087" s="2">
        <f>VLOOKUP(C:C,[1]汇总表!$A:$E,5,0)</f>
        <v>0</v>
      </c>
    </row>
    <row r="1088" customHeight="1" spans="1:7">
      <c r="A1088" s="7">
        <v>110378</v>
      </c>
      <c r="B1088" s="7" t="s">
        <v>221</v>
      </c>
      <c r="C1088">
        <v>191175</v>
      </c>
      <c r="D1088" t="s">
        <v>425</v>
      </c>
      <c r="E1088" t="s">
        <v>370</v>
      </c>
      <c r="F1088">
        <v>2</v>
      </c>
      <c r="G1088" s="2">
        <f>VLOOKUP(C:C,[1]汇总表!$A:$E,5,0)</f>
        <v>0</v>
      </c>
    </row>
    <row r="1089" customHeight="1" spans="1:7">
      <c r="A1089" s="7">
        <v>110378</v>
      </c>
      <c r="B1089" s="7" t="s">
        <v>221</v>
      </c>
      <c r="C1089">
        <v>191175</v>
      </c>
      <c r="D1089" t="s">
        <v>425</v>
      </c>
      <c r="E1089" t="s">
        <v>370</v>
      </c>
      <c r="F1089">
        <v>2</v>
      </c>
      <c r="G1089" s="2">
        <f>VLOOKUP(C:C,[1]汇总表!$A:$E,5,0)</f>
        <v>0</v>
      </c>
    </row>
    <row r="1090" customHeight="1" spans="1:7">
      <c r="A1090" s="7">
        <v>110378</v>
      </c>
      <c r="B1090" s="7" t="s">
        <v>221</v>
      </c>
      <c r="C1090">
        <v>191033</v>
      </c>
      <c r="D1090" t="s">
        <v>386</v>
      </c>
      <c r="E1090" t="s">
        <v>378</v>
      </c>
      <c r="F1090">
        <v>6</v>
      </c>
      <c r="G1090" s="2">
        <f>VLOOKUP(C:C,[1]汇总表!$A:$E,5,0)</f>
        <v>0</v>
      </c>
    </row>
    <row r="1091" customHeight="1" spans="1:7">
      <c r="A1091" s="7">
        <v>110378</v>
      </c>
      <c r="B1091" s="7" t="s">
        <v>221</v>
      </c>
      <c r="C1091">
        <v>191033</v>
      </c>
      <c r="D1091" t="s">
        <v>386</v>
      </c>
      <c r="E1091" t="s">
        <v>378</v>
      </c>
      <c r="F1091">
        <v>6</v>
      </c>
      <c r="G1091" s="2">
        <f>VLOOKUP(C:C,[1]汇总表!$A:$E,5,0)</f>
        <v>0</v>
      </c>
    </row>
    <row r="1092" customHeight="1" spans="1:7">
      <c r="A1092" s="7">
        <v>110378</v>
      </c>
      <c r="B1092" s="7" t="s">
        <v>221</v>
      </c>
      <c r="C1092">
        <v>184997</v>
      </c>
      <c r="D1092" t="s">
        <v>393</v>
      </c>
      <c r="E1092" t="s">
        <v>394</v>
      </c>
      <c r="F1092">
        <v>1</v>
      </c>
      <c r="G1092" s="2">
        <f>VLOOKUP(C:C,[1]汇总表!$A:$E,5,0)</f>
        <v>0</v>
      </c>
    </row>
    <row r="1093" customHeight="1" spans="1:7">
      <c r="A1093" s="7">
        <v>110378</v>
      </c>
      <c r="B1093" s="7" t="s">
        <v>221</v>
      </c>
      <c r="C1093">
        <v>184997</v>
      </c>
      <c r="D1093" t="s">
        <v>393</v>
      </c>
      <c r="E1093" t="s">
        <v>394</v>
      </c>
      <c r="F1093">
        <v>1</v>
      </c>
      <c r="G1093" s="2">
        <f>VLOOKUP(C:C,[1]汇总表!$A:$E,5,0)</f>
        <v>0</v>
      </c>
    </row>
    <row r="1094" customHeight="1" spans="1:7">
      <c r="A1094" s="7">
        <v>110378</v>
      </c>
      <c r="B1094" s="7" t="s">
        <v>221</v>
      </c>
      <c r="C1094">
        <v>181300</v>
      </c>
      <c r="D1094" t="s">
        <v>457</v>
      </c>
      <c r="E1094" t="s">
        <v>443</v>
      </c>
      <c r="F1094">
        <v>2</v>
      </c>
      <c r="G1094" s="2" t="str">
        <f>VLOOKUP(C:C,[1]汇总表!$A:$E,5,0)</f>
        <v>停产</v>
      </c>
    </row>
    <row r="1095" customHeight="1" spans="1:7">
      <c r="A1095" s="7">
        <v>110378</v>
      </c>
      <c r="B1095" s="7" t="s">
        <v>221</v>
      </c>
      <c r="C1095">
        <v>181300</v>
      </c>
      <c r="D1095" t="s">
        <v>457</v>
      </c>
      <c r="E1095" t="s">
        <v>443</v>
      </c>
      <c r="F1095">
        <v>2</v>
      </c>
      <c r="G1095" s="2" t="str">
        <f>VLOOKUP(C:C,[1]汇总表!$A:$E,5,0)</f>
        <v>停产</v>
      </c>
    </row>
    <row r="1096" customHeight="1" spans="1:7">
      <c r="A1096" s="7">
        <v>110378</v>
      </c>
      <c r="B1096" s="7" t="s">
        <v>221</v>
      </c>
      <c r="C1096">
        <v>181299</v>
      </c>
      <c r="D1096" t="s">
        <v>373</v>
      </c>
      <c r="E1096" t="s">
        <v>370</v>
      </c>
      <c r="F1096">
        <v>7</v>
      </c>
      <c r="G1096" s="2">
        <f>VLOOKUP(C:C,[1]汇总表!$A:$E,5,0)</f>
        <v>0</v>
      </c>
    </row>
    <row r="1097" customHeight="1" spans="1:7">
      <c r="A1097" s="7">
        <v>110378</v>
      </c>
      <c r="B1097" s="7" t="s">
        <v>221</v>
      </c>
      <c r="C1097">
        <v>181299</v>
      </c>
      <c r="D1097" t="s">
        <v>373</v>
      </c>
      <c r="E1097" t="s">
        <v>370</v>
      </c>
      <c r="F1097">
        <v>7</v>
      </c>
      <c r="G1097" s="2">
        <f>VLOOKUP(C:C,[1]汇总表!$A:$E,5,0)</f>
        <v>0</v>
      </c>
    </row>
    <row r="1098" customHeight="1" spans="1:7">
      <c r="A1098" s="7">
        <v>110378</v>
      </c>
      <c r="B1098" s="7" t="s">
        <v>221</v>
      </c>
      <c r="C1098">
        <v>172377</v>
      </c>
      <c r="D1098" t="s">
        <v>381</v>
      </c>
      <c r="E1098" t="s">
        <v>382</v>
      </c>
      <c r="F1098">
        <v>6</v>
      </c>
      <c r="G1098" s="2">
        <f>VLOOKUP(C:C,[1]汇总表!$A:$E,5,0)</f>
        <v>0</v>
      </c>
    </row>
    <row r="1099" customHeight="1" spans="1:7">
      <c r="A1099" s="7">
        <v>110378</v>
      </c>
      <c r="B1099" s="7" t="s">
        <v>221</v>
      </c>
      <c r="C1099">
        <v>172377</v>
      </c>
      <c r="D1099" t="s">
        <v>381</v>
      </c>
      <c r="E1099" t="s">
        <v>382</v>
      </c>
      <c r="F1099">
        <v>6</v>
      </c>
      <c r="G1099" s="2">
        <f>VLOOKUP(C:C,[1]汇总表!$A:$E,5,0)</f>
        <v>0</v>
      </c>
    </row>
    <row r="1100" customHeight="1" spans="1:7">
      <c r="A1100" s="7">
        <v>110378</v>
      </c>
      <c r="B1100" s="7" t="s">
        <v>221</v>
      </c>
      <c r="C1100">
        <v>172340</v>
      </c>
      <c r="D1100" t="s">
        <v>460</v>
      </c>
      <c r="E1100" t="s">
        <v>370</v>
      </c>
      <c r="F1100">
        <v>4</v>
      </c>
      <c r="G1100" s="2" t="str">
        <f>VLOOKUP(C:C,[1]汇总表!$A:$E,5,0)</f>
        <v>专柜</v>
      </c>
    </row>
    <row r="1101" customHeight="1" spans="1:7">
      <c r="A1101" s="7">
        <v>110378</v>
      </c>
      <c r="B1101" s="7" t="s">
        <v>221</v>
      </c>
      <c r="C1101">
        <v>172340</v>
      </c>
      <c r="D1101" t="s">
        <v>460</v>
      </c>
      <c r="E1101" t="s">
        <v>370</v>
      </c>
      <c r="F1101">
        <v>4</v>
      </c>
      <c r="G1101" s="2" t="str">
        <f>VLOOKUP(C:C,[1]汇总表!$A:$E,5,0)</f>
        <v>专柜</v>
      </c>
    </row>
    <row r="1102" customHeight="1" spans="1:7">
      <c r="A1102" s="7">
        <v>110378</v>
      </c>
      <c r="B1102" s="7" t="s">
        <v>221</v>
      </c>
      <c r="C1102">
        <v>166671</v>
      </c>
      <c r="D1102" t="s">
        <v>460</v>
      </c>
      <c r="E1102" t="s">
        <v>376</v>
      </c>
      <c r="F1102">
        <v>6</v>
      </c>
      <c r="G1102" s="2" t="str">
        <f>VLOOKUP(C:C,[1]汇总表!$A:$E,5,0)</f>
        <v>专柜</v>
      </c>
    </row>
    <row r="1103" customHeight="1" spans="1:7">
      <c r="A1103" s="7">
        <v>110378</v>
      </c>
      <c r="B1103" s="7" t="s">
        <v>221</v>
      </c>
      <c r="C1103">
        <v>166671</v>
      </c>
      <c r="D1103" t="s">
        <v>460</v>
      </c>
      <c r="E1103" t="s">
        <v>376</v>
      </c>
      <c r="F1103">
        <v>6</v>
      </c>
      <c r="G1103" s="2" t="str">
        <f>VLOOKUP(C:C,[1]汇总表!$A:$E,5,0)</f>
        <v>专柜</v>
      </c>
    </row>
    <row r="1104" customHeight="1" spans="1:7">
      <c r="A1104" s="7">
        <v>110378</v>
      </c>
      <c r="B1104" s="7" t="s">
        <v>221</v>
      </c>
      <c r="C1104">
        <v>150094</v>
      </c>
      <c r="D1104" t="s">
        <v>387</v>
      </c>
      <c r="E1104" t="s">
        <v>376</v>
      </c>
      <c r="F1104">
        <v>8</v>
      </c>
      <c r="G1104" s="2">
        <f>VLOOKUP(C:C,[1]汇总表!$A:$E,5,0)</f>
        <v>0</v>
      </c>
    </row>
    <row r="1105" customHeight="1" spans="1:7">
      <c r="A1105" s="7">
        <v>110378</v>
      </c>
      <c r="B1105" s="7" t="s">
        <v>221</v>
      </c>
      <c r="C1105">
        <v>150094</v>
      </c>
      <c r="D1105" t="s">
        <v>387</v>
      </c>
      <c r="E1105" t="s">
        <v>376</v>
      </c>
      <c r="F1105">
        <v>8</v>
      </c>
      <c r="G1105" s="2">
        <f>VLOOKUP(C:C,[1]汇总表!$A:$E,5,0)</f>
        <v>0</v>
      </c>
    </row>
    <row r="1106" customHeight="1" spans="1:7">
      <c r="A1106" s="7">
        <v>110378</v>
      </c>
      <c r="B1106" s="7" t="s">
        <v>221</v>
      </c>
      <c r="C1106">
        <v>150093</v>
      </c>
      <c r="D1106" t="s">
        <v>387</v>
      </c>
      <c r="E1106" t="s">
        <v>388</v>
      </c>
      <c r="F1106">
        <v>8</v>
      </c>
      <c r="G1106" s="2">
        <f>VLOOKUP(C:C,[1]汇总表!$A:$E,5,0)</f>
        <v>0</v>
      </c>
    </row>
    <row r="1107" customHeight="1" spans="1:7">
      <c r="A1107" s="7">
        <v>110378</v>
      </c>
      <c r="B1107" s="7" t="s">
        <v>221</v>
      </c>
      <c r="C1107">
        <v>150093</v>
      </c>
      <c r="D1107" t="s">
        <v>387</v>
      </c>
      <c r="E1107" t="s">
        <v>388</v>
      </c>
      <c r="F1107">
        <v>8</v>
      </c>
      <c r="G1107" s="2">
        <f>VLOOKUP(C:C,[1]汇总表!$A:$E,5,0)</f>
        <v>0</v>
      </c>
    </row>
    <row r="1108" customHeight="1" spans="1:7">
      <c r="A1108" s="7">
        <v>110378</v>
      </c>
      <c r="B1108" s="7" t="s">
        <v>221</v>
      </c>
      <c r="C1108">
        <v>150091</v>
      </c>
      <c r="D1108" t="s">
        <v>369</v>
      </c>
      <c r="E1108" t="s">
        <v>398</v>
      </c>
      <c r="F1108">
        <v>4</v>
      </c>
      <c r="G1108" s="2">
        <f>VLOOKUP(C:C,[1]汇总表!$A:$E,5,0)</f>
        <v>0</v>
      </c>
    </row>
    <row r="1109" customHeight="1" spans="1:7">
      <c r="A1109" s="7">
        <v>110378</v>
      </c>
      <c r="B1109" s="7" t="s">
        <v>221</v>
      </c>
      <c r="C1109">
        <v>150090</v>
      </c>
      <c r="D1109" t="s">
        <v>369</v>
      </c>
      <c r="E1109" t="s">
        <v>370</v>
      </c>
      <c r="F1109">
        <v>3</v>
      </c>
      <c r="G1109" s="2">
        <f>VLOOKUP(C:C,[1]汇总表!$A:$E,5,0)</f>
        <v>0</v>
      </c>
    </row>
    <row r="1110" customHeight="1" spans="1:7">
      <c r="A1110" s="7">
        <v>110378</v>
      </c>
      <c r="B1110" s="7" t="s">
        <v>221</v>
      </c>
      <c r="C1110">
        <v>150090</v>
      </c>
      <c r="D1110" t="s">
        <v>369</v>
      </c>
      <c r="E1110" t="s">
        <v>370</v>
      </c>
      <c r="F1110">
        <v>3</v>
      </c>
      <c r="G1110" s="2">
        <f>VLOOKUP(C:C,[1]汇总表!$A:$E,5,0)</f>
        <v>0</v>
      </c>
    </row>
    <row r="1111" customHeight="1" spans="1:7">
      <c r="A1111" s="7">
        <v>110378</v>
      </c>
      <c r="B1111" s="7" t="s">
        <v>221</v>
      </c>
      <c r="C1111">
        <v>150089</v>
      </c>
      <c r="D1111" t="s">
        <v>374</v>
      </c>
      <c r="E1111" t="s">
        <v>372</v>
      </c>
      <c r="F1111">
        <v>8</v>
      </c>
      <c r="G1111" s="2">
        <f>VLOOKUP(C:C,[1]汇总表!$A:$E,5,0)</f>
        <v>0</v>
      </c>
    </row>
    <row r="1112" customHeight="1" spans="1:7">
      <c r="A1112" s="7">
        <v>110378</v>
      </c>
      <c r="B1112" s="7" t="s">
        <v>221</v>
      </c>
      <c r="C1112">
        <v>150089</v>
      </c>
      <c r="D1112" t="s">
        <v>374</v>
      </c>
      <c r="E1112" t="s">
        <v>372</v>
      </c>
      <c r="F1112">
        <v>8</v>
      </c>
      <c r="G1112" s="2">
        <f>VLOOKUP(C:C,[1]汇总表!$A:$E,5,0)</f>
        <v>0</v>
      </c>
    </row>
    <row r="1113" customHeight="1" spans="1:7">
      <c r="A1113" s="7">
        <v>110378</v>
      </c>
      <c r="B1113" s="7" t="s">
        <v>221</v>
      </c>
      <c r="C1113">
        <v>150086</v>
      </c>
      <c r="D1113" t="s">
        <v>397</v>
      </c>
      <c r="E1113" t="s">
        <v>372</v>
      </c>
      <c r="F1113">
        <v>6</v>
      </c>
      <c r="G1113" s="2">
        <f>VLOOKUP(C:C,[1]汇总表!$A:$E,5,0)</f>
        <v>0</v>
      </c>
    </row>
    <row r="1114" customHeight="1" spans="1:7">
      <c r="A1114" s="7">
        <v>110378</v>
      </c>
      <c r="B1114" s="7" t="s">
        <v>221</v>
      </c>
      <c r="C1114">
        <v>150086</v>
      </c>
      <c r="D1114" t="s">
        <v>397</v>
      </c>
      <c r="E1114" t="s">
        <v>372</v>
      </c>
      <c r="F1114">
        <v>7</v>
      </c>
      <c r="G1114" s="2">
        <f>VLOOKUP(C:C,[1]汇总表!$A:$E,5,0)</f>
        <v>0</v>
      </c>
    </row>
    <row r="1115" customHeight="1" spans="1:7">
      <c r="A1115" s="7">
        <v>110378</v>
      </c>
      <c r="B1115" s="7" t="s">
        <v>221</v>
      </c>
      <c r="C1115">
        <v>89062</v>
      </c>
      <c r="D1115" t="s">
        <v>405</v>
      </c>
      <c r="E1115" t="s">
        <v>370</v>
      </c>
      <c r="F1115">
        <v>5</v>
      </c>
      <c r="G1115" s="2">
        <f>VLOOKUP(C:C,[1]汇总表!$A:$E,5,0)</f>
        <v>0</v>
      </c>
    </row>
    <row r="1116" customHeight="1" spans="1:7">
      <c r="A1116" s="7">
        <v>110378</v>
      </c>
      <c r="B1116" s="7" t="s">
        <v>221</v>
      </c>
      <c r="C1116">
        <v>89062</v>
      </c>
      <c r="D1116" t="s">
        <v>405</v>
      </c>
      <c r="E1116" t="s">
        <v>370</v>
      </c>
      <c r="F1116">
        <v>5</v>
      </c>
      <c r="G1116" s="2">
        <f>VLOOKUP(C:C,[1]汇总表!$A:$E,5,0)</f>
        <v>0</v>
      </c>
    </row>
  </sheetData>
  <autoFilter ref="A2:G1116">
    <sortState ref="A3:G1116">
      <sortCondition ref="B2" descending="1"/>
    </sortState>
    <extLst/>
  </autoFilter>
  <sortState ref="A2:G1138">
    <sortCondition ref="C2" descending="1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主表</vt:lpstr>
      <vt:lpstr>Sheet1</vt:lpstr>
      <vt:lpstr>第四次需求明细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2022-10-19T07:23:00Z</dcterms:created>
  <dcterms:modified xsi:type="dcterms:W3CDTF">2022-10-21T06:19:45Z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B44AC843FB6A4FD6958B24A3B9E79C6D</vt:lpwstr>
  </property>
</Properties>
</file>