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1月数据表" sheetId="1" r:id="rId1"/>
    <sheet name="场次" sheetId="4" r:id="rId2"/>
    <sheet name="奖励汇总" sheetId="3" r:id="rId3"/>
    <sheet name="Sheet2" sheetId="2" r:id="rId4"/>
  </sheets>
  <definedNames>
    <definedName name="_xlnm._FilterDatabase" localSheetId="0" hidden="1">'11月数据表'!$A$2:$T$182</definedName>
    <definedName name="_xlnm.Extract" localSheetId="0">'11月数据表'!#REF!</definedName>
    <definedName name="_xlnm._FilterDatabase" localSheetId="1" hidden="1">场次!$A$1:$N$77</definedName>
  </definedNames>
  <calcPr calcId="144525"/>
</workbook>
</file>

<file path=xl/sharedStrings.xml><?xml version="1.0" encoding="utf-8"?>
<sst xmlns="http://schemas.openxmlformats.org/spreadsheetml/2006/main" count="2433" uniqueCount="438">
  <si>
    <t>门店ID</t>
  </si>
  <si>
    <t>门店名称</t>
  </si>
  <si>
    <t>片区</t>
  </si>
  <si>
    <t>门店分类</t>
  </si>
  <si>
    <r>
      <rPr>
        <b/>
        <sz val="10"/>
        <color theme="1"/>
        <rFont val="宋体"/>
        <charset val="134"/>
        <scheme val="minor"/>
      </rPr>
      <t>活动时间（</t>
    </r>
    <r>
      <rPr>
        <b/>
        <sz val="10"/>
        <color rgb="FFFF0000"/>
        <rFont val="宋体"/>
        <charset val="134"/>
        <scheme val="minor"/>
      </rPr>
      <t>下滑门店至少保证每周一场，新开门店至少保证每周两场</t>
    </r>
    <r>
      <rPr>
        <b/>
        <sz val="10"/>
        <color theme="1"/>
        <rFont val="宋体"/>
        <charset val="134"/>
        <scheme val="minor"/>
      </rPr>
      <t>）</t>
    </r>
  </si>
  <si>
    <t xml:space="preserve"> 活动时间段          （上午？点—？点、下午？点—？点）</t>
  </si>
  <si>
    <t>活动期间（天）</t>
  </si>
  <si>
    <t>上月日均（天）</t>
  </si>
  <si>
    <t>上月日均对比增幅</t>
  </si>
  <si>
    <t>超毛奖励</t>
  </si>
  <si>
    <t>备注</t>
  </si>
  <si>
    <t>客流</t>
  </si>
  <si>
    <t>销售</t>
  </si>
  <si>
    <t>毛利</t>
  </si>
  <si>
    <t>毛利率</t>
  </si>
  <si>
    <t>客流增幅</t>
  </si>
  <si>
    <t>销售增幅</t>
  </si>
  <si>
    <t>毛利增长</t>
  </si>
  <si>
    <t>四川太极新都区新繁镇繁江北路药店</t>
  </si>
  <si>
    <t>城郊二片</t>
  </si>
  <si>
    <t>A3</t>
  </si>
  <si>
    <t>18：00-20：00</t>
  </si>
  <si>
    <t>33.05%</t>
  </si>
  <si>
    <t>28.71%</t>
  </si>
  <si>
    <t>20.01%</t>
  </si>
  <si>
    <t>双11活动</t>
  </si>
  <si>
    <t>四川太极新都区新都街道万和北路药店</t>
  </si>
  <si>
    <t>18:00-20:00</t>
  </si>
  <si>
    <t>28.58%</t>
  </si>
  <si>
    <t>26.83%</t>
  </si>
  <si>
    <t>四川太极怀远店</t>
  </si>
  <si>
    <t>B1</t>
  </si>
  <si>
    <t>10:00-12:00</t>
  </si>
  <si>
    <t>32.48%</t>
  </si>
  <si>
    <t>31.25%</t>
  </si>
  <si>
    <t>四川太极温江店</t>
  </si>
  <si>
    <t>15:00-16:00</t>
  </si>
  <si>
    <t>21.65%</t>
  </si>
  <si>
    <t>18.25%</t>
  </si>
  <si>
    <t>24.54%</t>
  </si>
  <si>
    <t>四川太极新都区马超东路店</t>
  </si>
  <si>
    <t>25.28%</t>
  </si>
  <si>
    <t>28.19%</t>
  </si>
  <si>
    <t xml:space="preserve">四川太极崇州市崇阳镇永康东路药店 </t>
  </si>
  <si>
    <t>B2</t>
  </si>
  <si>
    <t>27.79%</t>
  </si>
  <si>
    <t>31.31%</t>
  </si>
  <si>
    <t>四川太极都江堰景中路店</t>
  </si>
  <si>
    <t>早上10点-12点</t>
  </si>
  <si>
    <t>28.85%</t>
  </si>
  <si>
    <t>27.61%</t>
  </si>
  <si>
    <t>23.14%</t>
  </si>
  <si>
    <t>四川太极金带街药店</t>
  </si>
  <si>
    <t>早上9点_11点</t>
  </si>
  <si>
    <t>26.16%</t>
  </si>
  <si>
    <t>28.39%</t>
  </si>
  <si>
    <t>21.87%</t>
  </si>
  <si>
    <t>四川太极彭州市致和镇南三环路药店</t>
  </si>
  <si>
    <t>早上9-11点</t>
  </si>
  <si>
    <t>32.27%</t>
  </si>
  <si>
    <t>22.86%</t>
  </si>
  <si>
    <t>24.9%</t>
  </si>
  <si>
    <t>四川太极都江堰市蒲阳路药店</t>
  </si>
  <si>
    <t>C1</t>
  </si>
  <si>
    <t>上午10点-11点</t>
  </si>
  <si>
    <t>26.55%</t>
  </si>
  <si>
    <t>28.68%</t>
  </si>
  <si>
    <t>21.03%</t>
  </si>
  <si>
    <t>四川太极崇州市怀远镇文井北路药店</t>
  </si>
  <si>
    <t>C2</t>
  </si>
  <si>
    <t>38.83%</t>
  </si>
  <si>
    <t>26.57%</t>
  </si>
  <si>
    <t>四川太极大邑县晋原镇内蒙古大道桃源药店</t>
  </si>
  <si>
    <t>城郊一片</t>
  </si>
  <si>
    <t>晚上17：30—19：30</t>
  </si>
  <si>
    <t>32.1%</t>
  </si>
  <si>
    <t>29.37%</t>
  </si>
  <si>
    <t>28.4%</t>
  </si>
  <si>
    <t>四川太极邛崃市临邛镇洪川小区药店</t>
  </si>
  <si>
    <t>晚上6点到8点</t>
  </si>
  <si>
    <t>32.65%</t>
  </si>
  <si>
    <t>31.53%</t>
  </si>
  <si>
    <t>27.21%</t>
  </si>
  <si>
    <t>四川太极大邑县沙渠镇方圆路药店</t>
  </si>
  <si>
    <t>27.08%</t>
  </si>
  <si>
    <t>27.67%</t>
  </si>
  <si>
    <t>28.06%</t>
  </si>
  <si>
    <t>四川太极大邑县晋原镇东街药店</t>
  </si>
  <si>
    <t>下午3点到6点</t>
  </si>
  <si>
    <t>30.87%</t>
  </si>
  <si>
    <t>29.98%</t>
  </si>
  <si>
    <t>四川太极大邑县晋原镇子龙路店</t>
  </si>
  <si>
    <t>晚上6点至8点</t>
  </si>
  <si>
    <t>16.43%</t>
  </si>
  <si>
    <t>28.07%</t>
  </si>
  <si>
    <t>16.73%</t>
  </si>
  <si>
    <t>四川太极大邑县晋原镇北街药店</t>
  </si>
  <si>
    <t>下午五点半到八点</t>
  </si>
  <si>
    <t>29.72%</t>
  </si>
  <si>
    <t>26.11%</t>
  </si>
  <si>
    <t>8.25%</t>
  </si>
  <si>
    <t>四川太极大邑县观音阁街西段店</t>
  </si>
  <si>
    <t>下午6点到8点</t>
  </si>
  <si>
    <t>26.45%</t>
  </si>
  <si>
    <t>28.78%</t>
  </si>
  <si>
    <t>25.12%</t>
  </si>
  <si>
    <t>四川太极邛崃市文君街道凤凰大道药店</t>
  </si>
  <si>
    <t>下午6点一8点</t>
  </si>
  <si>
    <t>31.36%</t>
  </si>
  <si>
    <t>31.18%</t>
  </si>
  <si>
    <t>20.63%</t>
  </si>
  <si>
    <t>四川太极邛崃市临邛街道涌泉街药店</t>
  </si>
  <si>
    <t>下午3点到六点</t>
  </si>
  <si>
    <t>18.15%</t>
  </si>
  <si>
    <t>31.37%</t>
  </si>
  <si>
    <t>34.67%</t>
  </si>
  <si>
    <t>四川太极成华区羊子山西路药店（兴元华盛）</t>
  </si>
  <si>
    <t>城中片区</t>
  </si>
  <si>
    <t>33.64%</t>
  </si>
  <si>
    <t>30.64%</t>
  </si>
  <si>
    <t>30.28%</t>
  </si>
  <si>
    <t>四川太极通盈街药店</t>
  </si>
  <si>
    <t>A2</t>
  </si>
  <si>
    <t>17:00－20:00</t>
  </si>
  <si>
    <t>22.23%</t>
  </si>
  <si>
    <t>30.59%</t>
  </si>
  <si>
    <t>四川太极成华区二环路北四段药店（汇融名城）</t>
  </si>
  <si>
    <t>17：00-1900</t>
  </si>
  <si>
    <t>26.73%</t>
  </si>
  <si>
    <t>25.77%</t>
  </si>
  <si>
    <t>11.47%</t>
  </si>
  <si>
    <t>四川太极成华区华油路药店</t>
  </si>
  <si>
    <t>17：30—19：30</t>
  </si>
  <si>
    <t>28.8%</t>
  </si>
  <si>
    <t>29.5%</t>
  </si>
  <si>
    <t>15.22%</t>
  </si>
  <si>
    <t>四川太极锦江区观音桥街药店</t>
  </si>
  <si>
    <t>12.28%</t>
  </si>
  <si>
    <t>31.62%</t>
  </si>
  <si>
    <t>17：00-19：00</t>
  </si>
  <si>
    <t>18.44%</t>
  </si>
  <si>
    <t>四川太极郫县郫筒镇一环路东南段药店</t>
  </si>
  <si>
    <t>17:00－19:00</t>
  </si>
  <si>
    <t>20.04%</t>
  </si>
  <si>
    <t>19.02%</t>
  </si>
  <si>
    <t>15.23%</t>
  </si>
  <si>
    <t>四川太极锦江区水杉街药店</t>
  </si>
  <si>
    <t>18：00—20：00</t>
  </si>
  <si>
    <t>36.38%</t>
  </si>
  <si>
    <t>32.86%</t>
  </si>
  <si>
    <t>26.08%</t>
  </si>
  <si>
    <t>四川太极高新天久北巷药店</t>
  </si>
  <si>
    <t>18:00到19:30</t>
  </si>
  <si>
    <t>27%</t>
  </si>
  <si>
    <t>27.11%</t>
  </si>
  <si>
    <t>四川太极成华区东昌路一药店</t>
  </si>
  <si>
    <t>26.58%</t>
  </si>
  <si>
    <t>33.4%</t>
  </si>
  <si>
    <t>9.09%</t>
  </si>
  <si>
    <t>38.13%</t>
  </si>
  <si>
    <t>33.22%</t>
  </si>
  <si>
    <t>四川太极锦江区静沙南路药店</t>
  </si>
  <si>
    <t>33.53%</t>
  </si>
  <si>
    <t>33.88%</t>
  </si>
  <si>
    <t>31.55%</t>
  </si>
  <si>
    <t>四川太极武侯区科华街药店</t>
  </si>
  <si>
    <t>15:00-17:00</t>
  </si>
  <si>
    <t>17.42%</t>
  </si>
  <si>
    <t>28.2%</t>
  </si>
  <si>
    <t>36.02%</t>
  </si>
  <si>
    <t>四川太极成华区西林一街药店</t>
  </si>
  <si>
    <t>25.63%</t>
  </si>
  <si>
    <t>30.82%</t>
  </si>
  <si>
    <t>28.41%</t>
  </si>
  <si>
    <t>四川太极成华区驷马桥三路药店</t>
  </si>
  <si>
    <t>32.66%</t>
  </si>
  <si>
    <t>35.12%</t>
  </si>
  <si>
    <t>30.02%</t>
  </si>
  <si>
    <t>四川太极成华区云龙南路药店</t>
  </si>
  <si>
    <t>29.06%</t>
  </si>
  <si>
    <t>19.7%</t>
  </si>
  <si>
    <t>16.36%</t>
  </si>
  <si>
    <t>元华二巷店</t>
  </si>
  <si>
    <t>上午9点-11点</t>
  </si>
  <si>
    <t>9.22%</t>
  </si>
  <si>
    <t>19.26%</t>
  </si>
  <si>
    <t>21.84%</t>
  </si>
  <si>
    <t>人民中路店</t>
  </si>
  <si>
    <t>18点－20点</t>
  </si>
  <si>
    <t>30.27%</t>
  </si>
  <si>
    <t>31.77%</t>
  </si>
  <si>
    <t>35.46%</t>
  </si>
  <si>
    <t>25.4%</t>
  </si>
  <si>
    <t>四川太极成华区万科路药店</t>
  </si>
  <si>
    <t>东南片区</t>
  </si>
  <si>
    <t>下午17:00-19:00</t>
  </si>
  <si>
    <t>31.16%</t>
  </si>
  <si>
    <t>29.65%</t>
  </si>
  <si>
    <t>31.95%</t>
  </si>
  <si>
    <t>四川太极成华区华泰路药店</t>
  </si>
  <si>
    <t>下午18:00-20:00</t>
  </si>
  <si>
    <t>29.09%</t>
  </si>
  <si>
    <t>15.67%</t>
  </si>
  <si>
    <t>四川太极锦江区榕声路店</t>
  </si>
  <si>
    <t>上午10：00-12:00</t>
  </si>
  <si>
    <t>37.63%</t>
  </si>
  <si>
    <t>32.79%</t>
  </si>
  <si>
    <t>26.42%</t>
  </si>
  <si>
    <t>四川太极成华杉板桥南一路店</t>
  </si>
  <si>
    <t>39.54%</t>
  </si>
  <si>
    <t>30.01%</t>
  </si>
  <si>
    <t>24.69%</t>
  </si>
  <si>
    <t>四川太极新乐中街药店</t>
  </si>
  <si>
    <t>22.76%</t>
  </si>
  <si>
    <t>26.2%</t>
  </si>
  <si>
    <t>四川太极新园大道药店</t>
  </si>
  <si>
    <t>下午17点-19点</t>
  </si>
  <si>
    <t>35.84%</t>
  </si>
  <si>
    <t>23.01%</t>
  </si>
  <si>
    <t>四川太极高新区大源北街药店</t>
  </si>
  <si>
    <t>上午9：30-12:00</t>
  </si>
  <si>
    <t>39.51%</t>
  </si>
  <si>
    <t>29.87%</t>
  </si>
  <si>
    <t>24.22%</t>
  </si>
  <si>
    <t>四川太极高新区新下街药店</t>
  </si>
  <si>
    <t>下午17～19.00</t>
  </si>
  <si>
    <t>29.61%</t>
  </si>
  <si>
    <t>30.93%</t>
  </si>
  <si>
    <t>19.56%</t>
  </si>
  <si>
    <t>四川太极成华区崔家店路药店</t>
  </si>
  <si>
    <t>下午17-19.：00</t>
  </si>
  <si>
    <t>26.87%</t>
  </si>
  <si>
    <t>28.01%</t>
  </si>
  <si>
    <t>四川太极成华区金马河路药店</t>
  </si>
  <si>
    <t>上午9:00-11:00</t>
  </si>
  <si>
    <t>34.97%</t>
  </si>
  <si>
    <t>30.95%</t>
  </si>
  <si>
    <t>整体销售客流未增长</t>
  </si>
  <si>
    <t>30.52%</t>
  </si>
  <si>
    <t>四川太极双流区东升街道三强西路药店</t>
  </si>
  <si>
    <t>上午19:00-21:00</t>
  </si>
  <si>
    <t>31.76%</t>
  </si>
  <si>
    <t>32.98%</t>
  </si>
  <si>
    <t>29.46%</t>
  </si>
  <si>
    <t>四川太极双林路药店</t>
  </si>
  <si>
    <t>35.92%</t>
  </si>
  <si>
    <t>28.55%</t>
  </si>
  <si>
    <t>36.89%</t>
  </si>
  <si>
    <t>四川太极高新区剑南大道药店</t>
  </si>
  <si>
    <t>下午10:00-12:00</t>
  </si>
  <si>
    <t>26.95%</t>
  </si>
  <si>
    <t>31.13%</t>
  </si>
  <si>
    <t>24.75%</t>
  </si>
  <si>
    <t>41.67%</t>
  </si>
  <si>
    <t>28.97%</t>
  </si>
  <si>
    <t>四川太极成华区水碾河路药店</t>
  </si>
  <si>
    <t>27.16%</t>
  </si>
  <si>
    <t>23.72%</t>
  </si>
  <si>
    <t>25.66%</t>
  </si>
  <si>
    <t>29.9%</t>
  </si>
  <si>
    <t>23.75%</t>
  </si>
  <si>
    <t>四川太极高新区中和公济桥路药店</t>
  </si>
  <si>
    <t>下午17—19：00</t>
  </si>
  <si>
    <t>33.42%</t>
  </si>
  <si>
    <t>30.41%</t>
  </si>
  <si>
    <t>32.49%</t>
  </si>
  <si>
    <t>四川太极成华区龙潭西路药店</t>
  </si>
  <si>
    <t>25.09%</t>
  </si>
  <si>
    <t>31.47%</t>
  </si>
  <si>
    <t>37.22%</t>
  </si>
  <si>
    <t>35.02%</t>
  </si>
  <si>
    <t>24.62%</t>
  </si>
  <si>
    <t>四川太极成华区华泰路二药店</t>
  </si>
  <si>
    <t>上午9：30-11:00</t>
  </si>
  <si>
    <t>34.36%</t>
  </si>
  <si>
    <t>22.45%</t>
  </si>
  <si>
    <t>19.59%</t>
  </si>
  <si>
    <t>四川太极高新区南华巷药店</t>
  </si>
  <si>
    <t>已闭店</t>
  </si>
  <si>
    <t>下午5-7点</t>
  </si>
  <si>
    <t>21.97%</t>
  </si>
  <si>
    <t>27.72%</t>
  </si>
  <si>
    <t>-3.84%</t>
  </si>
  <si>
    <t>34.87%</t>
  </si>
  <si>
    <t>四川太极金牛区花照壁中横街药店</t>
  </si>
  <si>
    <t>西北片区</t>
  </si>
  <si>
    <t>9：00-11：00</t>
  </si>
  <si>
    <t>19.98%</t>
  </si>
  <si>
    <t>16.81%</t>
  </si>
  <si>
    <t>27.69%</t>
  </si>
  <si>
    <t>20.94%</t>
  </si>
  <si>
    <t>9.92%</t>
  </si>
  <si>
    <t>四川太极武侯区顺和街店</t>
  </si>
  <si>
    <t>28.24%</t>
  </si>
  <si>
    <t>31.33%</t>
  </si>
  <si>
    <t>46.37%</t>
  </si>
  <si>
    <t>22.43%</t>
  </si>
  <si>
    <t>35.05%</t>
  </si>
  <si>
    <t>四川太极金牛区银河北街药店</t>
  </si>
  <si>
    <t>25.99%</t>
  </si>
  <si>
    <t>27.36%</t>
  </si>
  <si>
    <t>33.17%</t>
  </si>
  <si>
    <t>四川太极土龙路药店</t>
  </si>
  <si>
    <t>26.23%</t>
  </si>
  <si>
    <t>27.04%</t>
  </si>
  <si>
    <t>21.16%</t>
  </si>
  <si>
    <t>四川太极清江东路药店</t>
  </si>
  <si>
    <t>19：00一21：00</t>
  </si>
  <si>
    <t>18.63%</t>
  </si>
  <si>
    <t>27.03%</t>
  </si>
  <si>
    <t>17.86%</t>
  </si>
  <si>
    <t>四川太极金牛区蜀汉路药店</t>
  </si>
  <si>
    <t>40.57%</t>
  </si>
  <si>
    <t>7.15%</t>
  </si>
  <si>
    <t>四川太极枣子巷药店</t>
  </si>
  <si>
    <t>31.22%</t>
  </si>
  <si>
    <t>25.13%</t>
  </si>
  <si>
    <t>四川太极金牛区花照壁药店</t>
  </si>
  <si>
    <t>23.83%</t>
  </si>
  <si>
    <t>30.85%</t>
  </si>
  <si>
    <t>22.92%</t>
  </si>
  <si>
    <t>21.17%</t>
  </si>
  <si>
    <t>34.44%</t>
  </si>
  <si>
    <t>四川太极青羊区蜀辉路药店</t>
  </si>
  <si>
    <t>31.68%</t>
  </si>
  <si>
    <t>30.35%</t>
  </si>
  <si>
    <t>四川太极武侯区大悦路药店</t>
  </si>
  <si>
    <t>31.82%</t>
  </si>
  <si>
    <t>19.49%</t>
  </si>
  <si>
    <t>四川太极青羊区贝森北路药店</t>
  </si>
  <si>
    <t>18：00~20:00</t>
  </si>
  <si>
    <t>14.85%</t>
  </si>
  <si>
    <t>27.93%</t>
  </si>
  <si>
    <t>36.77%</t>
  </si>
  <si>
    <t>四川太极金牛区交大路第三药店</t>
  </si>
  <si>
    <t>16：00-18：00</t>
  </si>
  <si>
    <t>34.2%</t>
  </si>
  <si>
    <t>30.47%</t>
  </si>
  <si>
    <t>四川太极武侯区佳灵路药店</t>
  </si>
  <si>
    <t>6.26%</t>
  </si>
  <si>
    <t>34.85%</t>
  </si>
  <si>
    <t>27.29%</t>
  </si>
  <si>
    <t>四川太极青羊区光华北五路药店</t>
  </si>
  <si>
    <t>28.98%</t>
  </si>
  <si>
    <t>20.08%</t>
  </si>
  <si>
    <t>四川太极金牛区金沙路药店</t>
  </si>
  <si>
    <t>16:00-18:00</t>
  </si>
  <si>
    <t>30.56%</t>
  </si>
  <si>
    <t>24%</t>
  </si>
  <si>
    <t>21.49%</t>
  </si>
  <si>
    <t>四川太极青羊区经一路药店</t>
  </si>
  <si>
    <t>20.97%</t>
  </si>
  <si>
    <t>28.54%</t>
  </si>
  <si>
    <t>17.04%</t>
  </si>
  <si>
    <t>28.17%</t>
  </si>
  <si>
    <t>37.5%</t>
  </si>
  <si>
    <t>四川太极青羊区蜀源路药店</t>
  </si>
  <si>
    <t>26.93%</t>
  </si>
  <si>
    <t>37.97%</t>
  </si>
  <si>
    <t>24.4%</t>
  </si>
  <si>
    <t>四川太极武侯区聚福路药店</t>
  </si>
  <si>
    <t>26.12%</t>
  </si>
  <si>
    <t>27.84%</t>
  </si>
  <si>
    <t>20.2%</t>
  </si>
  <si>
    <t>31.59%</t>
  </si>
  <si>
    <t>四川太极青羊区金祥路药店</t>
  </si>
  <si>
    <t>19：00-21：00</t>
  </si>
  <si>
    <t>15.25%</t>
  </si>
  <si>
    <t>29.03%</t>
  </si>
  <si>
    <t>19：00-21：01</t>
  </si>
  <si>
    <t>21.66%</t>
  </si>
  <si>
    <t>29.04%</t>
  </si>
  <si>
    <t>19：00-21：05</t>
  </si>
  <si>
    <t>26.4%</t>
  </si>
  <si>
    <t>29.08%</t>
  </si>
  <si>
    <t>19：00-21：06</t>
  </si>
  <si>
    <t>20.05%</t>
  </si>
  <si>
    <t>37.7%</t>
  </si>
  <si>
    <t>四川太极新津县五津镇五津西路二药房</t>
  </si>
  <si>
    <t>新津片区</t>
  </si>
  <si>
    <t>上午9：00-11：30</t>
  </si>
  <si>
    <t>19.41%</t>
  </si>
  <si>
    <t>20.36%</t>
  </si>
  <si>
    <t>18.64%</t>
  </si>
  <si>
    <t>25.69%</t>
  </si>
  <si>
    <t>四川太极新津邓双镇岷江店</t>
  </si>
  <si>
    <t>下午6:30-8:30</t>
  </si>
  <si>
    <t>40.53%</t>
  </si>
  <si>
    <t>35.71%</t>
  </si>
  <si>
    <t>五津西路店</t>
  </si>
  <si>
    <t>22.24%</t>
  </si>
  <si>
    <t>-13.28%</t>
  </si>
  <si>
    <t>24.11%</t>
  </si>
  <si>
    <t>-50.84%</t>
  </si>
  <si>
    <t>17.78%</t>
  </si>
  <si>
    <t>25.25%</t>
  </si>
  <si>
    <t>26.96%</t>
  </si>
  <si>
    <t>36.87%</t>
  </si>
  <si>
    <t>30.4%</t>
  </si>
  <si>
    <t>序号</t>
  </si>
  <si>
    <t>门店</t>
  </si>
  <si>
    <t>场次</t>
  </si>
  <si>
    <t>求和项:客流</t>
  </si>
  <si>
    <t>求和项:销售</t>
  </si>
  <si>
    <t>求和项:毛利</t>
  </si>
  <si>
    <t>求和项:客流2</t>
  </si>
  <si>
    <t>求和项:销售2</t>
  </si>
  <si>
    <t>求和项:毛利2</t>
  </si>
  <si>
    <t>毛利增幅</t>
  </si>
  <si>
    <t>奖励金额</t>
  </si>
  <si>
    <t>合计</t>
  </si>
  <si>
    <t>11月闪电战奖励明细</t>
  </si>
  <si>
    <t>活动期间</t>
  </si>
  <si>
    <t>环比日均</t>
  </si>
  <si>
    <t>增幅情况</t>
  </si>
  <si>
    <t>领取签字</t>
  </si>
  <si>
    <t>客流2</t>
  </si>
  <si>
    <t>销售2</t>
  </si>
  <si>
    <t>毛利2</t>
  </si>
  <si>
    <t>崇州市怀远镇文井北路药店</t>
  </si>
  <si>
    <t>驷马桥三路药店</t>
  </si>
  <si>
    <t>蜀源路药店</t>
  </si>
  <si>
    <t>经一路药店</t>
  </si>
  <si>
    <t>新津县五津镇五津西路二药房</t>
  </si>
  <si>
    <t>邛崃市文君街道凤凰大道药店</t>
  </si>
  <si>
    <t>东昌路一药店</t>
  </si>
  <si>
    <t>榕声路店</t>
  </si>
  <si>
    <t>双流区东升街道三强西路药店</t>
  </si>
  <si>
    <t>杉板桥南一路店</t>
  </si>
  <si>
    <t>光华北五路药店</t>
  </si>
  <si>
    <t>新都区新都街道万和北路药店</t>
  </si>
  <si>
    <t>崔家店路药店</t>
  </si>
  <si>
    <t>万科路药店</t>
  </si>
  <si>
    <t>新都区马超东路店</t>
  </si>
  <si>
    <t>华泰路药店</t>
  </si>
  <si>
    <t>羊子山西路药店（兴元华盛）</t>
  </si>
  <si>
    <t>制表人：王四维</t>
  </si>
  <si>
    <t>2021.12.23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</si>
</sst>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18" borderId="12" applyNumberFormat="0" applyAlignment="0" applyProtection="0">
      <alignment vertical="center"/>
    </xf>
    <xf numFmtId="0" fontId="31" fillId="18" borderId="9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10" fontId="13" fillId="0" borderId="1" xfId="0" applyNumberFormat="1" applyFont="1" applyBorder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2"/>
  <sheetViews>
    <sheetView tabSelected="1" workbookViewId="0">
      <selection activeCell="M2" sqref="M$1:M$1048576"/>
    </sheetView>
  </sheetViews>
  <sheetFormatPr defaultColWidth="9" defaultRowHeight="21" customHeight="1"/>
  <cols>
    <col min="1" max="1" width="7.375" style="1" customWidth="1"/>
    <col min="2" max="2" width="22.75" style="2" customWidth="1"/>
    <col min="3" max="3" width="7.75" style="1" customWidth="1"/>
    <col min="4" max="4" width="4.875" style="1" customWidth="1"/>
    <col min="5" max="5" width="12" style="1" customWidth="1"/>
    <col min="6" max="6" width="15.5" style="3" customWidth="1"/>
    <col min="7" max="7" width="5.75" style="4" customWidth="1"/>
    <col min="8" max="8" width="8.875" style="5" customWidth="1"/>
    <col min="9" max="9" width="10.25" style="5" customWidth="1"/>
    <col min="10" max="10" width="8.375" style="6" customWidth="1"/>
    <col min="11" max="11" width="6.5" style="4" customWidth="1"/>
    <col min="12" max="13" width="9.375" style="5" customWidth="1"/>
    <col min="14" max="14" width="8.75" style="6" customWidth="1"/>
    <col min="15" max="15" width="8.25" style="6" customWidth="1"/>
    <col min="16" max="16" width="8.625" style="6" customWidth="1"/>
    <col min="17" max="17" width="10.5" style="5" customWidth="1"/>
    <col min="18" max="18" width="8.5" style="6" customWidth="1"/>
    <col min="19" max="19" width="8.75" style="7" customWidth="1"/>
    <col min="20" max="20" width="9" style="87"/>
    <col min="21" max="16384" width="9" style="1"/>
  </cols>
  <sheetData>
    <row r="1" s="1" customFormat="1" customHeight="1" spans="1:20">
      <c r="A1" s="88" t="s">
        <v>0</v>
      </c>
      <c r="B1" s="89" t="s">
        <v>1</v>
      </c>
      <c r="C1" s="88" t="s">
        <v>2</v>
      </c>
      <c r="D1" s="90" t="s">
        <v>3</v>
      </c>
      <c r="E1" s="91" t="s">
        <v>4</v>
      </c>
      <c r="F1" s="91" t="s">
        <v>5</v>
      </c>
      <c r="G1" s="92" t="s">
        <v>6</v>
      </c>
      <c r="H1" s="13"/>
      <c r="I1" s="13"/>
      <c r="J1" s="23"/>
      <c r="K1" s="93" t="s">
        <v>7</v>
      </c>
      <c r="L1" s="25"/>
      <c r="M1" s="25"/>
      <c r="N1" s="26"/>
      <c r="O1" s="37" t="s">
        <v>8</v>
      </c>
      <c r="P1" s="37"/>
      <c r="Q1" s="36"/>
      <c r="R1" s="37"/>
      <c r="S1" s="38" t="s">
        <v>9</v>
      </c>
      <c r="T1" s="94" t="s">
        <v>10</v>
      </c>
    </row>
    <row r="2" s="1" customFormat="1" customHeight="1" spans="1:20">
      <c r="A2" s="88"/>
      <c r="B2" s="89"/>
      <c r="C2" s="88"/>
      <c r="D2" s="90"/>
      <c r="E2" s="91"/>
      <c r="F2" s="91"/>
      <c r="G2" s="12" t="s">
        <v>11</v>
      </c>
      <c r="H2" s="13" t="s">
        <v>12</v>
      </c>
      <c r="I2" s="13" t="s">
        <v>13</v>
      </c>
      <c r="J2" s="23" t="s">
        <v>14</v>
      </c>
      <c r="K2" s="24" t="s">
        <v>11</v>
      </c>
      <c r="L2" s="25" t="s">
        <v>12</v>
      </c>
      <c r="M2" s="25" t="s">
        <v>13</v>
      </c>
      <c r="N2" s="26" t="s">
        <v>14</v>
      </c>
      <c r="O2" s="27" t="s">
        <v>15</v>
      </c>
      <c r="P2" s="28" t="s">
        <v>16</v>
      </c>
      <c r="Q2" s="36" t="s">
        <v>17</v>
      </c>
      <c r="R2" s="37" t="s">
        <v>14</v>
      </c>
      <c r="S2" s="38"/>
      <c r="T2" s="94"/>
    </row>
    <row r="3" s="1" customFormat="1" customHeight="1" spans="1:20">
      <c r="A3" s="14">
        <v>730</v>
      </c>
      <c r="B3" s="15" t="s">
        <v>18</v>
      </c>
      <c r="C3" s="14" t="s">
        <v>19</v>
      </c>
      <c r="D3" s="16" t="s">
        <v>20</v>
      </c>
      <c r="E3" s="16">
        <v>11.3</v>
      </c>
      <c r="F3" s="17" t="s">
        <v>21</v>
      </c>
      <c r="G3" s="18">
        <v>106</v>
      </c>
      <c r="H3" s="19">
        <v>6359.66</v>
      </c>
      <c r="I3" s="19">
        <f>H3*J3</f>
        <v>2101.86763</v>
      </c>
      <c r="J3" s="29" t="s">
        <v>22</v>
      </c>
      <c r="K3" s="30">
        <v>138.322580645161</v>
      </c>
      <c r="L3" s="31">
        <v>9242.40516129032</v>
      </c>
      <c r="M3" s="31">
        <f>L3*N3</f>
        <v>2653.49452180645</v>
      </c>
      <c r="N3" s="32" t="s">
        <v>23</v>
      </c>
      <c r="O3" s="33">
        <f>(G3-K3)/K3</f>
        <v>-0.233675373134327</v>
      </c>
      <c r="P3" s="33">
        <f>(H3-L3)/L3</f>
        <v>-0.311904218759423</v>
      </c>
      <c r="Q3" s="40">
        <f>I3-M3</f>
        <v>-551.626891806452</v>
      </c>
      <c r="R3" s="33">
        <f>J3-N3</f>
        <v>0.0433999999999999</v>
      </c>
      <c r="S3" s="16"/>
      <c r="T3" s="16"/>
    </row>
    <row r="4" s="1" customFormat="1" customHeight="1" spans="1:20">
      <c r="A4" s="14">
        <v>730</v>
      </c>
      <c r="B4" s="15" t="s">
        <v>18</v>
      </c>
      <c r="C4" s="14" t="s">
        <v>19</v>
      </c>
      <c r="D4" s="16" t="s">
        <v>20</v>
      </c>
      <c r="E4" s="20">
        <v>11.1</v>
      </c>
      <c r="F4" s="17" t="s">
        <v>21</v>
      </c>
      <c r="G4" s="18">
        <v>138</v>
      </c>
      <c r="H4" s="19">
        <v>12854.18</v>
      </c>
      <c r="I4" s="19">
        <f t="shared" ref="I4:I35" si="0">H4*J4</f>
        <v>2572.121418</v>
      </c>
      <c r="J4" s="29" t="s">
        <v>24</v>
      </c>
      <c r="K4" s="30">
        <v>138.322580645161</v>
      </c>
      <c r="L4" s="31">
        <v>9242.40516129032</v>
      </c>
      <c r="M4" s="31">
        <f t="shared" ref="M4:M35" si="1">L4*N4</f>
        <v>2653.49452180645</v>
      </c>
      <c r="N4" s="32" t="s">
        <v>23</v>
      </c>
      <c r="O4" s="34">
        <f t="shared" ref="O4:O35" si="2">(G4-K4)/K4</f>
        <v>-0.00233208955223669</v>
      </c>
      <c r="P4" s="35">
        <f t="shared" ref="P4:P35" si="3">(H4-L4)/L4</f>
        <v>0.390783002441482</v>
      </c>
      <c r="Q4" s="40">
        <f t="shared" ref="Q4:Q35" si="4">I4-M4</f>
        <v>-81.3731038064507</v>
      </c>
      <c r="R4" s="33">
        <f t="shared" ref="R4:R35" si="5">J4-N4</f>
        <v>-0.087</v>
      </c>
      <c r="S4" s="41">
        <v>0</v>
      </c>
      <c r="T4" s="42" t="s">
        <v>25</v>
      </c>
    </row>
    <row r="5" s="1" customFormat="1" customHeight="1" spans="1:20">
      <c r="A5" s="14">
        <v>107658</v>
      </c>
      <c r="B5" s="15" t="s">
        <v>26</v>
      </c>
      <c r="C5" s="14" t="s">
        <v>19</v>
      </c>
      <c r="D5" s="16" t="s">
        <v>20</v>
      </c>
      <c r="E5" s="16">
        <v>11.3</v>
      </c>
      <c r="F5" s="17" t="s">
        <v>27</v>
      </c>
      <c r="G5" s="18">
        <v>159</v>
      </c>
      <c r="H5" s="19">
        <v>10440.32</v>
      </c>
      <c r="I5" s="19">
        <f t="shared" si="0"/>
        <v>2983.843456</v>
      </c>
      <c r="J5" s="29" t="s">
        <v>28</v>
      </c>
      <c r="K5" s="30">
        <v>134.967741935484</v>
      </c>
      <c r="L5" s="31">
        <v>7657.08967741936</v>
      </c>
      <c r="M5" s="31">
        <f t="shared" si="1"/>
        <v>2054.39716045161</v>
      </c>
      <c r="N5" s="32" t="s">
        <v>29</v>
      </c>
      <c r="O5" s="35">
        <f t="shared" si="2"/>
        <v>0.178059273422561</v>
      </c>
      <c r="P5" s="35">
        <f t="shared" si="3"/>
        <v>0.36348409641699</v>
      </c>
      <c r="Q5" s="40">
        <f t="shared" si="4"/>
        <v>929.446295548386</v>
      </c>
      <c r="R5" s="33">
        <f t="shared" si="5"/>
        <v>0.0175</v>
      </c>
      <c r="S5" s="41">
        <f>Q5*0.1</f>
        <v>92.9446295548386</v>
      </c>
      <c r="T5" s="16"/>
    </row>
    <row r="6" s="1" customFormat="1" customHeight="1" spans="1:20">
      <c r="A6" s="14">
        <v>54</v>
      </c>
      <c r="B6" s="15" t="s">
        <v>30</v>
      </c>
      <c r="C6" s="14" t="s">
        <v>19</v>
      </c>
      <c r="D6" s="16" t="s">
        <v>31</v>
      </c>
      <c r="E6" s="16">
        <v>11.4</v>
      </c>
      <c r="F6" s="17" t="s">
        <v>32</v>
      </c>
      <c r="G6" s="18">
        <v>109</v>
      </c>
      <c r="H6" s="19">
        <v>7390.52</v>
      </c>
      <c r="I6" s="19">
        <f t="shared" si="0"/>
        <v>2400.440896</v>
      </c>
      <c r="J6" s="29" t="s">
        <v>33</v>
      </c>
      <c r="K6" s="30">
        <v>99.7741935483871</v>
      </c>
      <c r="L6" s="31">
        <v>7067.38967741935</v>
      </c>
      <c r="M6" s="31">
        <f t="shared" si="1"/>
        <v>2208.55927419355</v>
      </c>
      <c r="N6" s="32" t="s">
        <v>34</v>
      </c>
      <c r="O6" s="33">
        <f t="shared" si="2"/>
        <v>0.0924668606530875</v>
      </c>
      <c r="P6" s="33">
        <f t="shared" si="3"/>
        <v>0.0457213111671297</v>
      </c>
      <c r="Q6" s="40">
        <f t="shared" si="4"/>
        <v>191.881621806453</v>
      </c>
      <c r="R6" s="33">
        <f t="shared" si="5"/>
        <v>0.0123</v>
      </c>
      <c r="S6" s="16"/>
      <c r="T6" s="16"/>
    </row>
    <row r="7" s="1" customFormat="1" customHeight="1" spans="1:20">
      <c r="A7" s="14">
        <v>329</v>
      </c>
      <c r="B7" s="15" t="s">
        <v>35</v>
      </c>
      <c r="C7" s="14" t="s">
        <v>19</v>
      </c>
      <c r="D7" s="16" t="s">
        <v>31</v>
      </c>
      <c r="E7" s="16">
        <v>11.5</v>
      </c>
      <c r="F7" s="17" t="s">
        <v>36</v>
      </c>
      <c r="G7" s="18">
        <v>53</v>
      </c>
      <c r="H7" s="19">
        <v>24516.59</v>
      </c>
      <c r="I7" s="19">
        <f t="shared" si="0"/>
        <v>5307.841735</v>
      </c>
      <c r="J7" s="29" t="s">
        <v>37</v>
      </c>
      <c r="K7" s="30">
        <v>55.9032258064516</v>
      </c>
      <c r="L7" s="31">
        <v>7075.02806451613</v>
      </c>
      <c r="M7" s="31">
        <f t="shared" si="1"/>
        <v>1291.19262177419</v>
      </c>
      <c r="N7" s="32" t="s">
        <v>38</v>
      </c>
      <c r="O7" s="34">
        <f t="shared" si="2"/>
        <v>-0.0519330640507788</v>
      </c>
      <c r="P7" s="35">
        <f t="shared" si="3"/>
        <v>2.46522865724869</v>
      </c>
      <c r="Q7" s="40">
        <f t="shared" si="4"/>
        <v>4016.64911322581</v>
      </c>
      <c r="R7" s="33">
        <f t="shared" si="5"/>
        <v>0.034</v>
      </c>
      <c r="S7" s="41">
        <v>0</v>
      </c>
      <c r="T7" s="16"/>
    </row>
    <row r="8" s="1" customFormat="1" customHeight="1" spans="1:20">
      <c r="A8" s="14">
        <v>329</v>
      </c>
      <c r="B8" s="15" t="s">
        <v>35</v>
      </c>
      <c r="C8" s="14" t="s">
        <v>19</v>
      </c>
      <c r="D8" s="16" t="s">
        <v>31</v>
      </c>
      <c r="E8" s="16">
        <v>11.12</v>
      </c>
      <c r="F8" s="17" t="s">
        <v>36</v>
      </c>
      <c r="G8" s="18">
        <v>49</v>
      </c>
      <c r="H8" s="19">
        <v>7567.41</v>
      </c>
      <c r="I8" s="19">
        <f t="shared" si="0"/>
        <v>1857.042414</v>
      </c>
      <c r="J8" s="29" t="s">
        <v>39</v>
      </c>
      <c r="K8" s="30">
        <v>55.9032258064516</v>
      </c>
      <c r="L8" s="31">
        <v>7075.02806451613</v>
      </c>
      <c r="M8" s="31">
        <f t="shared" si="1"/>
        <v>1291.19262177419</v>
      </c>
      <c r="N8" s="32" t="s">
        <v>38</v>
      </c>
      <c r="O8" s="33">
        <f t="shared" si="2"/>
        <v>-0.123485285631852</v>
      </c>
      <c r="P8" s="33">
        <f t="shared" si="3"/>
        <v>0.0695943437953761</v>
      </c>
      <c r="Q8" s="40">
        <f t="shared" si="4"/>
        <v>565.849792225806</v>
      </c>
      <c r="R8" s="33">
        <f t="shared" si="5"/>
        <v>0.0629</v>
      </c>
      <c r="S8" s="16"/>
      <c r="T8" s="16"/>
    </row>
    <row r="9" s="1" customFormat="1" customHeight="1" spans="1:20">
      <c r="A9" s="14">
        <v>709</v>
      </c>
      <c r="B9" s="15" t="s">
        <v>40</v>
      </c>
      <c r="C9" s="14" t="s">
        <v>19</v>
      </c>
      <c r="D9" s="16" t="s">
        <v>31</v>
      </c>
      <c r="E9" s="16">
        <v>11.5</v>
      </c>
      <c r="F9" s="17" t="s">
        <v>27</v>
      </c>
      <c r="G9" s="18">
        <v>124</v>
      </c>
      <c r="H9" s="19">
        <v>10069.3</v>
      </c>
      <c r="I9" s="19">
        <f t="shared" si="0"/>
        <v>2545.51904</v>
      </c>
      <c r="J9" s="29" t="s">
        <v>41</v>
      </c>
      <c r="K9" s="30">
        <v>93.0645161290323</v>
      </c>
      <c r="L9" s="31">
        <v>6214.63225806452</v>
      </c>
      <c r="M9" s="31">
        <f t="shared" si="1"/>
        <v>1751.90483354839</v>
      </c>
      <c r="N9" s="32" t="s">
        <v>42</v>
      </c>
      <c r="O9" s="35">
        <f t="shared" si="2"/>
        <v>0.332409012131715</v>
      </c>
      <c r="P9" s="35">
        <f t="shared" si="3"/>
        <v>0.620256771739536</v>
      </c>
      <c r="Q9" s="40">
        <f t="shared" si="4"/>
        <v>793.614206451612</v>
      </c>
      <c r="R9" s="33">
        <f t="shared" si="5"/>
        <v>-0.0291</v>
      </c>
      <c r="S9" s="41">
        <f>Q9*0.2</f>
        <v>158.722841290322</v>
      </c>
      <c r="T9" s="16"/>
    </row>
    <row r="10" s="1" customFormat="1" customHeight="1" spans="1:20">
      <c r="A10" s="14">
        <v>104428</v>
      </c>
      <c r="B10" s="15" t="s">
        <v>43</v>
      </c>
      <c r="C10" s="14" t="s">
        <v>19</v>
      </c>
      <c r="D10" s="16" t="s">
        <v>44</v>
      </c>
      <c r="E10" s="16">
        <v>11.6</v>
      </c>
      <c r="F10" s="17" t="s">
        <v>27</v>
      </c>
      <c r="G10" s="18">
        <v>79</v>
      </c>
      <c r="H10" s="19">
        <v>9365.24</v>
      </c>
      <c r="I10" s="19">
        <f t="shared" si="0"/>
        <v>2602.600196</v>
      </c>
      <c r="J10" s="29" t="s">
        <v>45</v>
      </c>
      <c r="K10" s="30">
        <v>88.8709677419355</v>
      </c>
      <c r="L10" s="31">
        <v>5569.82193548387</v>
      </c>
      <c r="M10" s="31">
        <f t="shared" si="1"/>
        <v>1743.911248</v>
      </c>
      <c r="N10" s="32" t="s">
        <v>46</v>
      </c>
      <c r="O10" s="34">
        <f t="shared" si="2"/>
        <v>-0.111070780399274</v>
      </c>
      <c r="P10" s="35">
        <f t="shared" si="3"/>
        <v>0.681425386390994</v>
      </c>
      <c r="Q10" s="40">
        <f t="shared" si="4"/>
        <v>858.688948</v>
      </c>
      <c r="R10" s="33">
        <f t="shared" si="5"/>
        <v>-0.0352</v>
      </c>
      <c r="S10" s="41">
        <v>0</v>
      </c>
      <c r="T10" s="42" t="s">
        <v>25</v>
      </c>
    </row>
    <row r="11" s="1" customFormat="1" customHeight="1" spans="1:20">
      <c r="A11" s="14">
        <v>587</v>
      </c>
      <c r="B11" s="15" t="s">
        <v>47</v>
      </c>
      <c r="C11" s="14" t="s">
        <v>19</v>
      </c>
      <c r="D11" s="16" t="s">
        <v>44</v>
      </c>
      <c r="E11" s="16">
        <v>11.1</v>
      </c>
      <c r="F11" s="17" t="s">
        <v>48</v>
      </c>
      <c r="G11" s="18">
        <v>81</v>
      </c>
      <c r="H11" s="19">
        <v>4149.83</v>
      </c>
      <c r="I11" s="19">
        <f t="shared" si="0"/>
        <v>1197.225955</v>
      </c>
      <c r="J11" s="29" t="s">
        <v>49</v>
      </c>
      <c r="K11" s="30">
        <v>77.5161290322581</v>
      </c>
      <c r="L11" s="31">
        <v>5176.14161290323</v>
      </c>
      <c r="M11" s="31">
        <f t="shared" si="1"/>
        <v>1429.13269932258</v>
      </c>
      <c r="N11" s="32" t="s">
        <v>50</v>
      </c>
      <c r="O11" s="33">
        <f t="shared" si="2"/>
        <v>0.0449438202247185</v>
      </c>
      <c r="P11" s="33">
        <f t="shared" si="3"/>
        <v>-0.198277344334014</v>
      </c>
      <c r="Q11" s="40">
        <f t="shared" si="4"/>
        <v>-231.906744322582</v>
      </c>
      <c r="R11" s="33">
        <f t="shared" si="5"/>
        <v>0.0124</v>
      </c>
      <c r="S11" s="16"/>
      <c r="T11" s="16"/>
    </row>
    <row r="12" s="1" customFormat="1" customHeight="1" spans="1:20">
      <c r="A12" s="14">
        <v>107658</v>
      </c>
      <c r="B12" s="15" t="s">
        <v>26</v>
      </c>
      <c r="C12" s="14" t="s">
        <v>19</v>
      </c>
      <c r="D12" s="16" t="s">
        <v>20</v>
      </c>
      <c r="E12" s="20">
        <v>11.1</v>
      </c>
      <c r="F12" s="17" t="s">
        <v>27</v>
      </c>
      <c r="G12" s="18">
        <v>170</v>
      </c>
      <c r="H12" s="19">
        <v>11967.46</v>
      </c>
      <c r="I12" s="19">
        <f t="shared" si="0"/>
        <v>2769.270244</v>
      </c>
      <c r="J12" s="29" t="s">
        <v>51</v>
      </c>
      <c r="K12" s="30">
        <v>134.967741935484</v>
      </c>
      <c r="L12" s="31">
        <v>7657.08967741936</v>
      </c>
      <c r="M12" s="31">
        <f t="shared" si="1"/>
        <v>2054.39716045161</v>
      </c>
      <c r="N12" s="32" t="s">
        <v>29</v>
      </c>
      <c r="O12" s="35">
        <f t="shared" si="2"/>
        <v>0.259560229445505</v>
      </c>
      <c r="P12" s="35">
        <f t="shared" si="3"/>
        <v>0.562925406932592</v>
      </c>
      <c r="Q12" s="40">
        <f t="shared" si="4"/>
        <v>714.873083548386</v>
      </c>
      <c r="R12" s="33">
        <f t="shared" si="5"/>
        <v>-0.0369</v>
      </c>
      <c r="S12" s="41">
        <v>0</v>
      </c>
      <c r="T12" s="42" t="s">
        <v>25</v>
      </c>
    </row>
    <row r="13" s="1" customFormat="1" customHeight="1" spans="1:20">
      <c r="A13" s="14">
        <v>367</v>
      </c>
      <c r="B13" s="15" t="s">
        <v>52</v>
      </c>
      <c r="C13" s="14" t="s">
        <v>19</v>
      </c>
      <c r="D13" s="16" t="s">
        <v>44</v>
      </c>
      <c r="E13" s="16">
        <v>11.3</v>
      </c>
      <c r="F13" s="17" t="s">
        <v>53</v>
      </c>
      <c r="G13" s="18">
        <v>93</v>
      </c>
      <c r="H13" s="19">
        <v>5650.45</v>
      </c>
      <c r="I13" s="19">
        <f t="shared" si="0"/>
        <v>1478.15772</v>
      </c>
      <c r="J13" s="29" t="s">
        <v>54</v>
      </c>
      <c r="K13" s="30">
        <v>69.7741935483871</v>
      </c>
      <c r="L13" s="31">
        <v>4479.81967741935</v>
      </c>
      <c r="M13" s="31">
        <f t="shared" si="1"/>
        <v>1271.82080641935</v>
      </c>
      <c r="N13" s="32" t="s">
        <v>55</v>
      </c>
      <c r="O13" s="33">
        <f t="shared" si="2"/>
        <v>0.332871012482663</v>
      </c>
      <c r="P13" s="33">
        <f t="shared" si="3"/>
        <v>0.261311929246001</v>
      </c>
      <c r="Q13" s="40">
        <f t="shared" si="4"/>
        <v>206.336913580647</v>
      </c>
      <c r="R13" s="33">
        <f t="shared" si="5"/>
        <v>-0.0223</v>
      </c>
      <c r="S13" s="16"/>
      <c r="T13" s="16"/>
    </row>
    <row r="14" s="1" customFormat="1" customHeight="1" spans="1:20">
      <c r="A14" s="14">
        <v>367</v>
      </c>
      <c r="B14" s="15" t="s">
        <v>52</v>
      </c>
      <c r="C14" s="14" t="s">
        <v>19</v>
      </c>
      <c r="D14" s="16" t="s">
        <v>44</v>
      </c>
      <c r="E14" s="20">
        <v>11.1</v>
      </c>
      <c r="F14" s="17" t="s">
        <v>53</v>
      </c>
      <c r="G14" s="18">
        <v>72</v>
      </c>
      <c r="H14" s="19">
        <v>6760.25</v>
      </c>
      <c r="I14" s="19">
        <f t="shared" si="0"/>
        <v>1478.466675</v>
      </c>
      <c r="J14" s="29" t="s">
        <v>56</v>
      </c>
      <c r="K14" s="30">
        <v>69.7741935483871</v>
      </c>
      <c r="L14" s="31">
        <v>4479.81967741935</v>
      </c>
      <c r="M14" s="31">
        <f t="shared" si="1"/>
        <v>1271.82080641935</v>
      </c>
      <c r="N14" s="32" t="s">
        <v>55</v>
      </c>
      <c r="O14" s="35">
        <f t="shared" si="2"/>
        <v>0.0319001386962551</v>
      </c>
      <c r="P14" s="35">
        <f t="shared" si="3"/>
        <v>0.509045114935143</v>
      </c>
      <c r="Q14" s="40">
        <f t="shared" si="4"/>
        <v>206.645868580647</v>
      </c>
      <c r="R14" s="33">
        <f t="shared" si="5"/>
        <v>-0.0652</v>
      </c>
      <c r="S14" s="41">
        <v>0</v>
      </c>
      <c r="T14" s="42" t="s">
        <v>25</v>
      </c>
    </row>
    <row r="15" s="1" customFormat="1" customHeight="1" spans="1:20">
      <c r="A15" s="14">
        <v>120844</v>
      </c>
      <c r="B15" s="15" t="s">
        <v>57</v>
      </c>
      <c r="C15" s="14" t="s">
        <v>19</v>
      </c>
      <c r="D15" s="16" t="s">
        <v>44</v>
      </c>
      <c r="E15" s="16">
        <v>11.3</v>
      </c>
      <c r="F15" s="17" t="s">
        <v>58</v>
      </c>
      <c r="G15" s="18">
        <v>56</v>
      </c>
      <c r="H15" s="19">
        <v>3476.97</v>
      </c>
      <c r="I15" s="19">
        <f t="shared" si="0"/>
        <v>1122.018219</v>
      </c>
      <c r="J15" s="29" t="s">
        <v>59</v>
      </c>
      <c r="K15" s="30">
        <v>52.0645161290323</v>
      </c>
      <c r="L15" s="31">
        <v>4451.52741935484</v>
      </c>
      <c r="M15" s="31">
        <f t="shared" si="1"/>
        <v>1017.61916806452</v>
      </c>
      <c r="N15" s="32" t="s">
        <v>60</v>
      </c>
      <c r="O15" s="33">
        <f t="shared" si="2"/>
        <v>0.0755885997521677</v>
      </c>
      <c r="P15" s="33">
        <f t="shared" si="3"/>
        <v>-0.218926522864389</v>
      </c>
      <c r="Q15" s="40">
        <f t="shared" si="4"/>
        <v>104.399050935484</v>
      </c>
      <c r="R15" s="33">
        <f t="shared" si="5"/>
        <v>0.0941</v>
      </c>
      <c r="S15" s="16"/>
      <c r="T15" s="16"/>
    </row>
    <row r="16" s="1" customFormat="1" customHeight="1" spans="1:20">
      <c r="A16" s="14">
        <v>120844</v>
      </c>
      <c r="B16" s="15" t="s">
        <v>57</v>
      </c>
      <c r="C16" s="14" t="s">
        <v>19</v>
      </c>
      <c r="D16" s="16" t="s">
        <v>44</v>
      </c>
      <c r="E16" s="20">
        <v>11.1</v>
      </c>
      <c r="F16" s="17" t="s">
        <v>58</v>
      </c>
      <c r="G16" s="18">
        <v>52</v>
      </c>
      <c r="H16" s="19">
        <v>2652.83</v>
      </c>
      <c r="I16" s="19">
        <f t="shared" si="0"/>
        <v>660.55467</v>
      </c>
      <c r="J16" s="29" t="s">
        <v>61</v>
      </c>
      <c r="K16" s="30">
        <v>52.0645161290323</v>
      </c>
      <c r="L16" s="31">
        <v>4451.52741935484</v>
      </c>
      <c r="M16" s="31">
        <f t="shared" si="1"/>
        <v>1017.61916806452</v>
      </c>
      <c r="N16" s="32" t="s">
        <v>60</v>
      </c>
      <c r="O16" s="33">
        <f t="shared" si="2"/>
        <v>-0.00123915737298715</v>
      </c>
      <c r="P16" s="33">
        <f t="shared" si="3"/>
        <v>-0.404062976571652</v>
      </c>
      <c r="Q16" s="40">
        <f t="shared" si="4"/>
        <v>-357.064498064516</v>
      </c>
      <c r="R16" s="33">
        <f t="shared" si="5"/>
        <v>0.0204</v>
      </c>
      <c r="S16" s="16"/>
      <c r="T16" s="42"/>
    </row>
    <row r="17" s="1" customFormat="1" customHeight="1" spans="1:20">
      <c r="A17" s="14">
        <v>738</v>
      </c>
      <c r="B17" s="15" t="s">
        <v>62</v>
      </c>
      <c r="C17" s="14" t="s">
        <v>19</v>
      </c>
      <c r="D17" s="16" t="s">
        <v>63</v>
      </c>
      <c r="E17" s="16">
        <v>11.3</v>
      </c>
      <c r="F17" s="17" t="s">
        <v>64</v>
      </c>
      <c r="G17" s="18">
        <v>79</v>
      </c>
      <c r="H17" s="19">
        <v>3894.15</v>
      </c>
      <c r="I17" s="19">
        <f t="shared" si="0"/>
        <v>1033.896825</v>
      </c>
      <c r="J17" s="29" t="s">
        <v>65</v>
      </c>
      <c r="K17" s="30">
        <v>62</v>
      </c>
      <c r="L17" s="31">
        <v>4159.85322580645</v>
      </c>
      <c r="M17" s="31">
        <f t="shared" si="1"/>
        <v>1193.04590516129</v>
      </c>
      <c r="N17" s="32" t="s">
        <v>66</v>
      </c>
      <c r="O17" s="33">
        <f t="shared" si="2"/>
        <v>0.274193548387097</v>
      </c>
      <c r="P17" s="33">
        <f t="shared" si="3"/>
        <v>-0.0638732213334135</v>
      </c>
      <c r="Q17" s="40">
        <f t="shared" si="4"/>
        <v>-159.14908016129</v>
      </c>
      <c r="R17" s="33">
        <f t="shared" si="5"/>
        <v>-0.0213</v>
      </c>
      <c r="S17" s="16"/>
      <c r="T17" s="16"/>
    </row>
    <row r="18" s="1" customFormat="1" customHeight="1" spans="1:20">
      <c r="A18" s="14">
        <v>587</v>
      </c>
      <c r="B18" s="15" t="s">
        <v>47</v>
      </c>
      <c r="C18" s="14" t="s">
        <v>19</v>
      </c>
      <c r="D18" s="16" t="s">
        <v>44</v>
      </c>
      <c r="E18" s="16">
        <v>11.8</v>
      </c>
      <c r="F18" s="17" t="s">
        <v>48</v>
      </c>
      <c r="G18" s="18">
        <v>91</v>
      </c>
      <c r="H18" s="19">
        <v>13138.81</v>
      </c>
      <c r="I18" s="19">
        <f t="shared" si="0"/>
        <v>2763.091743</v>
      </c>
      <c r="J18" s="29" t="s">
        <v>67</v>
      </c>
      <c r="K18" s="30">
        <v>77.5161290322581</v>
      </c>
      <c r="L18" s="31">
        <v>5176.14161290323</v>
      </c>
      <c r="M18" s="31">
        <f t="shared" si="1"/>
        <v>1429.13269932258</v>
      </c>
      <c r="N18" s="32" t="s">
        <v>50</v>
      </c>
      <c r="O18" s="35">
        <f t="shared" si="2"/>
        <v>0.173949230129005</v>
      </c>
      <c r="P18" s="35">
        <f t="shared" si="3"/>
        <v>1.53834052129625</v>
      </c>
      <c r="Q18" s="40">
        <f t="shared" si="4"/>
        <v>1333.95904367742</v>
      </c>
      <c r="R18" s="33">
        <f t="shared" si="5"/>
        <v>-0.0658</v>
      </c>
      <c r="S18" s="41">
        <v>0</v>
      </c>
      <c r="T18" s="42" t="s">
        <v>25</v>
      </c>
    </row>
    <row r="19" s="1" customFormat="1" customHeight="1" spans="1:20">
      <c r="A19" s="14">
        <v>122176</v>
      </c>
      <c r="B19" s="15" t="s">
        <v>68</v>
      </c>
      <c r="C19" s="14" t="s">
        <v>19</v>
      </c>
      <c r="D19" s="16" t="s">
        <v>69</v>
      </c>
      <c r="E19" s="16">
        <v>11.1</v>
      </c>
      <c r="F19" s="17" t="s">
        <v>32</v>
      </c>
      <c r="G19" s="18">
        <v>21</v>
      </c>
      <c r="H19" s="19">
        <v>546.51</v>
      </c>
      <c r="I19" s="19">
        <f t="shared" si="0"/>
        <v>212.209833</v>
      </c>
      <c r="J19" s="29" t="s">
        <v>70</v>
      </c>
      <c r="K19" s="30">
        <v>19.8387096774194</v>
      </c>
      <c r="L19" s="31">
        <v>875.607419354839</v>
      </c>
      <c r="M19" s="31">
        <f t="shared" si="1"/>
        <v>274.152683</v>
      </c>
      <c r="N19" s="32" t="s">
        <v>46</v>
      </c>
      <c r="O19" s="33">
        <f t="shared" si="2"/>
        <v>0.0585365853658513</v>
      </c>
      <c r="P19" s="33">
        <f t="shared" si="3"/>
        <v>-0.375850423466401</v>
      </c>
      <c r="Q19" s="40">
        <f t="shared" si="4"/>
        <v>-61.9428500000001</v>
      </c>
      <c r="R19" s="33">
        <f t="shared" si="5"/>
        <v>0.0752</v>
      </c>
      <c r="S19" s="16"/>
      <c r="T19" s="16"/>
    </row>
    <row r="20" s="1" customFormat="1" customHeight="1" spans="1:20">
      <c r="A20" s="14">
        <v>738</v>
      </c>
      <c r="B20" s="15" t="s">
        <v>62</v>
      </c>
      <c r="C20" s="14" t="s">
        <v>19</v>
      </c>
      <c r="D20" s="16" t="s">
        <v>63</v>
      </c>
      <c r="E20" s="20">
        <v>11.1</v>
      </c>
      <c r="F20" s="17" t="s">
        <v>64</v>
      </c>
      <c r="G20" s="18">
        <v>67</v>
      </c>
      <c r="H20" s="19">
        <v>8523.45</v>
      </c>
      <c r="I20" s="19">
        <f t="shared" si="0"/>
        <v>2264.680665</v>
      </c>
      <c r="J20" s="29" t="s">
        <v>71</v>
      </c>
      <c r="K20" s="30">
        <v>62</v>
      </c>
      <c r="L20" s="31">
        <v>4159.85322580645</v>
      </c>
      <c r="M20" s="31">
        <f t="shared" si="1"/>
        <v>1193.04590516129</v>
      </c>
      <c r="N20" s="32" t="s">
        <v>66</v>
      </c>
      <c r="O20" s="35">
        <f t="shared" si="2"/>
        <v>0.0806451612903226</v>
      </c>
      <c r="P20" s="35">
        <f t="shared" si="3"/>
        <v>1.04897854258971</v>
      </c>
      <c r="Q20" s="40">
        <f t="shared" si="4"/>
        <v>1071.63475983871</v>
      </c>
      <c r="R20" s="33">
        <f t="shared" si="5"/>
        <v>-0.0211</v>
      </c>
      <c r="S20" s="41">
        <v>0</v>
      </c>
      <c r="T20" s="42" t="s">
        <v>25</v>
      </c>
    </row>
    <row r="21" s="1" customFormat="1" customHeight="1" spans="1:20">
      <c r="A21" s="14">
        <v>746</v>
      </c>
      <c r="B21" s="15" t="s">
        <v>72</v>
      </c>
      <c r="C21" s="14" t="s">
        <v>73</v>
      </c>
      <c r="D21" s="16" t="s">
        <v>31</v>
      </c>
      <c r="E21" s="16">
        <v>11.3</v>
      </c>
      <c r="F21" s="17" t="s">
        <v>74</v>
      </c>
      <c r="G21" s="18">
        <v>133</v>
      </c>
      <c r="H21" s="19">
        <v>9322.09</v>
      </c>
      <c r="I21" s="19">
        <f t="shared" si="0"/>
        <v>2992.39089</v>
      </c>
      <c r="J21" s="29" t="s">
        <v>75</v>
      </c>
      <c r="K21" s="30">
        <v>109.322580645161</v>
      </c>
      <c r="L21" s="31">
        <v>6705.62258064516</v>
      </c>
      <c r="M21" s="31">
        <f t="shared" si="1"/>
        <v>1969.44135193548</v>
      </c>
      <c r="N21" s="32" t="s">
        <v>76</v>
      </c>
      <c r="O21" s="33">
        <f t="shared" si="2"/>
        <v>0.216583062850402</v>
      </c>
      <c r="P21" s="33">
        <f t="shared" si="3"/>
        <v>0.390190081217351</v>
      </c>
      <c r="Q21" s="40">
        <f t="shared" si="4"/>
        <v>1022.94953806452</v>
      </c>
      <c r="R21" s="33">
        <f t="shared" si="5"/>
        <v>0.0273</v>
      </c>
      <c r="S21" s="16"/>
      <c r="T21" s="16"/>
    </row>
    <row r="22" s="1" customFormat="1" customHeight="1" spans="1:20">
      <c r="A22" s="14">
        <v>104428</v>
      </c>
      <c r="B22" s="15" t="s">
        <v>43</v>
      </c>
      <c r="C22" s="14" t="s">
        <v>19</v>
      </c>
      <c r="D22" s="16" t="s">
        <v>44</v>
      </c>
      <c r="E22" s="16">
        <v>11.13</v>
      </c>
      <c r="F22" s="17" t="s">
        <v>27</v>
      </c>
      <c r="G22" s="18">
        <v>76</v>
      </c>
      <c r="H22" s="19">
        <v>4893.2</v>
      </c>
      <c r="I22" s="19">
        <f t="shared" si="0"/>
        <v>1389.6688</v>
      </c>
      <c r="J22" s="29" t="s">
        <v>77</v>
      </c>
      <c r="K22" s="30">
        <v>88.8709677419355</v>
      </c>
      <c r="L22" s="31">
        <v>5569.82193548387</v>
      </c>
      <c r="M22" s="31">
        <f t="shared" si="1"/>
        <v>1743.911248</v>
      </c>
      <c r="N22" s="32" t="s">
        <v>46</v>
      </c>
      <c r="O22" s="33">
        <f t="shared" si="2"/>
        <v>-0.144827586206897</v>
      </c>
      <c r="P22" s="33">
        <f t="shared" si="3"/>
        <v>-0.121479994032357</v>
      </c>
      <c r="Q22" s="40">
        <f t="shared" si="4"/>
        <v>-354.242448</v>
      </c>
      <c r="R22" s="33">
        <f t="shared" si="5"/>
        <v>-0.0291</v>
      </c>
      <c r="S22" s="16"/>
      <c r="T22" s="16"/>
    </row>
    <row r="23" s="1" customFormat="1" customHeight="1" spans="1:20">
      <c r="A23" s="14">
        <v>721</v>
      </c>
      <c r="B23" s="15" t="s">
        <v>78</v>
      </c>
      <c r="C23" s="14" t="s">
        <v>73</v>
      </c>
      <c r="D23" s="16" t="s">
        <v>31</v>
      </c>
      <c r="E23" s="16">
        <v>11.6</v>
      </c>
      <c r="F23" s="17" t="s">
        <v>79</v>
      </c>
      <c r="G23" s="18">
        <v>96</v>
      </c>
      <c r="H23" s="19">
        <v>5834.65</v>
      </c>
      <c r="I23" s="19">
        <f t="shared" si="0"/>
        <v>1905.013225</v>
      </c>
      <c r="J23" s="29" t="s">
        <v>80</v>
      </c>
      <c r="K23" s="30">
        <v>85.3225806451613</v>
      </c>
      <c r="L23" s="31">
        <v>5471.65838709677</v>
      </c>
      <c r="M23" s="31">
        <f t="shared" si="1"/>
        <v>1725.21388945161</v>
      </c>
      <c r="N23" s="32" t="s">
        <v>81</v>
      </c>
      <c r="O23" s="33">
        <f t="shared" si="2"/>
        <v>0.125141776937618</v>
      </c>
      <c r="P23" s="33">
        <f t="shared" si="3"/>
        <v>0.0663403281460762</v>
      </c>
      <c r="Q23" s="40">
        <f t="shared" si="4"/>
        <v>179.799335548388</v>
      </c>
      <c r="R23" s="33">
        <f t="shared" si="5"/>
        <v>0.0112</v>
      </c>
      <c r="S23" s="16"/>
      <c r="T23" s="42"/>
    </row>
    <row r="24" s="1" customFormat="1" customHeight="1" spans="1:20">
      <c r="A24" s="14">
        <v>721</v>
      </c>
      <c r="B24" s="15" t="s">
        <v>78</v>
      </c>
      <c r="C24" s="14" t="s">
        <v>73</v>
      </c>
      <c r="D24" s="16" t="s">
        <v>31</v>
      </c>
      <c r="E24" s="16">
        <v>11.13</v>
      </c>
      <c r="F24" s="17" t="s">
        <v>79</v>
      </c>
      <c r="G24" s="18">
        <v>91</v>
      </c>
      <c r="H24" s="19">
        <v>5981.64</v>
      </c>
      <c r="I24" s="19">
        <f t="shared" si="0"/>
        <v>1627.604244</v>
      </c>
      <c r="J24" s="29" t="s">
        <v>82</v>
      </c>
      <c r="K24" s="30">
        <v>85.3225806451613</v>
      </c>
      <c r="L24" s="31">
        <v>5471.65838709677</v>
      </c>
      <c r="M24" s="31">
        <f t="shared" si="1"/>
        <v>1725.21388945161</v>
      </c>
      <c r="N24" s="32" t="s">
        <v>81</v>
      </c>
      <c r="O24" s="33">
        <f t="shared" si="2"/>
        <v>0.0665406427221171</v>
      </c>
      <c r="P24" s="33">
        <f t="shared" si="3"/>
        <v>0.093204212840821</v>
      </c>
      <c r="Q24" s="40">
        <f t="shared" si="4"/>
        <v>-97.6096454516114</v>
      </c>
      <c r="R24" s="33">
        <f t="shared" si="5"/>
        <v>-0.0432</v>
      </c>
      <c r="S24" s="16"/>
      <c r="T24" s="16"/>
    </row>
    <row r="25" s="1" customFormat="1" customHeight="1" spans="1:20">
      <c r="A25" s="14">
        <v>716</v>
      </c>
      <c r="B25" s="15" t="s">
        <v>83</v>
      </c>
      <c r="C25" s="14" t="s">
        <v>73</v>
      </c>
      <c r="D25" s="16" t="s">
        <v>44</v>
      </c>
      <c r="E25" s="16">
        <v>11.6</v>
      </c>
      <c r="F25" s="17" t="s">
        <v>79</v>
      </c>
      <c r="G25" s="18">
        <v>99</v>
      </c>
      <c r="H25" s="19">
        <v>7215.36</v>
      </c>
      <c r="I25" s="19">
        <f t="shared" si="0"/>
        <v>1953.919488</v>
      </c>
      <c r="J25" s="29" t="s">
        <v>84</v>
      </c>
      <c r="K25" s="30">
        <v>67.9032258064516</v>
      </c>
      <c r="L25" s="31">
        <v>4845.14548387097</v>
      </c>
      <c r="M25" s="31">
        <f t="shared" si="1"/>
        <v>1340.6517553871</v>
      </c>
      <c r="N25" s="32" t="s">
        <v>85</v>
      </c>
      <c r="O25" s="35">
        <f t="shared" si="2"/>
        <v>0.457957244655582</v>
      </c>
      <c r="P25" s="35">
        <f t="shared" si="3"/>
        <v>0.489193673135151</v>
      </c>
      <c r="Q25" s="40">
        <f t="shared" si="4"/>
        <v>613.267732612902</v>
      </c>
      <c r="R25" s="33">
        <f t="shared" si="5"/>
        <v>-0.00590000000000002</v>
      </c>
      <c r="S25" s="41">
        <v>0</v>
      </c>
      <c r="T25" s="42" t="s">
        <v>25</v>
      </c>
    </row>
    <row r="26" s="1" customFormat="1" customHeight="1" spans="1:20">
      <c r="A26" s="14">
        <v>746</v>
      </c>
      <c r="B26" s="15" t="s">
        <v>72</v>
      </c>
      <c r="C26" s="14" t="s">
        <v>73</v>
      </c>
      <c r="D26" s="16" t="s">
        <v>31</v>
      </c>
      <c r="E26" s="20">
        <v>11.1</v>
      </c>
      <c r="F26" s="17" t="s">
        <v>74</v>
      </c>
      <c r="G26" s="18">
        <v>106</v>
      </c>
      <c r="H26" s="19">
        <v>5455.99</v>
      </c>
      <c r="I26" s="19">
        <f t="shared" si="0"/>
        <v>1530.950794</v>
      </c>
      <c r="J26" s="29" t="s">
        <v>86</v>
      </c>
      <c r="K26" s="30">
        <v>109.322580645161</v>
      </c>
      <c r="L26" s="31">
        <v>6705.62258064516</v>
      </c>
      <c r="M26" s="31">
        <f t="shared" si="1"/>
        <v>1969.44135193548</v>
      </c>
      <c r="N26" s="32" t="s">
        <v>76</v>
      </c>
      <c r="O26" s="33">
        <f t="shared" si="2"/>
        <v>-0.030392446149304</v>
      </c>
      <c r="P26" s="33">
        <f t="shared" si="3"/>
        <v>-0.186355937217828</v>
      </c>
      <c r="Q26" s="40">
        <f t="shared" si="4"/>
        <v>-438.490557935484</v>
      </c>
      <c r="R26" s="33">
        <f t="shared" si="5"/>
        <v>-0.0131000000000001</v>
      </c>
      <c r="S26" s="16"/>
      <c r="T26" s="42"/>
    </row>
    <row r="27" s="1" customFormat="1" customHeight="1" spans="1:20">
      <c r="A27" s="14">
        <v>748</v>
      </c>
      <c r="B27" s="15" t="s">
        <v>87</v>
      </c>
      <c r="C27" s="14" t="s">
        <v>73</v>
      </c>
      <c r="D27" s="16" t="s">
        <v>44</v>
      </c>
      <c r="E27" s="16">
        <v>11.3</v>
      </c>
      <c r="F27" s="17" t="s">
        <v>88</v>
      </c>
      <c r="G27" s="18">
        <v>77</v>
      </c>
      <c r="H27" s="19">
        <v>4510.91</v>
      </c>
      <c r="I27" s="19">
        <f t="shared" si="0"/>
        <v>1490.855755</v>
      </c>
      <c r="J27" s="29" t="s">
        <v>22</v>
      </c>
      <c r="K27" s="30">
        <v>67.3225806451613</v>
      </c>
      <c r="L27" s="31">
        <v>4872.02</v>
      </c>
      <c r="M27" s="31">
        <f t="shared" si="1"/>
        <v>1503.992574</v>
      </c>
      <c r="N27" s="32" t="s">
        <v>89</v>
      </c>
      <c r="O27" s="33">
        <f t="shared" si="2"/>
        <v>0.143747005270723</v>
      </c>
      <c r="P27" s="33">
        <f t="shared" si="3"/>
        <v>-0.0741191538622585</v>
      </c>
      <c r="Q27" s="40">
        <f t="shared" si="4"/>
        <v>-13.1368190000005</v>
      </c>
      <c r="R27" s="33">
        <f t="shared" si="5"/>
        <v>0.0217999999999999</v>
      </c>
      <c r="S27" s="16"/>
      <c r="T27" s="16"/>
    </row>
    <row r="28" s="1" customFormat="1" customHeight="1" spans="1:20">
      <c r="A28" s="14">
        <v>716</v>
      </c>
      <c r="B28" s="15" t="s">
        <v>83</v>
      </c>
      <c r="C28" s="14" t="s">
        <v>73</v>
      </c>
      <c r="D28" s="16" t="s">
        <v>44</v>
      </c>
      <c r="E28" s="16">
        <v>11.13</v>
      </c>
      <c r="F28" s="17" t="s">
        <v>79</v>
      </c>
      <c r="G28" s="18">
        <v>50</v>
      </c>
      <c r="H28" s="19">
        <v>3012.88</v>
      </c>
      <c r="I28" s="19">
        <f t="shared" si="0"/>
        <v>903.261424</v>
      </c>
      <c r="J28" s="29" t="s">
        <v>90</v>
      </c>
      <c r="K28" s="30">
        <v>67.9032258064516</v>
      </c>
      <c r="L28" s="31">
        <v>4845.14548387097</v>
      </c>
      <c r="M28" s="31">
        <f t="shared" si="1"/>
        <v>1340.6517553871</v>
      </c>
      <c r="N28" s="32" t="s">
        <v>85</v>
      </c>
      <c r="O28" s="33">
        <f t="shared" si="2"/>
        <v>-0.263657957244655</v>
      </c>
      <c r="P28" s="33">
        <f t="shared" si="3"/>
        <v>-0.378165215052965</v>
      </c>
      <c r="Q28" s="40">
        <f t="shared" si="4"/>
        <v>-437.390331387097</v>
      </c>
      <c r="R28" s="33">
        <f t="shared" si="5"/>
        <v>0.0231</v>
      </c>
      <c r="S28" s="16"/>
      <c r="T28" s="16"/>
    </row>
    <row r="29" s="1" customFormat="1" customHeight="1" spans="1:20">
      <c r="A29" s="14">
        <v>539</v>
      </c>
      <c r="B29" s="15" t="s">
        <v>91</v>
      </c>
      <c r="C29" s="14" t="s">
        <v>73</v>
      </c>
      <c r="D29" s="16" t="s">
        <v>44</v>
      </c>
      <c r="E29" s="16">
        <v>11.6</v>
      </c>
      <c r="F29" s="17" t="s">
        <v>92</v>
      </c>
      <c r="G29" s="18">
        <v>68</v>
      </c>
      <c r="H29" s="19">
        <v>12004.61</v>
      </c>
      <c r="I29" s="19">
        <f t="shared" si="0"/>
        <v>1972.357423</v>
      </c>
      <c r="J29" s="29" t="s">
        <v>93</v>
      </c>
      <c r="K29" s="30">
        <v>60.6129032258064</v>
      </c>
      <c r="L29" s="31">
        <v>4542.36612903226</v>
      </c>
      <c r="M29" s="31">
        <f t="shared" si="1"/>
        <v>1275.04217241936</v>
      </c>
      <c r="N29" s="32" t="s">
        <v>94</v>
      </c>
      <c r="O29" s="35">
        <f t="shared" si="2"/>
        <v>0.121873336881321</v>
      </c>
      <c r="P29" s="35">
        <f t="shared" si="3"/>
        <v>1.64280986142294</v>
      </c>
      <c r="Q29" s="40">
        <f t="shared" si="4"/>
        <v>697.315250580645</v>
      </c>
      <c r="R29" s="33">
        <f t="shared" si="5"/>
        <v>-0.1164</v>
      </c>
      <c r="S29" s="41">
        <v>0</v>
      </c>
      <c r="T29" s="42" t="s">
        <v>25</v>
      </c>
    </row>
    <row r="30" s="1" customFormat="1" customHeight="1" spans="1:20">
      <c r="A30" s="14">
        <v>54</v>
      </c>
      <c r="B30" s="15" t="s">
        <v>30</v>
      </c>
      <c r="C30" s="14" t="s">
        <v>19</v>
      </c>
      <c r="D30" s="16" t="s">
        <v>31</v>
      </c>
      <c r="E30" s="16">
        <v>11.11</v>
      </c>
      <c r="F30" s="17" t="s">
        <v>32</v>
      </c>
      <c r="G30" s="18">
        <v>145</v>
      </c>
      <c r="H30" s="19">
        <v>16049</v>
      </c>
      <c r="I30" s="19">
        <f t="shared" si="0"/>
        <v>2684.9977</v>
      </c>
      <c r="J30" s="29" t="s">
        <v>95</v>
      </c>
      <c r="K30" s="30">
        <v>99.7741935483871</v>
      </c>
      <c r="L30" s="31">
        <v>7067.38967741935</v>
      </c>
      <c r="M30" s="31">
        <f t="shared" si="1"/>
        <v>2208.55927419355</v>
      </c>
      <c r="N30" s="32" t="s">
        <v>34</v>
      </c>
      <c r="O30" s="35">
        <f t="shared" si="2"/>
        <v>0.45328160362108</v>
      </c>
      <c r="P30" s="35">
        <f t="shared" si="3"/>
        <v>1.27085256827953</v>
      </c>
      <c r="Q30" s="40">
        <f t="shared" si="4"/>
        <v>476.438425806453</v>
      </c>
      <c r="R30" s="33">
        <f t="shared" si="5"/>
        <v>-0.1452</v>
      </c>
      <c r="S30" s="41">
        <v>0</v>
      </c>
      <c r="T30" s="42" t="s">
        <v>25</v>
      </c>
    </row>
    <row r="31" s="1" customFormat="1" customHeight="1" spans="1:20">
      <c r="A31" s="14">
        <v>107728</v>
      </c>
      <c r="B31" s="15" t="s">
        <v>96</v>
      </c>
      <c r="C31" s="14" t="s">
        <v>73</v>
      </c>
      <c r="D31" s="16" t="s">
        <v>63</v>
      </c>
      <c r="E31" s="16">
        <v>11.4</v>
      </c>
      <c r="F31" s="17" t="s">
        <v>97</v>
      </c>
      <c r="G31" s="18">
        <v>80</v>
      </c>
      <c r="H31" s="19">
        <v>5410.1</v>
      </c>
      <c r="I31" s="19">
        <f t="shared" si="0"/>
        <v>1607.88172</v>
      </c>
      <c r="J31" s="29" t="s">
        <v>98</v>
      </c>
      <c r="K31" s="30">
        <v>63.4516129032258</v>
      </c>
      <c r="L31" s="31">
        <v>4541.61903225806</v>
      </c>
      <c r="M31" s="31">
        <f t="shared" si="1"/>
        <v>1185.81672932258</v>
      </c>
      <c r="N31" s="32" t="s">
        <v>99</v>
      </c>
      <c r="O31" s="33">
        <f t="shared" si="2"/>
        <v>0.260803253685816</v>
      </c>
      <c r="P31" s="33">
        <f t="shared" si="3"/>
        <v>0.191227172859133</v>
      </c>
      <c r="Q31" s="40">
        <f t="shared" si="4"/>
        <v>422.06499067742</v>
      </c>
      <c r="R31" s="33">
        <f t="shared" si="5"/>
        <v>0.0361</v>
      </c>
      <c r="S31" s="16"/>
      <c r="T31" s="16"/>
    </row>
    <row r="32" s="1" customFormat="1" customHeight="1" spans="1:20">
      <c r="A32" s="14">
        <v>539</v>
      </c>
      <c r="B32" s="15" t="s">
        <v>91</v>
      </c>
      <c r="C32" s="14" t="s">
        <v>73</v>
      </c>
      <c r="D32" s="16" t="s">
        <v>44</v>
      </c>
      <c r="E32" s="16">
        <v>11.13</v>
      </c>
      <c r="F32" s="17" t="s">
        <v>92</v>
      </c>
      <c r="G32" s="18">
        <v>55</v>
      </c>
      <c r="H32" s="19">
        <v>4622.85</v>
      </c>
      <c r="I32" s="19">
        <f t="shared" si="0"/>
        <v>381.385125</v>
      </c>
      <c r="J32" s="29" t="s">
        <v>100</v>
      </c>
      <c r="K32" s="30">
        <v>60.6129032258064</v>
      </c>
      <c r="L32" s="31">
        <v>4542.36612903226</v>
      </c>
      <c r="M32" s="31">
        <f t="shared" si="1"/>
        <v>1275.04217241936</v>
      </c>
      <c r="N32" s="32" t="s">
        <v>94</v>
      </c>
      <c r="O32" s="33">
        <f t="shared" si="2"/>
        <v>-0.0926024481106964</v>
      </c>
      <c r="P32" s="33">
        <f t="shared" si="3"/>
        <v>0.0177184904698309</v>
      </c>
      <c r="Q32" s="40">
        <f t="shared" si="4"/>
        <v>-893.657047419355</v>
      </c>
      <c r="R32" s="33">
        <f t="shared" si="5"/>
        <v>-0.1982</v>
      </c>
      <c r="S32" s="16"/>
      <c r="T32" s="16"/>
    </row>
    <row r="33" s="1" customFormat="1" customHeight="1" spans="1:20">
      <c r="A33" s="14">
        <v>117923</v>
      </c>
      <c r="B33" s="15" t="s">
        <v>101</v>
      </c>
      <c r="C33" s="14" t="s">
        <v>73</v>
      </c>
      <c r="D33" s="16" t="s">
        <v>63</v>
      </c>
      <c r="E33" s="16">
        <v>11.6</v>
      </c>
      <c r="F33" s="17" t="s">
        <v>102</v>
      </c>
      <c r="G33" s="18">
        <v>37</v>
      </c>
      <c r="H33" s="19">
        <v>2257.69</v>
      </c>
      <c r="I33" s="19">
        <f t="shared" si="0"/>
        <v>597.159005</v>
      </c>
      <c r="J33" s="29" t="s">
        <v>103</v>
      </c>
      <c r="K33" s="30">
        <v>45.258064516129</v>
      </c>
      <c r="L33" s="31">
        <v>2534.57290322581</v>
      </c>
      <c r="M33" s="31">
        <f t="shared" si="1"/>
        <v>729.450081548388</v>
      </c>
      <c r="N33" s="32" t="s">
        <v>104</v>
      </c>
      <c r="O33" s="33">
        <f t="shared" si="2"/>
        <v>-0.182466143977191</v>
      </c>
      <c r="P33" s="33">
        <f t="shared" si="3"/>
        <v>-0.10924243010466</v>
      </c>
      <c r="Q33" s="40">
        <f t="shared" si="4"/>
        <v>-132.291076548388</v>
      </c>
      <c r="R33" s="33">
        <f t="shared" si="5"/>
        <v>-0.0233</v>
      </c>
      <c r="S33" s="16"/>
      <c r="T33" s="42"/>
    </row>
    <row r="34" s="1" customFormat="1" customHeight="1" spans="1:20">
      <c r="A34" s="14">
        <v>748</v>
      </c>
      <c r="B34" s="15" t="s">
        <v>87</v>
      </c>
      <c r="C34" s="14" t="s">
        <v>73</v>
      </c>
      <c r="D34" s="16" t="s">
        <v>44</v>
      </c>
      <c r="E34" s="20">
        <v>11.1</v>
      </c>
      <c r="F34" s="17" t="s">
        <v>88</v>
      </c>
      <c r="G34" s="18">
        <v>73</v>
      </c>
      <c r="H34" s="19">
        <v>7434.85</v>
      </c>
      <c r="I34" s="19">
        <f t="shared" si="0"/>
        <v>1867.63432</v>
      </c>
      <c r="J34" s="29" t="s">
        <v>105</v>
      </c>
      <c r="K34" s="30">
        <v>67.3225806451613</v>
      </c>
      <c r="L34" s="31">
        <v>4872.02</v>
      </c>
      <c r="M34" s="31">
        <f t="shared" si="1"/>
        <v>1503.992574</v>
      </c>
      <c r="N34" s="32" t="s">
        <v>89</v>
      </c>
      <c r="O34" s="35">
        <f t="shared" si="2"/>
        <v>0.0843315764254911</v>
      </c>
      <c r="P34" s="35">
        <f t="shared" si="3"/>
        <v>0.526030270811696</v>
      </c>
      <c r="Q34" s="40">
        <f t="shared" si="4"/>
        <v>363.641746</v>
      </c>
      <c r="R34" s="33">
        <f t="shared" si="5"/>
        <v>-0.0575</v>
      </c>
      <c r="S34" s="41">
        <v>0</v>
      </c>
      <c r="T34" s="42" t="s">
        <v>25</v>
      </c>
    </row>
    <row r="35" s="1" customFormat="1" customHeight="1" spans="1:20">
      <c r="A35" s="14">
        <v>591</v>
      </c>
      <c r="B35" s="15" t="s">
        <v>106</v>
      </c>
      <c r="C35" s="14" t="s">
        <v>73</v>
      </c>
      <c r="D35" s="16" t="s">
        <v>69</v>
      </c>
      <c r="E35" s="16">
        <v>11.3</v>
      </c>
      <c r="F35" s="17" t="s">
        <v>107</v>
      </c>
      <c r="G35" s="18">
        <v>36</v>
      </c>
      <c r="H35" s="19">
        <v>1895.53</v>
      </c>
      <c r="I35" s="19">
        <f t="shared" si="0"/>
        <v>594.438208</v>
      </c>
      <c r="J35" s="29" t="s">
        <v>108</v>
      </c>
      <c r="K35" s="30">
        <v>21.6129032258065</v>
      </c>
      <c r="L35" s="31">
        <v>1216.56032258065</v>
      </c>
      <c r="M35" s="31">
        <f t="shared" si="1"/>
        <v>379.323508580647</v>
      </c>
      <c r="N35" s="32" t="s">
        <v>109</v>
      </c>
      <c r="O35" s="35">
        <f t="shared" si="2"/>
        <v>0.665671641791041</v>
      </c>
      <c r="P35" s="35">
        <f t="shared" si="3"/>
        <v>0.558106050984035</v>
      </c>
      <c r="Q35" s="40">
        <f t="shared" si="4"/>
        <v>215.114699419353</v>
      </c>
      <c r="R35" s="33">
        <f t="shared" si="5"/>
        <v>0.00179999999999997</v>
      </c>
      <c r="S35" s="41">
        <f>Q35*0.1</f>
        <v>21.5114699419353</v>
      </c>
      <c r="T35" s="16"/>
    </row>
    <row r="36" s="1" customFormat="1" customHeight="1" spans="1:20">
      <c r="A36" s="14">
        <v>117923</v>
      </c>
      <c r="B36" s="15" t="s">
        <v>101</v>
      </c>
      <c r="C36" s="14" t="s">
        <v>73</v>
      </c>
      <c r="D36" s="16" t="s">
        <v>63</v>
      </c>
      <c r="E36" s="16">
        <v>11.13</v>
      </c>
      <c r="F36" s="17" t="s">
        <v>102</v>
      </c>
      <c r="G36" s="18">
        <v>47</v>
      </c>
      <c r="H36" s="19">
        <v>3200.48</v>
      </c>
      <c r="I36" s="19">
        <f t="shared" ref="I36:I67" si="6">H36*J36</f>
        <v>660.259024</v>
      </c>
      <c r="J36" s="29" t="s">
        <v>110</v>
      </c>
      <c r="K36" s="30">
        <v>45.258064516129</v>
      </c>
      <c r="L36" s="31">
        <v>2534.57290322581</v>
      </c>
      <c r="M36" s="31">
        <f t="shared" ref="M36:M67" si="7">L36*N36</f>
        <v>729.450081548388</v>
      </c>
      <c r="N36" s="32" t="s">
        <v>104</v>
      </c>
      <c r="O36" s="33">
        <f t="shared" ref="O36:O67" si="8">(G36-K36)/K36</f>
        <v>0.0384889522451897</v>
      </c>
      <c r="P36" s="33">
        <f t="shared" ref="P36:P67" si="9">(H36-L36)/L36</f>
        <v>0.262729509940974</v>
      </c>
      <c r="Q36" s="40">
        <f t="shared" ref="Q36:Q67" si="10">I36-M36</f>
        <v>-69.1910575483881</v>
      </c>
      <c r="R36" s="33">
        <f t="shared" ref="R36:R67" si="11">J36-N36</f>
        <v>-0.0815</v>
      </c>
      <c r="S36" s="16"/>
      <c r="T36" s="16"/>
    </row>
    <row r="37" s="1" customFormat="1" customHeight="1" spans="1:20">
      <c r="A37" s="14">
        <v>111064</v>
      </c>
      <c r="B37" s="15" t="s">
        <v>111</v>
      </c>
      <c r="C37" s="14" t="s">
        <v>73</v>
      </c>
      <c r="D37" s="16" t="s">
        <v>69</v>
      </c>
      <c r="E37" s="16">
        <v>11.6</v>
      </c>
      <c r="F37" s="17" t="s">
        <v>112</v>
      </c>
      <c r="G37" s="18">
        <v>53</v>
      </c>
      <c r="H37" s="19">
        <v>4013.42</v>
      </c>
      <c r="I37" s="19">
        <f t="shared" si="6"/>
        <v>728.43573</v>
      </c>
      <c r="J37" s="29" t="s">
        <v>113</v>
      </c>
      <c r="K37" s="30">
        <v>30.4193548387097</v>
      </c>
      <c r="L37" s="31">
        <v>1158.85387096774</v>
      </c>
      <c r="M37" s="31">
        <f t="shared" si="7"/>
        <v>363.53245932258</v>
      </c>
      <c r="N37" s="32" t="s">
        <v>114</v>
      </c>
      <c r="O37" s="35">
        <f t="shared" si="8"/>
        <v>0.742311770943795</v>
      </c>
      <c r="P37" s="35">
        <f t="shared" si="9"/>
        <v>2.46326668145696</v>
      </c>
      <c r="Q37" s="40">
        <f t="shared" si="10"/>
        <v>364.90327067742</v>
      </c>
      <c r="R37" s="33">
        <f t="shared" si="11"/>
        <v>-0.1322</v>
      </c>
      <c r="S37" s="41">
        <v>0</v>
      </c>
      <c r="T37" s="42" t="s">
        <v>25</v>
      </c>
    </row>
    <row r="38" s="1" customFormat="1" customHeight="1" spans="1:20">
      <c r="A38" s="14">
        <v>591</v>
      </c>
      <c r="B38" s="15" t="s">
        <v>106</v>
      </c>
      <c r="C38" s="14" t="s">
        <v>73</v>
      </c>
      <c r="D38" s="16" t="s">
        <v>69</v>
      </c>
      <c r="E38" s="20">
        <v>11.1</v>
      </c>
      <c r="F38" s="17" t="s">
        <v>107</v>
      </c>
      <c r="G38" s="18">
        <v>22</v>
      </c>
      <c r="H38" s="19">
        <v>3917.25</v>
      </c>
      <c r="I38" s="19">
        <f t="shared" si="6"/>
        <v>1358.110575</v>
      </c>
      <c r="J38" s="29" t="s">
        <v>115</v>
      </c>
      <c r="K38" s="30">
        <v>21.6129032258065</v>
      </c>
      <c r="L38" s="31">
        <v>1216.56032258065</v>
      </c>
      <c r="M38" s="31">
        <f t="shared" si="7"/>
        <v>379.323508580647</v>
      </c>
      <c r="N38" s="32" t="s">
        <v>109</v>
      </c>
      <c r="O38" s="35">
        <f t="shared" si="8"/>
        <v>0.0179104477611917</v>
      </c>
      <c r="P38" s="35">
        <f t="shared" si="9"/>
        <v>2.21993897654862</v>
      </c>
      <c r="Q38" s="40">
        <f t="shared" si="10"/>
        <v>978.787066419353</v>
      </c>
      <c r="R38" s="33">
        <f t="shared" si="11"/>
        <v>0.0349</v>
      </c>
      <c r="S38" s="41">
        <v>0</v>
      </c>
      <c r="T38" s="42" t="s">
        <v>25</v>
      </c>
    </row>
    <row r="39" s="1" customFormat="1" customHeight="1" spans="1:20">
      <c r="A39" s="14">
        <v>585</v>
      </c>
      <c r="B39" s="15" t="s">
        <v>116</v>
      </c>
      <c r="C39" s="14" t="s">
        <v>117</v>
      </c>
      <c r="D39" s="16" t="s">
        <v>44</v>
      </c>
      <c r="E39" s="16">
        <v>11.3</v>
      </c>
      <c r="F39" s="17" t="s">
        <v>27</v>
      </c>
      <c r="G39" s="18">
        <v>186</v>
      </c>
      <c r="H39" s="19">
        <v>11982.79</v>
      </c>
      <c r="I39" s="19">
        <f t="shared" si="6"/>
        <v>4031.010556</v>
      </c>
      <c r="J39" s="29" t="s">
        <v>118</v>
      </c>
      <c r="K39" s="30">
        <v>130.032258064516</v>
      </c>
      <c r="L39" s="31">
        <v>8193.06</v>
      </c>
      <c r="M39" s="31">
        <f t="shared" si="7"/>
        <v>2510.353584</v>
      </c>
      <c r="N39" s="32" t="s">
        <v>119</v>
      </c>
      <c r="O39" s="35">
        <f t="shared" si="8"/>
        <v>0.43041428925825</v>
      </c>
      <c r="P39" s="35">
        <f t="shared" si="9"/>
        <v>0.462553673474868</v>
      </c>
      <c r="Q39" s="40">
        <f t="shared" si="10"/>
        <v>1520.656972</v>
      </c>
      <c r="R39" s="33">
        <f t="shared" si="11"/>
        <v>0.03</v>
      </c>
      <c r="S39" s="41">
        <f>Q39*0.1</f>
        <v>152.0656972</v>
      </c>
      <c r="T39" s="16"/>
    </row>
    <row r="40" s="1" customFormat="1" customHeight="1" spans="1:20">
      <c r="A40" s="14">
        <v>111064</v>
      </c>
      <c r="B40" s="15" t="s">
        <v>111</v>
      </c>
      <c r="C40" s="14" t="s">
        <v>73</v>
      </c>
      <c r="D40" s="16" t="s">
        <v>69</v>
      </c>
      <c r="E40" s="16">
        <v>11.13</v>
      </c>
      <c r="F40" s="17" t="s">
        <v>112</v>
      </c>
      <c r="G40" s="18">
        <v>31</v>
      </c>
      <c r="H40" s="19">
        <v>972.6</v>
      </c>
      <c r="I40" s="19">
        <f t="shared" si="6"/>
        <v>294.50328</v>
      </c>
      <c r="J40" s="29" t="s">
        <v>120</v>
      </c>
      <c r="K40" s="30">
        <v>30.4193548387097</v>
      </c>
      <c r="L40" s="31">
        <v>1158.85387096774</v>
      </c>
      <c r="M40" s="31">
        <f t="shared" si="7"/>
        <v>363.53245932258</v>
      </c>
      <c r="N40" s="32" t="s">
        <v>114</v>
      </c>
      <c r="O40" s="33">
        <f t="shared" si="8"/>
        <v>0.0190880169671254</v>
      </c>
      <c r="P40" s="33">
        <f t="shared" si="9"/>
        <v>-0.160722482475036</v>
      </c>
      <c r="Q40" s="40">
        <f t="shared" si="10"/>
        <v>-69.0291793225801</v>
      </c>
      <c r="R40" s="33">
        <f t="shared" si="11"/>
        <v>-0.0109</v>
      </c>
      <c r="S40" s="16"/>
      <c r="T40" s="16"/>
    </row>
    <row r="41" s="1" customFormat="1" customHeight="1" spans="1:20">
      <c r="A41" s="14">
        <v>373</v>
      </c>
      <c r="B41" s="15" t="s">
        <v>121</v>
      </c>
      <c r="C41" s="14" t="s">
        <v>117</v>
      </c>
      <c r="D41" s="16" t="s">
        <v>122</v>
      </c>
      <c r="E41" s="16">
        <v>11.6</v>
      </c>
      <c r="F41" s="17" t="s">
        <v>123</v>
      </c>
      <c r="G41" s="18">
        <v>177</v>
      </c>
      <c r="H41" s="19">
        <v>20224.68</v>
      </c>
      <c r="I41" s="19">
        <f t="shared" si="6"/>
        <v>4495.946364</v>
      </c>
      <c r="J41" s="29" t="s">
        <v>124</v>
      </c>
      <c r="K41" s="30">
        <v>114.322580645161</v>
      </c>
      <c r="L41" s="31">
        <v>8077.69419354839</v>
      </c>
      <c r="M41" s="31">
        <f t="shared" si="7"/>
        <v>2470.96665380645</v>
      </c>
      <c r="N41" s="32" t="s">
        <v>125</v>
      </c>
      <c r="O41" s="35">
        <f t="shared" si="8"/>
        <v>0.54825056433409</v>
      </c>
      <c r="P41" s="35">
        <f t="shared" si="9"/>
        <v>1.50376896121586</v>
      </c>
      <c r="Q41" s="40">
        <f t="shared" si="10"/>
        <v>2024.97971019355</v>
      </c>
      <c r="R41" s="33">
        <f t="shared" si="11"/>
        <v>-0.0836</v>
      </c>
      <c r="S41" s="41">
        <v>0</v>
      </c>
      <c r="T41" s="42" t="s">
        <v>25</v>
      </c>
    </row>
    <row r="42" s="1" customFormat="1" customHeight="1" spans="1:20">
      <c r="A42" s="14">
        <v>581</v>
      </c>
      <c r="B42" s="15" t="s">
        <v>126</v>
      </c>
      <c r="C42" s="14" t="s">
        <v>117</v>
      </c>
      <c r="D42" s="16" t="s">
        <v>20</v>
      </c>
      <c r="E42" s="16">
        <v>11.3</v>
      </c>
      <c r="F42" s="17" t="s">
        <v>127</v>
      </c>
      <c r="G42" s="18">
        <v>176</v>
      </c>
      <c r="H42" s="19">
        <v>7615.96</v>
      </c>
      <c r="I42" s="19">
        <f t="shared" si="6"/>
        <v>2035.746108</v>
      </c>
      <c r="J42" s="29" t="s">
        <v>128</v>
      </c>
      <c r="K42" s="30">
        <v>133.193548387097</v>
      </c>
      <c r="L42" s="31">
        <v>7564.19677419355</v>
      </c>
      <c r="M42" s="31">
        <f t="shared" si="7"/>
        <v>1949.29350870968</v>
      </c>
      <c r="N42" s="32" t="s">
        <v>129</v>
      </c>
      <c r="O42" s="33">
        <f t="shared" si="8"/>
        <v>0.321385323322836</v>
      </c>
      <c r="P42" s="33">
        <f t="shared" si="9"/>
        <v>0.00684318868898928</v>
      </c>
      <c r="Q42" s="40">
        <f t="shared" si="10"/>
        <v>86.4525992903223</v>
      </c>
      <c r="R42" s="33">
        <f t="shared" si="11"/>
        <v>0.0096</v>
      </c>
      <c r="S42" s="16"/>
      <c r="T42" s="16"/>
    </row>
    <row r="43" s="1" customFormat="1" customHeight="1" spans="1:20">
      <c r="A43" s="14">
        <v>373</v>
      </c>
      <c r="B43" s="15" t="s">
        <v>121</v>
      </c>
      <c r="C43" s="14" t="s">
        <v>117</v>
      </c>
      <c r="D43" s="16" t="s">
        <v>122</v>
      </c>
      <c r="E43" s="16">
        <v>11.13</v>
      </c>
      <c r="F43" s="17" t="s">
        <v>123</v>
      </c>
      <c r="G43" s="18">
        <v>135</v>
      </c>
      <c r="H43" s="19">
        <v>19483.23</v>
      </c>
      <c r="I43" s="19">
        <f t="shared" si="6"/>
        <v>2234.726481</v>
      </c>
      <c r="J43" s="29" t="s">
        <v>130</v>
      </c>
      <c r="K43" s="30">
        <v>114.322580645161</v>
      </c>
      <c r="L43" s="31">
        <v>8077.69419354839</v>
      </c>
      <c r="M43" s="31">
        <f t="shared" si="7"/>
        <v>2470.96665380645</v>
      </c>
      <c r="N43" s="32" t="s">
        <v>125</v>
      </c>
      <c r="O43" s="35">
        <f t="shared" si="8"/>
        <v>0.180869074492102</v>
      </c>
      <c r="P43" s="35">
        <f t="shared" si="9"/>
        <v>1.41197915310549</v>
      </c>
      <c r="Q43" s="40">
        <f t="shared" si="10"/>
        <v>-236.240172806452</v>
      </c>
      <c r="R43" s="33">
        <f t="shared" si="11"/>
        <v>-0.1912</v>
      </c>
      <c r="S43" s="41">
        <v>0</v>
      </c>
      <c r="T43" s="16"/>
    </row>
    <row r="44" s="1" customFormat="1" customHeight="1" spans="1:20">
      <c r="A44" s="14">
        <v>578</v>
      </c>
      <c r="B44" s="15" t="s">
        <v>131</v>
      </c>
      <c r="C44" s="14" t="s">
        <v>117</v>
      </c>
      <c r="D44" s="16" t="s">
        <v>20</v>
      </c>
      <c r="E44" s="16">
        <v>11.6</v>
      </c>
      <c r="F44" s="17" t="s">
        <v>132</v>
      </c>
      <c r="G44" s="18">
        <v>144</v>
      </c>
      <c r="H44" s="19">
        <v>13600.74</v>
      </c>
      <c r="I44" s="19">
        <f t="shared" si="6"/>
        <v>3917.01312</v>
      </c>
      <c r="J44" s="29" t="s">
        <v>133</v>
      </c>
      <c r="K44" s="30">
        <v>114.096774193548</v>
      </c>
      <c r="L44" s="31">
        <v>7010.65903225806</v>
      </c>
      <c r="M44" s="31">
        <f t="shared" si="7"/>
        <v>2068.14441451613</v>
      </c>
      <c r="N44" s="32" t="s">
        <v>134</v>
      </c>
      <c r="O44" s="35">
        <f t="shared" si="8"/>
        <v>0.262086513994915</v>
      </c>
      <c r="P44" s="35">
        <f t="shared" si="9"/>
        <v>0.940008769135552</v>
      </c>
      <c r="Q44" s="40">
        <f t="shared" si="10"/>
        <v>1848.86870548387</v>
      </c>
      <c r="R44" s="33">
        <f t="shared" si="11"/>
        <v>-0.00699999999999995</v>
      </c>
      <c r="S44" s="41">
        <v>0</v>
      </c>
      <c r="T44" s="42" t="s">
        <v>25</v>
      </c>
    </row>
    <row r="45" s="1" customFormat="1" customHeight="1" spans="1:20">
      <c r="A45" s="14">
        <v>578</v>
      </c>
      <c r="B45" s="15" t="s">
        <v>131</v>
      </c>
      <c r="C45" s="14" t="s">
        <v>117</v>
      </c>
      <c r="D45" s="16" t="s">
        <v>20</v>
      </c>
      <c r="E45" s="16">
        <v>11.13</v>
      </c>
      <c r="F45" s="17" t="s">
        <v>132</v>
      </c>
      <c r="G45" s="18">
        <v>156</v>
      </c>
      <c r="H45" s="19">
        <v>11079.33</v>
      </c>
      <c r="I45" s="19">
        <f t="shared" si="6"/>
        <v>1686.274026</v>
      </c>
      <c r="J45" s="29" t="s">
        <v>135</v>
      </c>
      <c r="K45" s="30">
        <v>114.096774193548</v>
      </c>
      <c r="L45" s="31">
        <v>7010.65903225806</v>
      </c>
      <c r="M45" s="31">
        <f t="shared" si="7"/>
        <v>2068.14441451613</v>
      </c>
      <c r="N45" s="32" t="s">
        <v>134</v>
      </c>
      <c r="O45" s="35">
        <f t="shared" si="8"/>
        <v>0.367260390161158</v>
      </c>
      <c r="P45" s="35">
        <f t="shared" si="9"/>
        <v>0.580354992165617</v>
      </c>
      <c r="Q45" s="40">
        <f t="shared" si="10"/>
        <v>-381.870388516128</v>
      </c>
      <c r="R45" s="33">
        <f t="shared" si="11"/>
        <v>-0.1428</v>
      </c>
      <c r="S45" s="41">
        <v>0</v>
      </c>
      <c r="T45" s="16"/>
    </row>
    <row r="46" s="1" customFormat="1" customHeight="1" spans="1:20">
      <c r="A46" s="14">
        <v>724</v>
      </c>
      <c r="B46" s="15" t="s">
        <v>136</v>
      </c>
      <c r="C46" s="14" t="s">
        <v>117</v>
      </c>
      <c r="D46" s="16" t="s">
        <v>20</v>
      </c>
      <c r="E46" s="16">
        <v>11.6</v>
      </c>
      <c r="F46" s="17" t="s">
        <v>132</v>
      </c>
      <c r="G46" s="18">
        <v>159</v>
      </c>
      <c r="H46" s="19">
        <v>16609.74</v>
      </c>
      <c r="I46" s="19">
        <f t="shared" si="6"/>
        <v>2039.676072</v>
      </c>
      <c r="J46" s="29" t="s">
        <v>137</v>
      </c>
      <c r="K46" s="30">
        <v>103.354838709677</v>
      </c>
      <c r="L46" s="31">
        <v>7077.03451612903</v>
      </c>
      <c r="M46" s="31">
        <f t="shared" si="7"/>
        <v>2237.758314</v>
      </c>
      <c r="N46" s="32" t="s">
        <v>138</v>
      </c>
      <c r="O46" s="35">
        <f t="shared" si="8"/>
        <v>0.53838951310862</v>
      </c>
      <c r="P46" s="35">
        <f t="shared" si="9"/>
        <v>1.34699152055078</v>
      </c>
      <c r="Q46" s="40">
        <f t="shared" si="10"/>
        <v>-198.082241999999</v>
      </c>
      <c r="R46" s="33">
        <f t="shared" si="11"/>
        <v>-0.1934</v>
      </c>
      <c r="S46" s="41">
        <v>0</v>
      </c>
      <c r="T46" s="42" t="s">
        <v>25</v>
      </c>
    </row>
    <row r="47" s="1" customFormat="1" customHeight="1" spans="1:20">
      <c r="A47" s="14">
        <v>581</v>
      </c>
      <c r="B47" s="15" t="s">
        <v>126</v>
      </c>
      <c r="C47" s="14" t="s">
        <v>117</v>
      </c>
      <c r="D47" s="16" t="s">
        <v>20</v>
      </c>
      <c r="E47" s="20">
        <v>11.1</v>
      </c>
      <c r="F47" s="17" t="s">
        <v>139</v>
      </c>
      <c r="G47" s="18">
        <v>163</v>
      </c>
      <c r="H47" s="19">
        <v>9907.9</v>
      </c>
      <c r="I47" s="19">
        <f t="shared" si="6"/>
        <v>1827.01676</v>
      </c>
      <c r="J47" s="29" t="s">
        <v>140</v>
      </c>
      <c r="K47" s="30">
        <v>133.193548387097</v>
      </c>
      <c r="L47" s="31">
        <v>7564.19677419355</v>
      </c>
      <c r="M47" s="31">
        <f t="shared" si="7"/>
        <v>1949.29350870968</v>
      </c>
      <c r="N47" s="32" t="s">
        <v>129</v>
      </c>
      <c r="O47" s="35">
        <f t="shared" si="8"/>
        <v>0.223782998304672</v>
      </c>
      <c r="P47" s="35">
        <f t="shared" si="9"/>
        <v>0.309841652163567</v>
      </c>
      <c r="Q47" s="40">
        <f t="shared" si="10"/>
        <v>-122.276748709678</v>
      </c>
      <c r="R47" s="33">
        <f t="shared" si="11"/>
        <v>-0.0733</v>
      </c>
      <c r="S47" s="41">
        <v>0</v>
      </c>
      <c r="T47" s="42" t="s">
        <v>25</v>
      </c>
    </row>
    <row r="48" s="1" customFormat="1" customHeight="1" spans="1:20">
      <c r="A48" s="14">
        <v>747</v>
      </c>
      <c r="B48" s="15" t="s">
        <v>141</v>
      </c>
      <c r="C48" s="14" t="s">
        <v>117</v>
      </c>
      <c r="D48" s="16" t="s">
        <v>31</v>
      </c>
      <c r="E48" s="16">
        <v>11.3</v>
      </c>
      <c r="F48" s="17" t="s">
        <v>142</v>
      </c>
      <c r="G48" s="18">
        <v>76</v>
      </c>
      <c r="H48" s="19">
        <v>5739.68</v>
      </c>
      <c r="I48" s="19">
        <f t="shared" si="6"/>
        <v>1150.231872</v>
      </c>
      <c r="J48" s="29" t="s">
        <v>143</v>
      </c>
      <c r="K48" s="30">
        <v>58.1935483870968</v>
      </c>
      <c r="L48" s="31">
        <v>6671.75774193548</v>
      </c>
      <c r="M48" s="31">
        <f t="shared" si="7"/>
        <v>1268.96832251613</v>
      </c>
      <c r="N48" s="32" t="s">
        <v>144</v>
      </c>
      <c r="O48" s="33">
        <f t="shared" si="8"/>
        <v>0.305986696230598</v>
      </c>
      <c r="P48" s="33">
        <f t="shared" si="9"/>
        <v>-0.139704974009605</v>
      </c>
      <c r="Q48" s="40">
        <f t="shared" si="10"/>
        <v>-118.736450516128</v>
      </c>
      <c r="R48" s="33">
        <f t="shared" si="11"/>
        <v>0.0102</v>
      </c>
      <c r="S48" s="16"/>
      <c r="T48" s="16"/>
    </row>
    <row r="49" s="1" customFormat="1" customHeight="1" spans="1:20">
      <c r="A49" s="14">
        <v>107728</v>
      </c>
      <c r="B49" s="15" t="s">
        <v>96</v>
      </c>
      <c r="C49" s="14" t="s">
        <v>73</v>
      </c>
      <c r="D49" s="16" t="s">
        <v>63</v>
      </c>
      <c r="E49" s="16">
        <v>11.11</v>
      </c>
      <c r="F49" s="17" t="s">
        <v>97</v>
      </c>
      <c r="G49" s="18">
        <v>108</v>
      </c>
      <c r="H49" s="19">
        <v>13584.5</v>
      </c>
      <c r="I49" s="19">
        <f t="shared" si="6"/>
        <v>2068.91935</v>
      </c>
      <c r="J49" s="29" t="s">
        <v>145</v>
      </c>
      <c r="K49" s="30">
        <v>63.4516129032258</v>
      </c>
      <c r="L49" s="31">
        <v>4541.61903225806</v>
      </c>
      <c r="M49" s="31">
        <f t="shared" si="7"/>
        <v>1185.81672932258</v>
      </c>
      <c r="N49" s="32" t="s">
        <v>99</v>
      </c>
      <c r="O49" s="35">
        <f t="shared" si="8"/>
        <v>0.702084392475852</v>
      </c>
      <c r="P49" s="35">
        <f t="shared" si="9"/>
        <v>1.99111394053805</v>
      </c>
      <c r="Q49" s="40">
        <f t="shared" si="10"/>
        <v>883.10262067742</v>
      </c>
      <c r="R49" s="33">
        <f t="shared" si="11"/>
        <v>-0.1088</v>
      </c>
      <c r="S49" s="41">
        <v>0</v>
      </c>
      <c r="T49" s="42" t="s">
        <v>25</v>
      </c>
    </row>
    <row r="50" s="1" customFormat="1" customHeight="1" spans="1:20">
      <c r="A50" s="14">
        <v>598</v>
      </c>
      <c r="B50" s="15" t="s">
        <v>146</v>
      </c>
      <c r="C50" s="14" t="s">
        <v>117</v>
      </c>
      <c r="D50" s="16" t="s">
        <v>31</v>
      </c>
      <c r="E50" s="16">
        <v>11.4</v>
      </c>
      <c r="F50" s="17" t="s">
        <v>147</v>
      </c>
      <c r="G50" s="18">
        <v>146</v>
      </c>
      <c r="H50" s="19">
        <v>7023</v>
      </c>
      <c r="I50" s="19">
        <f t="shared" si="6"/>
        <v>2554.9674</v>
      </c>
      <c r="J50" s="29" t="s">
        <v>148</v>
      </c>
      <c r="K50" s="30">
        <v>117.645161290323</v>
      </c>
      <c r="L50" s="31">
        <v>6077.78193548387</v>
      </c>
      <c r="M50" s="31">
        <f t="shared" si="7"/>
        <v>1997.159144</v>
      </c>
      <c r="N50" s="32" t="s">
        <v>149</v>
      </c>
      <c r="O50" s="33">
        <f t="shared" si="8"/>
        <v>0.241020016451874</v>
      </c>
      <c r="P50" s="33">
        <f t="shared" si="9"/>
        <v>0.155520233293937</v>
      </c>
      <c r="Q50" s="40">
        <f t="shared" si="10"/>
        <v>557.808256</v>
      </c>
      <c r="R50" s="33">
        <f t="shared" si="11"/>
        <v>0.0352</v>
      </c>
      <c r="S50" s="16"/>
      <c r="T50" s="16"/>
    </row>
    <row r="51" s="1" customFormat="1" customHeight="1" spans="1:20">
      <c r="A51" s="14">
        <v>598</v>
      </c>
      <c r="B51" s="15" t="s">
        <v>146</v>
      </c>
      <c r="C51" s="14" t="s">
        <v>117</v>
      </c>
      <c r="D51" s="16" t="s">
        <v>31</v>
      </c>
      <c r="E51" s="16">
        <v>11.11</v>
      </c>
      <c r="F51" s="17" t="s">
        <v>147</v>
      </c>
      <c r="G51" s="18">
        <v>127</v>
      </c>
      <c r="H51" s="19">
        <v>10138.83</v>
      </c>
      <c r="I51" s="19">
        <f t="shared" si="6"/>
        <v>2644.206864</v>
      </c>
      <c r="J51" s="29" t="s">
        <v>150</v>
      </c>
      <c r="K51" s="30">
        <v>117.645161290323</v>
      </c>
      <c r="L51" s="31">
        <v>6077.78193548387</v>
      </c>
      <c r="M51" s="31">
        <f t="shared" si="7"/>
        <v>1997.159144</v>
      </c>
      <c r="N51" s="32" t="s">
        <v>149</v>
      </c>
      <c r="O51" s="35">
        <f t="shared" si="8"/>
        <v>0.0795174115711505</v>
      </c>
      <c r="P51" s="35">
        <f t="shared" si="9"/>
        <v>0.668179297583308</v>
      </c>
      <c r="Q51" s="40">
        <f t="shared" si="10"/>
        <v>647.04772</v>
      </c>
      <c r="R51" s="33">
        <f t="shared" si="11"/>
        <v>-0.0678</v>
      </c>
      <c r="S51" s="41">
        <v>0</v>
      </c>
      <c r="T51" s="42" t="s">
        <v>25</v>
      </c>
    </row>
    <row r="52" s="1" customFormat="1" customHeight="1" spans="1:20">
      <c r="A52" s="14">
        <v>399</v>
      </c>
      <c r="B52" s="15" t="s">
        <v>151</v>
      </c>
      <c r="C52" s="14" t="s">
        <v>117</v>
      </c>
      <c r="D52" s="16" t="s">
        <v>20</v>
      </c>
      <c r="E52" s="16">
        <v>11.4</v>
      </c>
      <c r="F52" s="17" t="s">
        <v>152</v>
      </c>
      <c r="G52" s="18">
        <v>110</v>
      </c>
      <c r="H52" s="19">
        <v>6628.43</v>
      </c>
      <c r="I52" s="19">
        <f t="shared" si="6"/>
        <v>1789.6761</v>
      </c>
      <c r="J52" s="29" t="s">
        <v>153</v>
      </c>
      <c r="K52" s="30">
        <v>84.9677419354839</v>
      </c>
      <c r="L52" s="31">
        <v>6084.29</v>
      </c>
      <c r="M52" s="31">
        <f t="shared" si="7"/>
        <v>1649.451019</v>
      </c>
      <c r="N52" s="32" t="s">
        <v>154</v>
      </c>
      <c r="O52" s="33">
        <f t="shared" si="8"/>
        <v>0.294608959757023</v>
      </c>
      <c r="P52" s="33">
        <f t="shared" si="9"/>
        <v>0.0894336068793566</v>
      </c>
      <c r="Q52" s="40">
        <f t="shared" si="10"/>
        <v>140.225081</v>
      </c>
      <c r="R52" s="33">
        <f t="shared" si="11"/>
        <v>-0.00109999999999999</v>
      </c>
      <c r="S52" s="16"/>
      <c r="T52" s="16"/>
    </row>
    <row r="53" s="1" customFormat="1" customHeight="1" spans="1:20">
      <c r="A53" s="14">
        <v>114622</v>
      </c>
      <c r="B53" s="15" t="s">
        <v>155</v>
      </c>
      <c r="C53" s="14" t="s">
        <v>117</v>
      </c>
      <c r="D53" s="16" t="s">
        <v>31</v>
      </c>
      <c r="E53" s="16">
        <v>11.7</v>
      </c>
      <c r="F53" s="17" t="s">
        <v>147</v>
      </c>
      <c r="G53" s="18">
        <v>150</v>
      </c>
      <c r="H53" s="19">
        <v>14577.01</v>
      </c>
      <c r="I53" s="19">
        <f t="shared" si="6"/>
        <v>3874.569258</v>
      </c>
      <c r="J53" s="29" t="s">
        <v>156</v>
      </c>
      <c r="K53" s="30">
        <v>122.096774193548</v>
      </c>
      <c r="L53" s="31">
        <v>5953.92516129032</v>
      </c>
      <c r="M53" s="31">
        <f t="shared" si="7"/>
        <v>1988.61100387097</v>
      </c>
      <c r="N53" s="32" t="s">
        <v>157</v>
      </c>
      <c r="O53" s="35">
        <f t="shared" si="8"/>
        <v>0.228533685601061</v>
      </c>
      <c r="P53" s="35">
        <f t="shared" si="9"/>
        <v>1.44830252398418</v>
      </c>
      <c r="Q53" s="40">
        <f t="shared" si="10"/>
        <v>1885.95825412903</v>
      </c>
      <c r="R53" s="33">
        <f t="shared" si="11"/>
        <v>-0.0682</v>
      </c>
      <c r="S53" s="41">
        <v>0</v>
      </c>
      <c r="T53" s="42" t="s">
        <v>25</v>
      </c>
    </row>
    <row r="54" s="1" customFormat="1" customHeight="1" spans="1:20">
      <c r="A54" s="14">
        <v>122176</v>
      </c>
      <c r="B54" s="15" t="s">
        <v>68</v>
      </c>
      <c r="C54" s="14" t="s">
        <v>19</v>
      </c>
      <c r="D54" s="16" t="s">
        <v>69</v>
      </c>
      <c r="E54" s="16">
        <v>11.8</v>
      </c>
      <c r="F54" s="17" t="s">
        <v>32</v>
      </c>
      <c r="G54" s="18">
        <v>24</v>
      </c>
      <c r="H54" s="19">
        <v>4697.78</v>
      </c>
      <c r="I54" s="19">
        <f t="shared" si="6"/>
        <v>427.028202</v>
      </c>
      <c r="J54" s="29" t="s">
        <v>158</v>
      </c>
      <c r="K54" s="30">
        <v>19.8387096774194</v>
      </c>
      <c r="L54" s="31">
        <v>875.607419354839</v>
      </c>
      <c r="M54" s="31">
        <f t="shared" si="7"/>
        <v>274.152683</v>
      </c>
      <c r="N54" s="32" t="s">
        <v>46</v>
      </c>
      <c r="O54" s="35">
        <f t="shared" si="8"/>
        <v>0.209756097560973</v>
      </c>
      <c r="P54" s="35">
        <f t="shared" si="9"/>
        <v>4.3651669642788</v>
      </c>
      <c r="Q54" s="40">
        <f t="shared" si="10"/>
        <v>152.875519</v>
      </c>
      <c r="R54" s="33">
        <f t="shared" si="11"/>
        <v>-0.2222</v>
      </c>
      <c r="S54" s="41">
        <v>0</v>
      </c>
      <c r="T54" s="42" t="s">
        <v>25</v>
      </c>
    </row>
    <row r="55" s="1" customFormat="1" customHeight="1" spans="1:20">
      <c r="A55" s="14">
        <v>122176</v>
      </c>
      <c r="B55" s="15" t="s">
        <v>68</v>
      </c>
      <c r="C55" s="14" t="s">
        <v>19</v>
      </c>
      <c r="D55" s="16" t="s">
        <v>69</v>
      </c>
      <c r="E55" s="16">
        <v>11.5</v>
      </c>
      <c r="F55" s="17" t="s">
        <v>32</v>
      </c>
      <c r="G55" s="18">
        <v>26</v>
      </c>
      <c r="H55" s="19">
        <v>1239.71</v>
      </c>
      <c r="I55" s="19">
        <f t="shared" si="6"/>
        <v>472.701423</v>
      </c>
      <c r="J55" s="29" t="s">
        <v>159</v>
      </c>
      <c r="K55" s="30">
        <v>19.8387096774194</v>
      </c>
      <c r="L55" s="31">
        <v>875.607419354839</v>
      </c>
      <c r="M55" s="31">
        <f t="shared" si="7"/>
        <v>274.152683</v>
      </c>
      <c r="N55" s="32" t="s">
        <v>46</v>
      </c>
      <c r="O55" s="35">
        <f t="shared" si="8"/>
        <v>0.310569105691054</v>
      </c>
      <c r="P55" s="35">
        <f t="shared" si="9"/>
        <v>0.41582856951285</v>
      </c>
      <c r="Q55" s="40">
        <f t="shared" si="10"/>
        <v>198.54874</v>
      </c>
      <c r="R55" s="33">
        <f t="shared" si="11"/>
        <v>0.0682</v>
      </c>
      <c r="S55" s="41">
        <f>Q55*0.1</f>
        <v>19.854874</v>
      </c>
      <c r="T55" s="16"/>
    </row>
    <row r="56" s="1" customFormat="1" customHeight="1" spans="1:20">
      <c r="A56" s="14">
        <v>122176</v>
      </c>
      <c r="B56" s="15" t="s">
        <v>68</v>
      </c>
      <c r="C56" s="14" t="s">
        <v>19</v>
      </c>
      <c r="D56" s="16" t="s">
        <v>69</v>
      </c>
      <c r="E56" s="16">
        <v>11.12</v>
      </c>
      <c r="F56" s="17" t="s">
        <v>32</v>
      </c>
      <c r="G56" s="18">
        <v>13</v>
      </c>
      <c r="H56" s="19">
        <v>870.04</v>
      </c>
      <c r="I56" s="19">
        <f t="shared" si="6"/>
        <v>289.027288</v>
      </c>
      <c r="J56" s="29" t="s">
        <v>160</v>
      </c>
      <c r="K56" s="30">
        <v>19.8387096774194</v>
      </c>
      <c r="L56" s="31">
        <v>875.607419354839</v>
      </c>
      <c r="M56" s="31">
        <f t="shared" si="7"/>
        <v>274.152683</v>
      </c>
      <c r="N56" s="32" t="s">
        <v>46</v>
      </c>
      <c r="O56" s="33">
        <f t="shared" si="8"/>
        <v>-0.344715447154473</v>
      </c>
      <c r="P56" s="33">
        <f t="shared" si="9"/>
        <v>-0.00635835105068108</v>
      </c>
      <c r="Q56" s="40">
        <f t="shared" si="10"/>
        <v>14.8746049999999</v>
      </c>
      <c r="R56" s="33">
        <f t="shared" si="11"/>
        <v>0.0191</v>
      </c>
      <c r="S56" s="16"/>
      <c r="T56" s="16"/>
    </row>
    <row r="57" s="1" customFormat="1" customHeight="1" spans="1:20">
      <c r="A57" s="14">
        <v>117184</v>
      </c>
      <c r="B57" s="15" t="s">
        <v>161</v>
      </c>
      <c r="C57" s="14" t="s">
        <v>117</v>
      </c>
      <c r="D57" s="16" t="s">
        <v>31</v>
      </c>
      <c r="E57" s="16">
        <v>11.1</v>
      </c>
      <c r="F57" s="17" t="s">
        <v>139</v>
      </c>
      <c r="G57" s="18">
        <v>110</v>
      </c>
      <c r="H57" s="19">
        <v>6108.65</v>
      </c>
      <c r="I57" s="19">
        <f t="shared" si="6"/>
        <v>2048.230345</v>
      </c>
      <c r="J57" s="29" t="s">
        <v>162</v>
      </c>
      <c r="K57" s="30">
        <v>98.741935483871</v>
      </c>
      <c r="L57" s="31">
        <v>5715.99258064516</v>
      </c>
      <c r="M57" s="31">
        <f t="shared" si="7"/>
        <v>1936.57828632258</v>
      </c>
      <c r="N57" s="32" t="s">
        <v>163</v>
      </c>
      <c r="O57" s="33">
        <f t="shared" si="8"/>
        <v>0.114015027768703</v>
      </c>
      <c r="P57" s="33">
        <f t="shared" si="9"/>
        <v>0.0686945292204212</v>
      </c>
      <c r="Q57" s="40">
        <f t="shared" si="10"/>
        <v>111.65205867742</v>
      </c>
      <c r="R57" s="33">
        <f t="shared" si="11"/>
        <v>-0.00350000000000006</v>
      </c>
      <c r="S57" s="16"/>
      <c r="T57" s="16"/>
    </row>
    <row r="58" s="1" customFormat="1" customHeight="1" spans="1:20">
      <c r="A58" s="14">
        <v>724</v>
      </c>
      <c r="B58" s="15" t="s">
        <v>136</v>
      </c>
      <c r="C58" s="14" t="s">
        <v>117</v>
      </c>
      <c r="D58" s="16" t="s">
        <v>20</v>
      </c>
      <c r="E58" s="16">
        <v>11.13</v>
      </c>
      <c r="F58" s="17" t="s">
        <v>132</v>
      </c>
      <c r="G58" s="18">
        <v>101</v>
      </c>
      <c r="H58" s="19">
        <v>7797.18</v>
      </c>
      <c r="I58" s="19">
        <f t="shared" si="6"/>
        <v>2460.01029</v>
      </c>
      <c r="J58" s="29" t="s">
        <v>164</v>
      </c>
      <c r="K58" s="30">
        <v>103.354838709677</v>
      </c>
      <c r="L58" s="31">
        <v>7077.03451612903</v>
      </c>
      <c r="M58" s="31">
        <f t="shared" si="7"/>
        <v>2237.758314</v>
      </c>
      <c r="N58" s="32" t="s">
        <v>138</v>
      </c>
      <c r="O58" s="33">
        <f t="shared" si="8"/>
        <v>-0.0227840199750272</v>
      </c>
      <c r="P58" s="33">
        <f t="shared" si="9"/>
        <v>0.101758085569558</v>
      </c>
      <c r="Q58" s="40">
        <f t="shared" si="10"/>
        <v>222.251976000001</v>
      </c>
      <c r="R58" s="33">
        <f t="shared" si="11"/>
        <v>-0.000700000000000034</v>
      </c>
      <c r="S58" s="16"/>
      <c r="T58" s="16"/>
    </row>
    <row r="59" s="1" customFormat="1" customHeight="1" spans="1:20">
      <c r="A59" s="14">
        <v>744</v>
      </c>
      <c r="B59" s="15" t="s">
        <v>165</v>
      </c>
      <c r="C59" s="14" t="s">
        <v>117</v>
      </c>
      <c r="D59" s="16" t="s">
        <v>31</v>
      </c>
      <c r="E59" s="16">
        <v>11.6</v>
      </c>
      <c r="F59" s="17" t="s">
        <v>166</v>
      </c>
      <c r="G59" s="18">
        <v>102</v>
      </c>
      <c r="H59" s="19">
        <v>15071.53</v>
      </c>
      <c r="I59" s="19">
        <f t="shared" si="6"/>
        <v>2625.460526</v>
      </c>
      <c r="J59" s="29" t="s">
        <v>167</v>
      </c>
      <c r="K59" s="30">
        <v>78.0322580645161</v>
      </c>
      <c r="L59" s="31">
        <v>5595.56677419355</v>
      </c>
      <c r="M59" s="31">
        <f t="shared" si="7"/>
        <v>1577.94983032258</v>
      </c>
      <c r="N59" s="32" t="s">
        <v>168</v>
      </c>
      <c r="O59" s="35">
        <f t="shared" si="8"/>
        <v>0.307151715584953</v>
      </c>
      <c r="P59" s="35">
        <f t="shared" si="9"/>
        <v>1.69347692703965</v>
      </c>
      <c r="Q59" s="40">
        <f t="shared" si="10"/>
        <v>1047.51069567742</v>
      </c>
      <c r="R59" s="33">
        <f t="shared" si="11"/>
        <v>-0.1078</v>
      </c>
      <c r="S59" s="41">
        <v>0</v>
      </c>
      <c r="T59" s="42" t="s">
        <v>25</v>
      </c>
    </row>
    <row r="60" s="1" customFormat="1" customHeight="1" spans="1:20">
      <c r="A60" s="14">
        <v>114622</v>
      </c>
      <c r="B60" s="15" t="s">
        <v>155</v>
      </c>
      <c r="C60" s="14" t="s">
        <v>117</v>
      </c>
      <c r="D60" s="16" t="s">
        <v>31</v>
      </c>
      <c r="E60" s="16">
        <v>11.14</v>
      </c>
      <c r="F60" s="17" t="s">
        <v>147</v>
      </c>
      <c r="G60" s="18">
        <v>162</v>
      </c>
      <c r="H60" s="19">
        <v>8966.4</v>
      </c>
      <c r="I60" s="19">
        <f t="shared" si="6"/>
        <v>3229.69728</v>
      </c>
      <c r="J60" s="29" t="s">
        <v>169</v>
      </c>
      <c r="K60" s="30">
        <v>122.096774193548</v>
      </c>
      <c r="L60" s="31">
        <v>5953.92516129032</v>
      </c>
      <c r="M60" s="31">
        <f t="shared" si="7"/>
        <v>1988.61100387097</v>
      </c>
      <c r="N60" s="32" t="s">
        <v>157</v>
      </c>
      <c r="O60" s="35">
        <f t="shared" si="8"/>
        <v>0.326816380449146</v>
      </c>
      <c r="P60" s="35">
        <f t="shared" si="9"/>
        <v>0.505964511998808</v>
      </c>
      <c r="Q60" s="40">
        <f t="shared" si="10"/>
        <v>1241.08627612903</v>
      </c>
      <c r="R60" s="33">
        <f t="shared" si="11"/>
        <v>0.0262000000000001</v>
      </c>
      <c r="S60" s="41">
        <f>Q60*0.1</f>
        <v>124.108627612903</v>
      </c>
      <c r="T60" s="16"/>
    </row>
    <row r="61" s="1" customFormat="1" customHeight="1" spans="1:20">
      <c r="A61" s="21">
        <v>103199</v>
      </c>
      <c r="B61" s="22" t="s">
        <v>170</v>
      </c>
      <c r="C61" s="21" t="s">
        <v>117</v>
      </c>
      <c r="D61" s="16" t="s">
        <v>63</v>
      </c>
      <c r="E61" s="16">
        <v>11.7</v>
      </c>
      <c r="F61" s="17" t="s">
        <v>147</v>
      </c>
      <c r="G61" s="18">
        <v>103</v>
      </c>
      <c r="H61" s="19">
        <v>7040.01</v>
      </c>
      <c r="I61" s="19">
        <f t="shared" si="6"/>
        <v>1804.354563</v>
      </c>
      <c r="J61" s="29" t="s">
        <v>171</v>
      </c>
      <c r="K61" s="30">
        <v>98.7741935483871</v>
      </c>
      <c r="L61" s="31">
        <v>4672.64</v>
      </c>
      <c r="M61" s="31">
        <f t="shared" si="7"/>
        <v>1440.107648</v>
      </c>
      <c r="N61" s="32" t="s">
        <v>172</v>
      </c>
      <c r="O61" s="35">
        <f t="shared" si="8"/>
        <v>0.0427824951012409</v>
      </c>
      <c r="P61" s="35">
        <f t="shared" si="9"/>
        <v>0.506645065744418</v>
      </c>
      <c r="Q61" s="40">
        <f t="shared" si="10"/>
        <v>364.246915</v>
      </c>
      <c r="R61" s="33">
        <f t="shared" si="11"/>
        <v>-0.0519000000000001</v>
      </c>
      <c r="S61" s="41">
        <v>0</v>
      </c>
      <c r="T61" s="42" t="s">
        <v>25</v>
      </c>
    </row>
    <row r="62" s="1" customFormat="1" customHeight="1" spans="1:20">
      <c r="A62" s="14">
        <v>709</v>
      </c>
      <c r="B62" s="15" t="s">
        <v>40</v>
      </c>
      <c r="C62" s="14" t="s">
        <v>19</v>
      </c>
      <c r="D62" s="16" t="s">
        <v>31</v>
      </c>
      <c r="E62" s="16">
        <v>11.12</v>
      </c>
      <c r="F62" s="17" t="s">
        <v>27</v>
      </c>
      <c r="G62" s="18">
        <v>100</v>
      </c>
      <c r="H62" s="19">
        <v>4961.73</v>
      </c>
      <c r="I62" s="19">
        <f t="shared" si="6"/>
        <v>1409.627493</v>
      </c>
      <c r="J62" s="29" t="s">
        <v>173</v>
      </c>
      <c r="K62" s="30">
        <v>93.0645161290323</v>
      </c>
      <c r="L62" s="31">
        <v>6214.63225806452</v>
      </c>
      <c r="M62" s="31">
        <f t="shared" si="7"/>
        <v>1751.90483354839</v>
      </c>
      <c r="N62" s="32" t="s">
        <v>42</v>
      </c>
      <c r="O62" s="33">
        <f t="shared" si="8"/>
        <v>0.0745233968804155</v>
      </c>
      <c r="P62" s="33">
        <f t="shared" si="9"/>
        <v>-0.201605212671863</v>
      </c>
      <c r="Q62" s="40">
        <f t="shared" si="10"/>
        <v>-342.277340548389</v>
      </c>
      <c r="R62" s="33">
        <f t="shared" si="11"/>
        <v>0.00219999999999998</v>
      </c>
      <c r="S62" s="16"/>
      <c r="T62" s="16"/>
    </row>
    <row r="63" s="1" customFormat="1" customHeight="1" spans="1:20">
      <c r="A63" s="14">
        <v>119262</v>
      </c>
      <c r="B63" s="15" t="s">
        <v>174</v>
      </c>
      <c r="C63" s="14" t="s">
        <v>117</v>
      </c>
      <c r="D63" s="16" t="s">
        <v>69</v>
      </c>
      <c r="E63" s="16">
        <v>11.5</v>
      </c>
      <c r="F63" s="17" t="s">
        <v>139</v>
      </c>
      <c r="G63" s="18">
        <v>41</v>
      </c>
      <c r="H63" s="19">
        <v>1857.2</v>
      </c>
      <c r="I63" s="19">
        <f t="shared" si="6"/>
        <v>606.56152</v>
      </c>
      <c r="J63" s="29" t="s">
        <v>175</v>
      </c>
      <c r="K63" s="30">
        <v>35.5161290322581</v>
      </c>
      <c r="L63" s="31">
        <v>1396.31870967742</v>
      </c>
      <c r="M63" s="31">
        <f t="shared" si="7"/>
        <v>490.38713083871</v>
      </c>
      <c r="N63" s="32" t="s">
        <v>176</v>
      </c>
      <c r="O63" s="33">
        <f t="shared" si="8"/>
        <v>0.154405086285194</v>
      </c>
      <c r="P63" s="33">
        <f t="shared" si="9"/>
        <v>0.330068835380036</v>
      </c>
      <c r="Q63" s="40">
        <f t="shared" si="10"/>
        <v>116.17438916129</v>
      </c>
      <c r="R63" s="33">
        <f t="shared" si="11"/>
        <v>-0.0246</v>
      </c>
      <c r="S63" s="16"/>
      <c r="T63" s="16"/>
    </row>
    <row r="64" s="1" customFormat="1" customHeight="1" spans="1:20">
      <c r="A64" s="14">
        <v>117184</v>
      </c>
      <c r="B64" s="15" t="s">
        <v>161</v>
      </c>
      <c r="C64" s="14" t="s">
        <v>117</v>
      </c>
      <c r="D64" s="16" t="s">
        <v>31</v>
      </c>
      <c r="E64" s="16">
        <v>11.8</v>
      </c>
      <c r="F64" s="17" t="s">
        <v>139</v>
      </c>
      <c r="G64" s="18">
        <v>165</v>
      </c>
      <c r="H64" s="19">
        <v>11080.57</v>
      </c>
      <c r="I64" s="19">
        <f t="shared" si="6"/>
        <v>3326.387114</v>
      </c>
      <c r="J64" s="29" t="s">
        <v>177</v>
      </c>
      <c r="K64" s="30">
        <v>98.741935483871</v>
      </c>
      <c r="L64" s="31">
        <v>5715.99258064516</v>
      </c>
      <c r="M64" s="31">
        <f t="shared" si="7"/>
        <v>1936.57828632258</v>
      </c>
      <c r="N64" s="32" t="s">
        <v>163</v>
      </c>
      <c r="O64" s="35">
        <f t="shared" si="8"/>
        <v>0.671022541653054</v>
      </c>
      <c r="P64" s="35">
        <f t="shared" si="9"/>
        <v>0.938520710737057</v>
      </c>
      <c r="Q64" s="40">
        <f t="shared" si="10"/>
        <v>1389.80882767742</v>
      </c>
      <c r="R64" s="33">
        <f t="shared" si="11"/>
        <v>-0.0386</v>
      </c>
      <c r="S64" s="41">
        <v>0</v>
      </c>
      <c r="T64" s="42" t="s">
        <v>25</v>
      </c>
    </row>
    <row r="65" s="1" customFormat="1" customHeight="1" spans="1:20">
      <c r="A65" s="14">
        <v>113023</v>
      </c>
      <c r="B65" s="15" t="s">
        <v>178</v>
      </c>
      <c r="C65" s="14" t="s">
        <v>117</v>
      </c>
      <c r="D65" s="16" t="s">
        <v>69</v>
      </c>
      <c r="E65" s="16">
        <v>11.1</v>
      </c>
      <c r="F65" s="17" t="s">
        <v>139</v>
      </c>
      <c r="G65" s="18">
        <v>36</v>
      </c>
      <c r="H65" s="19">
        <v>1041.02</v>
      </c>
      <c r="I65" s="19">
        <f t="shared" si="6"/>
        <v>302.520412</v>
      </c>
      <c r="J65" s="29" t="s">
        <v>179</v>
      </c>
      <c r="K65" s="30">
        <v>26.4838709677419</v>
      </c>
      <c r="L65" s="31">
        <v>1116.56451612903</v>
      </c>
      <c r="M65" s="31">
        <f t="shared" si="7"/>
        <v>219.963209677419</v>
      </c>
      <c r="N65" s="32" t="s">
        <v>180</v>
      </c>
      <c r="O65" s="33">
        <f t="shared" si="8"/>
        <v>0.359317904993912</v>
      </c>
      <c r="P65" s="33">
        <f t="shared" si="9"/>
        <v>-0.0676579947130436</v>
      </c>
      <c r="Q65" s="40">
        <f t="shared" si="10"/>
        <v>82.5572023225811</v>
      </c>
      <c r="R65" s="33">
        <f t="shared" si="11"/>
        <v>0.0936</v>
      </c>
      <c r="S65" s="16"/>
      <c r="T65" s="16"/>
    </row>
    <row r="66" s="1" customFormat="1" customHeight="1" spans="1:20">
      <c r="A66" s="14">
        <v>747</v>
      </c>
      <c r="B66" s="15" t="s">
        <v>141</v>
      </c>
      <c r="C66" s="14" t="s">
        <v>117</v>
      </c>
      <c r="D66" s="16" t="s">
        <v>31</v>
      </c>
      <c r="E66" s="20">
        <v>11.1</v>
      </c>
      <c r="F66" s="17" t="s">
        <v>142</v>
      </c>
      <c r="G66" s="18">
        <v>78</v>
      </c>
      <c r="H66" s="19">
        <v>10059.15</v>
      </c>
      <c r="I66" s="19">
        <f t="shared" si="6"/>
        <v>1645.67694</v>
      </c>
      <c r="J66" s="29" t="s">
        <v>181</v>
      </c>
      <c r="K66" s="30">
        <v>58.1935483870968</v>
      </c>
      <c r="L66" s="31">
        <v>6671.75774193548</v>
      </c>
      <c r="M66" s="31">
        <f t="shared" si="7"/>
        <v>1268.96832251613</v>
      </c>
      <c r="N66" s="32" t="s">
        <v>144</v>
      </c>
      <c r="O66" s="35">
        <f t="shared" si="8"/>
        <v>0.340354767184035</v>
      </c>
      <c r="P66" s="35">
        <f t="shared" si="9"/>
        <v>0.507721111750355</v>
      </c>
      <c r="Q66" s="40">
        <f t="shared" si="10"/>
        <v>376.708617483871</v>
      </c>
      <c r="R66" s="33">
        <f t="shared" si="11"/>
        <v>-0.0266</v>
      </c>
      <c r="S66" s="41">
        <v>0</v>
      </c>
      <c r="T66" s="42" t="s">
        <v>25</v>
      </c>
    </row>
    <row r="67" s="1" customFormat="1" customHeight="1" spans="1:20">
      <c r="A67" s="17">
        <v>106485</v>
      </c>
      <c r="B67" s="43" t="s">
        <v>182</v>
      </c>
      <c r="C67" s="14" t="s">
        <v>117</v>
      </c>
      <c r="D67" s="16" t="s">
        <v>63</v>
      </c>
      <c r="E67" s="17">
        <v>11.3</v>
      </c>
      <c r="F67" s="17" t="s">
        <v>183</v>
      </c>
      <c r="G67" s="18">
        <v>115</v>
      </c>
      <c r="H67" s="19">
        <v>4279.97</v>
      </c>
      <c r="I67" s="19">
        <f t="shared" si="6"/>
        <v>394.613234</v>
      </c>
      <c r="J67" s="29" t="s">
        <v>184</v>
      </c>
      <c r="K67" s="47">
        <v>70.1612903225806</v>
      </c>
      <c r="L67" s="48">
        <v>3691.04838709677</v>
      </c>
      <c r="M67" s="31">
        <f t="shared" si="7"/>
        <v>710.895919354838</v>
      </c>
      <c r="N67" s="32" t="s">
        <v>185</v>
      </c>
      <c r="O67" s="33">
        <f t="shared" si="8"/>
        <v>0.639080459770116</v>
      </c>
      <c r="P67" s="33">
        <f t="shared" si="9"/>
        <v>0.159554021280781</v>
      </c>
      <c r="Q67" s="40">
        <f t="shared" si="10"/>
        <v>-316.282685354838</v>
      </c>
      <c r="R67" s="33">
        <f t="shared" si="11"/>
        <v>-0.1004</v>
      </c>
      <c r="S67" s="16"/>
      <c r="T67" s="16"/>
    </row>
    <row r="68" s="1" customFormat="1" customHeight="1" spans="1:20">
      <c r="A68" s="14">
        <v>399</v>
      </c>
      <c r="B68" s="15" t="s">
        <v>151</v>
      </c>
      <c r="C68" s="14" t="s">
        <v>117</v>
      </c>
      <c r="D68" s="16" t="s">
        <v>20</v>
      </c>
      <c r="E68" s="16">
        <v>11.11</v>
      </c>
      <c r="F68" s="17" t="s">
        <v>152</v>
      </c>
      <c r="G68" s="18">
        <v>122</v>
      </c>
      <c r="H68" s="19">
        <v>13253.05</v>
      </c>
      <c r="I68" s="19">
        <f t="shared" ref="I68:I99" si="12">H68*J68</f>
        <v>2894.46612</v>
      </c>
      <c r="J68" s="29" t="s">
        <v>186</v>
      </c>
      <c r="K68" s="30">
        <v>84.9677419354839</v>
      </c>
      <c r="L68" s="31">
        <v>6084.29</v>
      </c>
      <c r="M68" s="31">
        <f t="shared" ref="M68:M99" si="13">L68*N68</f>
        <v>1649.451019</v>
      </c>
      <c r="N68" s="32" t="s">
        <v>154</v>
      </c>
      <c r="O68" s="35">
        <f t="shared" ref="O68:O99" si="14">(G68-K68)/K68</f>
        <v>0.435839028094153</v>
      </c>
      <c r="P68" s="35">
        <f t="shared" ref="P68:P99" si="15">(H68-L68)/L68</f>
        <v>1.17824101086569</v>
      </c>
      <c r="Q68" s="40">
        <f t="shared" ref="Q68:Q99" si="16">I68-M68</f>
        <v>1245.015101</v>
      </c>
      <c r="R68" s="33">
        <f t="shared" ref="R68:R99" si="17">J68-N68</f>
        <v>-0.0527</v>
      </c>
      <c r="S68" s="41">
        <v>0</v>
      </c>
      <c r="T68" s="42" t="s">
        <v>25</v>
      </c>
    </row>
    <row r="69" s="1" customFormat="1" customHeight="1" spans="1:20">
      <c r="A69" s="17">
        <v>349</v>
      </c>
      <c r="B69" s="43" t="s">
        <v>187</v>
      </c>
      <c r="C69" s="14" t="s">
        <v>117</v>
      </c>
      <c r="D69" s="16" t="s">
        <v>63</v>
      </c>
      <c r="E69" s="16">
        <v>11.4</v>
      </c>
      <c r="F69" s="17" t="s">
        <v>188</v>
      </c>
      <c r="G69" s="18">
        <v>87</v>
      </c>
      <c r="H69" s="19">
        <v>5036.8</v>
      </c>
      <c r="I69" s="19">
        <f t="shared" si="12"/>
        <v>1524.63936</v>
      </c>
      <c r="J69" s="29" t="s">
        <v>189</v>
      </c>
      <c r="K69" s="30">
        <v>76.6774193548387</v>
      </c>
      <c r="L69" s="31">
        <v>3956.95322580645</v>
      </c>
      <c r="M69" s="31">
        <f t="shared" si="13"/>
        <v>1257.12403983871</v>
      </c>
      <c r="N69" s="32" t="s">
        <v>190</v>
      </c>
      <c r="O69" s="33">
        <f t="shared" si="14"/>
        <v>0.134623474968448</v>
      </c>
      <c r="P69" s="33">
        <f t="shared" si="15"/>
        <v>0.272898544049247</v>
      </c>
      <c r="Q69" s="40">
        <f t="shared" si="16"/>
        <v>267.515320161291</v>
      </c>
      <c r="R69" s="33">
        <f t="shared" si="17"/>
        <v>-0.015</v>
      </c>
      <c r="S69" s="16"/>
      <c r="T69" s="16"/>
    </row>
    <row r="70" s="1" customFormat="1" customHeight="1" spans="1:20">
      <c r="A70" s="14">
        <v>119262</v>
      </c>
      <c r="B70" s="15" t="s">
        <v>174</v>
      </c>
      <c r="C70" s="14" t="s">
        <v>117</v>
      </c>
      <c r="D70" s="16" t="s">
        <v>69</v>
      </c>
      <c r="E70" s="16">
        <v>11.12</v>
      </c>
      <c r="F70" s="17" t="s">
        <v>139</v>
      </c>
      <c r="G70" s="18">
        <v>33</v>
      </c>
      <c r="H70" s="19">
        <v>1562.01</v>
      </c>
      <c r="I70" s="19">
        <f t="shared" si="12"/>
        <v>553.888746</v>
      </c>
      <c r="J70" s="29" t="s">
        <v>191</v>
      </c>
      <c r="K70" s="30">
        <v>35.5161290322581</v>
      </c>
      <c r="L70" s="31">
        <v>1396.31870967742</v>
      </c>
      <c r="M70" s="31">
        <f t="shared" si="13"/>
        <v>490.38713083871</v>
      </c>
      <c r="N70" s="32" t="s">
        <v>176</v>
      </c>
      <c r="O70" s="33">
        <f t="shared" si="14"/>
        <v>-0.0708446866485023</v>
      </c>
      <c r="P70" s="33">
        <f t="shared" si="15"/>
        <v>0.118662945052751</v>
      </c>
      <c r="Q70" s="40">
        <f t="shared" si="16"/>
        <v>63.5016151612903</v>
      </c>
      <c r="R70" s="33">
        <f t="shared" si="17"/>
        <v>0.00340000000000007</v>
      </c>
      <c r="S70" s="16"/>
      <c r="T70" s="16"/>
    </row>
    <row r="71" s="1" customFormat="1" customHeight="1" spans="1:20">
      <c r="A71" s="14">
        <v>119262</v>
      </c>
      <c r="B71" s="15" t="s">
        <v>174</v>
      </c>
      <c r="C71" s="14" t="s">
        <v>117</v>
      </c>
      <c r="D71" s="16" t="s">
        <v>69</v>
      </c>
      <c r="E71" s="16">
        <v>11.7</v>
      </c>
      <c r="F71" s="17" t="s">
        <v>139</v>
      </c>
      <c r="G71" s="18">
        <v>40</v>
      </c>
      <c r="H71" s="19">
        <v>2162.4</v>
      </c>
      <c r="I71" s="19">
        <f t="shared" si="12"/>
        <v>549.2496</v>
      </c>
      <c r="J71" s="29" t="s">
        <v>192</v>
      </c>
      <c r="K71" s="30">
        <v>35.5161290322581</v>
      </c>
      <c r="L71" s="31">
        <v>1396.31870967742</v>
      </c>
      <c r="M71" s="31">
        <f t="shared" si="13"/>
        <v>490.38713083871</v>
      </c>
      <c r="N71" s="32" t="s">
        <v>176</v>
      </c>
      <c r="O71" s="35">
        <f t="shared" si="14"/>
        <v>0.126248864668482</v>
      </c>
      <c r="P71" s="35">
        <f t="shared" si="15"/>
        <v>0.548643576150005</v>
      </c>
      <c r="Q71" s="40">
        <f t="shared" si="16"/>
        <v>58.8624691612902</v>
      </c>
      <c r="R71" s="33">
        <f t="shared" si="17"/>
        <v>-0.0972</v>
      </c>
      <c r="S71" s="41">
        <v>0</v>
      </c>
      <c r="T71" s="42" t="s">
        <v>25</v>
      </c>
    </row>
    <row r="72" s="1" customFormat="1" customHeight="1" spans="1:20">
      <c r="A72" s="14">
        <v>119262</v>
      </c>
      <c r="B72" s="15" t="s">
        <v>174</v>
      </c>
      <c r="C72" s="14" t="s">
        <v>117</v>
      </c>
      <c r="D72" s="16" t="s">
        <v>69</v>
      </c>
      <c r="E72" s="16">
        <v>11.14</v>
      </c>
      <c r="F72" s="17" t="s">
        <v>139</v>
      </c>
      <c r="G72" s="18">
        <v>49</v>
      </c>
      <c r="H72" s="19">
        <v>3554.24</v>
      </c>
      <c r="I72" s="19">
        <f t="shared" si="12"/>
        <v>1097.193888</v>
      </c>
      <c r="J72" s="29" t="s">
        <v>89</v>
      </c>
      <c r="K72" s="30">
        <v>35.5161290322581</v>
      </c>
      <c r="L72" s="31">
        <v>1396.31870967742</v>
      </c>
      <c r="M72" s="31">
        <f t="shared" si="13"/>
        <v>490.38713083871</v>
      </c>
      <c r="N72" s="32" t="s">
        <v>176</v>
      </c>
      <c r="O72" s="35">
        <f t="shared" si="14"/>
        <v>0.379654859218891</v>
      </c>
      <c r="P72" s="35">
        <f t="shared" si="15"/>
        <v>1.54543606367711</v>
      </c>
      <c r="Q72" s="40">
        <f t="shared" si="16"/>
        <v>606.80675716129</v>
      </c>
      <c r="R72" s="33">
        <f t="shared" si="17"/>
        <v>-0.0424999999999999</v>
      </c>
      <c r="S72" s="41">
        <f>Q72*0.3</f>
        <v>182.042027148387</v>
      </c>
      <c r="T72" s="16"/>
    </row>
    <row r="73" s="1" customFormat="1" customHeight="1" spans="1:20">
      <c r="A73" s="14">
        <v>707</v>
      </c>
      <c r="B73" s="15" t="s">
        <v>193</v>
      </c>
      <c r="C73" s="14" t="s">
        <v>194</v>
      </c>
      <c r="D73" s="16" t="s">
        <v>122</v>
      </c>
      <c r="E73" s="16">
        <v>11.5</v>
      </c>
      <c r="F73" s="17" t="s">
        <v>195</v>
      </c>
      <c r="G73" s="18">
        <v>199</v>
      </c>
      <c r="H73" s="19">
        <v>15422.8</v>
      </c>
      <c r="I73" s="19">
        <f t="shared" si="12"/>
        <v>4805.74448</v>
      </c>
      <c r="J73" s="29" t="s">
        <v>196</v>
      </c>
      <c r="K73" s="30">
        <v>146.387096774194</v>
      </c>
      <c r="L73" s="31">
        <v>10354.2209677419</v>
      </c>
      <c r="M73" s="31">
        <f t="shared" si="13"/>
        <v>3070.02651693547</v>
      </c>
      <c r="N73" s="32" t="s">
        <v>197</v>
      </c>
      <c r="O73" s="35">
        <f t="shared" si="14"/>
        <v>0.359409431467603</v>
      </c>
      <c r="P73" s="35">
        <f t="shared" si="15"/>
        <v>0.489518144150972</v>
      </c>
      <c r="Q73" s="40">
        <f t="shared" si="16"/>
        <v>1735.71796306453</v>
      </c>
      <c r="R73" s="33">
        <f t="shared" si="17"/>
        <v>0.0151</v>
      </c>
      <c r="S73" s="41">
        <f>Q73*0.2</f>
        <v>347.143592612905</v>
      </c>
      <c r="T73" s="16"/>
    </row>
    <row r="74" s="1" customFormat="1" customHeight="1" spans="1:20">
      <c r="A74" s="14">
        <v>707</v>
      </c>
      <c r="B74" s="15" t="s">
        <v>193</v>
      </c>
      <c r="C74" s="14" t="s">
        <v>194</v>
      </c>
      <c r="D74" s="16" t="s">
        <v>122</v>
      </c>
      <c r="E74" s="16">
        <v>11.12</v>
      </c>
      <c r="F74" s="17" t="s">
        <v>195</v>
      </c>
      <c r="G74" s="18">
        <v>170</v>
      </c>
      <c r="H74" s="19">
        <v>10389.55</v>
      </c>
      <c r="I74" s="19">
        <f t="shared" si="12"/>
        <v>3319.461225</v>
      </c>
      <c r="J74" s="29" t="s">
        <v>198</v>
      </c>
      <c r="K74" s="30">
        <v>146.387096774194</v>
      </c>
      <c r="L74" s="31">
        <v>10354.2209677419</v>
      </c>
      <c r="M74" s="31">
        <f t="shared" si="13"/>
        <v>3070.02651693547</v>
      </c>
      <c r="N74" s="32" t="s">
        <v>197</v>
      </c>
      <c r="O74" s="33">
        <f t="shared" si="14"/>
        <v>0.161304539444686</v>
      </c>
      <c r="P74" s="33">
        <f t="shared" si="15"/>
        <v>0.00341204155949208</v>
      </c>
      <c r="Q74" s="40">
        <f t="shared" si="16"/>
        <v>249.434708064527</v>
      </c>
      <c r="R74" s="33">
        <f t="shared" si="17"/>
        <v>0.023</v>
      </c>
      <c r="S74" s="16"/>
      <c r="T74" s="16"/>
    </row>
    <row r="75" s="1" customFormat="1" customHeight="1" spans="1:20">
      <c r="A75" s="14">
        <v>712</v>
      </c>
      <c r="B75" s="15" t="s">
        <v>199</v>
      </c>
      <c r="C75" s="14" t="s">
        <v>194</v>
      </c>
      <c r="D75" s="16" t="s">
        <v>122</v>
      </c>
      <c r="E75" s="16">
        <v>11.5</v>
      </c>
      <c r="F75" s="17" t="s">
        <v>200</v>
      </c>
      <c r="G75" s="18">
        <v>197</v>
      </c>
      <c r="H75" s="19">
        <v>12227.7</v>
      </c>
      <c r="I75" s="19">
        <f t="shared" si="12"/>
        <v>3557.03793</v>
      </c>
      <c r="J75" s="29" t="s">
        <v>201</v>
      </c>
      <c r="K75" s="30">
        <v>161.354838709677</v>
      </c>
      <c r="L75" s="31">
        <v>9029.37935483871</v>
      </c>
      <c r="M75" s="31">
        <f t="shared" si="13"/>
        <v>2999.55982167742</v>
      </c>
      <c r="N75" s="32" t="s">
        <v>160</v>
      </c>
      <c r="O75" s="35">
        <f t="shared" si="14"/>
        <v>0.220911635345865</v>
      </c>
      <c r="P75" s="35">
        <f t="shared" si="15"/>
        <v>0.354212678355059</v>
      </c>
      <c r="Q75" s="40">
        <f t="shared" si="16"/>
        <v>557.478108322581</v>
      </c>
      <c r="R75" s="33">
        <f t="shared" si="17"/>
        <v>-0.0413</v>
      </c>
      <c r="S75" s="41">
        <f>Q75*0.1</f>
        <v>55.7478108322581</v>
      </c>
      <c r="T75" s="16"/>
    </row>
    <row r="76" s="1" customFormat="1" customHeight="1" spans="1:20">
      <c r="A76" s="17">
        <v>349</v>
      </c>
      <c r="B76" s="43" t="s">
        <v>187</v>
      </c>
      <c r="C76" s="14" t="s">
        <v>117</v>
      </c>
      <c r="D76" s="16" t="s">
        <v>63</v>
      </c>
      <c r="E76" s="16">
        <v>11.11</v>
      </c>
      <c r="F76" s="17" t="s">
        <v>188</v>
      </c>
      <c r="G76" s="18">
        <v>67</v>
      </c>
      <c r="H76" s="19">
        <v>6228.38</v>
      </c>
      <c r="I76" s="19">
        <f t="shared" si="12"/>
        <v>975.987146</v>
      </c>
      <c r="J76" s="29" t="s">
        <v>202</v>
      </c>
      <c r="K76" s="30">
        <v>76.6774193548387</v>
      </c>
      <c r="L76" s="31">
        <v>3956.95322580645</v>
      </c>
      <c r="M76" s="31">
        <f t="shared" si="13"/>
        <v>1257.12403983871</v>
      </c>
      <c r="N76" s="32" t="s">
        <v>190</v>
      </c>
      <c r="O76" s="34">
        <f t="shared" si="14"/>
        <v>-0.12620950778292</v>
      </c>
      <c r="P76" s="35">
        <f t="shared" si="15"/>
        <v>0.574034274496793</v>
      </c>
      <c r="Q76" s="40">
        <f t="shared" si="16"/>
        <v>-281.136893838709</v>
      </c>
      <c r="R76" s="33">
        <f t="shared" si="17"/>
        <v>-0.161</v>
      </c>
      <c r="S76" s="41">
        <v>0</v>
      </c>
      <c r="T76" s="42" t="s">
        <v>25</v>
      </c>
    </row>
    <row r="77" s="1" customFormat="1" customHeight="1" spans="1:20">
      <c r="A77" s="14">
        <v>546</v>
      </c>
      <c r="B77" s="15" t="s">
        <v>203</v>
      </c>
      <c r="C77" s="14" t="s">
        <v>194</v>
      </c>
      <c r="D77" s="16" t="s">
        <v>20</v>
      </c>
      <c r="E77" s="16">
        <v>11.4</v>
      </c>
      <c r="F77" s="17" t="s">
        <v>204</v>
      </c>
      <c r="G77" s="18">
        <v>208</v>
      </c>
      <c r="H77" s="19">
        <v>12285.42</v>
      </c>
      <c r="I77" s="19">
        <f t="shared" si="12"/>
        <v>4623.003546</v>
      </c>
      <c r="J77" s="29" t="s">
        <v>205</v>
      </c>
      <c r="K77" s="30">
        <v>142.193548387097</v>
      </c>
      <c r="L77" s="31">
        <v>9109.48387096774</v>
      </c>
      <c r="M77" s="31">
        <f t="shared" si="13"/>
        <v>2986.99976129032</v>
      </c>
      <c r="N77" s="32" t="s">
        <v>206</v>
      </c>
      <c r="O77" s="35">
        <f t="shared" si="14"/>
        <v>0.462794918330306</v>
      </c>
      <c r="P77" s="35">
        <f t="shared" si="15"/>
        <v>0.348640622676119</v>
      </c>
      <c r="Q77" s="40">
        <f t="shared" si="16"/>
        <v>1636.00378470968</v>
      </c>
      <c r="R77" s="33">
        <f t="shared" si="17"/>
        <v>0.0484000000000001</v>
      </c>
      <c r="S77" s="41">
        <f>Q77*0.1</f>
        <v>163.600378470968</v>
      </c>
      <c r="T77" s="16"/>
    </row>
    <row r="78" s="1" customFormat="1" customHeight="1" spans="1:20">
      <c r="A78" s="14">
        <v>546</v>
      </c>
      <c r="B78" s="15" t="s">
        <v>203</v>
      </c>
      <c r="C78" s="14" t="s">
        <v>194</v>
      </c>
      <c r="D78" s="16" t="s">
        <v>20</v>
      </c>
      <c r="E78" s="16">
        <v>11.11</v>
      </c>
      <c r="F78" s="17" t="s">
        <v>204</v>
      </c>
      <c r="G78" s="18">
        <v>174</v>
      </c>
      <c r="H78" s="19">
        <v>19682.64</v>
      </c>
      <c r="I78" s="19">
        <f t="shared" si="12"/>
        <v>5200.153488</v>
      </c>
      <c r="J78" s="29" t="s">
        <v>207</v>
      </c>
      <c r="K78" s="30">
        <v>142.193548387097</v>
      </c>
      <c r="L78" s="31">
        <v>9109.48387096774</v>
      </c>
      <c r="M78" s="31">
        <f t="shared" si="13"/>
        <v>2986.99976129032</v>
      </c>
      <c r="N78" s="32" t="s">
        <v>206</v>
      </c>
      <c r="O78" s="35">
        <f t="shared" si="14"/>
        <v>0.223684210526314</v>
      </c>
      <c r="P78" s="35">
        <f t="shared" si="15"/>
        <v>1.16067565174898</v>
      </c>
      <c r="Q78" s="40">
        <f t="shared" si="16"/>
        <v>2213.15372670968</v>
      </c>
      <c r="R78" s="33">
        <f t="shared" si="17"/>
        <v>-0.0637</v>
      </c>
      <c r="S78" s="41">
        <v>0</v>
      </c>
      <c r="T78" s="42" t="s">
        <v>25</v>
      </c>
    </row>
    <row r="79" s="1" customFormat="1" customHeight="1" spans="1:20">
      <c r="A79" s="14">
        <v>511</v>
      </c>
      <c r="B79" s="15" t="s">
        <v>208</v>
      </c>
      <c r="C79" s="14" t="s">
        <v>194</v>
      </c>
      <c r="D79" s="16" t="s">
        <v>20</v>
      </c>
      <c r="E79" s="16">
        <v>11.4</v>
      </c>
      <c r="F79" s="17" t="s">
        <v>204</v>
      </c>
      <c r="G79" s="18">
        <v>160</v>
      </c>
      <c r="H79" s="19">
        <v>9625.2</v>
      </c>
      <c r="I79" s="19">
        <f t="shared" si="12"/>
        <v>3805.80408</v>
      </c>
      <c r="J79" s="29" t="s">
        <v>209</v>
      </c>
      <c r="K79" s="30">
        <v>129.41935483871</v>
      </c>
      <c r="L79" s="31">
        <v>7927.17161290323</v>
      </c>
      <c r="M79" s="31">
        <f t="shared" si="13"/>
        <v>2378.94420103226</v>
      </c>
      <c r="N79" s="32" t="s">
        <v>210</v>
      </c>
      <c r="O79" s="35">
        <f t="shared" si="14"/>
        <v>0.236291126620136</v>
      </c>
      <c r="P79" s="35">
        <f t="shared" si="15"/>
        <v>0.214203560868148</v>
      </c>
      <c r="Q79" s="40">
        <f t="shared" si="16"/>
        <v>1426.85987896774</v>
      </c>
      <c r="R79" s="33">
        <f t="shared" si="17"/>
        <v>0.0952999999999999</v>
      </c>
      <c r="S79" s="41">
        <f>Q79*0.1</f>
        <v>142.685987896774</v>
      </c>
      <c r="T79" s="16"/>
    </row>
    <row r="80" s="1" customFormat="1" customHeight="1" spans="1:20">
      <c r="A80" s="14">
        <v>511</v>
      </c>
      <c r="B80" s="15" t="s">
        <v>208</v>
      </c>
      <c r="C80" s="14" t="s">
        <v>194</v>
      </c>
      <c r="D80" s="16" t="s">
        <v>20</v>
      </c>
      <c r="E80" s="16">
        <v>11.11</v>
      </c>
      <c r="F80" s="17" t="s">
        <v>204</v>
      </c>
      <c r="G80" s="18">
        <v>173</v>
      </c>
      <c r="H80" s="19">
        <v>15769.98</v>
      </c>
      <c r="I80" s="19">
        <f t="shared" si="12"/>
        <v>3893.608062</v>
      </c>
      <c r="J80" s="29" t="s">
        <v>211</v>
      </c>
      <c r="K80" s="30">
        <v>129.41935483871</v>
      </c>
      <c r="L80" s="31">
        <v>7927.17161290323</v>
      </c>
      <c r="M80" s="31">
        <f t="shared" si="13"/>
        <v>2378.94420103226</v>
      </c>
      <c r="N80" s="32" t="s">
        <v>210</v>
      </c>
      <c r="O80" s="35">
        <f t="shared" si="14"/>
        <v>0.336739780658023</v>
      </c>
      <c r="P80" s="35">
        <f t="shared" si="15"/>
        <v>0.989357714210559</v>
      </c>
      <c r="Q80" s="40">
        <f t="shared" si="16"/>
        <v>1514.66386096774</v>
      </c>
      <c r="R80" s="33">
        <f t="shared" si="17"/>
        <v>-0.0532</v>
      </c>
      <c r="S80" s="41">
        <v>0</v>
      </c>
      <c r="T80" s="42" t="s">
        <v>25</v>
      </c>
    </row>
    <row r="81" s="1" customFormat="1" customHeight="1" spans="1:20">
      <c r="A81" s="14">
        <v>387</v>
      </c>
      <c r="B81" s="15" t="s">
        <v>212</v>
      </c>
      <c r="C81" s="14" t="s">
        <v>194</v>
      </c>
      <c r="D81" s="16" t="s">
        <v>20</v>
      </c>
      <c r="E81" s="16">
        <v>11.4</v>
      </c>
      <c r="F81" s="17" t="s">
        <v>204</v>
      </c>
      <c r="G81" s="18">
        <v>152</v>
      </c>
      <c r="H81" s="19">
        <v>8732.28</v>
      </c>
      <c r="I81" s="19">
        <f t="shared" si="12"/>
        <v>1987.466928</v>
      </c>
      <c r="J81" s="29" t="s">
        <v>213</v>
      </c>
      <c r="K81" s="30">
        <v>119.806451612903</v>
      </c>
      <c r="L81" s="31">
        <v>7438.72</v>
      </c>
      <c r="M81" s="31">
        <f t="shared" si="13"/>
        <v>1948.94464</v>
      </c>
      <c r="N81" s="32" t="s">
        <v>214</v>
      </c>
      <c r="O81" s="33">
        <f t="shared" si="14"/>
        <v>0.268712977921381</v>
      </c>
      <c r="P81" s="33">
        <f t="shared" si="15"/>
        <v>0.173895508904758</v>
      </c>
      <c r="Q81" s="40">
        <f t="shared" si="16"/>
        <v>38.5222880000001</v>
      </c>
      <c r="R81" s="33">
        <f t="shared" si="17"/>
        <v>-0.0344</v>
      </c>
      <c r="S81" s="16"/>
      <c r="T81" s="16"/>
    </row>
    <row r="82" s="1" customFormat="1" customHeight="1" spans="1:20">
      <c r="A82" s="14">
        <v>377</v>
      </c>
      <c r="B82" s="15" t="s">
        <v>215</v>
      </c>
      <c r="C82" s="14" t="s">
        <v>194</v>
      </c>
      <c r="D82" s="16" t="s">
        <v>20</v>
      </c>
      <c r="E82" s="16">
        <v>11.2</v>
      </c>
      <c r="F82" s="17" t="s">
        <v>216</v>
      </c>
      <c r="G82" s="18">
        <v>117</v>
      </c>
      <c r="H82" s="19">
        <v>5596.2</v>
      </c>
      <c r="I82" s="19">
        <f t="shared" si="12"/>
        <v>2005.67808</v>
      </c>
      <c r="J82" s="29" t="s">
        <v>217</v>
      </c>
      <c r="K82" s="30">
        <v>126.967741935484</v>
      </c>
      <c r="L82" s="31">
        <v>6679.96096774194</v>
      </c>
      <c r="M82" s="31">
        <f t="shared" si="13"/>
        <v>2134.24752919355</v>
      </c>
      <c r="N82" s="32" t="s">
        <v>198</v>
      </c>
      <c r="O82" s="33">
        <f t="shared" si="14"/>
        <v>-0.0785060975609765</v>
      </c>
      <c r="P82" s="33">
        <f t="shared" si="15"/>
        <v>-0.162240613826265</v>
      </c>
      <c r="Q82" s="40">
        <f t="shared" si="16"/>
        <v>-128.56944919355</v>
      </c>
      <c r="R82" s="33">
        <f t="shared" si="17"/>
        <v>0.0389</v>
      </c>
      <c r="S82" s="16"/>
      <c r="T82" s="16"/>
    </row>
    <row r="83" s="1" customFormat="1" customHeight="1" spans="1:20">
      <c r="A83" s="14">
        <v>387</v>
      </c>
      <c r="B83" s="15" t="s">
        <v>212</v>
      </c>
      <c r="C83" s="14" t="s">
        <v>194</v>
      </c>
      <c r="D83" s="16" t="s">
        <v>20</v>
      </c>
      <c r="E83" s="16">
        <v>11.11</v>
      </c>
      <c r="F83" s="17" t="s">
        <v>204</v>
      </c>
      <c r="G83" s="18">
        <v>118</v>
      </c>
      <c r="H83" s="19">
        <v>9406.26</v>
      </c>
      <c r="I83" s="19">
        <f t="shared" si="12"/>
        <v>2164.380426</v>
      </c>
      <c r="J83" s="29" t="s">
        <v>218</v>
      </c>
      <c r="K83" s="30">
        <v>119.806451612903</v>
      </c>
      <c r="L83" s="31">
        <v>7438.72</v>
      </c>
      <c r="M83" s="31">
        <f t="shared" si="13"/>
        <v>1948.94464</v>
      </c>
      <c r="N83" s="32" t="s">
        <v>214</v>
      </c>
      <c r="O83" s="34">
        <f t="shared" si="14"/>
        <v>-0.0150780829294543</v>
      </c>
      <c r="P83" s="35">
        <f t="shared" si="15"/>
        <v>0.264499806418309</v>
      </c>
      <c r="Q83" s="40">
        <f t="shared" si="16"/>
        <v>215.435786</v>
      </c>
      <c r="R83" s="33">
        <f t="shared" si="17"/>
        <v>-0.0319</v>
      </c>
      <c r="S83" s="41">
        <v>0</v>
      </c>
      <c r="T83" s="42" t="s">
        <v>25</v>
      </c>
    </row>
    <row r="84" s="1" customFormat="1" customHeight="1" spans="1:20">
      <c r="A84" s="14">
        <v>737</v>
      </c>
      <c r="B84" s="15" t="s">
        <v>219</v>
      </c>
      <c r="C84" s="14" t="s">
        <v>194</v>
      </c>
      <c r="D84" s="16" t="s">
        <v>20</v>
      </c>
      <c r="E84" s="16">
        <v>11.4</v>
      </c>
      <c r="F84" s="17" t="s">
        <v>220</v>
      </c>
      <c r="G84" s="18">
        <v>114</v>
      </c>
      <c r="H84" s="19">
        <v>5016</v>
      </c>
      <c r="I84" s="19">
        <f t="shared" si="12"/>
        <v>1981.8216</v>
      </c>
      <c r="J84" s="29" t="s">
        <v>221</v>
      </c>
      <c r="K84" s="30">
        <v>107.161290322581</v>
      </c>
      <c r="L84" s="31">
        <v>6540.79064516129</v>
      </c>
      <c r="M84" s="31">
        <f t="shared" si="13"/>
        <v>1953.73416570968</v>
      </c>
      <c r="N84" s="32" t="s">
        <v>222</v>
      </c>
      <c r="O84" s="33">
        <f t="shared" si="14"/>
        <v>0.063816977724259</v>
      </c>
      <c r="P84" s="33">
        <f t="shared" si="15"/>
        <v>-0.233120233910757</v>
      </c>
      <c r="Q84" s="40">
        <f t="shared" si="16"/>
        <v>28.0874342903226</v>
      </c>
      <c r="R84" s="33">
        <f t="shared" si="17"/>
        <v>0.0964</v>
      </c>
      <c r="S84" s="16"/>
      <c r="T84" s="16"/>
    </row>
    <row r="85" s="1" customFormat="1" customHeight="1" spans="1:20">
      <c r="A85" s="14">
        <v>737</v>
      </c>
      <c r="B85" s="15" t="s">
        <v>219</v>
      </c>
      <c r="C85" s="14" t="s">
        <v>194</v>
      </c>
      <c r="D85" s="16" t="s">
        <v>20</v>
      </c>
      <c r="E85" s="16">
        <v>11.11</v>
      </c>
      <c r="F85" s="17" t="s">
        <v>220</v>
      </c>
      <c r="G85" s="18">
        <v>154</v>
      </c>
      <c r="H85" s="19">
        <v>23856.23</v>
      </c>
      <c r="I85" s="19">
        <f t="shared" si="12"/>
        <v>5777.978906</v>
      </c>
      <c r="J85" s="29" t="s">
        <v>223</v>
      </c>
      <c r="K85" s="30">
        <v>107.161290322581</v>
      </c>
      <c r="L85" s="31">
        <v>6540.79064516129</v>
      </c>
      <c r="M85" s="31">
        <f t="shared" si="13"/>
        <v>1953.73416570968</v>
      </c>
      <c r="N85" s="32" t="s">
        <v>222</v>
      </c>
      <c r="O85" s="35">
        <f t="shared" si="14"/>
        <v>0.437086092715227</v>
      </c>
      <c r="P85" s="35">
        <f t="shared" si="15"/>
        <v>2.64730065434035</v>
      </c>
      <c r="Q85" s="40">
        <f t="shared" si="16"/>
        <v>3824.24474029032</v>
      </c>
      <c r="R85" s="33">
        <f t="shared" si="17"/>
        <v>-0.0565</v>
      </c>
      <c r="S85" s="41">
        <v>0</v>
      </c>
      <c r="T85" s="42" t="s">
        <v>25</v>
      </c>
    </row>
    <row r="86" s="1" customFormat="1" customHeight="1" spans="1:20">
      <c r="A86" s="14">
        <v>105751</v>
      </c>
      <c r="B86" s="15" t="s">
        <v>224</v>
      </c>
      <c r="C86" s="14" t="s">
        <v>194</v>
      </c>
      <c r="D86" s="16" t="s">
        <v>31</v>
      </c>
      <c r="E86" s="16">
        <v>11.4</v>
      </c>
      <c r="F86" s="17" t="s">
        <v>225</v>
      </c>
      <c r="G86" s="18">
        <v>105</v>
      </c>
      <c r="H86" s="19">
        <v>6764.96</v>
      </c>
      <c r="I86" s="19">
        <f t="shared" si="12"/>
        <v>2003.104656</v>
      </c>
      <c r="J86" s="29" t="s">
        <v>226</v>
      </c>
      <c r="K86" s="30">
        <v>98.7096774193548</v>
      </c>
      <c r="L86" s="31">
        <v>6039.46387096774</v>
      </c>
      <c r="M86" s="31">
        <f t="shared" si="13"/>
        <v>1868.00617529032</v>
      </c>
      <c r="N86" s="32" t="s">
        <v>227</v>
      </c>
      <c r="O86" s="33">
        <f t="shared" si="14"/>
        <v>0.0637254901960788</v>
      </c>
      <c r="P86" s="33">
        <f t="shared" si="15"/>
        <v>0.120125915897897</v>
      </c>
      <c r="Q86" s="40">
        <f t="shared" si="16"/>
        <v>135.098480709678</v>
      </c>
      <c r="R86" s="33">
        <f t="shared" si="17"/>
        <v>-0.0132</v>
      </c>
      <c r="S86" s="16"/>
      <c r="T86" s="16"/>
    </row>
    <row r="87" s="1" customFormat="1" customHeight="1" spans="1:20">
      <c r="A87" s="17">
        <v>106485</v>
      </c>
      <c r="B87" s="43" t="s">
        <v>182</v>
      </c>
      <c r="C87" s="14" t="s">
        <v>117</v>
      </c>
      <c r="D87" s="16" t="s">
        <v>63</v>
      </c>
      <c r="E87" s="44">
        <v>11.1</v>
      </c>
      <c r="F87" s="17" t="s">
        <v>183</v>
      </c>
      <c r="G87" s="18">
        <v>88</v>
      </c>
      <c r="H87" s="19">
        <v>7425.87</v>
      </c>
      <c r="I87" s="19">
        <f t="shared" si="12"/>
        <v>1452.500172</v>
      </c>
      <c r="J87" s="29" t="s">
        <v>228</v>
      </c>
      <c r="K87" s="47">
        <v>70.1612903225806</v>
      </c>
      <c r="L87" s="48">
        <v>3691.04838709677</v>
      </c>
      <c r="M87" s="31">
        <f t="shared" si="13"/>
        <v>710.895919354838</v>
      </c>
      <c r="N87" s="32" t="s">
        <v>185</v>
      </c>
      <c r="O87" s="35">
        <f t="shared" si="14"/>
        <v>0.254252873563219</v>
      </c>
      <c r="P87" s="35">
        <f t="shared" si="15"/>
        <v>1.0118592934082</v>
      </c>
      <c r="Q87" s="40">
        <f t="shared" si="16"/>
        <v>741.604252645162</v>
      </c>
      <c r="R87" s="33">
        <f t="shared" si="17"/>
        <v>0.00299999999999997</v>
      </c>
      <c r="S87" s="41">
        <v>0</v>
      </c>
      <c r="T87" s="42" t="s">
        <v>25</v>
      </c>
    </row>
    <row r="88" s="1" customFormat="1" customHeight="1" spans="1:20">
      <c r="A88" s="14">
        <v>515</v>
      </c>
      <c r="B88" s="15" t="s">
        <v>229</v>
      </c>
      <c r="C88" s="14" t="s">
        <v>194</v>
      </c>
      <c r="D88" s="16" t="s">
        <v>31</v>
      </c>
      <c r="E88" s="17">
        <v>11.3</v>
      </c>
      <c r="F88" s="17" t="s">
        <v>230</v>
      </c>
      <c r="G88" s="18">
        <v>151</v>
      </c>
      <c r="H88" s="19">
        <v>8895.65</v>
      </c>
      <c r="I88" s="19">
        <f t="shared" si="12"/>
        <v>2478.32809</v>
      </c>
      <c r="J88" s="29">
        <v>0.2786</v>
      </c>
      <c r="K88" s="30">
        <v>99.1612903225806</v>
      </c>
      <c r="L88" s="31">
        <v>5719.66161290323</v>
      </c>
      <c r="M88" s="31">
        <f t="shared" si="13"/>
        <v>1536.8730753871</v>
      </c>
      <c r="N88" s="32" t="s">
        <v>231</v>
      </c>
      <c r="O88" s="35">
        <f t="shared" si="14"/>
        <v>0.5227716330514</v>
      </c>
      <c r="P88" s="35">
        <f t="shared" si="15"/>
        <v>0.555275574333265</v>
      </c>
      <c r="Q88" s="40">
        <f t="shared" si="16"/>
        <v>941.455014612902</v>
      </c>
      <c r="R88" s="33">
        <f t="shared" si="17"/>
        <v>0.00990000000000002</v>
      </c>
      <c r="S88" s="41">
        <f>Q88*0.1</f>
        <v>94.1455014612902</v>
      </c>
      <c r="T88" s="16"/>
    </row>
    <row r="89" s="1" customFormat="1" customHeight="1" spans="1:20">
      <c r="A89" s="14">
        <v>377</v>
      </c>
      <c r="B89" s="15" t="s">
        <v>215</v>
      </c>
      <c r="C89" s="14" t="s">
        <v>194</v>
      </c>
      <c r="D89" s="16" t="s">
        <v>20</v>
      </c>
      <c r="E89" s="16">
        <v>11.9</v>
      </c>
      <c r="F89" s="17" t="s">
        <v>216</v>
      </c>
      <c r="G89" s="18">
        <v>113</v>
      </c>
      <c r="H89" s="19">
        <v>7228.36</v>
      </c>
      <c r="I89" s="19">
        <f t="shared" si="12"/>
        <v>2024.663636</v>
      </c>
      <c r="J89" s="29" t="s">
        <v>232</v>
      </c>
      <c r="K89" s="30">
        <v>126.967741935484</v>
      </c>
      <c r="L89" s="31">
        <v>6679.96096774194</v>
      </c>
      <c r="M89" s="31">
        <f t="shared" si="13"/>
        <v>2134.24752919355</v>
      </c>
      <c r="N89" s="32" t="s">
        <v>198</v>
      </c>
      <c r="O89" s="33">
        <f t="shared" si="14"/>
        <v>-0.110010162601627</v>
      </c>
      <c r="P89" s="33">
        <f t="shared" si="15"/>
        <v>0.0820961432119621</v>
      </c>
      <c r="Q89" s="40">
        <f t="shared" si="16"/>
        <v>-109.58389319355</v>
      </c>
      <c r="R89" s="33">
        <f t="shared" si="17"/>
        <v>-0.0394</v>
      </c>
      <c r="S89" s="16"/>
      <c r="T89" s="42"/>
    </row>
    <row r="90" s="1" customFormat="1" customHeight="1" spans="1:20">
      <c r="A90" s="14">
        <v>103639</v>
      </c>
      <c r="B90" s="15" t="s">
        <v>233</v>
      </c>
      <c r="C90" s="14" t="s">
        <v>194</v>
      </c>
      <c r="D90" s="16" t="s">
        <v>31</v>
      </c>
      <c r="E90" s="16">
        <v>11.2</v>
      </c>
      <c r="F90" s="17" t="s">
        <v>234</v>
      </c>
      <c r="G90" s="18">
        <v>127</v>
      </c>
      <c r="H90" s="19">
        <v>7712.71</v>
      </c>
      <c r="I90" s="19">
        <f t="shared" si="12"/>
        <v>2697.134687</v>
      </c>
      <c r="J90" s="29" t="s">
        <v>235</v>
      </c>
      <c r="K90" s="30">
        <v>91.0645161290323</v>
      </c>
      <c r="L90" s="31">
        <v>5400.28064516129</v>
      </c>
      <c r="M90" s="31">
        <f t="shared" si="13"/>
        <v>1671.38685967742</v>
      </c>
      <c r="N90" s="32" t="s">
        <v>236</v>
      </c>
      <c r="O90" s="35">
        <f t="shared" si="14"/>
        <v>0.394615657102373</v>
      </c>
      <c r="P90" s="35">
        <f t="shared" si="15"/>
        <v>0.428205403900753</v>
      </c>
      <c r="Q90" s="40">
        <f t="shared" si="16"/>
        <v>1025.74782732258</v>
      </c>
      <c r="R90" s="33">
        <f t="shared" si="17"/>
        <v>0.0402</v>
      </c>
      <c r="S90" s="41">
        <v>0</v>
      </c>
      <c r="T90" s="17" t="s">
        <v>237</v>
      </c>
    </row>
    <row r="91" s="1" customFormat="1" customHeight="1" spans="1:20">
      <c r="A91" s="14">
        <v>105751</v>
      </c>
      <c r="B91" s="15" t="s">
        <v>224</v>
      </c>
      <c r="C91" s="14" t="s">
        <v>194</v>
      </c>
      <c r="D91" s="16" t="s">
        <v>31</v>
      </c>
      <c r="E91" s="16">
        <v>11.11</v>
      </c>
      <c r="F91" s="17" t="s">
        <v>225</v>
      </c>
      <c r="G91" s="18">
        <v>88</v>
      </c>
      <c r="H91" s="19">
        <v>8524.34</v>
      </c>
      <c r="I91" s="19">
        <f t="shared" si="12"/>
        <v>2601.628568</v>
      </c>
      <c r="J91" s="29" t="s">
        <v>238</v>
      </c>
      <c r="K91" s="30">
        <v>98.7096774193548</v>
      </c>
      <c r="L91" s="31">
        <v>6039.46387096774</v>
      </c>
      <c r="M91" s="31">
        <f t="shared" si="13"/>
        <v>1868.00617529032</v>
      </c>
      <c r="N91" s="32" t="s">
        <v>227</v>
      </c>
      <c r="O91" s="34">
        <f t="shared" si="14"/>
        <v>-0.108496732026143</v>
      </c>
      <c r="P91" s="35">
        <f t="shared" si="15"/>
        <v>0.411439853291828</v>
      </c>
      <c r="Q91" s="40">
        <f t="shared" si="16"/>
        <v>733.622392709678</v>
      </c>
      <c r="R91" s="33">
        <f t="shared" si="17"/>
        <v>-0.00410000000000005</v>
      </c>
      <c r="S91" s="41">
        <v>0</v>
      </c>
      <c r="T91" s="42" t="s">
        <v>25</v>
      </c>
    </row>
    <row r="92" s="1" customFormat="1" customHeight="1" spans="1:20">
      <c r="A92" s="14">
        <v>733</v>
      </c>
      <c r="B92" s="15" t="s">
        <v>239</v>
      </c>
      <c r="C92" s="14" t="s">
        <v>194</v>
      </c>
      <c r="D92" s="16" t="s">
        <v>63</v>
      </c>
      <c r="E92" s="16">
        <v>11.4</v>
      </c>
      <c r="F92" s="17" t="s">
        <v>240</v>
      </c>
      <c r="G92" s="18">
        <v>70</v>
      </c>
      <c r="H92" s="19">
        <v>6408.62</v>
      </c>
      <c r="I92" s="19">
        <f t="shared" si="12"/>
        <v>2035.377712</v>
      </c>
      <c r="J92" s="29" t="s">
        <v>241</v>
      </c>
      <c r="K92" s="30">
        <v>72.1290322580645</v>
      </c>
      <c r="L92" s="31">
        <v>4563.53741935484</v>
      </c>
      <c r="M92" s="31">
        <f t="shared" si="13"/>
        <v>1505.05464090323</v>
      </c>
      <c r="N92" s="32" t="s">
        <v>242</v>
      </c>
      <c r="O92" s="34">
        <f t="shared" si="14"/>
        <v>-0.0295169946332735</v>
      </c>
      <c r="P92" s="35">
        <f t="shared" si="15"/>
        <v>0.404309729732863</v>
      </c>
      <c r="Q92" s="40">
        <f t="shared" si="16"/>
        <v>530.323071096774</v>
      </c>
      <c r="R92" s="33">
        <f t="shared" si="17"/>
        <v>-0.0122</v>
      </c>
      <c r="S92" s="41">
        <f>Q92*0.1</f>
        <v>53.0323071096774</v>
      </c>
      <c r="T92" s="16"/>
    </row>
    <row r="93" s="1" customFormat="1" customHeight="1" spans="1:20">
      <c r="A93" s="14">
        <v>712</v>
      </c>
      <c r="B93" s="15" t="s">
        <v>199</v>
      </c>
      <c r="C93" s="14" t="s">
        <v>194</v>
      </c>
      <c r="D93" s="16" t="s">
        <v>122</v>
      </c>
      <c r="E93" s="16">
        <v>11.12</v>
      </c>
      <c r="F93" s="17" t="s">
        <v>200</v>
      </c>
      <c r="G93" s="18">
        <v>173</v>
      </c>
      <c r="H93" s="19">
        <v>7838.74</v>
      </c>
      <c r="I93" s="19">
        <f t="shared" si="12"/>
        <v>2309.292804</v>
      </c>
      <c r="J93" s="29" t="s">
        <v>243</v>
      </c>
      <c r="K93" s="30">
        <v>161.354838709677</v>
      </c>
      <c r="L93" s="31">
        <v>9029.37935483871</v>
      </c>
      <c r="M93" s="31">
        <f t="shared" si="13"/>
        <v>2999.55982167742</v>
      </c>
      <c r="N93" s="32" t="s">
        <v>160</v>
      </c>
      <c r="O93" s="33">
        <f t="shared" si="14"/>
        <v>0.0721711315473838</v>
      </c>
      <c r="P93" s="33">
        <f t="shared" si="15"/>
        <v>-0.131862812276313</v>
      </c>
      <c r="Q93" s="40">
        <f t="shared" si="16"/>
        <v>-690.267017677419</v>
      </c>
      <c r="R93" s="33">
        <f t="shared" si="17"/>
        <v>-0.0376</v>
      </c>
      <c r="S93" s="16"/>
      <c r="T93" s="16"/>
    </row>
    <row r="94" s="1" customFormat="1" customHeight="1" spans="1:20">
      <c r="A94" s="14">
        <v>355</v>
      </c>
      <c r="B94" s="15" t="s">
        <v>244</v>
      </c>
      <c r="C94" s="14" t="s">
        <v>194</v>
      </c>
      <c r="D94" s="16" t="s">
        <v>44</v>
      </c>
      <c r="E94" s="16">
        <v>11.5</v>
      </c>
      <c r="F94" s="17" t="s">
        <v>195</v>
      </c>
      <c r="G94" s="18">
        <v>71</v>
      </c>
      <c r="H94" s="19">
        <v>3679.74</v>
      </c>
      <c r="I94" s="19">
        <f t="shared" si="12"/>
        <v>1321.762608</v>
      </c>
      <c r="J94" s="29" t="s">
        <v>245</v>
      </c>
      <c r="K94" s="30">
        <v>71.1935483870968</v>
      </c>
      <c r="L94" s="31">
        <v>4475.11806451613</v>
      </c>
      <c r="M94" s="31">
        <f t="shared" si="13"/>
        <v>1277.64620741936</v>
      </c>
      <c r="N94" s="32" t="s">
        <v>246</v>
      </c>
      <c r="O94" s="33">
        <f t="shared" si="14"/>
        <v>-0.00271862256456761</v>
      </c>
      <c r="P94" s="33">
        <f t="shared" si="15"/>
        <v>-0.177733425811221</v>
      </c>
      <c r="Q94" s="40">
        <f t="shared" si="16"/>
        <v>44.1164005806447</v>
      </c>
      <c r="R94" s="33">
        <f t="shared" si="17"/>
        <v>0.0737</v>
      </c>
      <c r="S94" s="16"/>
      <c r="T94" s="16"/>
    </row>
    <row r="95" s="1" customFormat="1" customHeight="1" spans="1:20">
      <c r="A95" s="14">
        <v>103639</v>
      </c>
      <c r="B95" s="15" t="s">
        <v>233</v>
      </c>
      <c r="C95" s="14" t="s">
        <v>194</v>
      </c>
      <c r="D95" s="16" t="s">
        <v>31</v>
      </c>
      <c r="E95" s="16">
        <v>11.9</v>
      </c>
      <c r="F95" s="17" t="s">
        <v>234</v>
      </c>
      <c r="G95" s="18">
        <v>50</v>
      </c>
      <c r="H95" s="19">
        <v>2043.62</v>
      </c>
      <c r="I95" s="19">
        <f t="shared" si="12"/>
        <v>753.891418</v>
      </c>
      <c r="J95" s="29" t="s">
        <v>247</v>
      </c>
      <c r="K95" s="30">
        <v>91.0645161290323</v>
      </c>
      <c r="L95" s="31">
        <v>5400.28064516129</v>
      </c>
      <c r="M95" s="31">
        <f t="shared" si="13"/>
        <v>1671.38685967742</v>
      </c>
      <c r="N95" s="32" t="s">
        <v>236</v>
      </c>
      <c r="O95" s="33">
        <f t="shared" si="14"/>
        <v>-0.450938717676231</v>
      </c>
      <c r="P95" s="33">
        <f t="shared" si="15"/>
        <v>-0.621571519281853</v>
      </c>
      <c r="Q95" s="40">
        <f t="shared" si="16"/>
        <v>-917.495441677419</v>
      </c>
      <c r="R95" s="33">
        <f t="shared" si="17"/>
        <v>0.0594</v>
      </c>
      <c r="S95" s="16"/>
      <c r="T95" s="95"/>
    </row>
    <row r="96" s="1" customFormat="1" customHeight="1" spans="1:20">
      <c r="A96" s="14">
        <v>114069</v>
      </c>
      <c r="B96" s="15" t="s">
        <v>248</v>
      </c>
      <c r="C96" s="14" t="s">
        <v>194</v>
      </c>
      <c r="D96" s="16" t="s">
        <v>69</v>
      </c>
      <c r="E96" s="16">
        <v>11.2</v>
      </c>
      <c r="F96" s="17" t="s">
        <v>249</v>
      </c>
      <c r="G96" s="18">
        <v>69</v>
      </c>
      <c r="H96" s="19">
        <v>2498.5</v>
      </c>
      <c r="I96" s="19">
        <f t="shared" si="12"/>
        <v>673.34575</v>
      </c>
      <c r="J96" s="29" t="s">
        <v>250</v>
      </c>
      <c r="K96" s="30">
        <v>57.258064516129</v>
      </c>
      <c r="L96" s="31">
        <v>2506.72935483871</v>
      </c>
      <c r="M96" s="31">
        <f t="shared" si="13"/>
        <v>780.34484816129</v>
      </c>
      <c r="N96" s="32" t="s">
        <v>251</v>
      </c>
      <c r="O96" s="33">
        <f t="shared" si="14"/>
        <v>0.205070422535212</v>
      </c>
      <c r="P96" s="33">
        <f t="shared" si="15"/>
        <v>-0.00328290520188194</v>
      </c>
      <c r="Q96" s="40">
        <f t="shared" si="16"/>
        <v>-106.99909816129</v>
      </c>
      <c r="R96" s="33">
        <f t="shared" si="17"/>
        <v>-0.0417999999999999</v>
      </c>
      <c r="S96" s="16"/>
      <c r="T96" s="16"/>
    </row>
    <row r="97" s="1" customFormat="1" customHeight="1" spans="1:20">
      <c r="A97" s="14">
        <v>114069</v>
      </c>
      <c r="B97" s="15" t="s">
        <v>248</v>
      </c>
      <c r="C97" s="14" t="s">
        <v>194</v>
      </c>
      <c r="D97" s="16" t="s">
        <v>69</v>
      </c>
      <c r="E97" s="16">
        <v>11.9</v>
      </c>
      <c r="F97" s="17" t="s">
        <v>249</v>
      </c>
      <c r="G97" s="18">
        <v>51</v>
      </c>
      <c r="H97" s="19">
        <v>2734.25</v>
      </c>
      <c r="I97" s="19">
        <f t="shared" si="12"/>
        <v>676.726875</v>
      </c>
      <c r="J97" s="29" t="s">
        <v>252</v>
      </c>
      <c r="K97" s="30">
        <v>57.258064516129</v>
      </c>
      <c r="L97" s="31">
        <v>2506.72935483871</v>
      </c>
      <c r="M97" s="31">
        <f t="shared" si="13"/>
        <v>780.34484816129</v>
      </c>
      <c r="N97" s="32" t="s">
        <v>251</v>
      </c>
      <c r="O97" s="33">
        <f t="shared" si="14"/>
        <v>-0.109295774647887</v>
      </c>
      <c r="P97" s="33">
        <f t="shared" si="15"/>
        <v>0.0907639449476703</v>
      </c>
      <c r="Q97" s="40">
        <f t="shared" si="16"/>
        <v>-103.61797316129</v>
      </c>
      <c r="R97" s="33">
        <f t="shared" si="17"/>
        <v>-0.0638</v>
      </c>
      <c r="S97" s="16"/>
      <c r="T97" s="42"/>
    </row>
    <row r="98" s="1" customFormat="1" customHeight="1" spans="1:20">
      <c r="A98" s="14">
        <v>114069</v>
      </c>
      <c r="B98" s="15" t="s">
        <v>248</v>
      </c>
      <c r="C98" s="14" t="s">
        <v>194</v>
      </c>
      <c r="D98" s="16" t="s">
        <v>69</v>
      </c>
      <c r="E98" s="16">
        <v>11.4</v>
      </c>
      <c r="F98" s="17" t="s">
        <v>249</v>
      </c>
      <c r="G98" s="18">
        <v>76</v>
      </c>
      <c r="H98" s="19">
        <v>2889.86</v>
      </c>
      <c r="I98" s="19">
        <f t="shared" si="12"/>
        <v>1204.204662</v>
      </c>
      <c r="J98" s="29" t="s">
        <v>253</v>
      </c>
      <c r="K98" s="30">
        <v>57.258064516129</v>
      </c>
      <c r="L98" s="31">
        <v>2506.72935483871</v>
      </c>
      <c r="M98" s="31">
        <f t="shared" si="13"/>
        <v>780.34484816129</v>
      </c>
      <c r="N98" s="32" t="s">
        <v>251</v>
      </c>
      <c r="O98" s="33">
        <f t="shared" si="14"/>
        <v>0.327323943661973</v>
      </c>
      <c r="P98" s="33">
        <f t="shared" si="15"/>
        <v>0.152840849939279</v>
      </c>
      <c r="Q98" s="40">
        <f t="shared" si="16"/>
        <v>423.85981383871</v>
      </c>
      <c r="R98" s="33">
        <f t="shared" si="17"/>
        <v>0.1054</v>
      </c>
      <c r="S98" s="16"/>
      <c r="T98" s="16"/>
    </row>
    <row r="99" s="1" customFormat="1" customHeight="1" spans="1:20">
      <c r="A99" s="14">
        <v>114069</v>
      </c>
      <c r="B99" s="15" t="s">
        <v>248</v>
      </c>
      <c r="C99" s="14" t="s">
        <v>194</v>
      </c>
      <c r="D99" s="16" t="s">
        <v>69</v>
      </c>
      <c r="E99" s="16">
        <v>11.11</v>
      </c>
      <c r="F99" s="17" t="s">
        <v>249</v>
      </c>
      <c r="G99" s="18">
        <v>66</v>
      </c>
      <c r="H99" s="19">
        <v>3197.8</v>
      </c>
      <c r="I99" s="19">
        <f t="shared" si="12"/>
        <v>926.40266</v>
      </c>
      <c r="J99" s="29" t="s">
        <v>254</v>
      </c>
      <c r="K99" s="30">
        <v>57.258064516129</v>
      </c>
      <c r="L99" s="31">
        <v>2506.72935483871</v>
      </c>
      <c r="M99" s="31">
        <f t="shared" si="13"/>
        <v>780.34484816129</v>
      </c>
      <c r="N99" s="32" t="s">
        <v>251</v>
      </c>
      <c r="O99" s="33">
        <f t="shared" si="14"/>
        <v>0.152676056338029</v>
      </c>
      <c r="P99" s="33">
        <f t="shared" si="15"/>
        <v>0.275686182007373</v>
      </c>
      <c r="Q99" s="40">
        <f t="shared" si="16"/>
        <v>146.05781183871</v>
      </c>
      <c r="R99" s="33">
        <f t="shared" si="17"/>
        <v>-0.0216</v>
      </c>
      <c r="S99" s="16"/>
      <c r="T99" s="42"/>
    </row>
    <row r="100" s="1" customFormat="1" customHeight="1" spans="1:20">
      <c r="A100" s="14">
        <v>118758</v>
      </c>
      <c r="B100" s="15" t="s">
        <v>255</v>
      </c>
      <c r="C100" s="14" t="s">
        <v>194</v>
      </c>
      <c r="D100" s="16" t="s">
        <v>69</v>
      </c>
      <c r="E100" s="16">
        <v>11.2</v>
      </c>
      <c r="F100" s="17" t="s">
        <v>195</v>
      </c>
      <c r="G100" s="18">
        <v>43</v>
      </c>
      <c r="H100" s="19">
        <v>2179.79</v>
      </c>
      <c r="I100" s="19">
        <f t="shared" ref="I100:I131" si="18">H100*J100</f>
        <v>592.030964</v>
      </c>
      <c r="J100" s="29" t="s">
        <v>256</v>
      </c>
      <c r="K100" s="30">
        <v>39.5806451612903</v>
      </c>
      <c r="L100" s="31">
        <v>2286.77322580645</v>
      </c>
      <c r="M100" s="31">
        <f t="shared" ref="M100:M131" si="19">L100*N100</f>
        <v>542.42260916129</v>
      </c>
      <c r="N100" s="32" t="s">
        <v>257</v>
      </c>
      <c r="O100" s="33">
        <f t="shared" ref="O100:O131" si="20">(G100-K100)/K100</f>
        <v>0.0863895680521604</v>
      </c>
      <c r="P100" s="33">
        <f t="shared" ref="P100:P131" si="21">(H100-L100)/L100</f>
        <v>-0.0467834871421154</v>
      </c>
      <c r="Q100" s="40">
        <f t="shared" ref="Q100:Q131" si="22">I100-M100</f>
        <v>49.6083548387102</v>
      </c>
      <c r="R100" s="33">
        <f t="shared" ref="R100:R131" si="23">J100-N100</f>
        <v>0.0344</v>
      </c>
      <c r="S100" s="16"/>
      <c r="T100" s="16"/>
    </row>
    <row r="101" s="1" customFormat="1" customHeight="1" spans="1:20">
      <c r="A101" s="14">
        <v>118758</v>
      </c>
      <c r="B101" s="15" t="s">
        <v>255</v>
      </c>
      <c r="C101" s="14" t="s">
        <v>194</v>
      </c>
      <c r="D101" s="16" t="s">
        <v>69</v>
      </c>
      <c r="E101" s="16">
        <v>11.9</v>
      </c>
      <c r="F101" s="17" t="s">
        <v>195</v>
      </c>
      <c r="G101" s="18">
        <v>28</v>
      </c>
      <c r="H101" s="19">
        <v>2069.44</v>
      </c>
      <c r="I101" s="19">
        <f t="shared" si="18"/>
        <v>531.018304</v>
      </c>
      <c r="J101" s="29" t="s">
        <v>258</v>
      </c>
      <c r="K101" s="30">
        <v>39.5806451612903</v>
      </c>
      <c r="L101" s="31">
        <v>2286.77322580645</v>
      </c>
      <c r="M101" s="31">
        <f t="shared" si="19"/>
        <v>542.42260916129</v>
      </c>
      <c r="N101" s="32" t="s">
        <v>257</v>
      </c>
      <c r="O101" s="33">
        <f t="shared" si="20"/>
        <v>-0.292583537082314</v>
      </c>
      <c r="P101" s="33">
        <f t="shared" si="21"/>
        <v>-0.0950392559060181</v>
      </c>
      <c r="Q101" s="40">
        <f t="shared" si="22"/>
        <v>-11.4043051612898</v>
      </c>
      <c r="R101" s="33">
        <f t="shared" si="23"/>
        <v>0.0194</v>
      </c>
      <c r="S101" s="16"/>
      <c r="T101" s="42"/>
    </row>
    <row r="102" s="1" customFormat="1" customHeight="1" spans="1:20">
      <c r="A102" s="14">
        <v>118758</v>
      </c>
      <c r="B102" s="15" t="s">
        <v>255</v>
      </c>
      <c r="C102" s="14" t="s">
        <v>194</v>
      </c>
      <c r="D102" s="16" t="s">
        <v>69</v>
      </c>
      <c r="E102" s="16">
        <v>11.4</v>
      </c>
      <c r="F102" s="17" t="s">
        <v>195</v>
      </c>
      <c r="G102" s="18">
        <v>45</v>
      </c>
      <c r="H102" s="19">
        <v>2506.24</v>
      </c>
      <c r="I102" s="19">
        <f t="shared" si="18"/>
        <v>749.36576</v>
      </c>
      <c r="J102" s="29" t="s">
        <v>259</v>
      </c>
      <c r="K102" s="30">
        <v>39.5806451612903</v>
      </c>
      <c r="L102" s="31">
        <v>2286.77322580645</v>
      </c>
      <c r="M102" s="31">
        <f t="shared" si="19"/>
        <v>542.42260916129</v>
      </c>
      <c r="N102" s="32" t="s">
        <v>257</v>
      </c>
      <c r="O102" s="33">
        <f t="shared" si="20"/>
        <v>0.136919315403424</v>
      </c>
      <c r="P102" s="33">
        <f t="shared" si="21"/>
        <v>0.0959722510815007</v>
      </c>
      <c r="Q102" s="40">
        <f t="shared" si="22"/>
        <v>206.94315083871</v>
      </c>
      <c r="R102" s="33">
        <f t="shared" si="23"/>
        <v>0.0618</v>
      </c>
      <c r="S102" s="16"/>
      <c r="T102" s="16"/>
    </row>
    <row r="103" s="1" customFormat="1" customHeight="1" spans="1:20">
      <c r="A103" s="14">
        <v>118758</v>
      </c>
      <c r="B103" s="15" t="s">
        <v>255</v>
      </c>
      <c r="C103" s="14" t="s">
        <v>194</v>
      </c>
      <c r="D103" s="16" t="s">
        <v>69</v>
      </c>
      <c r="E103" s="16">
        <v>11.11</v>
      </c>
      <c r="F103" s="17" t="s">
        <v>195</v>
      </c>
      <c r="G103" s="18">
        <v>46</v>
      </c>
      <c r="H103" s="19">
        <v>2568.9</v>
      </c>
      <c r="I103" s="19">
        <f t="shared" si="18"/>
        <v>610.11375</v>
      </c>
      <c r="J103" s="29" t="s">
        <v>260</v>
      </c>
      <c r="K103" s="30">
        <v>39.5806451612903</v>
      </c>
      <c r="L103" s="31">
        <v>2286.77322580645</v>
      </c>
      <c r="M103" s="31">
        <f t="shared" si="19"/>
        <v>542.42260916129</v>
      </c>
      <c r="N103" s="32" t="s">
        <v>257</v>
      </c>
      <c r="O103" s="33">
        <f t="shared" si="20"/>
        <v>0.162184189079055</v>
      </c>
      <c r="P103" s="33">
        <f t="shared" si="21"/>
        <v>0.123373306548163</v>
      </c>
      <c r="Q103" s="40">
        <f t="shared" si="22"/>
        <v>67.6911408387101</v>
      </c>
      <c r="R103" s="33">
        <f t="shared" si="23"/>
        <v>0.000299999999999995</v>
      </c>
      <c r="S103" s="16"/>
      <c r="T103" s="42"/>
    </row>
    <row r="104" s="1" customFormat="1" customHeight="1" spans="1:20">
      <c r="A104" s="14">
        <v>106568</v>
      </c>
      <c r="B104" s="15" t="s">
        <v>261</v>
      </c>
      <c r="C104" s="14" t="s">
        <v>194</v>
      </c>
      <c r="D104" s="16" t="s">
        <v>69</v>
      </c>
      <c r="E104" s="16">
        <v>11.2</v>
      </c>
      <c r="F104" s="17" t="s">
        <v>262</v>
      </c>
      <c r="G104" s="18">
        <v>50</v>
      </c>
      <c r="H104" s="19">
        <v>2110.61</v>
      </c>
      <c r="I104" s="19">
        <f t="shared" si="18"/>
        <v>705.365862</v>
      </c>
      <c r="J104" s="29" t="s">
        <v>263</v>
      </c>
      <c r="K104" s="30">
        <v>45.741935483871</v>
      </c>
      <c r="L104" s="31">
        <v>2126.45580645161</v>
      </c>
      <c r="M104" s="31">
        <f t="shared" si="19"/>
        <v>646.655210741935</v>
      </c>
      <c r="N104" s="32" t="s">
        <v>264</v>
      </c>
      <c r="O104" s="33">
        <f t="shared" si="20"/>
        <v>0.0930888575458384</v>
      </c>
      <c r="P104" s="33">
        <f t="shared" si="21"/>
        <v>-0.00745174501324415</v>
      </c>
      <c r="Q104" s="40">
        <f t="shared" si="22"/>
        <v>58.7106512580655</v>
      </c>
      <c r="R104" s="33">
        <f t="shared" si="23"/>
        <v>0.0301</v>
      </c>
      <c r="S104" s="16"/>
      <c r="T104" s="16"/>
    </row>
    <row r="105" s="1" customFormat="1" customHeight="1" spans="1:20">
      <c r="A105" s="14">
        <v>744</v>
      </c>
      <c r="B105" s="15" t="s">
        <v>165</v>
      </c>
      <c r="C105" s="14" t="s">
        <v>117</v>
      </c>
      <c r="D105" s="16" t="s">
        <v>31</v>
      </c>
      <c r="E105" s="16">
        <v>11.13</v>
      </c>
      <c r="F105" s="17" t="s">
        <v>166</v>
      </c>
      <c r="G105" s="18">
        <v>85</v>
      </c>
      <c r="H105" s="19">
        <v>7029.7</v>
      </c>
      <c r="I105" s="19">
        <f t="shared" si="18"/>
        <v>2283.94953</v>
      </c>
      <c r="J105" s="29" t="s">
        <v>265</v>
      </c>
      <c r="K105" s="30">
        <v>78.0322580645161</v>
      </c>
      <c r="L105" s="31">
        <v>5595.56677419355</v>
      </c>
      <c r="M105" s="31">
        <f t="shared" si="19"/>
        <v>1577.94983032258</v>
      </c>
      <c r="N105" s="32" t="s">
        <v>168</v>
      </c>
      <c r="O105" s="33">
        <f t="shared" si="20"/>
        <v>0.0892930963207941</v>
      </c>
      <c r="P105" s="33">
        <f t="shared" si="21"/>
        <v>0.25629811664845</v>
      </c>
      <c r="Q105" s="40">
        <f t="shared" si="22"/>
        <v>705.999699677419</v>
      </c>
      <c r="R105" s="33">
        <f t="shared" si="23"/>
        <v>0.0429</v>
      </c>
      <c r="S105" s="16"/>
      <c r="T105" s="16"/>
    </row>
    <row r="106" s="1" customFormat="1" customHeight="1" spans="1:20">
      <c r="A106" s="14">
        <v>545</v>
      </c>
      <c r="B106" s="15" t="s">
        <v>266</v>
      </c>
      <c r="C106" s="14" t="s">
        <v>194</v>
      </c>
      <c r="D106" s="16" t="s">
        <v>69</v>
      </c>
      <c r="E106" s="16">
        <v>11.6</v>
      </c>
      <c r="F106" s="17" t="s">
        <v>200</v>
      </c>
      <c r="G106" s="18">
        <v>41</v>
      </c>
      <c r="H106" s="19">
        <v>3071.82</v>
      </c>
      <c r="I106" s="19">
        <f t="shared" si="18"/>
        <v>770.719638</v>
      </c>
      <c r="J106" s="29" t="s">
        <v>267</v>
      </c>
      <c r="K106" s="30">
        <v>32.6129032258064</v>
      </c>
      <c r="L106" s="31">
        <v>1529.10967741935</v>
      </c>
      <c r="M106" s="31">
        <f t="shared" si="19"/>
        <v>481.210815483869</v>
      </c>
      <c r="N106" s="32" t="s">
        <v>268</v>
      </c>
      <c r="O106" s="35">
        <f t="shared" si="20"/>
        <v>0.257171117705244</v>
      </c>
      <c r="P106" s="35">
        <f t="shared" si="21"/>
        <v>1.00889448635513</v>
      </c>
      <c r="Q106" s="40">
        <f t="shared" si="22"/>
        <v>289.508822516131</v>
      </c>
      <c r="R106" s="33">
        <f t="shared" si="23"/>
        <v>-0.0638</v>
      </c>
      <c r="S106" s="41">
        <v>0</v>
      </c>
      <c r="T106" s="42" t="s">
        <v>25</v>
      </c>
    </row>
    <row r="107" s="1" customFormat="1" customHeight="1" spans="1:20">
      <c r="A107" s="14">
        <v>106568</v>
      </c>
      <c r="B107" s="15" t="s">
        <v>261</v>
      </c>
      <c r="C107" s="14" t="s">
        <v>194</v>
      </c>
      <c r="D107" s="16" t="s">
        <v>69</v>
      </c>
      <c r="E107" s="16">
        <v>11.9</v>
      </c>
      <c r="F107" s="17" t="s">
        <v>262</v>
      </c>
      <c r="G107" s="18">
        <v>34</v>
      </c>
      <c r="H107" s="19">
        <v>1652.6</v>
      </c>
      <c r="I107" s="19">
        <f t="shared" si="18"/>
        <v>615.09772</v>
      </c>
      <c r="J107" s="29" t="s">
        <v>269</v>
      </c>
      <c r="K107" s="30">
        <v>45.741935483871</v>
      </c>
      <c r="L107" s="31">
        <v>2126.45580645161</v>
      </c>
      <c r="M107" s="31">
        <f t="shared" si="19"/>
        <v>646.655210741935</v>
      </c>
      <c r="N107" s="32" t="s">
        <v>264</v>
      </c>
      <c r="O107" s="33">
        <f t="shared" si="20"/>
        <v>-0.25669957686883</v>
      </c>
      <c r="P107" s="33">
        <f t="shared" si="21"/>
        <v>-0.22283830447543</v>
      </c>
      <c r="Q107" s="40">
        <f t="shared" si="22"/>
        <v>-31.5574907419345</v>
      </c>
      <c r="R107" s="33">
        <f t="shared" si="23"/>
        <v>0.0681</v>
      </c>
      <c r="S107" s="16"/>
      <c r="T107" s="42"/>
    </row>
    <row r="108" s="1" customFormat="1" customHeight="1" spans="1:20">
      <c r="A108" s="14">
        <v>106568</v>
      </c>
      <c r="B108" s="15" t="s">
        <v>261</v>
      </c>
      <c r="C108" s="14" t="s">
        <v>194</v>
      </c>
      <c r="D108" s="16" t="s">
        <v>69</v>
      </c>
      <c r="E108" s="16">
        <v>11.4</v>
      </c>
      <c r="F108" s="17" t="s">
        <v>262</v>
      </c>
      <c r="G108" s="18">
        <v>58</v>
      </c>
      <c r="H108" s="19">
        <v>2226.42</v>
      </c>
      <c r="I108" s="19">
        <f t="shared" si="18"/>
        <v>779.692284</v>
      </c>
      <c r="J108" s="29" t="s">
        <v>270</v>
      </c>
      <c r="K108" s="30">
        <v>45.741935483871</v>
      </c>
      <c r="L108" s="31">
        <v>2126.45580645161</v>
      </c>
      <c r="M108" s="31">
        <f t="shared" si="19"/>
        <v>646.655210741935</v>
      </c>
      <c r="N108" s="32" t="s">
        <v>264</v>
      </c>
      <c r="O108" s="33">
        <f t="shared" si="20"/>
        <v>0.267983074753173</v>
      </c>
      <c r="P108" s="33">
        <f t="shared" si="21"/>
        <v>0.0470097677295251</v>
      </c>
      <c r="Q108" s="40">
        <f t="shared" si="22"/>
        <v>133.037073258066</v>
      </c>
      <c r="R108" s="33">
        <f t="shared" si="23"/>
        <v>0.0461</v>
      </c>
      <c r="S108" s="16"/>
      <c r="T108" s="16"/>
    </row>
    <row r="109" s="1" customFormat="1" customHeight="1" spans="1:20">
      <c r="A109" s="14">
        <v>106568</v>
      </c>
      <c r="B109" s="15" t="s">
        <v>261</v>
      </c>
      <c r="C109" s="14" t="s">
        <v>194</v>
      </c>
      <c r="D109" s="16" t="s">
        <v>69</v>
      </c>
      <c r="E109" s="16">
        <v>11.11</v>
      </c>
      <c r="F109" s="17" t="s">
        <v>262</v>
      </c>
      <c r="G109" s="18">
        <v>51</v>
      </c>
      <c r="H109" s="19">
        <v>2816.46</v>
      </c>
      <c r="I109" s="19">
        <f t="shared" si="18"/>
        <v>693.412452</v>
      </c>
      <c r="J109" s="29" t="s">
        <v>271</v>
      </c>
      <c r="K109" s="30">
        <v>45.741935483871</v>
      </c>
      <c r="L109" s="31">
        <v>2126.45580645161</v>
      </c>
      <c r="M109" s="31">
        <f t="shared" si="19"/>
        <v>646.655210741935</v>
      </c>
      <c r="N109" s="32" t="s">
        <v>264</v>
      </c>
      <c r="O109" s="33">
        <f t="shared" si="20"/>
        <v>0.114950634696755</v>
      </c>
      <c r="P109" s="33">
        <f t="shared" si="21"/>
        <v>0.324485555474483</v>
      </c>
      <c r="Q109" s="40">
        <f t="shared" si="22"/>
        <v>46.7572412580655</v>
      </c>
      <c r="R109" s="33">
        <f t="shared" si="23"/>
        <v>-0.0579</v>
      </c>
      <c r="S109" s="16"/>
      <c r="T109" s="42"/>
    </row>
    <row r="110" s="1" customFormat="1" customHeight="1" spans="1:20">
      <c r="A110" s="14">
        <v>122198</v>
      </c>
      <c r="B110" s="15" t="s">
        <v>272</v>
      </c>
      <c r="C110" s="14" t="s">
        <v>194</v>
      </c>
      <c r="D110" s="16" t="s">
        <v>69</v>
      </c>
      <c r="E110" s="16">
        <v>11.2</v>
      </c>
      <c r="F110" s="17" t="s">
        <v>273</v>
      </c>
      <c r="G110" s="18">
        <v>33</v>
      </c>
      <c r="H110" s="19">
        <v>929.85</v>
      </c>
      <c r="I110" s="19">
        <f t="shared" si="18"/>
        <v>319.49646</v>
      </c>
      <c r="J110" s="29" t="s">
        <v>274</v>
      </c>
      <c r="K110" s="30">
        <v>26.3225806451613</v>
      </c>
      <c r="L110" s="31">
        <v>1366.45580645161</v>
      </c>
      <c r="M110" s="31">
        <f t="shared" si="19"/>
        <v>306.769328548386</v>
      </c>
      <c r="N110" s="32" t="s">
        <v>275</v>
      </c>
      <c r="O110" s="33">
        <f t="shared" si="20"/>
        <v>0.253676470588235</v>
      </c>
      <c r="P110" s="33">
        <f t="shared" si="21"/>
        <v>-0.319516960878069</v>
      </c>
      <c r="Q110" s="40">
        <f t="shared" si="22"/>
        <v>12.7271314516136</v>
      </c>
      <c r="R110" s="33">
        <f t="shared" si="23"/>
        <v>0.1191</v>
      </c>
      <c r="S110" s="16"/>
      <c r="T110" s="16"/>
    </row>
    <row r="111" s="1" customFormat="1" customHeight="1" spans="1:20">
      <c r="A111" s="14">
        <v>355</v>
      </c>
      <c r="B111" s="15" t="s">
        <v>244</v>
      </c>
      <c r="C111" s="14" t="s">
        <v>194</v>
      </c>
      <c r="D111" s="16" t="s">
        <v>44</v>
      </c>
      <c r="E111" s="16">
        <v>11.12</v>
      </c>
      <c r="F111" s="17" t="s">
        <v>195</v>
      </c>
      <c r="G111" s="18">
        <v>70</v>
      </c>
      <c r="H111" s="19">
        <v>5270.1</v>
      </c>
      <c r="I111" s="19">
        <f t="shared" si="18"/>
        <v>1032.41259</v>
      </c>
      <c r="J111" s="29" t="s">
        <v>276</v>
      </c>
      <c r="K111" s="30">
        <v>71.1935483870968</v>
      </c>
      <c r="L111" s="31">
        <v>4475.11806451613</v>
      </c>
      <c r="M111" s="31">
        <f t="shared" si="19"/>
        <v>1277.64620741936</v>
      </c>
      <c r="N111" s="32" t="s">
        <v>246</v>
      </c>
      <c r="O111" s="33">
        <f t="shared" si="20"/>
        <v>-0.0167648391481652</v>
      </c>
      <c r="P111" s="33">
        <f t="shared" si="21"/>
        <v>0.177644907692469</v>
      </c>
      <c r="Q111" s="40">
        <f t="shared" si="22"/>
        <v>-245.233617419355</v>
      </c>
      <c r="R111" s="33">
        <f t="shared" si="23"/>
        <v>-0.0896</v>
      </c>
      <c r="S111" s="16"/>
      <c r="T111" s="16"/>
    </row>
    <row r="112" s="1" customFormat="1" customHeight="1" spans="1:20">
      <c r="A112" s="14">
        <v>113008</v>
      </c>
      <c r="B112" s="15" t="s">
        <v>277</v>
      </c>
      <c r="C112" s="14" t="s">
        <v>194</v>
      </c>
      <c r="D112" s="16" t="s">
        <v>278</v>
      </c>
      <c r="E112" s="16">
        <v>11.5</v>
      </c>
      <c r="F112" s="17" t="s">
        <v>279</v>
      </c>
      <c r="G112" s="18">
        <v>42</v>
      </c>
      <c r="H112" s="19">
        <v>924.43</v>
      </c>
      <c r="I112" s="19">
        <f t="shared" si="18"/>
        <v>203.097271</v>
      </c>
      <c r="J112" s="29" t="s">
        <v>280</v>
      </c>
      <c r="K112" s="30">
        <v>22.1612903225806</v>
      </c>
      <c r="L112" s="31">
        <v>1067.25290322581</v>
      </c>
      <c r="M112" s="31">
        <f t="shared" si="19"/>
        <v>295.842504774195</v>
      </c>
      <c r="N112" s="32" t="s">
        <v>281</v>
      </c>
      <c r="O112" s="33">
        <f t="shared" si="20"/>
        <v>0.895196506550222</v>
      </c>
      <c r="P112" s="33">
        <f t="shared" si="21"/>
        <v>-0.133822923127333</v>
      </c>
      <c r="Q112" s="40">
        <f t="shared" si="22"/>
        <v>-92.7452337741946</v>
      </c>
      <c r="R112" s="33">
        <f t="shared" si="23"/>
        <v>-0.0575</v>
      </c>
      <c r="S112" s="16"/>
      <c r="T112" s="16"/>
    </row>
    <row r="113" s="1" customFormat="1" customHeight="1" spans="1:20">
      <c r="A113" s="14">
        <v>113023</v>
      </c>
      <c r="B113" s="15" t="s">
        <v>178</v>
      </c>
      <c r="C113" s="14" t="s">
        <v>117</v>
      </c>
      <c r="D113" s="16" t="s">
        <v>69</v>
      </c>
      <c r="E113" s="16">
        <v>11.8</v>
      </c>
      <c r="F113" s="17" t="s">
        <v>139</v>
      </c>
      <c r="G113" s="18">
        <v>41</v>
      </c>
      <c r="H113" s="19">
        <v>1500.05</v>
      </c>
      <c r="I113" s="19">
        <f t="shared" si="18"/>
        <v>293.40978</v>
      </c>
      <c r="J113" s="29" t="s">
        <v>228</v>
      </c>
      <c r="K113" s="30">
        <v>26.4838709677419</v>
      </c>
      <c r="L113" s="31">
        <v>1116.56451612903</v>
      </c>
      <c r="M113" s="31">
        <f t="shared" si="19"/>
        <v>219.963209677419</v>
      </c>
      <c r="N113" s="32" t="s">
        <v>180</v>
      </c>
      <c r="O113" s="33">
        <f t="shared" si="20"/>
        <v>0.548112058465288</v>
      </c>
      <c r="P113" s="33">
        <f t="shared" si="21"/>
        <v>0.343451254568307</v>
      </c>
      <c r="Q113" s="40">
        <f t="shared" si="22"/>
        <v>73.4465703225812</v>
      </c>
      <c r="R113" s="33">
        <f t="shared" si="23"/>
        <v>-0.00139999999999998</v>
      </c>
      <c r="S113" s="16"/>
      <c r="T113" s="42"/>
    </row>
    <row r="114" s="1" customFormat="1" customHeight="1" spans="1:20">
      <c r="A114" s="14">
        <v>113023</v>
      </c>
      <c r="B114" s="15" t="s">
        <v>178</v>
      </c>
      <c r="C114" s="14" t="s">
        <v>117</v>
      </c>
      <c r="D114" s="16" t="s">
        <v>69</v>
      </c>
      <c r="E114" s="16">
        <v>11.7</v>
      </c>
      <c r="F114" s="17" t="s">
        <v>139</v>
      </c>
      <c r="G114" s="18">
        <v>62</v>
      </c>
      <c r="H114" s="19">
        <v>5061.15</v>
      </c>
      <c r="I114" s="19">
        <f t="shared" si="18"/>
        <v>-194.34816</v>
      </c>
      <c r="J114" s="29" t="s">
        <v>282</v>
      </c>
      <c r="K114" s="30">
        <v>26.4838709677419</v>
      </c>
      <c r="L114" s="31">
        <v>1116.56451612903</v>
      </c>
      <c r="M114" s="31">
        <f t="shared" si="19"/>
        <v>219.963209677419</v>
      </c>
      <c r="N114" s="32" t="s">
        <v>180</v>
      </c>
      <c r="O114" s="35">
        <f t="shared" si="20"/>
        <v>1.34104750304507</v>
      </c>
      <c r="P114" s="35">
        <f t="shared" si="21"/>
        <v>3.53278778511275</v>
      </c>
      <c r="Q114" s="40">
        <f t="shared" si="22"/>
        <v>-414.311369677419</v>
      </c>
      <c r="R114" s="33">
        <f t="shared" si="23"/>
        <v>-0.2354</v>
      </c>
      <c r="S114" s="41">
        <v>0</v>
      </c>
      <c r="T114" s="42" t="s">
        <v>25</v>
      </c>
    </row>
    <row r="115" s="1" customFormat="1" customHeight="1" spans="1:20">
      <c r="A115" s="14">
        <v>113023</v>
      </c>
      <c r="B115" s="15" t="s">
        <v>178</v>
      </c>
      <c r="C115" s="14" t="s">
        <v>117</v>
      </c>
      <c r="D115" s="16" t="s">
        <v>69</v>
      </c>
      <c r="E115" s="16">
        <v>11.14</v>
      </c>
      <c r="F115" s="17" t="s">
        <v>139</v>
      </c>
      <c r="G115" s="18">
        <v>26</v>
      </c>
      <c r="H115" s="19">
        <v>997.02</v>
      </c>
      <c r="I115" s="19">
        <f t="shared" si="18"/>
        <v>347.660874</v>
      </c>
      <c r="J115" s="29" t="s">
        <v>283</v>
      </c>
      <c r="K115" s="30">
        <v>26.4838709677419</v>
      </c>
      <c r="L115" s="31">
        <v>1116.56451612903</v>
      </c>
      <c r="M115" s="31">
        <f t="shared" si="19"/>
        <v>219.963209677419</v>
      </c>
      <c r="N115" s="32" t="s">
        <v>180</v>
      </c>
      <c r="O115" s="33">
        <f t="shared" si="20"/>
        <v>-0.0182704019488416</v>
      </c>
      <c r="P115" s="33">
        <f t="shared" si="21"/>
        <v>-0.107064584627383</v>
      </c>
      <c r="Q115" s="40">
        <f t="shared" si="22"/>
        <v>127.697664322581</v>
      </c>
      <c r="R115" s="33">
        <f t="shared" si="23"/>
        <v>0.1517</v>
      </c>
      <c r="S115" s="16"/>
      <c r="T115" s="16"/>
    </row>
    <row r="116" s="1" customFormat="1" customHeight="1" spans="1:20">
      <c r="A116" s="45">
        <v>117491</v>
      </c>
      <c r="B116" s="46" t="s">
        <v>284</v>
      </c>
      <c r="C116" s="45" t="s">
        <v>285</v>
      </c>
      <c r="D116" s="16" t="s">
        <v>31</v>
      </c>
      <c r="E116" s="16">
        <v>11.1</v>
      </c>
      <c r="F116" s="17" t="s">
        <v>286</v>
      </c>
      <c r="G116" s="18">
        <v>102</v>
      </c>
      <c r="H116" s="19">
        <v>10520.5</v>
      </c>
      <c r="I116" s="19">
        <f t="shared" si="18"/>
        <v>2101.9959</v>
      </c>
      <c r="J116" s="29" t="s">
        <v>287</v>
      </c>
      <c r="K116" s="30">
        <v>83.3870967741936</v>
      </c>
      <c r="L116" s="31">
        <v>9677.05677419355</v>
      </c>
      <c r="M116" s="31">
        <f t="shared" si="19"/>
        <v>1626.71324374194</v>
      </c>
      <c r="N116" s="32" t="s">
        <v>288</v>
      </c>
      <c r="O116" s="33">
        <f t="shared" si="20"/>
        <v>0.223210831721469</v>
      </c>
      <c r="P116" s="33">
        <f t="shared" si="21"/>
        <v>0.0871590655596561</v>
      </c>
      <c r="Q116" s="40">
        <f t="shared" si="22"/>
        <v>475.282656258064</v>
      </c>
      <c r="R116" s="33">
        <f t="shared" si="23"/>
        <v>0.0317</v>
      </c>
      <c r="S116" s="16"/>
      <c r="T116" s="16"/>
    </row>
    <row r="117" s="1" customFormat="1" customHeight="1" spans="1:20">
      <c r="A117" s="14">
        <v>122198</v>
      </c>
      <c r="B117" s="15" t="s">
        <v>272</v>
      </c>
      <c r="C117" s="14" t="s">
        <v>194</v>
      </c>
      <c r="D117" s="16" t="s">
        <v>69</v>
      </c>
      <c r="E117" s="16">
        <v>11.9</v>
      </c>
      <c r="F117" s="17" t="s">
        <v>273</v>
      </c>
      <c r="G117" s="18">
        <v>30</v>
      </c>
      <c r="H117" s="19">
        <v>1993.43</v>
      </c>
      <c r="I117" s="19">
        <f t="shared" si="18"/>
        <v>551.980767</v>
      </c>
      <c r="J117" s="29" t="s">
        <v>289</v>
      </c>
      <c r="K117" s="30">
        <v>26.3225806451613</v>
      </c>
      <c r="L117" s="31">
        <v>1366.45580645161</v>
      </c>
      <c r="M117" s="31">
        <f t="shared" si="19"/>
        <v>306.769328548386</v>
      </c>
      <c r="N117" s="32" t="s">
        <v>275</v>
      </c>
      <c r="O117" s="35">
        <f t="shared" si="20"/>
        <v>0.139705882352941</v>
      </c>
      <c r="P117" s="35">
        <f t="shared" si="21"/>
        <v>0.458832397351003</v>
      </c>
      <c r="Q117" s="40">
        <f t="shared" si="22"/>
        <v>245.211438451614</v>
      </c>
      <c r="R117" s="33">
        <f t="shared" si="23"/>
        <v>0.0524</v>
      </c>
      <c r="S117" s="41">
        <v>0</v>
      </c>
      <c r="T117" s="42" t="s">
        <v>25</v>
      </c>
    </row>
    <row r="118" s="1" customFormat="1" customHeight="1" spans="1:20">
      <c r="A118" s="14">
        <v>122198</v>
      </c>
      <c r="B118" s="15" t="s">
        <v>272</v>
      </c>
      <c r="C118" s="14" t="s">
        <v>194</v>
      </c>
      <c r="D118" s="16" t="s">
        <v>69</v>
      </c>
      <c r="E118" s="16">
        <v>11.4</v>
      </c>
      <c r="F118" s="17" t="s">
        <v>273</v>
      </c>
      <c r="G118" s="18">
        <v>34</v>
      </c>
      <c r="H118" s="19">
        <v>1894.7</v>
      </c>
      <c r="I118" s="19">
        <f t="shared" si="18"/>
        <v>396.75018</v>
      </c>
      <c r="J118" s="29" t="s">
        <v>290</v>
      </c>
      <c r="K118" s="30">
        <v>26.3225806451613</v>
      </c>
      <c r="L118" s="31">
        <v>1366.45580645161</v>
      </c>
      <c r="M118" s="31">
        <f t="shared" si="19"/>
        <v>306.769328548386</v>
      </c>
      <c r="N118" s="32" t="s">
        <v>275</v>
      </c>
      <c r="O118" s="33">
        <f t="shared" si="20"/>
        <v>0.291666666666666</v>
      </c>
      <c r="P118" s="33">
        <f t="shared" si="21"/>
        <v>0.386579786228232</v>
      </c>
      <c r="Q118" s="40">
        <f t="shared" si="22"/>
        <v>89.9808514516135</v>
      </c>
      <c r="R118" s="33">
        <f t="shared" si="23"/>
        <v>-0.0151</v>
      </c>
      <c r="S118" s="16"/>
      <c r="T118" s="16"/>
    </row>
    <row r="119" s="1" customFormat="1" customHeight="1" spans="1:20">
      <c r="A119" s="14">
        <v>122198</v>
      </c>
      <c r="B119" s="15" t="s">
        <v>272</v>
      </c>
      <c r="C119" s="14" t="s">
        <v>194</v>
      </c>
      <c r="D119" s="16" t="s">
        <v>69</v>
      </c>
      <c r="E119" s="16">
        <v>11.11</v>
      </c>
      <c r="F119" s="17" t="s">
        <v>273</v>
      </c>
      <c r="G119" s="18">
        <v>29</v>
      </c>
      <c r="H119" s="19">
        <v>2333.61</v>
      </c>
      <c r="I119" s="19">
        <f t="shared" si="18"/>
        <v>231.494112</v>
      </c>
      <c r="J119" s="29" t="s">
        <v>291</v>
      </c>
      <c r="K119" s="30">
        <v>26.3225806451613</v>
      </c>
      <c r="L119" s="31">
        <v>1366.45580645161</v>
      </c>
      <c r="M119" s="31">
        <f t="shared" si="19"/>
        <v>306.769328548386</v>
      </c>
      <c r="N119" s="32" t="s">
        <v>275</v>
      </c>
      <c r="O119" s="35">
        <f t="shared" si="20"/>
        <v>0.101715686274509</v>
      </c>
      <c r="P119" s="35">
        <f t="shared" si="21"/>
        <v>0.707783002554529</v>
      </c>
      <c r="Q119" s="40">
        <f t="shared" si="22"/>
        <v>-75.2752165483865</v>
      </c>
      <c r="R119" s="33">
        <f t="shared" si="23"/>
        <v>-0.1253</v>
      </c>
      <c r="S119" s="41">
        <v>0</v>
      </c>
      <c r="T119" s="42" t="s">
        <v>25</v>
      </c>
    </row>
    <row r="120" s="1" customFormat="1" customHeight="1" spans="1:20">
      <c r="A120" s="45">
        <v>513</v>
      </c>
      <c r="B120" s="46" t="s">
        <v>292</v>
      </c>
      <c r="C120" s="45" t="s">
        <v>285</v>
      </c>
      <c r="D120" s="16" t="s">
        <v>122</v>
      </c>
      <c r="E120" s="16">
        <v>11.2</v>
      </c>
      <c r="F120" s="17" t="s">
        <v>27</v>
      </c>
      <c r="G120" s="18">
        <v>117</v>
      </c>
      <c r="H120" s="19">
        <v>9455.63</v>
      </c>
      <c r="I120" s="19">
        <f t="shared" si="18"/>
        <v>2670.269912</v>
      </c>
      <c r="J120" s="29" t="s">
        <v>293</v>
      </c>
      <c r="K120" s="30">
        <v>117.096774193548</v>
      </c>
      <c r="L120" s="31">
        <v>8114.34806451613</v>
      </c>
      <c r="M120" s="31">
        <f t="shared" si="19"/>
        <v>2542.2252486129</v>
      </c>
      <c r="N120" s="32" t="s">
        <v>294</v>
      </c>
      <c r="O120" s="33">
        <f t="shared" si="20"/>
        <v>-0.000826446280988438</v>
      </c>
      <c r="P120" s="33">
        <f t="shared" si="21"/>
        <v>0.165297559929585</v>
      </c>
      <c r="Q120" s="40">
        <f t="shared" si="22"/>
        <v>128.044663387097</v>
      </c>
      <c r="R120" s="33">
        <f t="shared" si="23"/>
        <v>-0.0309</v>
      </c>
      <c r="S120" s="16"/>
      <c r="T120" s="16"/>
    </row>
    <row r="121" s="1" customFormat="1" customHeight="1" spans="1:20">
      <c r="A121" s="14">
        <v>545</v>
      </c>
      <c r="B121" s="15" t="s">
        <v>266</v>
      </c>
      <c r="C121" s="14" t="s">
        <v>194</v>
      </c>
      <c r="D121" s="16" t="s">
        <v>69</v>
      </c>
      <c r="E121" s="16">
        <v>11.13</v>
      </c>
      <c r="F121" s="17" t="s">
        <v>200</v>
      </c>
      <c r="G121" s="18">
        <v>24</v>
      </c>
      <c r="H121" s="19">
        <v>778</v>
      </c>
      <c r="I121" s="19">
        <f t="shared" si="18"/>
        <v>360.7586</v>
      </c>
      <c r="J121" s="29" t="s">
        <v>295</v>
      </c>
      <c r="K121" s="30">
        <v>32.6129032258064</v>
      </c>
      <c r="L121" s="31">
        <v>1529.10967741935</v>
      </c>
      <c r="M121" s="31">
        <f t="shared" si="19"/>
        <v>481.210815483869</v>
      </c>
      <c r="N121" s="32" t="s">
        <v>268</v>
      </c>
      <c r="O121" s="33">
        <f t="shared" si="20"/>
        <v>-0.264094955489613</v>
      </c>
      <c r="P121" s="33">
        <f t="shared" si="21"/>
        <v>-0.491207196260103</v>
      </c>
      <c r="Q121" s="40">
        <f t="shared" si="22"/>
        <v>-120.452215483869</v>
      </c>
      <c r="R121" s="33">
        <f t="shared" si="23"/>
        <v>0.149</v>
      </c>
      <c r="S121" s="16"/>
      <c r="T121" s="16"/>
    </row>
    <row r="122" s="1" customFormat="1" customHeight="1" spans="1:20">
      <c r="A122" s="14">
        <v>545</v>
      </c>
      <c r="B122" s="15" t="s">
        <v>266</v>
      </c>
      <c r="C122" s="14" t="s">
        <v>194</v>
      </c>
      <c r="D122" s="16" t="s">
        <v>69</v>
      </c>
      <c r="E122" s="16">
        <v>11.7</v>
      </c>
      <c r="F122" s="17" t="s">
        <v>200</v>
      </c>
      <c r="G122" s="18">
        <v>61</v>
      </c>
      <c r="H122" s="19">
        <v>6922.26</v>
      </c>
      <c r="I122" s="19">
        <f t="shared" si="18"/>
        <v>1552.662918</v>
      </c>
      <c r="J122" s="29" t="s">
        <v>296</v>
      </c>
      <c r="K122" s="30">
        <v>32.6129032258064</v>
      </c>
      <c r="L122" s="31">
        <v>1529.10967741935</v>
      </c>
      <c r="M122" s="31">
        <f t="shared" si="19"/>
        <v>481.210815483869</v>
      </c>
      <c r="N122" s="32" t="s">
        <v>268</v>
      </c>
      <c r="O122" s="35">
        <f t="shared" si="20"/>
        <v>0.8704253214639</v>
      </c>
      <c r="P122" s="35">
        <f t="shared" si="21"/>
        <v>3.52698724115236</v>
      </c>
      <c r="Q122" s="40">
        <f t="shared" si="22"/>
        <v>1071.45210251613</v>
      </c>
      <c r="R122" s="33">
        <f t="shared" si="23"/>
        <v>-0.0904</v>
      </c>
      <c r="S122" s="41">
        <v>0</v>
      </c>
      <c r="T122" s="42" t="s">
        <v>25</v>
      </c>
    </row>
    <row r="123" s="1" customFormat="1" customHeight="1" spans="1:20">
      <c r="A123" s="14">
        <v>545</v>
      </c>
      <c r="B123" s="15" t="s">
        <v>266</v>
      </c>
      <c r="C123" s="14" t="s">
        <v>194</v>
      </c>
      <c r="D123" s="16" t="s">
        <v>69</v>
      </c>
      <c r="E123" s="16">
        <v>11.14</v>
      </c>
      <c r="F123" s="17" t="s">
        <v>200</v>
      </c>
      <c r="G123" s="18">
        <v>29</v>
      </c>
      <c r="H123" s="19">
        <v>1500.69</v>
      </c>
      <c r="I123" s="19">
        <f t="shared" si="18"/>
        <v>525.991845</v>
      </c>
      <c r="J123" s="29" t="s">
        <v>297</v>
      </c>
      <c r="K123" s="30">
        <v>32.6129032258064</v>
      </c>
      <c r="L123" s="31">
        <v>1529.10967741935</v>
      </c>
      <c r="M123" s="31">
        <f t="shared" si="19"/>
        <v>481.210815483869</v>
      </c>
      <c r="N123" s="32" t="s">
        <v>268</v>
      </c>
      <c r="O123" s="33">
        <f t="shared" si="20"/>
        <v>-0.110781404549949</v>
      </c>
      <c r="P123" s="33">
        <f t="shared" si="21"/>
        <v>-0.0185857678092217</v>
      </c>
      <c r="Q123" s="40">
        <f t="shared" si="22"/>
        <v>44.7810295161306</v>
      </c>
      <c r="R123" s="33">
        <f t="shared" si="23"/>
        <v>0.0358</v>
      </c>
      <c r="S123" s="16"/>
      <c r="T123" s="16"/>
    </row>
    <row r="124" s="1" customFormat="1" customHeight="1" spans="1:20">
      <c r="A124" s="45">
        <v>102934</v>
      </c>
      <c r="B124" s="46" t="s">
        <v>298</v>
      </c>
      <c r="C124" s="45" t="s">
        <v>285</v>
      </c>
      <c r="D124" s="16" t="s">
        <v>20</v>
      </c>
      <c r="E124" s="16">
        <v>11.6</v>
      </c>
      <c r="F124" s="17" t="s">
        <v>21</v>
      </c>
      <c r="G124" s="18">
        <v>153</v>
      </c>
      <c r="H124" s="19">
        <v>20800.68</v>
      </c>
      <c r="I124" s="19">
        <f t="shared" si="18"/>
        <v>5406.096732</v>
      </c>
      <c r="J124" s="29" t="s">
        <v>299</v>
      </c>
      <c r="K124" s="30">
        <v>121.290322580645</v>
      </c>
      <c r="L124" s="31">
        <v>7939.61516129032</v>
      </c>
      <c r="M124" s="31">
        <f t="shared" si="19"/>
        <v>2172.27870812903</v>
      </c>
      <c r="N124" s="32" t="s">
        <v>300</v>
      </c>
      <c r="O124" s="35">
        <f t="shared" si="20"/>
        <v>0.261436170212768</v>
      </c>
      <c r="P124" s="35">
        <f t="shared" si="21"/>
        <v>1.61985997777499</v>
      </c>
      <c r="Q124" s="40">
        <f t="shared" si="22"/>
        <v>3233.81802387097</v>
      </c>
      <c r="R124" s="33">
        <f t="shared" si="23"/>
        <v>-0.0137</v>
      </c>
      <c r="S124" s="41">
        <v>0</v>
      </c>
      <c r="T124" s="42" t="s">
        <v>25</v>
      </c>
    </row>
    <row r="125" s="1" customFormat="1" customHeight="1" spans="1:20">
      <c r="A125" s="45">
        <v>102934</v>
      </c>
      <c r="B125" s="46" t="s">
        <v>298</v>
      </c>
      <c r="C125" s="45" t="s">
        <v>285</v>
      </c>
      <c r="D125" s="16" t="s">
        <v>20</v>
      </c>
      <c r="E125" s="16">
        <v>11.13</v>
      </c>
      <c r="F125" s="17" t="s">
        <v>21</v>
      </c>
      <c r="G125" s="18">
        <v>131</v>
      </c>
      <c r="H125" s="19">
        <v>8579.44</v>
      </c>
      <c r="I125" s="19">
        <f t="shared" si="18"/>
        <v>2845.800248</v>
      </c>
      <c r="J125" s="29" t="s">
        <v>301</v>
      </c>
      <c r="K125" s="30">
        <v>121.290322580645</v>
      </c>
      <c r="L125" s="31">
        <v>7939.61516129032</v>
      </c>
      <c r="M125" s="31">
        <f t="shared" si="19"/>
        <v>2172.27870812903</v>
      </c>
      <c r="N125" s="32" t="s">
        <v>300</v>
      </c>
      <c r="O125" s="33">
        <f t="shared" si="20"/>
        <v>0.0800531914893632</v>
      </c>
      <c r="P125" s="33">
        <f t="shared" si="21"/>
        <v>0.080586379278073</v>
      </c>
      <c r="Q125" s="40">
        <f t="shared" si="22"/>
        <v>673.521539870968</v>
      </c>
      <c r="R125" s="33">
        <f t="shared" si="23"/>
        <v>0.0581</v>
      </c>
      <c r="S125" s="16"/>
      <c r="T125" s="16"/>
    </row>
    <row r="126" s="1" customFormat="1" customHeight="1" spans="1:20">
      <c r="A126" s="45">
        <v>379</v>
      </c>
      <c r="B126" s="46" t="s">
        <v>302</v>
      </c>
      <c r="C126" s="45" t="s">
        <v>285</v>
      </c>
      <c r="D126" s="16" t="s">
        <v>122</v>
      </c>
      <c r="E126" s="16">
        <v>11.6</v>
      </c>
      <c r="F126" s="17" t="s">
        <v>21</v>
      </c>
      <c r="G126" s="18">
        <v>140</v>
      </c>
      <c r="H126" s="19">
        <v>14672.06</v>
      </c>
      <c r="I126" s="19">
        <f t="shared" si="18"/>
        <v>3848.481338</v>
      </c>
      <c r="J126" s="29" t="s">
        <v>303</v>
      </c>
      <c r="K126" s="30">
        <v>115</v>
      </c>
      <c r="L126" s="31">
        <v>8072.56903225806</v>
      </c>
      <c r="M126" s="31">
        <f t="shared" si="19"/>
        <v>2182.82266632258</v>
      </c>
      <c r="N126" s="32" t="s">
        <v>304</v>
      </c>
      <c r="O126" s="35">
        <f t="shared" si="20"/>
        <v>0.217391304347826</v>
      </c>
      <c r="P126" s="35">
        <f t="shared" si="21"/>
        <v>0.817520536692881</v>
      </c>
      <c r="Q126" s="40">
        <f t="shared" si="22"/>
        <v>1665.65867167742</v>
      </c>
      <c r="R126" s="33">
        <f t="shared" si="23"/>
        <v>-0.0081</v>
      </c>
      <c r="S126" s="41">
        <v>0</v>
      </c>
      <c r="T126" s="42" t="s">
        <v>25</v>
      </c>
    </row>
    <row r="127" s="1" customFormat="1" customHeight="1" spans="1:20">
      <c r="A127" s="45">
        <v>379</v>
      </c>
      <c r="B127" s="46" t="s">
        <v>302</v>
      </c>
      <c r="C127" s="45" t="s">
        <v>285</v>
      </c>
      <c r="D127" s="16" t="s">
        <v>122</v>
      </c>
      <c r="E127" s="16">
        <v>11.13</v>
      </c>
      <c r="F127" s="17" t="s">
        <v>21</v>
      </c>
      <c r="G127" s="18">
        <v>106</v>
      </c>
      <c r="H127" s="19">
        <v>10139.04</v>
      </c>
      <c r="I127" s="19">
        <f t="shared" si="18"/>
        <v>2145.420864</v>
      </c>
      <c r="J127" s="29" t="s">
        <v>305</v>
      </c>
      <c r="K127" s="30">
        <v>115</v>
      </c>
      <c r="L127" s="31">
        <v>8072.56903225806</v>
      </c>
      <c r="M127" s="31">
        <f t="shared" si="19"/>
        <v>2182.82266632258</v>
      </c>
      <c r="N127" s="32" t="s">
        <v>304</v>
      </c>
      <c r="O127" s="34">
        <f t="shared" si="20"/>
        <v>-0.0782608695652174</v>
      </c>
      <c r="P127" s="35">
        <f t="shared" si="21"/>
        <v>0.255986781839127</v>
      </c>
      <c r="Q127" s="40">
        <f t="shared" si="22"/>
        <v>-37.401802322579</v>
      </c>
      <c r="R127" s="33">
        <f t="shared" si="23"/>
        <v>-0.0588</v>
      </c>
      <c r="S127" s="41">
        <v>0</v>
      </c>
      <c r="T127" s="16"/>
    </row>
    <row r="128" s="1" customFormat="1" customHeight="1" spans="1:20">
      <c r="A128" s="45">
        <v>357</v>
      </c>
      <c r="B128" s="46" t="s">
        <v>306</v>
      </c>
      <c r="C128" s="45" t="s">
        <v>285</v>
      </c>
      <c r="D128" s="16" t="s">
        <v>20</v>
      </c>
      <c r="E128" s="16">
        <v>11.6</v>
      </c>
      <c r="F128" s="17" t="s">
        <v>307</v>
      </c>
      <c r="G128" s="18">
        <v>104</v>
      </c>
      <c r="H128" s="19">
        <v>17343.38</v>
      </c>
      <c r="I128" s="19">
        <f t="shared" si="18"/>
        <v>3231.071694</v>
      </c>
      <c r="J128" s="29" t="s">
        <v>308</v>
      </c>
      <c r="K128" s="30">
        <v>97.3225806451613</v>
      </c>
      <c r="L128" s="31">
        <v>6749.48580645161</v>
      </c>
      <c r="M128" s="31">
        <f t="shared" si="19"/>
        <v>1824.38601348387</v>
      </c>
      <c r="N128" s="32" t="s">
        <v>309</v>
      </c>
      <c r="O128" s="35">
        <f t="shared" si="20"/>
        <v>0.0686112031819688</v>
      </c>
      <c r="P128" s="35">
        <f t="shared" si="21"/>
        <v>1.56958537247712</v>
      </c>
      <c r="Q128" s="40">
        <f t="shared" si="22"/>
        <v>1406.68568051613</v>
      </c>
      <c r="R128" s="33">
        <f t="shared" si="23"/>
        <v>-0.084</v>
      </c>
      <c r="S128" s="41">
        <v>0</v>
      </c>
      <c r="T128" s="42" t="s">
        <v>25</v>
      </c>
    </row>
    <row r="129" s="1" customFormat="1" customHeight="1" spans="1:20">
      <c r="A129" s="45">
        <v>117491</v>
      </c>
      <c r="B129" s="46" t="s">
        <v>284</v>
      </c>
      <c r="C129" s="45" t="s">
        <v>285</v>
      </c>
      <c r="D129" s="16" t="s">
        <v>31</v>
      </c>
      <c r="E129" s="16">
        <v>11.8</v>
      </c>
      <c r="F129" s="17" t="s">
        <v>286</v>
      </c>
      <c r="G129" s="18">
        <v>62</v>
      </c>
      <c r="H129" s="19">
        <v>6944.14</v>
      </c>
      <c r="I129" s="19">
        <f t="shared" si="18"/>
        <v>1240.223404</v>
      </c>
      <c r="J129" s="29" t="s">
        <v>310</v>
      </c>
      <c r="K129" s="30">
        <v>83.3870967741936</v>
      </c>
      <c r="L129" s="31">
        <v>9677.05677419355</v>
      </c>
      <c r="M129" s="31">
        <f t="shared" si="19"/>
        <v>1626.71324374194</v>
      </c>
      <c r="N129" s="32" t="s">
        <v>288</v>
      </c>
      <c r="O129" s="33">
        <f t="shared" si="20"/>
        <v>-0.256479690522244</v>
      </c>
      <c r="P129" s="33">
        <f t="shared" si="21"/>
        <v>-0.282411981035556</v>
      </c>
      <c r="Q129" s="40">
        <f t="shared" si="22"/>
        <v>-386.489839741936</v>
      </c>
      <c r="R129" s="33">
        <f t="shared" si="23"/>
        <v>0.0105</v>
      </c>
      <c r="S129" s="16"/>
      <c r="T129" s="42"/>
    </row>
    <row r="130" s="1" customFormat="1" customHeight="1" spans="1:20">
      <c r="A130" s="45">
        <v>105267</v>
      </c>
      <c r="B130" s="46" t="s">
        <v>311</v>
      </c>
      <c r="C130" s="45" t="s">
        <v>285</v>
      </c>
      <c r="D130" s="16" t="s">
        <v>31</v>
      </c>
      <c r="E130" s="16">
        <v>11.1</v>
      </c>
      <c r="F130" s="17" t="s">
        <v>139</v>
      </c>
      <c r="G130" s="18">
        <v>115</v>
      </c>
      <c r="H130" s="19">
        <v>6550.3</v>
      </c>
      <c r="I130" s="19">
        <f t="shared" si="18"/>
        <v>2657.45671</v>
      </c>
      <c r="J130" s="29" t="s">
        <v>312</v>
      </c>
      <c r="K130" s="30">
        <v>104.354838709677</v>
      </c>
      <c r="L130" s="31">
        <v>6685.27806451613</v>
      </c>
      <c r="M130" s="31">
        <f t="shared" si="19"/>
        <v>2107.86817374194</v>
      </c>
      <c r="N130" s="32" t="s">
        <v>81</v>
      </c>
      <c r="O130" s="33">
        <f t="shared" si="20"/>
        <v>0.102009273570329</v>
      </c>
      <c r="P130" s="33">
        <f t="shared" si="21"/>
        <v>-0.0201903440984095</v>
      </c>
      <c r="Q130" s="40">
        <f t="shared" si="22"/>
        <v>549.588536258064</v>
      </c>
      <c r="R130" s="33">
        <f t="shared" si="23"/>
        <v>0.0904</v>
      </c>
      <c r="S130" s="16"/>
      <c r="T130" s="16"/>
    </row>
    <row r="131" s="1" customFormat="1" customHeight="1" spans="1:20">
      <c r="A131" s="45">
        <v>357</v>
      </c>
      <c r="B131" s="46" t="s">
        <v>306</v>
      </c>
      <c r="C131" s="45" t="s">
        <v>285</v>
      </c>
      <c r="D131" s="16" t="s">
        <v>20</v>
      </c>
      <c r="E131" s="16">
        <v>11.13</v>
      </c>
      <c r="F131" s="17" t="s">
        <v>307</v>
      </c>
      <c r="G131" s="18">
        <v>84</v>
      </c>
      <c r="H131" s="19">
        <v>10312.31</v>
      </c>
      <c r="I131" s="19">
        <f t="shared" si="18"/>
        <v>737.330165</v>
      </c>
      <c r="J131" s="29" t="s">
        <v>313</v>
      </c>
      <c r="K131" s="30">
        <v>97.3225806451613</v>
      </c>
      <c r="L131" s="31">
        <v>6749.48580645161</v>
      </c>
      <c r="M131" s="31">
        <f t="shared" si="19"/>
        <v>1824.38601348387</v>
      </c>
      <c r="N131" s="32" t="s">
        <v>309</v>
      </c>
      <c r="O131" s="34">
        <f t="shared" si="20"/>
        <v>-0.136890951276102</v>
      </c>
      <c r="P131" s="35">
        <f t="shared" si="21"/>
        <v>0.527866017607268</v>
      </c>
      <c r="Q131" s="40">
        <f t="shared" si="22"/>
        <v>-1087.05584848387</v>
      </c>
      <c r="R131" s="33">
        <f t="shared" si="23"/>
        <v>-0.1988</v>
      </c>
      <c r="S131" s="41">
        <v>0</v>
      </c>
      <c r="T131" s="16"/>
    </row>
    <row r="132" s="1" customFormat="1" customHeight="1" spans="1:20">
      <c r="A132" s="45">
        <v>359</v>
      </c>
      <c r="B132" s="46" t="s">
        <v>314</v>
      </c>
      <c r="C132" s="45" t="s">
        <v>285</v>
      </c>
      <c r="D132" s="16" t="s">
        <v>31</v>
      </c>
      <c r="E132" s="16">
        <v>11.6</v>
      </c>
      <c r="F132" s="17" t="s">
        <v>21</v>
      </c>
      <c r="G132" s="18">
        <v>112</v>
      </c>
      <c r="H132" s="19">
        <v>8708.69</v>
      </c>
      <c r="I132" s="19">
        <f t="shared" ref="I132:I163" si="24">H132*J132</f>
        <v>2718.853018</v>
      </c>
      <c r="J132" s="29" t="s">
        <v>315</v>
      </c>
      <c r="K132" s="30">
        <v>101.838709677419</v>
      </c>
      <c r="L132" s="31">
        <v>6912.44483870968</v>
      </c>
      <c r="M132" s="31">
        <f t="shared" ref="M132:M163" si="25">L132*N132</f>
        <v>1737.09738796774</v>
      </c>
      <c r="N132" s="32" t="s">
        <v>316</v>
      </c>
      <c r="O132" s="33">
        <f t="shared" ref="O132:O163" si="26">(G132-K132)/K132</f>
        <v>0.0997782705099816</v>
      </c>
      <c r="P132" s="33">
        <f t="shared" ref="P132:P163" si="27">(H132-L132)/L132</f>
        <v>0.259856708183963</v>
      </c>
      <c r="Q132" s="40">
        <f t="shared" ref="Q132:Q163" si="28">I132-M132</f>
        <v>981.755630032257</v>
      </c>
      <c r="R132" s="33">
        <f t="shared" ref="R132:R163" si="29">J132-N132</f>
        <v>0.0609</v>
      </c>
      <c r="S132" s="16"/>
      <c r="T132" s="42"/>
    </row>
    <row r="133" s="1" customFormat="1" customHeight="1" spans="1:20">
      <c r="A133" s="21">
        <v>103199</v>
      </c>
      <c r="B133" s="22" t="s">
        <v>170</v>
      </c>
      <c r="C133" s="21" t="s">
        <v>117</v>
      </c>
      <c r="D133" s="16" t="s">
        <v>63</v>
      </c>
      <c r="E133" s="16">
        <v>11.14</v>
      </c>
      <c r="F133" s="17" t="s">
        <v>147</v>
      </c>
      <c r="G133" s="18">
        <v>74</v>
      </c>
      <c r="H133" s="19">
        <v>4330.84</v>
      </c>
      <c r="I133" s="19">
        <f t="shared" si="24"/>
        <v>1300.118168</v>
      </c>
      <c r="J133" s="29" t="s">
        <v>177</v>
      </c>
      <c r="K133" s="30">
        <v>98.7741935483871</v>
      </c>
      <c r="L133" s="31">
        <v>4672.64</v>
      </c>
      <c r="M133" s="31">
        <f t="shared" si="25"/>
        <v>1440.107648</v>
      </c>
      <c r="N133" s="32" t="s">
        <v>172</v>
      </c>
      <c r="O133" s="33">
        <f t="shared" si="26"/>
        <v>-0.250816459830176</v>
      </c>
      <c r="P133" s="33">
        <f t="shared" si="27"/>
        <v>-0.0731492261334064</v>
      </c>
      <c r="Q133" s="40">
        <f t="shared" si="28"/>
        <v>-139.98948</v>
      </c>
      <c r="R133" s="33">
        <f t="shared" si="29"/>
        <v>-0.00800000000000001</v>
      </c>
      <c r="S133" s="16"/>
      <c r="T133" s="16"/>
    </row>
    <row r="134" s="1" customFormat="1" customHeight="1" spans="1:20">
      <c r="A134" s="45">
        <v>111219</v>
      </c>
      <c r="B134" s="46" t="s">
        <v>317</v>
      </c>
      <c r="C134" s="45" t="s">
        <v>285</v>
      </c>
      <c r="D134" s="16" t="s">
        <v>31</v>
      </c>
      <c r="E134" s="16">
        <v>11.7</v>
      </c>
      <c r="F134" s="17" t="s">
        <v>21</v>
      </c>
      <c r="G134" s="18">
        <v>49</v>
      </c>
      <c r="H134" s="19">
        <v>6843.77</v>
      </c>
      <c r="I134" s="19">
        <f t="shared" si="24"/>
        <v>1630.870391</v>
      </c>
      <c r="J134" s="29" t="s">
        <v>318</v>
      </c>
      <c r="K134" s="30">
        <v>94.7096774193548</v>
      </c>
      <c r="L134" s="31">
        <v>6427.30677419355</v>
      </c>
      <c r="M134" s="31">
        <f t="shared" si="25"/>
        <v>1982.82413983871</v>
      </c>
      <c r="N134" s="32" t="s">
        <v>319</v>
      </c>
      <c r="O134" s="33">
        <f t="shared" si="26"/>
        <v>-0.482629427792915</v>
      </c>
      <c r="P134" s="33">
        <f t="shared" si="27"/>
        <v>0.0647959153713656</v>
      </c>
      <c r="Q134" s="40">
        <f t="shared" si="28"/>
        <v>-351.95374883871</v>
      </c>
      <c r="R134" s="33">
        <f t="shared" si="29"/>
        <v>-0.0702</v>
      </c>
      <c r="S134" s="16"/>
      <c r="T134" s="42"/>
    </row>
    <row r="135" s="1" customFormat="1" customHeight="1" spans="1:20">
      <c r="A135" s="14">
        <v>113008</v>
      </c>
      <c r="B135" s="15" t="s">
        <v>277</v>
      </c>
      <c r="C135" s="14" t="s">
        <v>194</v>
      </c>
      <c r="D135" s="16" t="s">
        <v>278</v>
      </c>
      <c r="E135" s="16">
        <v>11.12</v>
      </c>
      <c r="F135" s="17" t="s">
        <v>279</v>
      </c>
      <c r="G135" s="18">
        <v>19</v>
      </c>
      <c r="H135" s="19">
        <v>1352.8</v>
      </c>
      <c r="I135" s="19">
        <f t="shared" si="24"/>
        <v>310.06176</v>
      </c>
      <c r="J135" s="29" t="s">
        <v>320</v>
      </c>
      <c r="K135" s="30">
        <v>22.1612903225806</v>
      </c>
      <c r="L135" s="31">
        <v>1067.25290322581</v>
      </c>
      <c r="M135" s="31">
        <f t="shared" si="25"/>
        <v>295.842504774195</v>
      </c>
      <c r="N135" s="32" t="s">
        <v>281</v>
      </c>
      <c r="O135" s="33">
        <f t="shared" si="26"/>
        <v>-0.142649199417757</v>
      </c>
      <c r="P135" s="33">
        <f t="shared" si="27"/>
        <v>0.267553356764</v>
      </c>
      <c r="Q135" s="40">
        <f t="shared" si="28"/>
        <v>14.2192552258055</v>
      </c>
      <c r="R135" s="33">
        <f t="shared" si="29"/>
        <v>-0.048</v>
      </c>
      <c r="S135" s="16"/>
      <c r="T135" s="16"/>
    </row>
    <row r="136" s="1" customFormat="1" customHeight="1" spans="1:20">
      <c r="A136" s="14">
        <v>113008</v>
      </c>
      <c r="B136" s="15" t="s">
        <v>277</v>
      </c>
      <c r="C136" s="14" t="s">
        <v>194</v>
      </c>
      <c r="D136" s="16" t="s">
        <v>278</v>
      </c>
      <c r="E136" s="16">
        <v>11.6</v>
      </c>
      <c r="F136" s="17" t="s">
        <v>279</v>
      </c>
      <c r="G136" s="18">
        <v>42</v>
      </c>
      <c r="H136" s="19">
        <v>3343.66</v>
      </c>
      <c r="I136" s="19">
        <f t="shared" si="24"/>
        <v>707.852822</v>
      </c>
      <c r="J136" s="29" t="s">
        <v>321</v>
      </c>
      <c r="K136" s="30">
        <v>22.1612903225806</v>
      </c>
      <c r="L136" s="31">
        <v>1067.25290322581</v>
      </c>
      <c r="M136" s="31">
        <f t="shared" si="25"/>
        <v>295.842504774195</v>
      </c>
      <c r="N136" s="32" t="s">
        <v>281</v>
      </c>
      <c r="O136" s="33">
        <f t="shared" si="26"/>
        <v>0.895196506550222</v>
      </c>
      <c r="P136" s="33">
        <f t="shared" si="27"/>
        <v>2.13295938562797</v>
      </c>
      <c r="Q136" s="40">
        <f t="shared" si="28"/>
        <v>412.010317225806</v>
      </c>
      <c r="R136" s="33">
        <f t="shared" si="29"/>
        <v>-0.0655</v>
      </c>
      <c r="S136" s="16"/>
      <c r="T136" s="42"/>
    </row>
    <row r="137" s="1" customFormat="1" customHeight="1" spans="1:20">
      <c r="A137" s="14">
        <v>113008</v>
      </c>
      <c r="B137" s="15" t="s">
        <v>277</v>
      </c>
      <c r="C137" s="14" t="s">
        <v>194</v>
      </c>
      <c r="D137" s="16" t="s">
        <v>278</v>
      </c>
      <c r="E137" s="16">
        <v>11.13</v>
      </c>
      <c r="F137" s="17" t="s">
        <v>279</v>
      </c>
      <c r="G137" s="18">
        <v>20</v>
      </c>
      <c r="H137" s="19">
        <v>612.81</v>
      </c>
      <c r="I137" s="19">
        <f t="shared" si="24"/>
        <v>211.051764</v>
      </c>
      <c r="J137" s="29" t="s">
        <v>322</v>
      </c>
      <c r="K137" s="30">
        <v>22.1612903225806</v>
      </c>
      <c r="L137" s="31">
        <v>1067.25290322581</v>
      </c>
      <c r="M137" s="31">
        <f t="shared" si="25"/>
        <v>295.842504774195</v>
      </c>
      <c r="N137" s="32" t="s">
        <v>281</v>
      </c>
      <c r="O137" s="33">
        <f t="shared" si="26"/>
        <v>-0.0975254730713228</v>
      </c>
      <c r="P137" s="33">
        <f t="shared" si="27"/>
        <v>-0.425806200060211</v>
      </c>
      <c r="Q137" s="40">
        <f t="shared" si="28"/>
        <v>-84.7907407741946</v>
      </c>
      <c r="R137" s="33">
        <f t="shared" si="29"/>
        <v>0.0672</v>
      </c>
      <c r="S137" s="16"/>
      <c r="T137" s="16"/>
    </row>
    <row r="138" s="1" customFormat="1" customHeight="1" spans="1:20">
      <c r="A138" s="45">
        <v>106399</v>
      </c>
      <c r="B138" s="46" t="s">
        <v>323</v>
      </c>
      <c r="C138" s="45" t="s">
        <v>285</v>
      </c>
      <c r="D138" s="16" t="s">
        <v>31</v>
      </c>
      <c r="E138" s="16">
        <v>11.5</v>
      </c>
      <c r="F138" s="17" t="s">
        <v>27</v>
      </c>
      <c r="G138" s="18">
        <v>128</v>
      </c>
      <c r="H138" s="19">
        <v>8258.2</v>
      </c>
      <c r="I138" s="19">
        <f t="shared" si="24"/>
        <v>2616.19776</v>
      </c>
      <c r="J138" s="29" t="s">
        <v>324</v>
      </c>
      <c r="K138" s="30">
        <v>94.4516129032258</v>
      </c>
      <c r="L138" s="31">
        <v>6421.50225806452</v>
      </c>
      <c r="M138" s="31">
        <f t="shared" si="25"/>
        <v>1948.92593532258</v>
      </c>
      <c r="N138" s="32" t="s">
        <v>325</v>
      </c>
      <c r="O138" s="33">
        <f t="shared" si="26"/>
        <v>0.355191256830601</v>
      </c>
      <c r="P138" s="33">
        <f t="shared" si="27"/>
        <v>0.286023062536316</v>
      </c>
      <c r="Q138" s="40">
        <f t="shared" si="28"/>
        <v>667.271824677418</v>
      </c>
      <c r="R138" s="33">
        <f t="shared" si="29"/>
        <v>0.0133</v>
      </c>
      <c r="S138" s="16"/>
      <c r="T138" s="16"/>
    </row>
    <row r="139" s="1" customFormat="1" customHeight="1" spans="1:20">
      <c r="A139" s="45">
        <v>513</v>
      </c>
      <c r="B139" s="46" t="s">
        <v>292</v>
      </c>
      <c r="C139" s="45" t="s">
        <v>285</v>
      </c>
      <c r="D139" s="16" t="s">
        <v>122</v>
      </c>
      <c r="E139" s="16">
        <v>11.9</v>
      </c>
      <c r="F139" s="17" t="s">
        <v>27</v>
      </c>
      <c r="G139" s="18">
        <v>100</v>
      </c>
      <c r="H139" s="19">
        <v>6766.54</v>
      </c>
      <c r="I139" s="19">
        <f t="shared" si="24"/>
        <v>2268.820862</v>
      </c>
      <c r="J139" s="29" t="s">
        <v>162</v>
      </c>
      <c r="K139" s="30">
        <v>117.096774193548</v>
      </c>
      <c r="L139" s="31">
        <v>8114.34806451613</v>
      </c>
      <c r="M139" s="31">
        <f t="shared" si="25"/>
        <v>2542.2252486129</v>
      </c>
      <c r="N139" s="32" t="s">
        <v>294</v>
      </c>
      <c r="O139" s="33">
        <f t="shared" si="26"/>
        <v>-0.14600550964187</v>
      </c>
      <c r="P139" s="33">
        <f t="shared" si="27"/>
        <v>-0.16610183021481</v>
      </c>
      <c r="Q139" s="40">
        <f t="shared" si="28"/>
        <v>-273.404386612903</v>
      </c>
      <c r="R139" s="33">
        <f t="shared" si="29"/>
        <v>0.022</v>
      </c>
      <c r="S139" s="16"/>
      <c r="T139" s="42"/>
    </row>
    <row r="140" s="1" customFormat="1" customHeight="1" spans="1:20">
      <c r="A140" s="45">
        <v>106569</v>
      </c>
      <c r="B140" s="46" t="s">
        <v>326</v>
      </c>
      <c r="C140" s="45" t="s">
        <v>285</v>
      </c>
      <c r="D140" s="16" t="s">
        <v>31</v>
      </c>
      <c r="E140" s="16">
        <v>11.2</v>
      </c>
      <c r="F140" s="17" t="s">
        <v>21</v>
      </c>
      <c r="G140" s="18">
        <v>71</v>
      </c>
      <c r="H140" s="19">
        <v>6319.16</v>
      </c>
      <c r="I140" s="19">
        <f t="shared" si="24"/>
        <v>2171.263376</v>
      </c>
      <c r="J140" s="29" t="s">
        <v>274</v>
      </c>
      <c r="K140" s="30">
        <v>75.5806451612903</v>
      </c>
      <c r="L140" s="31">
        <v>6047.78387096774</v>
      </c>
      <c r="M140" s="31">
        <f t="shared" si="25"/>
        <v>1924.40482774193</v>
      </c>
      <c r="N140" s="32" t="s">
        <v>327</v>
      </c>
      <c r="O140" s="33">
        <f t="shared" si="26"/>
        <v>-0.0606060606060604</v>
      </c>
      <c r="P140" s="33">
        <f t="shared" si="27"/>
        <v>0.0448719952336583</v>
      </c>
      <c r="Q140" s="40">
        <f t="shared" si="28"/>
        <v>246.858548258065</v>
      </c>
      <c r="R140" s="33">
        <f t="shared" si="29"/>
        <v>0.0254</v>
      </c>
      <c r="S140" s="16"/>
      <c r="T140" s="16"/>
    </row>
    <row r="141" s="1" customFormat="1" customHeight="1" spans="1:20">
      <c r="A141" s="45">
        <v>359</v>
      </c>
      <c r="B141" s="46" t="s">
        <v>314</v>
      </c>
      <c r="C141" s="45" t="s">
        <v>285</v>
      </c>
      <c r="D141" s="16" t="s">
        <v>31</v>
      </c>
      <c r="E141" s="16">
        <v>11.13</v>
      </c>
      <c r="F141" s="17" t="s">
        <v>21</v>
      </c>
      <c r="G141" s="18">
        <v>117</v>
      </c>
      <c r="H141" s="19">
        <v>7976.33</v>
      </c>
      <c r="I141" s="19">
        <f t="shared" si="24"/>
        <v>1554.586717</v>
      </c>
      <c r="J141" s="29" t="s">
        <v>328</v>
      </c>
      <c r="K141" s="30">
        <v>101.838709677419</v>
      </c>
      <c r="L141" s="31">
        <v>6912.44483870968</v>
      </c>
      <c r="M141" s="31">
        <f t="shared" si="25"/>
        <v>1737.09738796774</v>
      </c>
      <c r="N141" s="32" t="s">
        <v>316</v>
      </c>
      <c r="O141" s="33">
        <f t="shared" si="26"/>
        <v>0.148875514729177</v>
      </c>
      <c r="P141" s="33">
        <f t="shared" si="27"/>
        <v>0.153908665618938</v>
      </c>
      <c r="Q141" s="40">
        <f t="shared" si="28"/>
        <v>-182.510670967742</v>
      </c>
      <c r="R141" s="33">
        <f t="shared" si="29"/>
        <v>-0.0564</v>
      </c>
      <c r="S141" s="16"/>
      <c r="T141" s="16"/>
    </row>
    <row r="142" s="1" customFormat="1" customHeight="1" spans="1:20">
      <c r="A142" s="45">
        <v>103198</v>
      </c>
      <c r="B142" s="46" t="s">
        <v>329</v>
      </c>
      <c r="C142" s="45" t="s">
        <v>285</v>
      </c>
      <c r="D142" s="16" t="s">
        <v>31</v>
      </c>
      <c r="E142" s="16">
        <v>11.6</v>
      </c>
      <c r="F142" s="17" t="s">
        <v>330</v>
      </c>
      <c r="G142" s="18">
        <v>156</v>
      </c>
      <c r="H142" s="19">
        <v>16258.36</v>
      </c>
      <c r="I142" s="19">
        <f t="shared" si="24"/>
        <v>2414.36646</v>
      </c>
      <c r="J142" s="29" t="s">
        <v>331</v>
      </c>
      <c r="K142" s="30">
        <v>117.225806451613</v>
      </c>
      <c r="L142" s="31">
        <v>6016.24709677419</v>
      </c>
      <c r="M142" s="31">
        <f t="shared" si="25"/>
        <v>1680.33781412903</v>
      </c>
      <c r="N142" s="32" t="s">
        <v>332</v>
      </c>
      <c r="O142" s="35">
        <f t="shared" si="26"/>
        <v>0.33076499724821</v>
      </c>
      <c r="P142" s="35">
        <f t="shared" si="27"/>
        <v>1.7024089500442</v>
      </c>
      <c r="Q142" s="40">
        <f t="shared" si="28"/>
        <v>734.028645870969</v>
      </c>
      <c r="R142" s="33">
        <f t="shared" si="29"/>
        <v>-0.1308</v>
      </c>
      <c r="S142" s="41">
        <v>0</v>
      </c>
      <c r="T142" s="42" t="s">
        <v>25</v>
      </c>
    </row>
    <row r="143" s="1" customFormat="1" customHeight="1" spans="1:20">
      <c r="A143" s="14">
        <v>515</v>
      </c>
      <c r="B143" s="15" t="s">
        <v>229</v>
      </c>
      <c r="C143" s="14" t="s">
        <v>194</v>
      </c>
      <c r="D143" s="16" t="s">
        <v>31</v>
      </c>
      <c r="E143" s="44">
        <v>11.1</v>
      </c>
      <c r="F143" s="17" t="s">
        <v>230</v>
      </c>
      <c r="G143" s="18">
        <v>117</v>
      </c>
      <c r="H143" s="19">
        <v>7583.04</v>
      </c>
      <c r="I143" s="19">
        <f t="shared" si="24"/>
        <v>2788.283808</v>
      </c>
      <c r="J143" s="29" t="s">
        <v>333</v>
      </c>
      <c r="K143" s="30">
        <v>99.1612903225806</v>
      </c>
      <c r="L143" s="31">
        <v>5719.66161290323</v>
      </c>
      <c r="M143" s="31">
        <f t="shared" si="25"/>
        <v>1536.8730753871</v>
      </c>
      <c r="N143" s="32" t="s">
        <v>231</v>
      </c>
      <c r="O143" s="33">
        <f t="shared" si="26"/>
        <v>0.179895901106051</v>
      </c>
      <c r="P143" s="33">
        <f t="shared" si="27"/>
        <v>0.325784725252469</v>
      </c>
      <c r="Q143" s="40">
        <f t="shared" si="28"/>
        <v>1251.4107326129</v>
      </c>
      <c r="R143" s="33">
        <f t="shared" si="29"/>
        <v>0.099</v>
      </c>
      <c r="S143" s="16"/>
      <c r="T143" s="42"/>
    </row>
    <row r="144" s="1" customFormat="1" customHeight="1" spans="1:20">
      <c r="A144" s="45">
        <v>726</v>
      </c>
      <c r="B144" s="46" t="s">
        <v>334</v>
      </c>
      <c r="C144" s="45" t="s">
        <v>285</v>
      </c>
      <c r="D144" s="16" t="s">
        <v>31</v>
      </c>
      <c r="E144" s="17">
        <v>11.3</v>
      </c>
      <c r="F144" s="17" t="s">
        <v>335</v>
      </c>
      <c r="G144" s="18">
        <v>109</v>
      </c>
      <c r="H144" s="19">
        <v>6150.83</v>
      </c>
      <c r="I144" s="19">
        <f t="shared" si="24"/>
        <v>2103.58386</v>
      </c>
      <c r="J144" s="29" t="s">
        <v>336</v>
      </c>
      <c r="K144" s="30">
        <v>97.6129032258064</v>
      </c>
      <c r="L144" s="31">
        <v>5868.74387096774</v>
      </c>
      <c r="M144" s="31">
        <f t="shared" si="25"/>
        <v>1666.72325935484</v>
      </c>
      <c r="N144" s="32" t="s">
        <v>77</v>
      </c>
      <c r="O144" s="33">
        <f t="shared" si="26"/>
        <v>0.116655651024455</v>
      </c>
      <c r="P144" s="33">
        <f t="shared" si="27"/>
        <v>0.0480658442818948</v>
      </c>
      <c r="Q144" s="40">
        <f t="shared" si="28"/>
        <v>436.860600645162</v>
      </c>
      <c r="R144" s="33">
        <f t="shared" si="29"/>
        <v>0.0580000000000001</v>
      </c>
      <c r="S144" s="16"/>
      <c r="T144" s="16"/>
    </row>
    <row r="145" s="1" customFormat="1" customHeight="1" spans="1:20">
      <c r="A145" s="45">
        <v>103198</v>
      </c>
      <c r="B145" s="46" t="s">
        <v>329</v>
      </c>
      <c r="C145" s="45" t="s">
        <v>285</v>
      </c>
      <c r="D145" s="16" t="s">
        <v>31</v>
      </c>
      <c r="E145" s="16">
        <v>11.13</v>
      </c>
      <c r="F145" s="17" t="s">
        <v>330</v>
      </c>
      <c r="G145" s="18">
        <v>94</v>
      </c>
      <c r="H145" s="19">
        <v>5801.28</v>
      </c>
      <c r="I145" s="19">
        <f t="shared" si="24"/>
        <v>1767.650016</v>
      </c>
      <c r="J145" s="29" t="s">
        <v>337</v>
      </c>
      <c r="K145" s="30">
        <v>117.225806451613</v>
      </c>
      <c r="L145" s="31">
        <v>6016.24709677419</v>
      </c>
      <c r="M145" s="31">
        <f t="shared" si="25"/>
        <v>1680.33781412903</v>
      </c>
      <c r="N145" s="32" t="s">
        <v>332</v>
      </c>
      <c r="O145" s="33">
        <f t="shared" si="26"/>
        <v>-0.198128783709412</v>
      </c>
      <c r="P145" s="33">
        <f t="shared" si="27"/>
        <v>-0.0357310950358824</v>
      </c>
      <c r="Q145" s="40">
        <f t="shared" si="28"/>
        <v>87.3122018709685</v>
      </c>
      <c r="R145" s="33">
        <f t="shared" si="29"/>
        <v>0.0254</v>
      </c>
      <c r="S145" s="16"/>
      <c r="T145" s="16"/>
    </row>
    <row r="146" s="1" customFormat="1" customHeight="1" spans="1:20">
      <c r="A146" s="45">
        <v>102565</v>
      </c>
      <c r="B146" s="46" t="s">
        <v>338</v>
      </c>
      <c r="C146" s="45" t="s">
        <v>285</v>
      </c>
      <c r="D146" s="16" t="s">
        <v>44</v>
      </c>
      <c r="E146" s="16">
        <v>11.6</v>
      </c>
      <c r="F146" s="17" t="s">
        <v>21</v>
      </c>
      <c r="G146" s="18">
        <v>112</v>
      </c>
      <c r="H146" s="19">
        <v>14187.92</v>
      </c>
      <c r="I146" s="19">
        <f t="shared" si="24"/>
        <v>888.163792</v>
      </c>
      <c r="J146" s="29" t="s">
        <v>339</v>
      </c>
      <c r="K146" s="30">
        <v>110.258064516129</v>
      </c>
      <c r="L146" s="31">
        <v>5673.17419354839</v>
      </c>
      <c r="M146" s="31">
        <f t="shared" si="25"/>
        <v>1977.10120645161</v>
      </c>
      <c r="N146" s="32" t="s">
        <v>340</v>
      </c>
      <c r="O146" s="35">
        <f t="shared" si="26"/>
        <v>0.0157987126974842</v>
      </c>
      <c r="P146" s="35">
        <f t="shared" si="27"/>
        <v>1.50087861150724</v>
      </c>
      <c r="Q146" s="40">
        <f t="shared" si="28"/>
        <v>-1088.93741445161</v>
      </c>
      <c r="R146" s="33">
        <f t="shared" si="29"/>
        <v>-0.2859</v>
      </c>
      <c r="S146" s="41">
        <v>0</v>
      </c>
      <c r="T146" s="42" t="s">
        <v>25</v>
      </c>
    </row>
    <row r="147" s="1" customFormat="1" customHeight="1" spans="1:20">
      <c r="A147" s="45">
        <v>106399</v>
      </c>
      <c r="B147" s="46" t="s">
        <v>323</v>
      </c>
      <c r="C147" s="45" t="s">
        <v>285</v>
      </c>
      <c r="D147" s="16" t="s">
        <v>31</v>
      </c>
      <c r="E147" s="16">
        <v>11.12</v>
      </c>
      <c r="F147" s="17" t="s">
        <v>27</v>
      </c>
      <c r="G147" s="18">
        <v>101</v>
      </c>
      <c r="H147" s="19">
        <v>7563.45</v>
      </c>
      <c r="I147" s="19">
        <f t="shared" si="24"/>
        <v>2064.065505</v>
      </c>
      <c r="J147" s="29" t="s">
        <v>341</v>
      </c>
      <c r="K147" s="30">
        <v>94.4516129032258</v>
      </c>
      <c r="L147" s="31">
        <v>6421.50225806452</v>
      </c>
      <c r="M147" s="31">
        <f t="shared" si="25"/>
        <v>1948.92593532258</v>
      </c>
      <c r="N147" s="32" t="s">
        <v>325</v>
      </c>
      <c r="O147" s="33">
        <f t="shared" si="26"/>
        <v>0.0693306010928963</v>
      </c>
      <c r="P147" s="33">
        <f t="shared" si="27"/>
        <v>0.177831868002748</v>
      </c>
      <c r="Q147" s="40">
        <f t="shared" si="28"/>
        <v>115.139569677418</v>
      </c>
      <c r="R147" s="33">
        <f t="shared" si="29"/>
        <v>-0.0306</v>
      </c>
      <c r="S147" s="16"/>
      <c r="T147" s="16"/>
    </row>
    <row r="148" s="1" customFormat="1" customHeight="1" spans="1:20">
      <c r="A148" s="45">
        <v>114286</v>
      </c>
      <c r="B148" s="46" t="s">
        <v>342</v>
      </c>
      <c r="C148" s="45" t="s">
        <v>285</v>
      </c>
      <c r="D148" s="16" t="s">
        <v>31</v>
      </c>
      <c r="E148" s="16">
        <v>11.5</v>
      </c>
      <c r="F148" s="17" t="s">
        <v>27</v>
      </c>
      <c r="G148" s="18">
        <v>186</v>
      </c>
      <c r="H148" s="19">
        <v>6766.17</v>
      </c>
      <c r="I148" s="19">
        <f t="shared" si="24"/>
        <v>1960.836066</v>
      </c>
      <c r="J148" s="29" t="s">
        <v>343</v>
      </c>
      <c r="K148" s="30">
        <v>85.0322580645161</v>
      </c>
      <c r="L148" s="31">
        <v>4865.86903225806</v>
      </c>
      <c r="M148" s="31">
        <f t="shared" si="25"/>
        <v>1220.84654019355</v>
      </c>
      <c r="N148" s="32" t="s">
        <v>267</v>
      </c>
      <c r="O148" s="33">
        <f t="shared" si="26"/>
        <v>1.18740515933232</v>
      </c>
      <c r="P148" s="33">
        <f t="shared" si="27"/>
        <v>0.390536809590225</v>
      </c>
      <c r="Q148" s="40">
        <f t="shared" si="28"/>
        <v>739.989525806453</v>
      </c>
      <c r="R148" s="33">
        <f t="shared" si="29"/>
        <v>0.0389</v>
      </c>
      <c r="S148" s="16"/>
      <c r="T148" s="16"/>
    </row>
    <row r="149" s="1" customFormat="1" customHeight="1" spans="1:20">
      <c r="A149" s="45">
        <v>105267</v>
      </c>
      <c r="B149" s="46" t="s">
        <v>311</v>
      </c>
      <c r="C149" s="45" t="s">
        <v>285</v>
      </c>
      <c r="D149" s="16" t="s">
        <v>31</v>
      </c>
      <c r="E149" s="16">
        <v>11.8</v>
      </c>
      <c r="F149" s="17" t="s">
        <v>139</v>
      </c>
      <c r="G149" s="18">
        <v>118</v>
      </c>
      <c r="H149" s="19">
        <v>7463.24</v>
      </c>
      <c r="I149" s="19">
        <f t="shared" si="24"/>
        <v>1498.618592</v>
      </c>
      <c r="J149" s="29" t="s">
        <v>344</v>
      </c>
      <c r="K149" s="30">
        <v>104.354838709677</v>
      </c>
      <c r="L149" s="31">
        <v>6685.27806451613</v>
      </c>
      <c r="M149" s="31">
        <f t="shared" si="25"/>
        <v>2107.86817374194</v>
      </c>
      <c r="N149" s="32" t="s">
        <v>81</v>
      </c>
      <c r="O149" s="33">
        <f t="shared" si="26"/>
        <v>0.130757341576512</v>
      </c>
      <c r="P149" s="33">
        <f t="shared" si="27"/>
        <v>0.116369420684699</v>
      </c>
      <c r="Q149" s="40">
        <f t="shared" si="28"/>
        <v>-609.249581741936</v>
      </c>
      <c r="R149" s="33">
        <f t="shared" si="29"/>
        <v>-0.1145</v>
      </c>
      <c r="S149" s="16"/>
      <c r="T149" s="42"/>
    </row>
    <row r="150" s="1" customFormat="1" customHeight="1" spans="1:20">
      <c r="A150" s="45">
        <v>745</v>
      </c>
      <c r="B150" s="46" t="s">
        <v>345</v>
      </c>
      <c r="C150" s="45" t="s">
        <v>285</v>
      </c>
      <c r="D150" s="16" t="s">
        <v>31</v>
      </c>
      <c r="E150" s="16">
        <v>11.1</v>
      </c>
      <c r="F150" s="17" t="s">
        <v>346</v>
      </c>
      <c r="G150" s="18">
        <v>97</v>
      </c>
      <c r="H150" s="19">
        <v>4493.14</v>
      </c>
      <c r="I150" s="19">
        <f t="shared" si="24"/>
        <v>1373.103584</v>
      </c>
      <c r="J150" s="29" t="s">
        <v>347</v>
      </c>
      <c r="K150" s="30">
        <v>96</v>
      </c>
      <c r="L150" s="31">
        <v>5002.17870967742</v>
      </c>
      <c r="M150" s="31">
        <f t="shared" si="25"/>
        <v>1200.52289032258</v>
      </c>
      <c r="N150" s="32" t="s">
        <v>348</v>
      </c>
      <c r="O150" s="33">
        <f t="shared" si="26"/>
        <v>0.0104166666666667</v>
      </c>
      <c r="P150" s="33">
        <f t="shared" si="27"/>
        <v>-0.101763399354888</v>
      </c>
      <c r="Q150" s="40">
        <f t="shared" si="28"/>
        <v>172.580693677419</v>
      </c>
      <c r="R150" s="33">
        <f t="shared" si="29"/>
        <v>0.0656</v>
      </c>
      <c r="S150" s="16"/>
      <c r="T150" s="16"/>
    </row>
    <row r="151" s="1" customFormat="1" customHeight="1" spans="1:20">
      <c r="A151" s="45">
        <v>745</v>
      </c>
      <c r="B151" s="46" t="s">
        <v>345</v>
      </c>
      <c r="C151" s="45" t="s">
        <v>285</v>
      </c>
      <c r="D151" s="16" t="s">
        <v>31</v>
      </c>
      <c r="E151" s="16">
        <v>11.8</v>
      </c>
      <c r="F151" s="17" t="s">
        <v>346</v>
      </c>
      <c r="G151" s="18">
        <v>168</v>
      </c>
      <c r="H151" s="19">
        <v>14523.74</v>
      </c>
      <c r="I151" s="19">
        <f t="shared" si="24"/>
        <v>3121.151726</v>
      </c>
      <c r="J151" s="29" t="s">
        <v>349</v>
      </c>
      <c r="K151" s="30">
        <v>96</v>
      </c>
      <c r="L151" s="31">
        <v>5002.17870967742</v>
      </c>
      <c r="M151" s="31">
        <f t="shared" si="25"/>
        <v>1200.52289032258</v>
      </c>
      <c r="N151" s="32" t="s">
        <v>348</v>
      </c>
      <c r="O151" s="35">
        <f t="shared" si="26"/>
        <v>0.75</v>
      </c>
      <c r="P151" s="35">
        <f t="shared" si="27"/>
        <v>1.90348283077168</v>
      </c>
      <c r="Q151" s="40">
        <f t="shared" si="28"/>
        <v>1920.62883567742</v>
      </c>
      <c r="R151" s="33">
        <f t="shared" si="29"/>
        <v>-0.0251</v>
      </c>
      <c r="S151" s="41">
        <v>0</v>
      </c>
      <c r="T151" s="42" t="s">
        <v>25</v>
      </c>
    </row>
    <row r="152" s="1" customFormat="1" customHeight="1" spans="1:20">
      <c r="A152" s="45">
        <v>116773</v>
      </c>
      <c r="B152" s="46" t="s">
        <v>350</v>
      </c>
      <c r="C152" s="45" t="s">
        <v>285</v>
      </c>
      <c r="D152" s="16" t="s">
        <v>63</v>
      </c>
      <c r="E152" s="16">
        <v>11.1</v>
      </c>
      <c r="F152" s="17" t="s">
        <v>21</v>
      </c>
      <c r="G152" s="18">
        <v>65</v>
      </c>
      <c r="H152" s="19">
        <v>4141.37</v>
      </c>
      <c r="I152" s="19">
        <f t="shared" si="24"/>
        <v>868.445289</v>
      </c>
      <c r="J152" s="29" t="s">
        <v>351</v>
      </c>
      <c r="K152" s="30">
        <v>58.8387096774194</v>
      </c>
      <c r="L152" s="31">
        <v>2483.92419354839</v>
      </c>
      <c r="M152" s="31">
        <f t="shared" si="25"/>
        <v>708.911964838711</v>
      </c>
      <c r="N152" s="32" t="s">
        <v>352</v>
      </c>
      <c r="O152" s="35">
        <f t="shared" si="26"/>
        <v>0.104714912280701</v>
      </c>
      <c r="P152" s="35">
        <f t="shared" si="27"/>
        <v>0.667269078000275</v>
      </c>
      <c r="Q152" s="40">
        <f t="shared" si="28"/>
        <v>159.533324161289</v>
      </c>
      <c r="R152" s="33">
        <f t="shared" si="29"/>
        <v>-0.0757</v>
      </c>
      <c r="S152" s="41">
        <f>Q152*0.1</f>
        <v>15.9533324161289</v>
      </c>
      <c r="T152" s="16"/>
    </row>
    <row r="153" s="1" customFormat="1" customHeight="1" spans="1:20">
      <c r="A153" s="45">
        <v>116773</v>
      </c>
      <c r="B153" s="46" t="s">
        <v>350</v>
      </c>
      <c r="C153" s="45" t="s">
        <v>285</v>
      </c>
      <c r="D153" s="16" t="s">
        <v>63</v>
      </c>
      <c r="E153" s="16">
        <v>11.8</v>
      </c>
      <c r="F153" s="17" t="s">
        <v>21</v>
      </c>
      <c r="G153" s="18">
        <v>65</v>
      </c>
      <c r="H153" s="19">
        <v>6524.54</v>
      </c>
      <c r="I153" s="19">
        <f t="shared" si="24"/>
        <v>1111.781616</v>
      </c>
      <c r="J153" s="29" t="s">
        <v>353</v>
      </c>
      <c r="K153" s="30">
        <v>58.8387096774194</v>
      </c>
      <c r="L153" s="31">
        <v>2483.92419354839</v>
      </c>
      <c r="M153" s="31">
        <f t="shared" si="25"/>
        <v>708.911964838711</v>
      </c>
      <c r="N153" s="32" t="s">
        <v>352</v>
      </c>
      <c r="O153" s="35">
        <f t="shared" si="26"/>
        <v>0.104714912280701</v>
      </c>
      <c r="P153" s="35">
        <f t="shared" si="27"/>
        <v>1.62670657057348</v>
      </c>
      <c r="Q153" s="40">
        <f t="shared" si="28"/>
        <v>402.869651161289</v>
      </c>
      <c r="R153" s="33">
        <f t="shared" si="29"/>
        <v>-0.115</v>
      </c>
      <c r="S153" s="41">
        <v>0</v>
      </c>
      <c r="T153" s="42" t="s">
        <v>25</v>
      </c>
    </row>
    <row r="154" s="1" customFormat="1" customHeight="1" spans="1:20">
      <c r="A154" s="45">
        <v>116773</v>
      </c>
      <c r="B154" s="46" t="s">
        <v>350</v>
      </c>
      <c r="C154" s="45" t="s">
        <v>285</v>
      </c>
      <c r="D154" s="16" t="s">
        <v>63</v>
      </c>
      <c r="E154" s="16">
        <v>11.3</v>
      </c>
      <c r="F154" s="17" t="s">
        <v>21</v>
      </c>
      <c r="G154" s="18">
        <v>70</v>
      </c>
      <c r="H154" s="19">
        <v>3367.14</v>
      </c>
      <c r="I154" s="19">
        <f t="shared" si="24"/>
        <v>948.523338</v>
      </c>
      <c r="J154" s="29" t="s">
        <v>354</v>
      </c>
      <c r="K154" s="30">
        <v>58.8387096774194</v>
      </c>
      <c r="L154" s="31">
        <v>2483.92419354839</v>
      </c>
      <c r="M154" s="31">
        <f t="shared" si="25"/>
        <v>708.911964838711</v>
      </c>
      <c r="N154" s="32" t="s">
        <v>352</v>
      </c>
      <c r="O154" s="33">
        <f t="shared" si="26"/>
        <v>0.189692982456139</v>
      </c>
      <c r="P154" s="33">
        <f t="shared" si="27"/>
        <v>0.355572770193884</v>
      </c>
      <c r="Q154" s="40">
        <f t="shared" si="28"/>
        <v>239.611373161289</v>
      </c>
      <c r="R154" s="33">
        <f t="shared" si="29"/>
        <v>-0.00369999999999998</v>
      </c>
      <c r="S154" s="16"/>
      <c r="T154" s="16"/>
    </row>
    <row r="155" s="1" customFormat="1" customHeight="1" spans="1:20">
      <c r="A155" s="45">
        <v>116773</v>
      </c>
      <c r="B155" s="46" t="s">
        <v>350</v>
      </c>
      <c r="C155" s="45" t="s">
        <v>285</v>
      </c>
      <c r="D155" s="16" t="s">
        <v>63</v>
      </c>
      <c r="E155" s="20">
        <v>11.1</v>
      </c>
      <c r="F155" s="17" t="s">
        <v>21</v>
      </c>
      <c r="G155" s="18">
        <v>37</v>
      </c>
      <c r="H155" s="19">
        <v>1369.83</v>
      </c>
      <c r="I155" s="19">
        <f t="shared" si="24"/>
        <v>513.68625</v>
      </c>
      <c r="J155" s="29" t="s">
        <v>355</v>
      </c>
      <c r="K155" s="30">
        <v>58.8387096774194</v>
      </c>
      <c r="L155" s="31">
        <v>2483.92419354839</v>
      </c>
      <c r="M155" s="31">
        <f t="shared" si="25"/>
        <v>708.911964838711</v>
      </c>
      <c r="N155" s="32" t="s">
        <v>352</v>
      </c>
      <c r="O155" s="33">
        <f t="shared" si="26"/>
        <v>-0.371162280701755</v>
      </c>
      <c r="P155" s="33">
        <f t="shared" si="27"/>
        <v>-0.448521817389628</v>
      </c>
      <c r="Q155" s="40">
        <f t="shared" si="28"/>
        <v>-195.225714838711</v>
      </c>
      <c r="R155" s="33">
        <f t="shared" si="29"/>
        <v>0.0896</v>
      </c>
      <c r="S155" s="16"/>
      <c r="T155" s="42"/>
    </row>
    <row r="156" s="1" customFormat="1" customHeight="1" spans="1:20">
      <c r="A156" s="45">
        <v>119263</v>
      </c>
      <c r="B156" s="46" t="s">
        <v>356</v>
      </c>
      <c r="C156" s="45" t="s">
        <v>285</v>
      </c>
      <c r="D156" s="16" t="s">
        <v>63</v>
      </c>
      <c r="E156" s="16">
        <v>11.1</v>
      </c>
      <c r="F156" s="17" t="s">
        <v>21</v>
      </c>
      <c r="G156" s="18">
        <v>51</v>
      </c>
      <c r="H156" s="19">
        <v>2064.93</v>
      </c>
      <c r="I156" s="19">
        <f t="shared" si="24"/>
        <v>652.930866</v>
      </c>
      <c r="J156" s="29" t="s">
        <v>138</v>
      </c>
      <c r="K156" s="30">
        <v>55.0322580645161</v>
      </c>
      <c r="L156" s="31">
        <v>2455.68258064516</v>
      </c>
      <c r="M156" s="31">
        <f t="shared" si="25"/>
        <v>661.315318967742</v>
      </c>
      <c r="N156" s="32" t="s">
        <v>357</v>
      </c>
      <c r="O156" s="33">
        <f t="shared" si="26"/>
        <v>-0.0732708089097299</v>
      </c>
      <c r="P156" s="33">
        <f t="shared" si="27"/>
        <v>-0.159121778899658</v>
      </c>
      <c r="Q156" s="40">
        <f t="shared" si="28"/>
        <v>-8.38445296774159</v>
      </c>
      <c r="R156" s="33">
        <f t="shared" si="29"/>
        <v>0.0469000000000001</v>
      </c>
      <c r="S156" s="16"/>
      <c r="T156" s="16"/>
    </row>
    <row r="157" s="1" customFormat="1" customHeight="1" spans="1:20">
      <c r="A157" s="45">
        <v>119263</v>
      </c>
      <c r="B157" s="46" t="s">
        <v>356</v>
      </c>
      <c r="C157" s="45" t="s">
        <v>285</v>
      </c>
      <c r="D157" s="16" t="s">
        <v>63</v>
      </c>
      <c r="E157" s="16">
        <v>11.8</v>
      </c>
      <c r="F157" s="17" t="s">
        <v>21</v>
      </c>
      <c r="G157" s="18">
        <v>75</v>
      </c>
      <c r="H157" s="19">
        <v>5972.63</v>
      </c>
      <c r="I157" s="19">
        <f t="shared" si="24"/>
        <v>1306.214181</v>
      </c>
      <c r="J157" s="29" t="s">
        <v>56</v>
      </c>
      <c r="K157" s="30">
        <v>55.0322580645161</v>
      </c>
      <c r="L157" s="31">
        <v>2455.68258064516</v>
      </c>
      <c r="M157" s="31">
        <f t="shared" si="25"/>
        <v>661.315318967742</v>
      </c>
      <c r="N157" s="32" t="s">
        <v>357</v>
      </c>
      <c r="O157" s="35">
        <f t="shared" si="26"/>
        <v>0.362837045720985</v>
      </c>
      <c r="P157" s="35">
        <f t="shared" si="27"/>
        <v>1.4321669449766</v>
      </c>
      <c r="Q157" s="40">
        <f t="shared" si="28"/>
        <v>644.898862032258</v>
      </c>
      <c r="R157" s="33">
        <f t="shared" si="29"/>
        <v>-0.0506</v>
      </c>
      <c r="S157" s="41">
        <v>0</v>
      </c>
      <c r="T157" s="42" t="s">
        <v>25</v>
      </c>
    </row>
    <row r="158" s="1" customFormat="1" customHeight="1" spans="1:20">
      <c r="A158" s="45">
        <v>119263</v>
      </c>
      <c r="B158" s="46" t="s">
        <v>356</v>
      </c>
      <c r="C158" s="45" t="s">
        <v>285</v>
      </c>
      <c r="D158" s="16" t="s">
        <v>63</v>
      </c>
      <c r="E158" s="16">
        <v>11.5</v>
      </c>
      <c r="F158" s="17" t="s">
        <v>21</v>
      </c>
      <c r="G158" s="18">
        <v>74</v>
      </c>
      <c r="H158" s="19">
        <v>3813.99</v>
      </c>
      <c r="I158" s="19">
        <f t="shared" si="24"/>
        <v>1448.172003</v>
      </c>
      <c r="J158" s="29" t="s">
        <v>358</v>
      </c>
      <c r="K158" s="30">
        <v>55.0322580645161</v>
      </c>
      <c r="L158" s="31">
        <v>2455.68258064516</v>
      </c>
      <c r="M158" s="31">
        <f t="shared" si="25"/>
        <v>661.315318967742</v>
      </c>
      <c r="N158" s="32" t="s">
        <v>357</v>
      </c>
      <c r="O158" s="35">
        <f t="shared" si="26"/>
        <v>0.344665885111372</v>
      </c>
      <c r="P158" s="35">
        <f t="shared" si="27"/>
        <v>0.553128254466008</v>
      </c>
      <c r="Q158" s="40">
        <f t="shared" si="28"/>
        <v>786.856684032258</v>
      </c>
      <c r="R158" s="33">
        <f t="shared" si="29"/>
        <v>0.1104</v>
      </c>
      <c r="S158" s="41">
        <f>Q158*0.1</f>
        <v>78.6856684032258</v>
      </c>
      <c r="T158" s="16"/>
    </row>
    <row r="159" s="1" customFormat="1" customHeight="1" spans="1:20">
      <c r="A159" s="45">
        <v>119263</v>
      </c>
      <c r="B159" s="46" t="s">
        <v>356</v>
      </c>
      <c r="C159" s="45" t="s">
        <v>285</v>
      </c>
      <c r="D159" s="16" t="s">
        <v>63</v>
      </c>
      <c r="E159" s="16">
        <v>11.12</v>
      </c>
      <c r="F159" s="17" t="s">
        <v>21</v>
      </c>
      <c r="G159" s="18">
        <v>62</v>
      </c>
      <c r="H159" s="19">
        <v>3586.08</v>
      </c>
      <c r="I159" s="19">
        <f t="shared" si="24"/>
        <v>875.00352</v>
      </c>
      <c r="J159" s="29" t="s">
        <v>359</v>
      </c>
      <c r="K159" s="30">
        <v>55.0322580645161</v>
      </c>
      <c r="L159" s="31">
        <v>2455.68258064516</v>
      </c>
      <c r="M159" s="31">
        <f t="shared" si="25"/>
        <v>661.315318967742</v>
      </c>
      <c r="N159" s="32" t="s">
        <v>357</v>
      </c>
      <c r="O159" s="35">
        <f t="shared" si="26"/>
        <v>0.126611957796015</v>
      </c>
      <c r="P159" s="35">
        <f t="shared" si="27"/>
        <v>0.460319028307747</v>
      </c>
      <c r="Q159" s="40">
        <f t="shared" si="28"/>
        <v>213.688201032258</v>
      </c>
      <c r="R159" s="33">
        <f t="shared" si="29"/>
        <v>-0.0253</v>
      </c>
      <c r="S159" s="41">
        <f>Q159*0.1</f>
        <v>21.3688201032258</v>
      </c>
      <c r="T159" s="16"/>
    </row>
    <row r="160" s="1" customFormat="1" customHeight="1" spans="1:20">
      <c r="A160" s="45">
        <v>119622</v>
      </c>
      <c r="B160" s="46" t="s">
        <v>360</v>
      </c>
      <c r="C160" s="45" t="s">
        <v>285</v>
      </c>
      <c r="D160" s="16" t="s">
        <v>69</v>
      </c>
      <c r="E160" s="16">
        <v>11.1</v>
      </c>
      <c r="F160" s="17" t="s">
        <v>27</v>
      </c>
      <c r="G160" s="18">
        <v>22</v>
      </c>
      <c r="H160" s="19">
        <v>306.42</v>
      </c>
      <c r="I160" s="19">
        <f t="shared" si="24"/>
        <v>80.036904</v>
      </c>
      <c r="J160" s="29" t="s">
        <v>361</v>
      </c>
      <c r="K160" s="30">
        <v>20.7741935483871</v>
      </c>
      <c r="L160" s="31">
        <v>698.268709677419</v>
      </c>
      <c r="M160" s="31">
        <f t="shared" si="25"/>
        <v>194.398008774193</v>
      </c>
      <c r="N160" s="32" t="s">
        <v>362</v>
      </c>
      <c r="O160" s="33">
        <f t="shared" si="26"/>
        <v>0.0590062111801241</v>
      </c>
      <c r="P160" s="33">
        <f t="shared" si="27"/>
        <v>-0.561171801409292</v>
      </c>
      <c r="Q160" s="40">
        <f t="shared" si="28"/>
        <v>-114.361104774193</v>
      </c>
      <c r="R160" s="33">
        <f t="shared" si="29"/>
        <v>-0.0172</v>
      </c>
      <c r="S160" s="16"/>
      <c r="T160" s="16"/>
    </row>
    <row r="161" s="1" customFormat="1" customHeight="1" spans="1:20">
      <c r="A161" s="45">
        <v>119622</v>
      </c>
      <c r="B161" s="46" t="s">
        <v>360</v>
      </c>
      <c r="C161" s="45" t="s">
        <v>285</v>
      </c>
      <c r="D161" s="16" t="s">
        <v>69</v>
      </c>
      <c r="E161" s="16">
        <v>11.8</v>
      </c>
      <c r="F161" s="17" t="s">
        <v>27</v>
      </c>
      <c r="G161" s="18">
        <v>25</v>
      </c>
      <c r="H161" s="19">
        <v>4030.68</v>
      </c>
      <c r="I161" s="19">
        <f t="shared" si="24"/>
        <v>814.19736</v>
      </c>
      <c r="J161" s="29" t="s">
        <v>363</v>
      </c>
      <c r="K161" s="30">
        <v>20.7741935483871</v>
      </c>
      <c r="L161" s="31">
        <v>698.268709677419</v>
      </c>
      <c r="M161" s="31">
        <f t="shared" si="25"/>
        <v>194.398008774193</v>
      </c>
      <c r="N161" s="32" t="s">
        <v>362</v>
      </c>
      <c r="O161" s="35">
        <f t="shared" si="26"/>
        <v>0.203416149068323</v>
      </c>
      <c r="P161" s="35">
        <f t="shared" si="27"/>
        <v>4.77239097805494</v>
      </c>
      <c r="Q161" s="40">
        <f t="shared" si="28"/>
        <v>619.799351225807</v>
      </c>
      <c r="R161" s="33">
        <f t="shared" si="29"/>
        <v>-0.0764</v>
      </c>
      <c r="S161" s="41">
        <v>0</v>
      </c>
      <c r="T161" s="42" t="s">
        <v>25</v>
      </c>
    </row>
    <row r="162" s="1" customFormat="1" customHeight="1" spans="1:20">
      <c r="A162" s="45">
        <v>119622</v>
      </c>
      <c r="B162" s="46" t="s">
        <v>360</v>
      </c>
      <c r="C162" s="45" t="s">
        <v>285</v>
      </c>
      <c r="D162" s="16" t="s">
        <v>69</v>
      </c>
      <c r="E162" s="16">
        <v>11.3</v>
      </c>
      <c r="F162" s="17" t="s">
        <v>27</v>
      </c>
      <c r="G162" s="18">
        <v>24</v>
      </c>
      <c r="H162" s="19">
        <v>702.13</v>
      </c>
      <c r="I162" s="19">
        <f t="shared" si="24"/>
        <v>148.640921</v>
      </c>
      <c r="J162" s="29" t="s">
        <v>321</v>
      </c>
      <c r="K162" s="30">
        <v>20.7741935483871</v>
      </c>
      <c r="L162" s="31">
        <v>698.268709677419</v>
      </c>
      <c r="M162" s="31">
        <f t="shared" si="25"/>
        <v>194.398008774193</v>
      </c>
      <c r="N162" s="32" t="s">
        <v>362</v>
      </c>
      <c r="O162" s="33">
        <f t="shared" si="26"/>
        <v>0.15527950310559</v>
      </c>
      <c r="P162" s="33">
        <f t="shared" si="27"/>
        <v>0.00552980574536243</v>
      </c>
      <c r="Q162" s="40">
        <f t="shared" si="28"/>
        <v>-45.7570877741934</v>
      </c>
      <c r="R162" s="33">
        <f t="shared" si="29"/>
        <v>-0.0667</v>
      </c>
      <c r="S162" s="16"/>
      <c r="T162" s="16"/>
    </row>
    <row r="163" s="1" customFormat="1" customHeight="1" spans="1:20">
      <c r="A163" s="45">
        <v>119622</v>
      </c>
      <c r="B163" s="46" t="s">
        <v>360</v>
      </c>
      <c r="C163" s="45" t="s">
        <v>285</v>
      </c>
      <c r="D163" s="16" t="s">
        <v>69</v>
      </c>
      <c r="E163" s="20">
        <v>11.1</v>
      </c>
      <c r="F163" s="17" t="s">
        <v>27</v>
      </c>
      <c r="G163" s="18">
        <v>9</v>
      </c>
      <c r="H163" s="19">
        <v>686.61</v>
      </c>
      <c r="I163" s="19">
        <f t="shared" si="24"/>
        <v>216.900099</v>
      </c>
      <c r="J163" s="29" t="s">
        <v>364</v>
      </c>
      <c r="K163" s="30">
        <v>20.7741935483871</v>
      </c>
      <c r="L163" s="31">
        <v>698.268709677419</v>
      </c>
      <c r="M163" s="31">
        <f t="shared" si="25"/>
        <v>194.398008774193</v>
      </c>
      <c r="N163" s="32" t="s">
        <v>362</v>
      </c>
      <c r="O163" s="33">
        <f t="shared" si="26"/>
        <v>-0.566770186335404</v>
      </c>
      <c r="P163" s="33">
        <f t="shared" si="27"/>
        <v>-0.0166965947576328</v>
      </c>
      <c r="Q163" s="40">
        <f t="shared" si="28"/>
        <v>22.5020902258066</v>
      </c>
      <c r="R163" s="33">
        <f t="shared" si="29"/>
        <v>0.0375</v>
      </c>
      <c r="S163" s="16"/>
      <c r="T163" s="42"/>
    </row>
    <row r="164" s="1" customFormat="1" customHeight="1" spans="1:20">
      <c r="A164" s="16">
        <v>118951</v>
      </c>
      <c r="B164" s="49" t="s">
        <v>365</v>
      </c>
      <c r="C164" s="45" t="s">
        <v>285</v>
      </c>
      <c r="D164" s="16" t="s">
        <v>63</v>
      </c>
      <c r="E164" s="16">
        <v>11.1</v>
      </c>
      <c r="F164" s="17" t="s">
        <v>366</v>
      </c>
      <c r="G164" s="18">
        <v>79</v>
      </c>
      <c r="H164" s="19">
        <v>3076.2</v>
      </c>
      <c r="I164" s="19">
        <f t="shared" ref="I164:I182" si="30">H164*J164</f>
        <v>469.1205</v>
      </c>
      <c r="J164" s="29" t="s">
        <v>367</v>
      </c>
      <c r="K164" s="30">
        <v>62.6774193548387</v>
      </c>
      <c r="L164" s="31">
        <v>2767.39774193548</v>
      </c>
      <c r="M164" s="31">
        <f t="shared" ref="M164:M182" si="31">L164*N164</f>
        <v>803.37556448387</v>
      </c>
      <c r="N164" s="32" t="s">
        <v>368</v>
      </c>
      <c r="O164" s="33">
        <f t="shared" ref="O164:O182" si="32">(G164-K164)/K164</f>
        <v>0.260422027792074</v>
      </c>
      <c r="P164" s="33">
        <f t="shared" ref="P164:P182" si="33">(H164-L164)/L164</f>
        <v>0.111585788116076</v>
      </c>
      <c r="Q164" s="40">
        <f t="shared" ref="Q164:Q182" si="34">I164-M164</f>
        <v>-334.25506448387</v>
      </c>
      <c r="R164" s="33">
        <f t="shared" ref="R164:R182" si="35">J164-N164</f>
        <v>-0.1378</v>
      </c>
      <c r="S164" s="16"/>
      <c r="T164" s="16"/>
    </row>
    <row r="165" s="1" customFormat="1" customHeight="1" spans="1:20">
      <c r="A165" s="16">
        <v>118951</v>
      </c>
      <c r="B165" s="49" t="s">
        <v>365</v>
      </c>
      <c r="C165" s="45" t="s">
        <v>285</v>
      </c>
      <c r="D165" s="16" t="s">
        <v>63</v>
      </c>
      <c r="E165" s="16">
        <v>11.8</v>
      </c>
      <c r="F165" s="17" t="s">
        <v>369</v>
      </c>
      <c r="G165" s="18">
        <v>90</v>
      </c>
      <c r="H165" s="19">
        <v>8109.83</v>
      </c>
      <c r="I165" s="19">
        <f t="shared" si="30"/>
        <v>1756.589178</v>
      </c>
      <c r="J165" s="29" t="s">
        <v>370</v>
      </c>
      <c r="K165" s="30">
        <v>63.6774193548387</v>
      </c>
      <c r="L165" s="31">
        <v>2768.39774193548</v>
      </c>
      <c r="M165" s="31">
        <f t="shared" si="31"/>
        <v>803.942704258063</v>
      </c>
      <c r="N165" s="32" t="s">
        <v>371</v>
      </c>
      <c r="O165" s="35">
        <f t="shared" si="32"/>
        <v>0.413373860182371</v>
      </c>
      <c r="P165" s="35">
        <f t="shared" si="33"/>
        <v>1.92943094019797</v>
      </c>
      <c r="Q165" s="40">
        <f t="shared" si="34"/>
        <v>952.646473741937</v>
      </c>
      <c r="R165" s="33">
        <f t="shared" si="35"/>
        <v>-0.0738</v>
      </c>
      <c r="S165" s="41">
        <v>0</v>
      </c>
      <c r="T165" s="42" t="s">
        <v>25</v>
      </c>
    </row>
    <row r="166" s="1" customFormat="1" customHeight="1" spans="1:20">
      <c r="A166" s="16">
        <v>118951</v>
      </c>
      <c r="B166" s="49" t="s">
        <v>365</v>
      </c>
      <c r="C166" s="45" t="s">
        <v>285</v>
      </c>
      <c r="D166" s="16" t="s">
        <v>63</v>
      </c>
      <c r="E166" s="16">
        <v>11.3</v>
      </c>
      <c r="F166" s="17" t="s">
        <v>372</v>
      </c>
      <c r="G166" s="18">
        <v>71</v>
      </c>
      <c r="H166" s="19">
        <v>3206.51</v>
      </c>
      <c r="I166" s="19">
        <f t="shared" si="30"/>
        <v>846.51864</v>
      </c>
      <c r="J166" s="29" t="s">
        <v>373</v>
      </c>
      <c r="K166" s="30">
        <v>67.6774193548387</v>
      </c>
      <c r="L166" s="31">
        <v>2772.39774193548</v>
      </c>
      <c r="M166" s="31">
        <f t="shared" si="31"/>
        <v>806.213263354838</v>
      </c>
      <c r="N166" s="32" t="s">
        <v>374</v>
      </c>
      <c r="O166" s="33">
        <f t="shared" si="32"/>
        <v>0.0490943755958056</v>
      </c>
      <c r="P166" s="33">
        <f t="shared" si="33"/>
        <v>0.156583686207108</v>
      </c>
      <c r="Q166" s="40">
        <f t="shared" si="34"/>
        <v>40.3053766451625</v>
      </c>
      <c r="R166" s="33">
        <f t="shared" si="35"/>
        <v>-0.0268</v>
      </c>
      <c r="S166" s="16"/>
      <c r="T166" s="16"/>
    </row>
    <row r="167" s="1" customFormat="1" customHeight="1" spans="1:20">
      <c r="A167" s="16">
        <v>118951</v>
      </c>
      <c r="B167" s="49" t="s">
        <v>365</v>
      </c>
      <c r="C167" s="45" t="s">
        <v>285</v>
      </c>
      <c r="D167" s="16" t="s">
        <v>63</v>
      </c>
      <c r="E167" s="20">
        <v>11.1</v>
      </c>
      <c r="F167" s="17" t="s">
        <v>375</v>
      </c>
      <c r="G167" s="18">
        <v>69</v>
      </c>
      <c r="H167" s="19">
        <v>3890.02</v>
      </c>
      <c r="I167" s="19">
        <f t="shared" si="30"/>
        <v>779.94901</v>
      </c>
      <c r="J167" s="29" t="s">
        <v>376</v>
      </c>
      <c r="K167" s="30">
        <v>68.6774193548387</v>
      </c>
      <c r="L167" s="31">
        <v>2773.39774193548</v>
      </c>
      <c r="M167" s="31">
        <f t="shared" si="31"/>
        <v>806.781403129031</v>
      </c>
      <c r="N167" s="32" t="s">
        <v>201</v>
      </c>
      <c r="O167" s="35">
        <f t="shared" si="32"/>
        <v>0.00469704086425559</v>
      </c>
      <c r="P167" s="35">
        <f t="shared" si="33"/>
        <v>0.402618867528629</v>
      </c>
      <c r="Q167" s="40">
        <f t="shared" si="34"/>
        <v>-26.8323931290311</v>
      </c>
      <c r="R167" s="33">
        <f t="shared" si="35"/>
        <v>-0.0904</v>
      </c>
      <c r="S167" s="41">
        <v>0</v>
      </c>
      <c r="T167" s="42" t="s">
        <v>25</v>
      </c>
    </row>
    <row r="168" s="1" customFormat="1" customHeight="1" spans="1:20">
      <c r="A168" s="45">
        <v>106569</v>
      </c>
      <c r="B168" s="46" t="s">
        <v>326</v>
      </c>
      <c r="C168" s="45" t="s">
        <v>285</v>
      </c>
      <c r="D168" s="16" t="s">
        <v>31</v>
      </c>
      <c r="E168" s="16">
        <v>11.9</v>
      </c>
      <c r="F168" s="17" t="s">
        <v>21</v>
      </c>
      <c r="G168" s="18">
        <v>61</v>
      </c>
      <c r="H168" s="19">
        <v>4579.84</v>
      </c>
      <c r="I168" s="19">
        <f t="shared" si="30"/>
        <v>1726.59968</v>
      </c>
      <c r="J168" s="29" t="s">
        <v>377</v>
      </c>
      <c r="K168" s="30">
        <v>75.5806451612903</v>
      </c>
      <c r="L168" s="31">
        <v>6047.78387096774</v>
      </c>
      <c r="M168" s="31">
        <f t="shared" si="31"/>
        <v>1924.40482774193</v>
      </c>
      <c r="N168" s="32" t="s">
        <v>327</v>
      </c>
      <c r="O168" s="33">
        <f t="shared" si="32"/>
        <v>-0.192915066154503</v>
      </c>
      <c r="P168" s="33">
        <f t="shared" si="33"/>
        <v>-0.242724261032967</v>
      </c>
      <c r="Q168" s="40">
        <f t="shared" si="34"/>
        <v>-197.805147741935</v>
      </c>
      <c r="R168" s="33">
        <f t="shared" si="35"/>
        <v>0.0588</v>
      </c>
      <c r="S168" s="16"/>
      <c r="T168" s="42"/>
    </row>
    <row r="169" s="1" customFormat="1" customHeight="1" spans="1:20">
      <c r="A169" s="14">
        <v>108656</v>
      </c>
      <c r="B169" s="15" t="s">
        <v>378</v>
      </c>
      <c r="C169" s="14" t="s">
        <v>379</v>
      </c>
      <c r="D169" s="16" t="s">
        <v>20</v>
      </c>
      <c r="E169" s="16">
        <v>11.2</v>
      </c>
      <c r="F169" s="17" t="s">
        <v>380</v>
      </c>
      <c r="G169" s="18">
        <v>66</v>
      </c>
      <c r="H169" s="19">
        <v>8061.12</v>
      </c>
      <c r="I169" s="19">
        <f t="shared" si="30"/>
        <v>1564.663392</v>
      </c>
      <c r="J169" s="29" t="s">
        <v>381</v>
      </c>
      <c r="K169" s="30">
        <v>58.0645161290323</v>
      </c>
      <c r="L169" s="31">
        <v>6980.21064516129</v>
      </c>
      <c r="M169" s="31">
        <f t="shared" si="31"/>
        <v>1421.17088735484</v>
      </c>
      <c r="N169" s="32" t="s">
        <v>382</v>
      </c>
      <c r="O169" s="33">
        <f t="shared" si="32"/>
        <v>0.136666666666666</v>
      </c>
      <c r="P169" s="33">
        <f t="shared" si="33"/>
        <v>0.154853400532834</v>
      </c>
      <c r="Q169" s="40">
        <f t="shared" si="34"/>
        <v>143.492504645161</v>
      </c>
      <c r="R169" s="33">
        <f t="shared" si="35"/>
        <v>-0.00950000000000001</v>
      </c>
      <c r="S169" s="16"/>
      <c r="T169" s="16"/>
    </row>
    <row r="170" s="1" customFormat="1" customHeight="1" spans="1:20">
      <c r="A170" s="14">
        <v>108656</v>
      </c>
      <c r="B170" s="15" t="s">
        <v>378</v>
      </c>
      <c r="C170" s="14" t="s">
        <v>379</v>
      </c>
      <c r="D170" s="16" t="s">
        <v>20</v>
      </c>
      <c r="E170" s="16">
        <v>11.9</v>
      </c>
      <c r="F170" s="17" t="s">
        <v>380</v>
      </c>
      <c r="G170" s="18">
        <v>54</v>
      </c>
      <c r="H170" s="19">
        <v>6634.5</v>
      </c>
      <c r="I170" s="19">
        <f t="shared" si="30"/>
        <v>1738.239</v>
      </c>
      <c r="J170" s="29" t="s">
        <v>214</v>
      </c>
      <c r="K170" s="30">
        <v>58.0645161290323</v>
      </c>
      <c r="L170" s="31">
        <v>6980.21064516129</v>
      </c>
      <c r="M170" s="31">
        <f t="shared" si="31"/>
        <v>1421.17088735484</v>
      </c>
      <c r="N170" s="32" t="s">
        <v>382</v>
      </c>
      <c r="O170" s="33">
        <f t="shared" si="32"/>
        <v>-0.0700000000000007</v>
      </c>
      <c r="P170" s="33">
        <f t="shared" si="33"/>
        <v>-0.0495272510724211</v>
      </c>
      <c r="Q170" s="40">
        <f t="shared" si="34"/>
        <v>317.068112645161</v>
      </c>
      <c r="R170" s="33">
        <f t="shared" si="35"/>
        <v>0.0584</v>
      </c>
      <c r="S170" s="16"/>
      <c r="T170" s="42"/>
    </row>
    <row r="171" s="1" customFormat="1" customHeight="1" spans="1:20">
      <c r="A171" s="14">
        <v>108656</v>
      </c>
      <c r="B171" s="15" t="s">
        <v>378</v>
      </c>
      <c r="C171" s="14" t="s">
        <v>379</v>
      </c>
      <c r="D171" s="16" t="s">
        <v>20</v>
      </c>
      <c r="E171" s="16">
        <v>11.5</v>
      </c>
      <c r="F171" s="17" t="s">
        <v>380</v>
      </c>
      <c r="G171" s="18">
        <v>82</v>
      </c>
      <c r="H171" s="19">
        <v>11121.48</v>
      </c>
      <c r="I171" s="19">
        <f t="shared" si="30"/>
        <v>2073.043872</v>
      </c>
      <c r="J171" s="29" t="s">
        <v>383</v>
      </c>
      <c r="K171" s="30">
        <v>58.0645161290323</v>
      </c>
      <c r="L171" s="31">
        <v>6980.21064516129</v>
      </c>
      <c r="M171" s="31">
        <f t="shared" si="31"/>
        <v>1421.17088735484</v>
      </c>
      <c r="N171" s="32" t="s">
        <v>382</v>
      </c>
      <c r="O171" s="35">
        <f t="shared" si="32"/>
        <v>0.412222222222221</v>
      </c>
      <c r="P171" s="35">
        <f t="shared" si="33"/>
        <v>0.593287160711898</v>
      </c>
      <c r="Q171" s="40">
        <f t="shared" si="34"/>
        <v>651.872984645162</v>
      </c>
      <c r="R171" s="33">
        <f t="shared" si="35"/>
        <v>-0.0172</v>
      </c>
      <c r="S171" s="41">
        <f>Q171*0.2</f>
        <v>130.374596929032</v>
      </c>
      <c r="T171" s="16"/>
    </row>
    <row r="172" s="1" customFormat="1" customHeight="1" spans="1:20">
      <c r="A172" s="14">
        <v>108656</v>
      </c>
      <c r="B172" s="15" t="s">
        <v>378</v>
      </c>
      <c r="C172" s="14" t="s">
        <v>379</v>
      </c>
      <c r="D172" s="16" t="s">
        <v>20</v>
      </c>
      <c r="E172" s="16">
        <v>11.12</v>
      </c>
      <c r="F172" s="17" t="s">
        <v>380</v>
      </c>
      <c r="G172" s="18">
        <v>48</v>
      </c>
      <c r="H172" s="19">
        <v>4930.65</v>
      </c>
      <c r="I172" s="19">
        <f t="shared" si="30"/>
        <v>1266.683985</v>
      </c>
      <c r="J172" s="29" t="s">
        <v>384</v>
      </c>
      <c r="K172" s="30">
        <v>58.0645161290323</v>
      </c>
      <c r="L172" s="31">
        <v>6980.21064516129</v>
      </c>
      <c r="M172" s="31">
        <f t="shared" si="31"/>
        <v>1421.17088735484</v>
      </c>
      <c r="N172" s="32" t="s">
        <v>382</v>
      </c>
      <c r="O172" s="33">
        <f t="shared" si="32"/>
        <v>-0.173333333333334</v>
      </c>
      <c r="P172" s="33">
        <f t="shared" si="33"/>
        <v>-0.293624469138629</v>
      </c>
      <c r="Q172" s="40">
        <f t="shared" si="34"/>
        <v>-154.486902354839</v>
      </c>
      <c r="R172" s="33">
        <f t="shared" si="35"/>
        <v>0.0533</v>
      </c>
      <c r="S172" s="16"/>
      <c r="T172" s="16"/>
    </row>
    <row r="173" s="1" customFormat="1" customHeight="1" spans="1:20">
      <c r="A173" s="14">
        <v>514</v>
      </c>
      <c r="B173" s="15" t="s">
        <v>385</v>
      </c>
      <c r="C173" s="14" t="s">
        <v>379</v>
      </c>
      <c r="D173" s="16" t="s">
        <v>20</v>
      </c>
      <c r="E173" s="16">
        <v>11.2</v>
      </c>
      <c r="F173" s="17" t="s">
        <v>386</v>
      </c>
      <c r="G173" s="18">
        <v>128</v>
      </c>
      <c r="H173" s="19">
        <v>5580.76</v>
      </c>
      <c r="I173" s="19">
        <f t="shared" si="30"/>
        <v>2261.882028</v>
      </c>
      <c r="J173" s="29" t="s">
        <v>387</v>
      </c>
      <c r="K173" s="30">
        <v>122.354838709677</v>
      </c>
      <c r="L173" s="31">
        <v>6383.06838709677</v>
      </c>
      <c r="M173" s="31">
        <f t="shared" si="31"/>
        <v>2084.7101352258</v>
      </c>
      <c r="N173" s="32" t="s">
        <v>175</v>
      </c>
      <c r="O173" s="33">
        <f t="shared" si="32"/>
        <v>0.0461376219351473</v>
      </c>
      <c r="P173" s="33">
        <f t="shared" si="33"/>
        <v>-0.125693214993375</v>
      </c>
      <c r="Q173" s="40">
        <f t="shared" si="34"/>
        <v>177.171892774195</v>
      </c>
      <c r="R173" s="33">
        <f t="shared" si="35"/>
        <v>0.0787</v>
      </c>
      <c r="S173" s="16"/>
      <c r="T173" s="16"/>
    </row>
    <row r="174" s="1" customFormat="1" customHeight="1" spans="1:20">
      <c r="A174" s="14">
        <v>514</v>
      </c>
      <c r="B174" s="15" t="s">
        <v>385</v>
      </c>
      <c r="C174" s="14" t="s">
        <v>379</v>
      </c>
      <c r="D174" s="16" t="s">
        <v>20</v>
      </c>
      <c r="E174" s="16">
        <v>11.9</v>
      </c>
      <c r="F174" s="17" t="s">
        <v>386</v>
      </c>
      <c r="G174" s="18">
        <v>128</v>
      </c>
      <c r="H174" s="19">
        <v>6537.66</v>
      </c>
      <c r="I174" s="19">
        <f t="shared" si="30"/>
        <v>2334.598386</v>
      </c>
      <c r="J174" s="29" t="s">
        <v>388</v>
      </c>
      <c r="K174" s="30">
        <v>122.354838709677</v>
      </c>
      <c r="L174" s="31">
        <v>6383.06838709677</v>
      </c>
      <c r="M174" s="31">
        <f t="shared" si="31"/>
        <v>2084.7101352258</v>
      </c>
      <c r="N174" s="32" t="s">
        <v>175</v>
      </c>
      <c r="O174" s="33">
        <f t="shared" si="32"/>
        <v>0.0461376219351473</v>
      </c>
      <c r="P174" s="33">
        <f t="shared" si="33"/>
        <v>0.0242190124761523</v>
      </c>
      <c r="Q174" s="40">
        <f t="shared" si="34"/>
        <v>249.888250774196</v>
      </c>
      <c r="R174" s="33">
        <f t="shared" si="35"/>
        <v>0.0305000000000001</v>
      </c>
      <c r="S174" s="16"/>
      <c r="T174" s="42"/>
    </row>
    <row r="175" s="1" customFormat="1" customHeight="1" spans="1:20">
      <c r="A175" s="17">
        <v>385</v>
      </c>
      <c r="B175" s="43" t="s">
        <v>389</v>
      </c>
      <c r="C175" s="17" t="s">
        <v>379</v>
      </c>
      <c r="D175" s="16" t="s">
        <v>122</v>
      </c>
      <c r="E175" s="17">
        <v>11.9</v>
      </c>
      <c r="F175" s="17" t="s">
        <v>234</v>
      </c>
      <c r="G175" s="18">
        <v>91</v>
      </c>
      <c r="H175" s="19">
        <v>11465.33</v>
      </c>
      <c r="I175" s="19">
        <f t="shared" si="30"/>
        <v>2549.889392</v>
      </c>
      <c r="J175" s="29" t="s">
        <v>390</v>
      </c>
      <c r="K175" s="30">
        <v>170.129032258065</v>
      </c>
      <c r="L175" s="31">
        <v>16306.5332258065</v>
      </c>
      <c r="M175" s="31">
        <f t="shared" si="31"/>
        <v>-2165.5076123871</v>
      </c>
      <c r="N175" s="32" t="s">
        <v>391</v>
      </c>
      <c r="O175" s="33">
        <f t="shared" si="32"/>
        <v>-0.465111869548731</v>
      </c>
      <c r="P175" s="33">
        <f t="shared" si="33"/>
        <v>-0.296887337042608</v>
      </c>
      <c r="Q175" s="40">
        <f t="shared" si="34"/>
        <v>4715.3970043871</v>
      </c>
      <c r="R175" s="33">
        <f t="shared" si="35"/>
        <v>0.3552</v>
      </c>
      <c r="S175" s="16"/>
      <c r="T175" s="42"/>
    </row>
    <row r="176" s="1" customFormat="1" customHeight="1" spans="1:20">
      <c r="A176" s="17">
        <v>385</v>
      </c>
      <c r="B176" s="43" t="s">
        <v>389</v>
      </c>
      <c r="C176" s="17" t="s">
        <v>379</v>
      </c>
      <c r="D176" s="16" t="s">
        <v>122</v>
      </c>
      <c r="E176" s="17">
        <v>11.5</v>
      </c>
      <c r="F176" s="17" t="s">
        <v>234</v>
      </c>
      <c r="G176" s="18">
        <v>138</v>
      </c>
      <c r="H176" s="19">
        <v>13454.17</v>
      </c>
      <c r="I176" s="19">
        <f t="shared" si="30"/>
        <v>3243.800387</v>
      </c>
      <c r="J176" s="29" t="s">
        <v>392</v>
      </c>
      <c r="K176" s="30">
        <v>170.129032258065</v>
      </c>
      <c r="L176" s="31">
        <v>16306.5332258065</v>
      </c>
      <c r="M176" s="31">
        <f t="shared" si="31"/>
        <v>-2165.5076123871</v>
      </c>
      <c r="N176" s="32" t="s">
        <v>391</v>
      </c>
      <c r="O176" s="33">
        <f t="shared" si="32"/>
        <v>-0.188850967007966</v>
      </c>
      <c r="P176" s="33">
        <f t="shared" si="33"/>
        <v>-0.174921498414659</v>
      </c>
      <c r="Q176" s="40">
        <f t="shared" si="34"/>
        <v>5409.3079993871</v>
      </c>
      <c r="R176" s="33">
        <f t="shared" si="35"/>
        <v>0.3739</v>
      </c>
      <c r="S176" s="16"/>
      <c r="T176" s="16"/>
    </row>
    <row r="177" s="1" customFormat="1" customHeight="1" spans="1:20">
      <c r="A177" s="17">
        <v>385</v>
      </c>
      <c r="B177" s="43" t="s">
        <v>389</v>
      </c>
      <c r="C177" s="17" t="s">
        <v>379</v>
      </c>
      <c r="D177" s="16" t="s">
        <v>122</v>
      </c>
      <c r="E177" s="17">
        <v>11.12</v>
      </c>
      <c r="F177" s="17" t="s">
        <v>234</v>
      </c>
      <c r="G177" s="18">
        <v>562</v>
      </c>
      <c r="H177" s="19">
        <v>56444.54</v>
      </c>
      <c r="I177" s="19">
        <f t="shared" si="30"/>
        <v>-28696.404136</v>
      </c>
      <c r="J177" s="29" t="s">
        <v>393</v>
      </c>
      <c r="K177" s="30">
        <v>170.129032258065</v>
      </c>
      <c r="L177" s="31">
        <v>16306.5332258065</v>
      </c>
      <c r="M177" s="31">
        <f t="shared" si="31"/>
        <v>-2165.5076123871</v>
      </c>
      <c r="N177" s="32" t="s">
        <v>391</v>
      </c>
      <c r="O177" s="35">
        <f t="shared" si="32"/>
        <v>2.30337504740234</v>
      </c>
      <c r="P177" s="35">
        <f t="shared" si="33"/>
        <v>2.46146781896422</v>
      </c>
      <c r="Q177" s="40">
        <f t="shared" si="34"/>
        <v>-26530.8965236129</v>
      </c>
      <c r="R177" s="33">
        <f t="shared" si="35"/>
        <v>-0.3756</v>
      </c>
      <c r="S177" s="41">
        <v>0</v>
      </c>
      <c r="T177" s="16"/>
    </row>
    <row r="178" s="1" customFormat="1" customHeight="1" spans="1:20">
      <c r="A178" s="45">
        <v>726</v>
      </c>
      <c r="B178" s="46" t="s">
        <v>334</v>
      </c>
      <c r="C178" s="45" t="s">
        <v>285</v>
      </c>
      <c r="D178" s="16" t="s">
        <v>31</v>
      </c>
      <c r="E178" s="44">
        <v>11.1</v>
      </c>
      <c r="F178" s="17" t="s">
        <v>335</v>
      </c>
      <c r="G178" s="18">
        <v>134</v>
      </c>
      <c r="H178" s="19">
        <v>10437.67</v>
      </c>
      <c r="I178" s="19">
        <f t="shared" si="30"/>
        <v>1855.817726</v>
      </c>
      <c r="J178" s="29" t="s">
        <v>394</v>
      </c>
      <c r="K178" s="30">
        <v>97.6129032258064</v>
      </c>
      <c r="L178" s="31">
        <v>5868.74387096774</v>
      </c>
      <c r="M178" s="31">
        <f t="shared" si="31"/>
        <v>1666.72325935484</v>
      </c>
      <c r="N178" s="32" t="s">
        <v>77</v>
      </c>
      <c r="O178" s="35">
        <f t="shared" si="32"/>
        <v>0.372769332452083</v>
      </c>
      <c r="P178" s="35">
        <f t="shared" si="33"/>
        <v>0.778518577311648</v>
      </c>
      <c r="Q178" s="40">
        <f t="shared" si="34"/>
        <v>189.094466645162</v>
      </c>
      <c r="R178" s="33">
        <f t="shared" si="35"/>
        <v>-0.1062</v>
      </c>
      <c r="S178" s="41">
        <v>0</v>
      </c>
      <c r="T178" s="42" t="s">
        <v>25</v>
      </c>
    </row>
    <row r="179" s="1" customFormat="1" customHeight="1" spans="1:20">
      <c r="A179" s="14">
        <v>733</v>
      </c>
      <c r="B179" s="15" t="s">
        <v>239</v>
      </c>
      <c r="C179" s="14" t="s">
        <v>194</v>
      </c>
      <c r="D179" s="16" t="s">
        <v>63</v>
      </c>
      <c r="E179" s="16">
        <v>11.11</v>
      </c>
      <c r="F179" s="17" t="s">
        <v>273</v>
      </c>
      <c r="G179" s="18">
        <v>103</v>
      </c>
      <c r="H179" s="19">
        <v>8606.1</v>
      </c>
      <c r="I179" s="19">
        <f t="shared" si="30"/>
        <v>2173.04025</v>
      </c>
      <c r="J179" s="29" t="s">
        <v>395</v>
      </c>
      <c r="K179" s="30">
        <v>72.1290322580645</v>
      </c>
      <c r="L179" s="31">
        <v>4563.53741935484</v>
      </c>
      <c r="M179" s="31">
        <f t="shared" si="31"/>
        <v>1505.05464090323</v>
      </c>
      <c r="N179" s="32" t="s">
        <v>242</v>
      </c>
      <c r="O179" s="35">
        <f t="shared" si="32"/>
        <v>0.427996422182469</v>
      </c>
      <c r="P179" s="35">
        <f t="shared" si="33"/>
        <v>0.885839691704921</v>
      </c>
      <c r="Q179" s="40">
        <f t="shared" si="34"/>
        <v>667.985609096774</v>
      </c>
      <c r="R179" s="33">
        <f t="shared" si="35"/>
        <v>-0.0773</v>
      </c>
      <c r="S179" s="41">
        <v>0</v>
      </c>
      <c r="T179" s="42" t="s">
        <v>25</v>
      </c>
    </row>
    <row r="180" s="1" customFormat="1" customHeight="1" spans="1:20">
      <c r="A180" s="45">
        <v>114286</v>
      </c>
      <c r="B180" s="46" t="s">
        <v>342</v>
      </c>
      <c r="C180" s="45" t="s">
        <v>285</v>
      </c>
      <c r="D180" s="16" t="s">
        <v>31</v>
      </c>
      <c r="E180" s="16">
        <v>11.12</v>
      </c>
      <c r="F180" s="17" t="s">
        <v>27</v>
      </c>
      <c r="G180" s="18">
        <v>130</v>
      </c>
      <c r="H180" s="19">
        <v>7857.71</v>
      </c>
      <c r="I180" s="19">
        <f t="shared" si="30"/>
        <v>2118.438616</v>
      </c>
      <c r="J180" s="29" t="s">
        <v>396</v>
      </c>
      <c r="K180" s="30">
        <v>85.0322580645161</v>
      </c>
      <c r="L180" s="31">
        <v>4865.86903225806</v>
      </c>
      <c r="M180" s="31">
        <f t="shared" si="31"/>
        <v>1220.84654019355</v>
      </c>
      <c r="N180" s="32" t="s">
        <v>267</v>
      </c>
      <c r="O180" s="35">
        <f t="shared" si="32"/>
        <v>0.528831562974204</v>
      </c>
      <c r="P180" s="35">
        <f t="shared" si="33"/>
        <v>0.614862617120943</v>
      </c>
      <c r="Q180" s="40">
        <f t="shared" si="34"/>
        <v>897.592075806453</v>
      </c>
      <c r="R180" s="33">
        <f t="shared" si="35"/>
        <v>0.0187</v>
      </c>
      <c r="S180" s="41">
        <f>Q180*0.2</f>
        <v>179.518415161291</v>
      </c>
      <c r="T180" s="16"/>
    </row>
    <row r="181" s="1" customFormat="1" customHeight="1" spans="1:20">
      <c r="A181" s="45">
        <v>102565</v>
      </c>
      <c r="B181" s="46" t="s">
        <v>338</v>
      </c>
      <c r="C181" s="45" t="s">
        <v>285</v>
      </c>
      <c r="D181" s="16" t="s">
        <v>44</v>
      </c>
      <c r="E181" s="16">
        <v>11.13</v>
      </c>
      <c r="F181" s="17" t="s">
        <v>21</v>
      </c>
      <c r="G181" s="18">
        <v>77</v>
      </c>
      <c r="H181" s="19">
        <v>3251.84</v>
      </c>
      <c r="I181" s="19">
        <f t="shared" si="30"/>
        <v>1198.953408</v>
      </c>
      <c r="J181" s="29" t="s">
        <v>397</v>
      </c>
      <c r="K181" s="30">
        <v>110.258064516129</v>
      </c>
      <c r="L181" s="31">
        <v>5673.17419354839</v>
      </c>
      <c r="M181" s="31">
        <f t="shared" si="31"/>
        <v>1977.10120645161</v>
      </c>
      <c r="N181" s="32" t="s">
        <v>340</v>
      </c>
      <c r="O181" s="33">
        <f t="shared" si="32"/>
        <v>-0.30163838502048</v>
      </c>
      <c r="P181" s="33">
        <f t="shared" si="33"/>
        <v>-0.426804133090425</v>
      </c>
      <c r="Q181" s="40">
        <f t="shared" si="34"/>
        <v>-778.147798451614</v>
      </c>
      <c r="R181" s="33">
        <f t="shared" si="35"/>
        <v>0.0201999999999999</v>
      </c>
      <c r="S181" s="16"/>
      <c r="T181" s="16"/>
    </row>
    <row r="182" s="1" customFormat="1" customHeight="1" spans="1:20">
      <c r="A182" s="45">
        <v>111219</v>
      </c>
      <c r="B182" s="46" t="s">
        <v>317</v>
      </c>
      <c r="C182" s="45" t="s">
        <v>285</v>
      </c>
      <c r="D182" s="16" t="s">
        <v>31</v>
      </c>
      <c r="E182" s="16">
        <v>11.14</v>
      </c>
      <c r="F182" s="17" t="s">
        <v>21</v>
      </c>
      <c r="G182" s="18">
        <v>38</v>
      </c>
      <c r="H182" s="19">
        <v>6934.09</v>
      </c>
      <c r="I182" s="19">
        <f t="shared" si="30"/>
        <v>2107.96336</v>
      </c>
      <c r="J182" s="29" t="s">
        <v>398</v>
      </c>
      <c r="K182" s="30">
        <v>94.7096774193548</v>
      </c>
      <c r="L182" s="31">
        <v>6427.30677419355</v>
      </c>
      <c r="M182" s="31">
        <f t="shared" si="31"/>
        <v>1982.82413983871</v>
      </c>
      <c r="N182" s="32" t="s">
        <v>319</v>
      </c>
      <c r="O182" s="33">
        <f t="shared" si="32"/>
        <v>-0.598773841961853</v>
      </c>
      <c r="P182" s="33">
        <f t="shared" si="33"/>
        <v>0.0788484576216665</v>
      </c>
      <c r="Q182" s="40">
        <f t="shared" si="34"/>
        <v>125.13922016129</v>
      </c>
      <c r="R182" s="33">
        <f t="shared" si="35"/>
        <v>-0.0045</v>
      </c>
      <c r="S182" s="16"/>
      <c r="T182" s="16"/>
    </row>
  </sheetData>
  <mergeCells count="11">
    <mergeCell ref="G1:J1"/>
    <mergeCell ref="K1:N1"/>
    <mergeCell ref="O1:R1"/>
    <mergeCell ref="A1:A2"/>
    <mergeCell ref="B1:B2"/>
    <mergeCell ref="C1:C2"/>
    <mergeCell ref="D1:D2"/>
    <mergeCell ref="E1:E2"/>
    <mergeCell ref="F1:F2"/>
    <mergeCell ref="S1:S2"/>
    <mergeCell ref="T1:T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workbookViewId="0">
      <selection activeCell="B9" sqref="B9"/>
    </sheetView>
  </sheetViews>
  <sheetFormatPr defaultColWidth="9" defaultRowHeight="15" customHeight="1"/>
  <cols>
    <col min="1" max="1" width="4.375" style="77" customWidth="1"/>
    <col min="2" max="2" width="7.875" style="77" customWidth="1"/>
    <col min="3" max="3" width="28.625" style="78" customWidth="1"/>
    <col min="4" max="4" width="4.5" style="77" customWidth="1"/>
    <col min="5" max="5" width="10.5" style="77" customWidth="1"/>
    <col min="6" max="6" width="11" style="79" customWidth="1"/>
    <col min="7" max="7" width="11.375" style="79" customWidth="1"/>
    <col min="8" max="8" width="11.125" style="80" customWidth="1"/>
    <col min="9" max="9" width="12.125" style="79" customWidth="1"/>
    <col min="10" max="10" width="12" style="79" customWidth="1"/>
    <col min="11" max="13" width="8" style="81" customWidth="1"/>
    <col min="14" max="14" width="8.75" style="82" customWidth="1"/>
    <col min="15" max="16384" width="9" style="83"/>
  </cols>
  <sheetData>
    <row r="1" s="76" customFormat="1" customHeight="1" spans="1:14">
      <c r="A1" s="56" t="s">
        <v>399</v>
      </c>
      <c r="B1" s="56" t="s">
        <v>0</v>
      </c>
      <c r="C1" s="57" t="s">
        <v>400</v>
      </c>
      <c r="D1" s="56" t="s">
        <v>401</v>
      </c>
      <c r="E1" s="59" t="s">
        <v>402</v>
      </c>
      <c r="F1" s="60" t="s">
        <v>403</v>
      </c>
      <c r="G1" s="60" t="s">
        <v>404</v>
      </c>
      <c r="H1" s="61" t="s">
        <v>405</v>
      </c>
      <c r="I1" s="60" t="s">
        <v>406</v>
      </c>
      <c r="J1" s="60" t="s">
        <v>407</v>
      </c>
      <c r="K1" s="69" t="s">
        <v>15</v>
      </c>
      <c r="L1" s="69" t="s">
        <v>16</v>
      </c>
      <c r="M1" s="69" t="s">
        <v>408</v>
      </c>
      <c r="N1" s="68" t="s">
        <v>409</v>
      </c>
    </row>
    <row r="2" customHeight="1" spans="1:14">
      <c r="A2" s="62">
        <v>1</v>
      </c>
      <c r="B2" s="62">
        <v>122176</v>
      </c>
      <c r="C2" s="63" t="s">
        <v>68</v>
      </c>
      <c r="D2" s="62">
        <v>4</v>
      </c>
      <c r="E2" s="62">
        <v>84</v>
      </c>
      <c r="F2" s="64">
        <v>7354.04</v>
      </c>
      <c r="G2" s="64">
        <v>1400.966746</v>
      </c>
      <c r="H2" s="65">
        <v>79.3548387096776</v>
      </c>
      <c r="I2" s="64">
        <v>3502.42967741936</v>
      </c>
      <c r="J2" s="64">
        <v>1096.610732</v>
      </c>
      <c r="K2" s="70">
        <f t="shared" ref="K2:K65" si="0">(E2-H2)/H2</f>
        <v>0.0585365853658513</v>
      </c>
      <c r="L2" s="71">
        <f t="shared" ref="L2:L65" si="1">(F2-I2)/I2</f>
        <v>1.09969668981864</v>
      </c>
      <c r="M2" s="70">
        <f t="shared" ref="M2:M65" si="2">(G2-J2)/J2</f>
        <v>0.277542436088433</v>
      </c>
      <c r="N2" s="72">
        <v>19.854874</v>
      </c>
    </row>
    <row r="3" customHeight="1" spans="1:14">
      <c r="A3" s="62">
        <v>2</v>
      </c>
      <c r="B3" s="62">
        <v>119622</v>
      </c>
      <c r="C3" s="63" t="s">
        <v>360</v>
      </c>
      <c r="D3" s="62">
        <v>4</v>
      </c>
      <c r="E3" s="62">
        <v>80</v>
      </c>
      <c r="F3" s="64">
        <v>5725.84</v>
      </c>
      <c r="G3" s="64">
        <v>1259.775284</v>
      </c>
      <c r="H3" s="65">
        <v>83.0967741935484</v>
      </c>
      <c r="I3" s="64">
        <v>2793.07483870968</v>
      </c>
      <c r="J3" s="64">
        <v>777.592035096772</v>
      </c>
      <c r="K3" s="70">
        <f t="shared" si="0"/>
        <v>-0.0372670807453417</v>
      </c>
      <c r="L3" s="71">
        <f t="shared" si="1"/>
        <v>1.05001309690834</v>
      </c>
      <c r="M3" s="70">
        <f t="shared" si="2"/>
        <v>0.620097978296833</v>
      </c>
      <c r="N3" s="72">
        <v>0</v>
      </c>
    </row>
    <row r="4" customHeight="1" spans="1:14">
      <c r="A4" s="62">
        <v>3</v>
      </c>
      <c r="B4" s="62">
        <v>545</v>
      </c>
      <c r="C4" s="63" t="s">
        <v>266</v>
      </c>
      <c r="D4" s="62">
        <v>4</v>
      </c>
      <c r="E4" s="62">
        <v>155</v>
      </c>
      <c r="F4" s="64">
        <v>12272.77</v>
      </c>
      <c r="G4" s="64">
        <v>3210.133001</v>
      </c>
      <c r="H4" s="65">
        <v>130.451612903226</v>
      </c>
      <c r="I4" s="64">
        <v>6116.4387096774</v>
      </c>
      <c r="J4" s="64">
        <v>1924.84326193548</v>
      </c>
      <c r="K4" s="70">
        <f t="shared" si="0"/>
        <v>0.188180019782392</v>
      </c>
      <c r="L4" s="71">
        <f t="shared" si="1"/>
        <v>1.00652219085954</v>
      </c>
      <c r="M4" s="70">
        <f t="shared" si="2"/>
        <v>0.667737350090588</v>
      </c>
      <c r="N4" s="72">
        <v>0</v>
      </c>
    </row>
    <row r="5" customHeight="1" spans="1:14">
      <c r="A5" s="62">
        <v>4</v>
      </c>
      <c r="B5" s="62">
        <v>113023</v>
      </c>
      <c r="C5" s="63" t="s">
        <v>178</v>
      </c>
      <c r="D5" s="62">
        <v>4</v>
      </c>
      <c r="E5" s="62">
        <v>165</v>
      </c>
      <c r="F5" s="64">
        <v>8599.24</v>
      </c>
      <c r="G5" s="64">
        <v>749.242906</v>
      </c>
      <c r="H5" s="65">
        <v>105.935483870968</v>
      </c>
      <c r="I5" s="64">
        <v>4466.25806451612</v>
      </c>
      <c r="J5" s="64">
        <v>879.852838709676</v>
      </c>
      <c r="K5" s="70">
        <f t="shared" si="0"/>
        <v>0.557551766138851</v>
      </c>
      <c r="L5" s="71">
        <f t="shared" si="1"/>
        <v>0.925379115085159</v>
      </c>
      <c r="M5" s="70">
        <f t="shared" si="2"/>
        <v>-0.148445202383183</v>
      </c>
      <c r="N5" s="72">
        <v>0</v>
      </c>
    </row>
    <row r="6" customHeight="1" spans="1:14">
      <c r="A6" s="62">
        <v>5</v>
      </c>
      <c r="B6" s="62">
        <v>118951</v>
      </c>
      <c r="C6" s="63" t="s">
        <v>365</v>
      </c>
      <c r="D6" s="62">
        <v>4</v>
      </c>
      <c r="E6" s="62">
        <v>309</v>
      </c>
      <c r="F6" s="64">
        <v>18282.56</v>
      </c>
      <c r="G6" s="64">
        <v>3852.177328</v>
      </c>
      <c r="H6" s="65">
        <v>262.709677419355</v>
      </c>
      <c r="I6" s="64">
        <v>11081.5909677419</v>
      </c>
      <c r="J6" s="64">
        <v>3220.3129352258</v>
      </c>
      <c r="K6" s="70">
        <f t="shared" si="0"/>
        <v>0.176203339882121</v>
      </c>
      <c r="L6" s="71">
        <f t="shared" si="1"/>
        <v>0.649813646183103</v>
      </c>
      <c r="M6" s="70">
        <f t="shared" si="2"/>
        <v>0.196212109035265</v>
      </c>
      <c r="N6" s="72">
        <v>0</v>
      </c>
    </row>
    <row r="7" customHeight="1" spans="1:14">
      <c r="A7" s="62">
        <v>6</v>
      </c>
      <c r="B7" s="62">
        <v>119262</v>
      </c>
      <c r="C7" s="63" t="s">
        <v>174</v>
      </c>
      <c r="D7" s="62">
        <v>4</v>
      </c>
      <c r="E7" s="62">
        <v>163</v>
      </c>
      <c r="F7" s="64">
        <v>9135.85</v>
      </c>
      <c r="G7" s="64">
        <v>2806.893754</v>
      </c>
      <c r="H7" s="65">
        <v>142.064516129032</v>
      </c>
      <c r="I7" s="64">
        <v>5585.27483870968</v>
      </c>
      <c r="J7" s="64">
        <v>1961.54852335484</v>
      </c>
      <c r="K7" s="70">
        <f t="shared" si="0"/>
        <v>0.147366030881019</v>
      </c>
      <c r="L7" s="71">
        <f t="shared" si="1"/>
        <v>0.635702855064977</v>
      </c>
      <c r="M7" s="70">
        <f t="shared" si="2"/>
        <v>0.430958103039615</v>
      </c>
      <c r="N7" s="72">
        <v>182.042027148387</v>
      </c>
    </row>
    <row r="8" customHeight="1" spans="1:14">
      <c r="A8" s="62">
        <v>7</v>
      </c>
      <c r="B8" s="62">
        <v>119263</v>
      </c>
      <c r="C8" s="63" t="s">
        <v>356</v>
      </c>
      <c r="D8" s="62">
        <v>4</v>
      </c>
      <c r="E8" s="62">
        <v>262</v>
      </c>
      <c r="F8" s="64">
        <v>15437.63</v>
      </c>
      <c r="G8" s="64">
        <v>4282.32057</v>
      </c>
      <c r="H8" s="65">
        <v>220.129032258064</v>
      </c>
      <c r="I8" s="64">
        <v>9822.73032258064</v>
      </c>
      <c r="J8" s="64">
        <v>2645.26127587097</v>
      </c>
      <c r="K8" s="70">
        <f t="shared" si="0"/>
        <v>0.190211019929663</v>
      </c>
      <c r="L8" s="71">
        <f t="shared" si="1"/>
        <v>0.571623112212675</v>
      </c>
      <c r="M8" s="70">
        <f t="shared" si="2"/>
        <v>0.618864877001618</v>
      </c>
      <c r="N8" s="72">
        <v>100.054488506452</v>
      </c>
    </row>
    <row r="9" customHeight="1" spans="1:14">
      <c r="A9" s="62">
        <v>8</v>
      </c>
      <c r="B9" s="62">
        <v>116773</v>
      </c>
      <c r="C9" s="63" t="s">
        <v>350</v>
      </c>
      <c r="D9" s="62">
        <v>4</v>
      </c>
      <c r="E9" s="62">
        <v>237</v>
      </c>
      <c r="F9" s="64">
        <v>15402.88</v>
      </c>
      <c r="G9" s="64">
        <v>3442.436493</v>
      </c>
      <c r="H9" s="65">
        <v>235.354838709678</v>
      </c>
      <c r="I9" s="64">
        <v>9935.69677419356</v>
      </c>
      <c r="J9" s="64">
        <v>2835.64785935484</v>
      </c>
      <c r="K9" s="70">
        <f t="shared" si="0"/>
        <v>0.00699013157894486</v>
      </c>
      <c r="L9" s="71">
        <f t="shared" si="1"/>
        <v>0.550256650344504</v>
      </c>
      <c r="M9" s="70">
        <f t="shared" si="2"/>
        <v>0.213985890964337</v>
      </c>
      <c r="N9" s="72">
        <v>15.9533324161289</v>
      </c>
    </row>
    <row r="10" customHeight="1" spans="1:14">
      <c r="A10" s="62">
        <v>9</v>
      </c>
      <c r="B10" s="62">
        <v>113008</v>
      </c>
      <c r="C10" s="63" t="s">
        <v>277</v>
      </c>
      <c r="D10" s="62">
        <v>4</v>
      </c>
      <c r="E10" s="62">
        <v>123</v>
      </c>
      <c r="F10" s="64">
        <v>6233.7</v>
      </c>
      <c r="G10" s="64">
        <v>1432.063617</v>
      </c>
      <c r="H10" s="65">
        <v>88.6451612903224</v>
      </c>
      <c r="I10" s="64">
        <v>4269.01161290324</v>
      </c>
      <c r="J10" s="64">
        <v>1183.37001909678</v>
      </c>
      <c r="K10" s="70">
        <f t="shared" si="0"/>
        <v>0.387554585152841</v>
      </c>
      <c r="L10" s="70">
        <f t="shared" si="1"/>
        <v>0.460220904801106</v>
      </c>
      <c r="M10" s="70">
        <f t="shared" si="2"/>
        <v>0.210157088560549</v>
      </c>
      <c r="N10" s="72"/>
    </row>
    <row r="11" customHeight="1" spans="1:14">
      <c r="A11" s="62">
        <v>10</v>
      </c>
      <c r="B11" s="62">
        <v>122198</v>
      </c>
      <c r="C11" s="63" t="s">
        <v>272</v>
      </c>
      <c r="D11" s="62">
        <v>4</v>
      </c>
      <c r="E11" s="62">
        <v>126</v>
      </c>
      <c r="F11" s="64">
        <v>7151.59</v>
      </c>
      <c r="G11" s="64">
        <v>1499.721519</v>
      </c>
      <c r="H11" s="65">
        <v>105.290322580645</v>
      </c>
      <c r="I11" s="64">
        <v>5465.82322580644</v>
      </c>
      <c r="J11" s="64">
        <v>1227.07731419354</v>
      </c>
      <c r="K11" s="70">
        <f t="shared" si="0"/>
        <v>0.19669117647059</v>
      </c>
      <c r="L11" s="70">
        <f t="shared" si="1"/>
        <v>0.308419556313923</v>
      </c>
      <c r="M11" s="70">
        <f t="shared" si="2"/>
        <v>0.222189915543869</v>
      </c>
      <c r="N11" s="72">
        <v>0</v>
      </c>
    </row>
    <row r="12" customHeight="1" spans="1:14">
      <c r="A12" s="62">
        <v>11</v>
      </c>
      <c r="B12" s="62">
        <v>114069</v>
      </c>
      <c r="C12" s="63" t="s">
        <v>248</v>
      </c>
      <c r="D12" s="62">
        <v>4</v>
      </c>
      <c r="E12" s="62">
        <v>262</v>
      </c>
      <c r="F12" s="64">
        <v>11320.41</v>
      </c>
      <c r="G12" s="64">
        <v>3480.679947</v>
      </c>
      <c r="H12" s="65">
        <v>229.032258064516</v>
      </c>
      <c r="I12" s="64">
        <v>10026.9174193548</v>
      </c>
      <c r="J12" s="64">
        <v>3121.37939264516</v>
      </c>
      <c r="K12" s="70">
        <f t="shared" si="0"/>
        <v>0.143943661971832</v>
      </c>
      <c r="L12" s="70">
        <f t="shared" si="1"/>
        <v>0.129002017923115</v>
      </c>
      <c r="M12" s="70">
        <f t="shared" si="2"/>
        <v>0.115109542659714</v>
      </c>
      <c r="N12" s="72"/>
    </row>
    <row r="13" customHeight="1" spans="1:14">
      <c r="A13" s="62">
        <v>12</v>
      </c>
      <c r="B13" s="62">
        <v>108656</v>
      </c>
      <c r="C13" s="63" t="s">
        <v>378</v>
      </c>
      <c r="D13" s="62">
        <v>4</v>
      </c>
      <c r="E13" s="62">
        <v>250</v>
      </c>
      <c r="F13" s="64">
        <v>30747.75</v>
      </c>
      <c r="G13" s="64">
        <v>6642.630249</v>
      </c>
      <c r="H13" s="65">
        <v>232.258064516129</v>
      </c>
      <c r="I13" s="64">
        <v>27920.8425806452</v>
      </c>
      <c r="J13" s="64">
        <v>5684.68354941936</v>
      </c>
      <c r="K13" s="70">
        <f t="shared" si="0"/>
        <v>0.076388888888889</v>
      </c>
      <c r="L13" s="70">
        <f t="shared" si="1"/>
        <v>0.101247210258419</v>
      </c>
      <c r="M13" s="70">
        <f t="shared" si="2"/>
        <v>0.168513636907456</v>
      </c>
      <c r="N13" s="72">
        <v>130.374596929032</v>
      </c>
    </row>
    <row r="14" customHeight="1" spans="1:14">
      <c r="A14" s="62">
        <v>13</v>
      </c>
      <c r="B14" s="62">
        <v>106568</v>
      </c>
      <c r="C14" s="63" t="s">
        <v>261</v>
      </c>
      <c r="D14" s="62">
        <v>4</v>
      </c>
      <c r="E14" s="62">
        <v>193</v>
      </c>
      <c r="F14" s="64">
        <v>8806.09</v>
      </c>
      <c r="G14" s="64">
        <v>2793.568318</v>
      </c>
      <c r="H14" s="65">
        <v>182.967741935484</v>
      </c>
      <c r="I14" s="64">
        <v>8505.82322580644</v>
      </c>
      <c r="J14" s="64">
        <v>2586.62084296774</v>
      </c>
      <c r="K14" s="70">
        <f t="shared" si="0"/>
        <v>0.054830747531734</v>
      </c>
      <c r="L14" s="70">
        <f t="shared" si="1"/>
        <v>0.0353013184288334</v>
      </c>
      <c r="M14" s="70">
        <f t="shared" si="2"/>
        <v>0.0800068845014102</v>
      </c>
      <c r="N14" s="72"/>
    </row>
    <row r="15" customHeight="1" spans="1:14">
      <c r="A15" s="62">
        <v>14</v>
      </c>
      <c r="B15" s="62">
        <v>118758</v>
      </c>
      <c r="C15" s="63" t="s">
        <v>255</v>
      </c>
      <c r="D15" s="62">
        <v>4</v>
      </c>
      <c r="E15" s="62">
        <v>162</v>
      </c>
      <c r="F15" s="64">
        <v>9324.37</v>
      </c>
      <c r="G15" s="64">
        <v>2482.528778</v>
      </c>
      <c r="H15" s="65">
        <v>158.322580645161</v>
      </c>
      <c r="I15" s="64">
        <v>9147.0929032258</v>
      </c>
      <c r="J15" s="64">
        <v>2169.69043664516</v>
      </c>
      <c r="K15" s="70">
        <f t="shared" si="0"/>
        <v>0.0232273838630826</v>
      </c>
      <c r="L15" s="70">
        <f t="shared" si="1"/>
        <v>0.0193807036453826</v>
      </c>
      <c r="M15" s="70">
        <f t="shared" si="2"/>
        <v>0.144185703209606</v>
      </c>
      <c r="N15" s="72"/>
    </row>
    <row r="16" customHeight="1" spans="1:14">
      <c r="A16" s="62">
        <v>15</v>
      </c>
      <c r="B16" s="62">
        <v>385</v>
      </c>
      <c r="C16" s="63" t="s">
        <v>389</v>
      </c>
      <c r="D16" s="62">
        <v>3</v>
      </c>
      <c r="E16" s="62">
        <v>791</v>
      </c>
      <c r="F16" s="64">
        <v>81364.04</v>
      </c>
      <c r="G16" s="64">
        <v>-22902.714357</v>
      </c>
      <c r="H16" s="65">
        <v>510.387096774195</v>
      </c>
      <c r="I16" s="64">
        <v>48919.5996774195</v>
      </c>
      <c r="J16" s="64">
        <v>-6496.5228371613</v>
      </c>
      <c r="K16" s="70">
        <f t="shared" si="0"/>
        <v>0.549804070281881</v>
      </c>
      <c r="L16" s="70">
        <f t="shared" si="1"/>
        <v>0.663219661168984</v>
      </c>
      <c r="M16" s="70">
        <f t="shared" si="2"/>
        <v>2.52538041211712</v>
      </c>
      <c r="N16" s="72">
        <v>0</v>
      </c>
    </row>
    <row r="17" customHeight="1" spans="1:14">
      <c r="A17" s="62">
        <v>16</v>
      </c>
      <c r="B17" s="62">
        <v>373</v>
      </c>
      <c r="C17" s="63" t="s">
        <v>121</v>
      </c>
      <c r="D17" s="62">
        <v>2</v>
      </c>
      <c r="E17" s="62">
        <v>312</v>
      </c>
      <c r="F17" s="64">
        <v>39707.91</v>
      </c>
      <c r="G17" s="64">
        <v>6730.672845</v>
      </c>
      <c r="H17" s="65">
        <v>228.645161290322</v>
      </c>
      <c r="I17" s="64">
        <v>16155.3883870968</v>
      </c>
      <c r="J17" s="64">
        <v>4941.9333076129</v>
      </c>
      <c r="K17" s="70">
        <f t="shared" si="0"/>
        <v>0.364559819413096</v>
      </c>
      <c r="L17" s="70">
        <f t="shared" si="1"/>
        <v>1.45787405716067</v>
      </c>
      <c r="M17" s="70">
        <f t="shared" si="2"/>
        <v>0.361951371264279</v>
      </c>
      <c r="N17" s="72">
        <v>0</v>
      </c>
    </row>
    <row r="18" customHeight="1" spans="1:14">
      <c r="A18" s="62">
        <v>17</v>
      </c>
      <c r="B18" s="62">
        <v>591</v>
      </c>
      <c r="C18" s="63" t="s">
        <v>106</v>
      </c>
      <c r="D18" s="62">
        <v>2</v>
      </c>
      <c r="E18" s="62">
        <v>58</v>
      </c>
      <c r="F18" s="64">
        <v>5812.78</v>
      </c>
      <c r="G18" s="64">
        <v>1952.548783</v>
      </c>
      <c r="H18" s="65">
        <v>43.225806451613</v>
      </c>
      <c r="I18" s="64">
        <v>2433.1206451613</v>
      </c>
      <c r="J18" s="64">
        <v>758.647017161294</v>
      </c>
      <c r="K18" s="70">
        <f t="shared" si="0"/>
        <v>0.341791044776116</v>
      </c>
      <c r="L18" s="70">
        <f t="shared" si="1"/>
        <v>1.38902251376633</v>
      </c>
      <c r="M18" s="70">
        <f t="shared" si="2"/>
        <v>1.5737249851796</v>
      </c>
      <c r="N18" s="72">
        <v>21.5114699419353</v>
      </c>
    </row>
    <row r="19" customHeight="1" spans="1:14">
      <c r="A19" s="62">
        <v>18</v>
      </c>
      <c r="B19" s="62">
        <v>329</v>
      </c>
      <c r="C19" s="63" t="s">
        <v>35</v>
      </c>
      <c r="D19" s="62">
        <v>2</v>
      </c>
      <c r="E19" s="62">
        <v>102</v>
      </c>
      <c r="F19" s="64">
        <v>32084</v>
      </c>
      <c r="G19" s="64">
        <v>7164.884149</v>
      </c>
      <c r="H19" s="65">
        <v>111.806451612903</v>
      </c>
      <c r="I19" s="64">
        <v>14150.0561290323</v>
      </c>
      <c r="J19" s="64">
        <v>2582.38524354838</v>
      </c>
      <c r="K19" s="70">
        <f t="shared" si="0"/>
        <v>-0.0877091748413138</v>
      </c>
      <c r="L19" s="70">
        <f t="shared" si="1"/>
        <v>1.26741150052202</v>
      </c>
      <c r="M19" s="70">
        <f t="shared" si="2"/>
        <v>1.77452179797734</v>
      </c>
      <c r="N19" s="72">
        <v>0</v>
      </c>
    </row>
    <row r="20" customHeight="1" spans="1:14">
      <c r="A20" s="62">
        <v>19</v>
      </c>
      <c r="B20" s="62">
        <v>737</v>
      </c>
      <c r="C20" s="63" t="s">
        <v>219</v>
      </c>
      <c r="D20" s="62">
        <v>2</v>
      </c>
      <c r="E20" s="62">
        <v>268</v>
      </c>
      <c r="F20" s="64">
        <v>28872.23</v>
      </c>
      <c r="G20" s="64">
        <v>7759.800506</v>
      </c>
      <c r="H20" s="65">
        <v>214.322580645162</v>
      </c>
      <c r="I20" s="64">
        <v>13081.5812903226</v>
      </c>
      <c r="J20" s="64">
        <v>3907.46833141936</v>
      </c>
      <c r="K20" s="70">
        <f t="shared" si="0"/>
        <v>0.250451535219743</v>
      </c>
      <c r="L20" s="70">
        <f t="shared" si="1"/>
        <v>1.20709021021479</v>
      </c>
      <c r="M20" s="70">
        <f t="shared" si="2"/>
        <v>0.985889544799281</v>
      </c>
      <c r="N20" s="72">
        <v>0</v>
      </c>
    </row>
    <row r="21" customHeight="1" spans="1:14">
      <c r="A21" s="62">
        <v>20</v>
      </c>
      <c r="B21" s="62">
        <v>111064</v>
      </c>
      <c r="C21" s="63" t="s">
        <v>111</v>
      </c>
      <c r="D21" s="62">
        <v>2</v>
      </c>
      <c r="E21" s="62">
        <v>84</v>
      </c>
      <c r="F21" s="64">
        <v>4986.02</v>
      </c>
      <c r="G21" s="64">
        <v>1022.93901</v>
      </c>
      <c r="H21" s="65">
        <v>60.8387096774194</v>
      </c>
      <c r="I21" s="64">
        <v>2317.70774193548</v>
      </c>
      <c r="J21" s="64">
        <v>727.06491864516</v>
      </c>
      <c r="K21" s="70">
        <f t="shared" si="0"/>
        <v>0.38069989395546</v>
      </c>
      <c r="L21" s="70">
        <f t="shared" si="1"/>
        <v>1.15127209949096</v>
      </c>
      <c r="M21" s="70">
        <f t="shared" si="2"/>
        <v>0.406943154273188</v>
      </c>
      <c r="N21" s="72">
        <v>0</v>
      </c>
    </row>
    <row r="22" customHeight="1" spans="1:14">
      <c r="A22" s="62">
        <v>21</v>
      </c>
      <c r="B22" s="62">
        <v>107728</v>
      </c>
      <c r="C22" s="63" t="s">
        <v>96</v>
      </c>
      <c r="D22" s="62">
        <v>2</v>
      </c>
      <c r="E22" s="62">
        <v>188</v>
      </c>
      <c r="F22" s="64">
        <v>18994.6</v>
      </c>
      <c r="G22" s="64">
        <v>3676.80107</v>
      </c>
      <c r="H22" s="65">
        <v>126.903225806452</v>
      </c>
      <c r="I22" s="64">
        <v>9083.23806451612</v>
      </c>
      <c r="J22" s="64">
        <v>2371.63345864516</v>
      </c>
      <c r="K22" s="70">
        <f t="shared" si="0"/>
        <v>0.481443823080829</v>
      </c>
      <c r="L22" s="70">
        <f t="shared" si="1"/>
        <v>1.09117055669859</v>
      </c>
      <c r="M22" s="70">
        <f t="shared" si="2"/>
        <v>0.55032433726097</v>
      </c>
      <c r="N22" s="72">
        <v>0</v>
      </c>
    </row>
    <row r="23" customHeight="1" spans="1:14">
      <c r="A23" s="62">
        <v>22</v>
      </c>
      <c r="B23" s="62">
        <v>357</v>
      </c>
      <c r="C23" s="63" t="s">
        <v>306</v>
      </c>
      <c r="D23" s="62">
        <v>2</v>
      </c>
      <c r="E23" s="62">
        <v>188</v>
      </c>
      <c r="F23" s="64">
        <v>27655.69</v>
      </c>
      <c r="G23" s="64">
        <v>3968.401859</v>
      </c>
      <c r="H23" s="65">
        <v>194.645161290323</v>
      </c>
      <c r="I23" s="64">
        <v>13498.9716129032</v>
      </c>
      <c r="J23" s="64">
        <v>3648.77202696774</v>
      </c>
      <c r="K23" s="70">
        <f t="shared" si="0"/>
        <v>-0.0341398740470686</v>
      </c>
      <c r="L23" s="70">
        <f t="shared" si="1"/>
        <v>1.0487256950422</v>
      </c>
      <c r="M23" s="70">
        <f t="shared" si="2"/>
        <v>0.0875992881084115</v>
      </c>
      <c r="N23" s="72">
        <v>0</v>
      </c>
    </row>
    <row r="24" customHeight="1" spans="1:14">
      <c r="A24" s="62">
        <v>23</v>
      </c>
      <c r="B24" s="62">
        <v>114622</v>
      </c>
      <c r="C24" s="63" t="s">
        <v>155</v>
      </c>
      <c r="D24" s="62">
        <v>2</v>
      </c>
      <c r="E24" s="62">
        <v>312</v>
      </c>
      <c r="F24" s="64">
        <v>23543.41</v>
      </c>
      <c r="G24" s="64">
        <v>7104.266538</v>
      </c>
      <c r="H24" s="65">
        <v>244.193548387096</v>
      </c>
      <c r="I24" s="64">
        <v>11907.8503225806</v>
      </c>
      <c r="J24" s="64">
        <v>3977.22200774194</v>
      </c>
      <c r="K24" s="70">
        <f t="shared" si="0"/>
        <v>0.277675033025103</v>
      </c>
      <c r="L24" s="70">
        <f t="shared" si="1"/>
        <v>0.9771335179915</v>
      </c>
      <c r="M24" s="70">
        <f t="shared" si="2"/>
        <v>0.786238365414616</v>
      </c>
      <c r="N24" s="72">
        <v>124.108627612903</v>
      </c>
    </row>
    <row r="25" customHeight="1" spans="1:14">
      <c r="A25" s="62">
        <v>24</v>
      </c>
      <c r="B25" s="62">
        <v>744</v>
      </c>
      <c r="C25" s="63" t="s">
        <v>165</v>
      </c>
      <c r="D25" s="62">
        <v>2</v>
      </c>
      <c r="E25" s="62">
        <v>187</v>
      </c>
      <c r="F25" s="64">
        <v>22101.23</v>
      </c>
      <c r="G25" s="64">
        <v>4909.410056</v>
      </c>
      <c r="H25" s="65">
        <v>156.064516129032</v>
      </c>
      <c r="I25" s="64">
        <v>11191.1335483871</v>
      </c>
      <c r="J25" s="64">
        <v>3155.89966064516</v>
      </c>
      <c r="K25" s="70">
        <f t="shared" si="0"/>
        <v>0.198222405952875</v>
      </c>
      <c r="L25" s="70">
        <f t="shared" si="1"/>
        <v>0.974887521844049</v>
      </c>
      <c r="M25" s="70">
        <f t="shared" si="2"/>
        <v>0.555629324094661</v>
      </c>
      <c r="N25" s="72">
        <v>0</v>
      </c>
    </row>
    <row r="26" customHeight="1" spans="1:14">
      <c r="A26" s="62">
        <v>25</v>
      </c>
      <c r="B26" s="62">
        <v>745</v>
      </c>
      <c r="C26" s="63" t="s">
        <v>345</v>
      </c>
      <c r="D26" s="62">
        <v>2</v>
      </c>
      <c r="E26" s="62">
        <v>265</v>
      </c>
      <c r="F26" s="64">
        <v>19016.88</v>
      </c>
      <c r="G26" s="64">
        <v>4494.25531</v>
      </c>
      <c r="H26" s="65">
        <v>192</v>
      </c>
      <c r="I26" s="64">
        <v>10004.3574193548</v>
      </c>
      <c r="J26" s="64">
        <v>2401.04578064516</v>
      </c>
      <c r="K26" s="70">
        <f t="shared" si="0"/>
        <v>0.380208333333333</v>
      </c>
      <c r="L26" s="70">
        <f t="shared" si="1"/>
        <v>0.900859715708402</v>
      </c>
      <c r="M26" s="70">
        <f t="shared" si="2"/>
        <v>0.871790761437458</v>
      </c>
      <c r="N26" s="72">
        <v>0</v>
      </c>
    </row>
    <row r="27" customHeight="1" spans="1:14">
      <c r="A27" s="62">
        <v>26</v>
      </c>
      <c r="B27" s="62">
        <v>102934</v>
      </c>
      <c r="C27" s="63" t="s">
        <v>298</v>
      </c>
      <c r="D27" s="62">
        <v>2</v>
      </c>
      <c r="E27" s="62">
        <v>284</v>
      </c>
      <c r="F27" s="64">
        <v>29380.12</v>
      </c>
      <c r="G27" s="64">
        <v>8251.89698</v>
      </c>
      <c r="H27" s="65">
        <v>242.58064516129</v>
      </c>
      <c r="I27" s="64">
        <v>15879.2303225806</v>
      </c>
      <c r="J27" s="64">
        <v>4344.55741625806</v>
      </c>
      <c r="K27" s="70">
        <f t="shared" si="0"/>
        <v>0.170744680851065</v>
      </c>
      <c r="L27" s="70">
        <f t="shared" si="1"/>
        <v>0.850223178526534</v>
      </c>
      <c r="M27" s="70">
        <f t="shared" si="2"/>
        <v>0.899364236531901</v>
      </c>
      <c r="N27" s="72">
        <v>0</v>
      </c>
    </row>
    <row r="28" customHeight="1" spans="1:14">
      <c r="A28" s="62">
        <v>27</v>
      </c>
      <c r="B28" s="62">
        <v>103198</v>
      </c>
      <c r="C28" s="63" t="s">
        <v>329</v>
      </c>
      <c r="D28" s="62">
        <v>2</v>
      </c>
      <c r="E28" s="62">
        <v>250</v>
      </c>
      <c r="F28" s="64">
        <v>22059.64</v>
      </c>
      <c r="G28" s="64">
        <v>4182.016476</v>
      </c>
      <c r="H28" s="65">
        <v>234.451612903226</v>
      </c>
      <c r="I28" s="64">
        <v>12032.4941935484</v>
      </c>
      <c r="J28" s="64">
        <v>3360.67562825806</v>
      </c>
      <c r="K28" s="70">
        <f t="shared" si="0"/>
        <v>0.0663181067693993</v>
      </c>
      <c r="L28" s="70">
        <f t="shared" si="1"/>
        <v>0.833338927504155</v>
      </c>
      <c r="M28" s="70">
        <f t="shared" si="2"/>
        <v>0.244397537458165</v>
      </c>
      <c r="N28" s="72">
        <v>0</v>
      </c>
    </row>
    <row r="29" customHeight="1" spans="1:14">
      <c r="A29" s="62">
        <v>28</v>
      </c>
      <c r="B29" s="62">
        <v>539</v>
      </c>
      <c r="C29" s="63" t="s">
        <v>91</v>
      </c>
      <c r="D29" s="62">
        <v>2</v>
      </c>
      <c r="E29" s="62">
        <v>123</v>
      </c>
      <c r="F29" s="64">
        <v>16627.46</v>
      </c>
      <c r="G29" s="64">
        <v>2353.742548</v>
      </c>
      <c r="H29" s="65">
        <v>121.225806451613</v>
      </c>
      <c r="I29" s="64">
        <v>9084.73225806452</v>
      </c>
      <c r="J29" s="64">
        <v>2550.08434483872</v>
      </c>
      <c r="K29" s="70">
        <f t="shared" si="0"/>
        <v>0.0146354443853106</v>
      </c>
      <c r="L29" s="70">
        <f t="shared" si="1"/>
        <v>0.830264175946385</v>
      </c>
      <c r="M29" s="70">
        <f t="shared" si="2"/>
        <v>-0.0769942363812823</v>
      </c>
      <c r="N29" s="72">
        <v>0</v>
      </c>
    </row>
    <row r="30" customHeight="1" spans="1:14">
      <c r="A30" s="62">
        <v>29</v>
      </c>
      <c r="B30" s="62">
        <v>578</v>
      </c>
      <c r="C30" s="63" t="s">
        <v>131</v>
      </c>
      <c r="D30" s="62">
        <v>2</v>
      </c>
      <c r="E30" s="62">
        <v>300</v>
      </c>
      <c r="F30" s="64">
        <v>24680.07</v>
      </c>
      <c r="G30" s="64">
        <v>5603.287146</v>
      </c>
      <c r="H30" s="65">
        <v>228.193548387096</v>
      </c>
      <c r="I30" s="64">
        <v>14021.3180645161</v>
      </c>
      <c r="J30" s="64">
        <v>4136.28882903226</v>
      </c>
      <c r="K30" s="70">
        <f t="shared" si="0"/>
        <v>0.314673452078037</v>
      </c>
      <c r="L30" s="70">
        <f t="shared" si="1"/>
        <v>0.760181880650587</v>
      </c>
      <c r="M30" s="70">
        <f t="shared" si="2"/>
        <v>0.354665347997703</v>
      </c>
      <c r="N30" s="72">
        <v>0</v>
      </c>
    </row>
    <row r="31" customHeight="1" spans="1:14">
      <c r="A31" s="62">
        <v>30</v>
      </c>
      <c r="B31" s="62">
        <v>546</v>
      </c>
      <c r="C31" s="63" t="s">
        <v>203</v>
      </c>
      <c r="D31" s="62">
        <v>2</v>
      </c>
      <c r="E31" s="62">
        <v>382</v>
      </c>
      <c r="F31" s="64">
        <v>31968.06</v>
      </c>
      <c r="G31" s="64">
        <v>9823.157034</v>
      </c>
      <c r="H31" s="65">
        <v>284.387096774194</v>
      </c>
      <c r="I31" s="64">
        <v>18218.9677419355</v>
      </c>
      <c r="J31" s="64">
        <v>5973.99952258064</v>
      </c>
      <c r="K31" s="70">
        <f t="shared" si="0"/>
        <v>0.34323956442831</v>
      </c>
      <c r="L31" s="70">
        <f t="shared" si="1"/>
        <v>0.754658137212546</v>
      </c>
      <c r="M31" s="70">
        <f t="shared" si="2"/>
        <v>0.644318349352095</v>
      </c>
      <c r="N31" s="72">
        <v>163.600378470968</v>
      </c>
    </row>
    <row r="32" customHeight="1" spans="1:14">
      <c r="A32" s="62">
        <v>31</v>
      </c>
      <c r="B32" s="62">
        <v>724</v>
      </c>
      <c r="C32" s="63" t="s">
        <v>136</v>
      </c>
      <c r="D32" s="62">
        <v>2</v>
      </c>
      <c r="E32" s="62">
        <v>260</v>
      </c>
      <c r="F32" s="64">
        <v>24406.92</v>
      </c>
      <c r="G32" s="64">
        <v>4499.686362</v>
      </c>
      <c r="H32" s="65">
        <v>206.709677419354</v>
      </c>
      <c r="I32" s="64">
        <v>14154.0690322581</v>
      </c>
      <c r="J32" s="64">
        <v>4475.516628</v>
      </c>
      <c r="K32" s="70">
        <f t="shared" si="0"/>
        <v>0.257802746566797</v>
      </c>
      <c r="L32" s="70">
        <f t="shared" si="1"/>
        <v>0.724374803060162</v>
      </c>
      <c r="M32" s="70">
        <f t="shared" si="2"/>
        <v>0.00540043440991547</v>
      </c>
      <c r="N32" s="72">
        <v>0</v>
      </c>
    </row>
    <row r="33" customHeight="1" spans="1:14">
      <c r="A33" s="62">
        <v>32</v>
      </c>
      <c r="B33" s="62">
        <v>587</v>
      </c>
      <c r="C33" s="63" t="s">
        <v>47</v>
      </c>
      <c r="D33" s="62">
        <v>2</v>
      </c>
      <c r="E33" s="62">
        <v>172</v>
      </c>
      <c r="F33" s="64">
        <v>17288.64</v>
      </c>
      <c r="G33" s="64">
        <v>3960.317698</v>
      </c>
      <c r="H33" s="65">
        <v>155.032258064516</v>
      </c>
      <c r="I33" s="64">
        <v>10352.2832258065</v>
      </c>
      <c r="J33" s="64">
        <v>2858.26539864516</v>
      </c>
      <c r="K33" s="70">
        <f t="shared" si="0"/>
        <v>0.109446525176863</v>
      </c>
      <c r="L33" s="70">
        <f t="shared" si="1"/>
        <v>0.670031588481112</v>
      </c>
      <c r="M33" s="70">
        <f t="shared" si="2"/>
        <v>0.385566819609271</v>
      </c>
      <c r="N33" s="72">
        <v>0</v>
      </c>
    </row>
    <row r="34" customHeight="1" spans="1:14">
      <c r="A34" s="62">
        <v>33</v>
      </c>
      <c r="B34" s="62">
        <v>54</v>
      </c>
      <c r="C34" s="63" t="s">
        <v>30</v>
      </c>
      <c r="D34" s="62">
        <v>2</v>
      </c>
      <c r="E34" s="62">
        <v>254</v>
      </c>
      <c r="F34" s="64">
        <v>23439.52</v>
      </c>
      <c r="G34" s="64">
        <v>5085.438596</v>
      </c>
      <c r="H34" s="65">
        <v>199.548387096774</v>
      </c>
      <c r="I34" s="64">
        <v>14134.7793548387</v>
      </c>
      <c r="J34" s="64">
        <v>4417.1185483871</v>
      </c>
      <c r="K34" s="70">
        <f t="shared" si="0"/>
        <v>0.272874232137085</v>
      </c>
      <c r="L34" s="70">
        <f t="shared" si="1"/>
        <v>0.658286939723332</v>
      </c>
      <c r="M34" s="70">
        <f t="shared" si="2"/>
        <v>0.151302266464398</v>
      </c>
      <c r="N34" s="72">
        <v>0</v>
      </c>
    </row>
    <row r="35" customHeight="1" spans="1:14">
      <c r="A35" s="62">
        <v>34</v>
      </c>
      <c r="B35" s="62">
        <v>733</v>
      </c>
      <c r="C35" s="63" t="s">
        <v>239</v>
      </c>
      <c r="D35" s="62">
        <v>2</v>
      </c>
      <c r="E35" s="62">
        <v>173</v>
      </c>
      <c r="F35" s="64">
        <v>15014.72</v>
      </c>
      <c r="G35" s="64">
        <v>4208.417962</v>
      </c>
      <c r="H35" s="65">
        <v>144.258064516129</v>
      </c>
      <c r="I35" s="64">
        <v>9127.07483870968</v>
      </c>
      <c r="J35" s="64">
        <v>3010.10928180646</v>
      </c>
      <c r="K35" s="70">
        <f t="shared" si="0"/>
        <v>0.199239713774598</v>
      </c>
      <c r="L35" s="70">
        <f t="shared" si="1"/>
        <v>0.645074710718892</v>
      </c>
      <c r="M35" s="70">
        <f t="shared" si="2"/>
        <v>0.398094742751133</v>
      </c>
      <c r="N35" s="72">
        <v>53.0323071096774</v>
      </c>
    </row>
    <row r="36" customHeight="1" spans="1:14">
      <c r="A36" s="62">
        <v>35</v>
      </c>
      <c r="B36" s="62">
        <v>399</v>
      </c>
      <c r="C36" s="63" t="s">
        <v>151</v>
      </c>
      <c r="D36" s="62">
        <v>2</v>
      </c>
      <c r="E36" s="62">
        <v>232</v>
      </c>
      <c r="F36" s="64">
        <v>19881.48</v>
      </c>
      <c r="G36" s="64">
        <v>4684.14222</v>
      </c>
      <c r="H36" s="65">
        <v>169.935483870968</v>
      </c>
      <c r="I36" s="64">
        <v>12168.58</v>
      </c>
      <c r="J36" s="64">
        <v>3298.902038</v>
      </c>
      <c r="K36" s="70">
        <f t="shared" si="0"/>
        <v>0.365223993925586</v>
      </c>
      <c r="L36" s="70">
        <f t="shared" si="1"/>
        <v>0.633837308872522</v>
      </c>
      <c r="M36" s="70">
        <f t="shared" si="2"/>
        <v>0.41990946261618</v>
      </c>
      <c r="N36" s="72">
        <v>0</v>
      </c>
    </row>
    <row r="37" customHeight="1" spans="1:14">
      <c r="A37" s="62">
        <v>36</v>
      </c>
      <c r="B37" s="62">
        <v>511</v>
      </c>
      <c r="C37" s="63" t="s">
        <v>208</v>
      </c>
      <c r="D37" s="62">
        <v>2</v>
      </c>
      <c r="E37" s="62">
        <v>333</v>
      </c>
      <c r="F37" s="64">
        <v>25395.18</v>
      </c>
      <c r="G37" s="64">
        <v>7699.412142</v>
      </c>
      <c r="H37" s="65">
        <v>258.83870967742</v>
      </c>
      <c r="I37" s="64">
        <v>15854.3432258065</v>
      </c>
      <c r="J37" s="64">
        <v>4757.88840206452</v>
      </c>
      <c r="K37" s="70">
        <f t="shared" si="0"/>
        <v>0.286515453639079</v>
      </c>
      <c r="L37" s="70">
        <f t="shared" si="1"/>
        <v>0.601780637539349</v>
      </c>
      <c r="M37" s="70">
        <f t="shared" si="2"/>
        <v>0.618241432199021</v>
      </c>
      <c r="N37" s="72">
        <v>142.685987896774</v>
      </c>
    </row>
    <row r="38" customHeight="1" spans="1:14">
      <c r="A38" s="62">
        <v>37</v>
      </c>
      <c r="B38" s="62">
        <v>106485</v>
      </c>
      <c r="C38" s="63" t="s">
        <v>182</v>
      </c>
      <c r="D38" s="62">
        <v>2</v>
      </c>
      <c r="E38" s="62">
        <v>203</v>
      </c>
      <c r="F38" s="64">
        <v>11705.84</v>
      </c>
      <c r="G38" s="64">
        <v>1847.113406</v>
      </c>
      <c r="H38" s="65">
        <v>140.322580645161</v>
      </c>
      <c r="I38" s="64">
        <v>7382.09677419354</v>
      </c>
      <c r="J38" s="64">
        <v>1421.79183870968</v>
      </c>
      <c r="K38" s="70">
        <f t="shared" si="0"/>
        <v>0.44666666666667</v>
      </c>
      <c r="L38" s="70">
        <f t="shared" si="1"/>
        <v>0.585706657344493</v>
      </c>
      <c r="M38" s="70">
        <f t="shared" si="2"/>
        <v>0.299144752213736</v>
      </c>
      <c r="N38" s="72">
        <v>0</v>
      </c>
    </row>
    <row r="39" customHeight="1" spans="1:14">
      <c r="A39" s="62">
        <v>38</v>
      </c>
      <c r="B39" s="62">
        <v>102565</v>
      </c>
      <c r="C39" s="63" t="s">
        <v>338</v>
      </c>
      <c r="D39" s="62">
        <v>2</v>
      </c>
      <c r="E39" s="62">
        <v>189</v>
      </c>
      <c r="F39" s="64">
        <v>17439.76</v>
      </c>
      <c r="G39" s="64">
        <v>2087.1172</v>
      </c>
      <c r="H39" s="65">
        <v>220.516129032258</v>
      </c>
      <c r="I39" s="64">
        <v>11346.3483870968</v>
      </c>
      <c r="J39" s="64">
        <v>3954.20241290322</v>
      </c>
      <c r="K39" s="70">
        <f t="shared" si="0"/>
        <v>-0.142919836161498</v>
      </c>
      <c r="L39" s="70">
        <f t="shared" si="1"/>
        <v>0.537037239208405</v>
      </c>
      <c r="M39" s="70">
        <f t="shared" si="2"/>
        <v>-0.472177450200984</v>
      </c>
      <c r="N39" s="72">
        <v>0</v>
      </c>
    </row>
    <row r="40" customHeight="1" spans="1:14">
      <c r="A40" s="62">
        <v>39</v>
      </c>
      <c r="B40" s="62">
        <v>379</v>
      </c>
      <c r="C40" s="63" t="s">
        <v>302</v>
      </c>
      <c r="D40" s="62">
        <v>2</v>
      </c>
      <c r="E40" s="62">
        <v>246</v>
      </c>
      <c r="F40" s="64">
        <v>24811.1</v>
      </c>
      <c r="G40" s="64">
        <v>5993.902202</v>
      </c>
      <c r="H40" s="65">
        <v>230</v>
      </c>
      <c r="I40" s="64">
        <v>16145.1380645161</v>
      </c>
      <c r="J40" s="64">
        <v>4365.64533264516</v>
      </c>
      <c r="K40" s="70">
        <f t="shared" si="0"/>
        <v>0.0695652173913043</v>
      </c>
      <c r="L40" s="70">
        <f t="shared" si="1"/>
        <v>0.536753659266006</v>
      </c>
      <c r="M40" s="70">
        <f t="shared" si="2"/>
        <v>0.372970487817496</v>
      </c>
      <c r="N40" s="72">
        <v>0</v>
      </c>
    </row>
    <row r="41" customHeight="1" spans="1:14">
      <c r="A41" s="62">
        <v>40</v>
      </c>
      <c r="B41" s="62">
        <v>117184</v>
      </c>
      <c r="C41" s="63" t="s">
        <v>161</v>
      </c>
      <c r="D41" s="62">
        <v>2</v>
      </c>
      <c r="E41" s="62">
        <v>275</v>
      </c>
      <c r="F41" s="64">
        <v>17189.22</v>
      </c>
      <c r="G41" s="64">
        <v>5374.617459</v>
      </c>
      <c r="H41" s="65">
        <v>197.483870967742</v>
      </c>
      <c r="I41" s="64">
        <v>11431.9851612903</v>
      </c>
      <c r="J41" s="64">
        <v>3873.15657264516</v>
      </c>
      <c r="K41" s="70">
        <f t="shared" si="0"/>
        <v>0.392518784710878</v>
      </c>
      <c r="L41" s="70">
        <f t="shared" si="1"/>
        <v>0.503607619978742</v>
      </c>
      <c r="M41" s="70">
        <f t="shared" si="2"/>
        <v>0.387658195116399</v>
      </c>
      <c r="N41" s="72">
        <v>0</v>
      </c>
    </row>
    <row r="42" customHeight="1" spans="1:14">
      <c r="A42" s="62">
        <v>41</v>
      </c>
      <c r="B42" s="62">
        <v>114286</v>
      </c>
      <c r="C42" s="63" t="s">
        <v>342</v>
      </c>
      <c r="D42" s="62">
        <v>2</v>
      </c>
      <c r="E42" s="62">
        <v>316</v>
      </c>
      <c r="F42" s="64">
        <v>14623.88</v>
      </c>
      <c r="G42" s="64">
        <v>4079.274682</v>
      </c>
      <c r="H42" s="65">
        <v>170.064516129032</v>
      </c>
      <c r="I42" s="64">
        <v>9731.73806451612</v>
      </c>
      <c r="J42" s="64">
        <v>2441.6930803871</v>
      </c>
      <c r="K42" s="70">
        <f t="shared" si="0"/>
        <v>0.858118361153265</v>
      </c>
      <c r="L42" s="70">
        <f t="shared" si="1"/>
        <v>0.502699713355584</v>
      </c>
      <c r="M42" s="70">
        <f t="shared" si="2"/>
        <v>0.670674629324535</v>
      </c>
      <c r="N42" s="72">
        <v>179.518415161291</v>
      </c>
    </row>
    <row r="43" customHeight="1" spans="1:14">
      <c r="A43" s="62">
        <v>42</v>
      </c>
      <c r="B43" s="62">
        <v>738</v>
      </c>
      <c r="C43" s="63" t="s">
        <v>62</v>
      </c>
      <c r="D43" s="62">
        <v>2</v>
      </c>
      <c r="E43" s="62">
        <v>146</v>
      </c>
      <c r="F43" s="64">
        <v>12417.6</v>
      </c>
      <c r="G43" s="64">
        <v>3298.57749</v>
      </c>
      <c r="H43" s="65">
        <v>124</v>
      </c>
      <c r="I43" s="64">
        <v>8319.7064516129</v>
      </c>
      <c r="J43" s="64">
        <v>2386.09181032258</v>
      </c>
      <c r="K43" s="70">
        <f t="shared" si="0"/>
        <v>0.17741935483871</v>
      </c>
      <c r="L43" s="70">
        <f t="shared" si="1"/>
        <v>0.492552660628148</v>
      </c>
      <c r="M43" s="70">
        <f t="shared" si="2"/>
        <v>0.382418512032888</v>
      </c>
      <c r="N43" s="72">
        <v>0</v>
      </c>
    </row>
    <row r="44" customHeight="1" spans="1:14">
      <c r="A44" s="62">
        <v>43</v>
      </c>
      <c r="B44" s="62">
        <v>107658</v>
      </c>
      <c r="C44" s="63" t="s">
        <v>26</v>
      </c>
      <c r="D44" s="62">
        <v>2</v>
      </c>
      <c r="E44" s="62">
        <v>329</v>
      </c>
      <c r="F44" s="64">
        <v>22407.78</v>
      </c>
      <c r="G44" s="64">
        <v>5753.1137</v>
      </c>
      <c r="H44" s="65">
        <v>269.935483870968</v>
      </c>
      <c r="I44" s="64">
        <v>15314.1793548387</v>
      </c>
      <c r="J44" s="64">
        <v>4108.79432090322</v>
      </c>
      <c r="K44" s="70">
        <f t="shared" si="0"/>
        <v>0.218809751434033</v>
      </c>
      <c r="L44" s="70">
        <f t="shared" si="1"/>
        <v>0.463204751674793</v>
      </c>
      <c r="M44" s="70">
        <f t="shared" si="2"/>
        <v>0.400195106075623</v>
      </c>
      <c r="N44" s="72">
        <v>92.9446295548386</v>
      </c>
    </row>
    <row r="45" customHeight="1" spans="1:14">
      <c r="A45" s="62">
        <v>44</v>
      </c>
      <c r="B45" s="62">
        <v>515</v>
      </c>
      <c r="C45" s="63" t="s">
        <v>229</v>
      </c>
      <c r="D45" s="62">
        <v>2</v>
      </c>
      <c r="E45" s="62">
        <v>268</v>
      </c>
      <c r="F45" s="64">
        <v>16478.69</v>
      </c>
      <c r="G45" s="64">
        <v>5266.611898</v>
      </c>
      <c r="H45" s="65">
        <v>198.322580645161</v>
      </c>
      <c r="I45" s="64">
        <v>11439.3232258065</v>
      </c>
      <c r="J45" s="64">
        <v>3073.7461507742</v>
      </c>
      <c r="K45" s="70">
        <f t="shared" si="0"/>
        <v>0.351333767078727</v>
      </c>
      <c r="L45" s="70">
        <f t="shared" si="1"/>
        <v>0.440530149792862</v>
      </c>
      <c r="M45" s="70">
        <f t="shared" si="2"/>
        <v>0.713417972617378</v>
      </c>
      <c r="N45" s="72">
        <v>94.1455014612902</v>
      </c>
    </row>
    <row r="46" customHeight="1" spans="1:14">
      <c r="A46" s="62">
        <v>45</v>
      </c>
      <c r="B46" s="62">
        <v>349</v>
      </c>
      <c r="C46" s="63" t="s">
        <v>187</v>
      </c>
      <c r="D46" s="62">
        <v>2</v>
      </c>
      <c r="E46" s="62">
        <v>154</v>
      </c>
      <c r="F46" s="64">
        <v>11265.18</v>
      </c>
      <c r="G46" s="64">
        <v>2500.626506</v>
      </c>
      <c r="H46" s="65">
        <v>153.354838709677</v>
      </c>
      <c r="I46" s="64">
        <v>7913.9064516129</v>
      </c>
      <c r="J46" s="64">
        <v>2514.24807967742</v>
      </c>
      <c r="K46" s="70">
        <f t="shared" si="0"/>
        <v>0.00420698359276666</v>
      </c>
      <c r="L46" s="70">
        <f t="shared" si="1"/>
        <v>0.42346640927302</v>
      </c>
      <c r="M46" s="70">
        <f t="shared" si="2"/>
        <v>-0.00541775244357248</v>
      </c>
      <c r="N46" s="72">
        <v>0</v>
      </c>
    </row>
    <row r="47" customHeight="1" spans="1:14">
      <c r="A47" s="62">
        <v>46</v>
      </c>
      <c r="B47" s="62">
        <v>726</v>
      </c>
      <c r="C47" s="63" t="s">
        <v>334</v>
      </c>
      <c r="D47" s="62">
        <v>2</v>
      </c>
      <c r="E47" s="62">
        <v>243</v>
      </c>
      <c r="F47" s="64">
        <v>16588.5</v>
      </c>
      <c r="G47" s="64">
        <v>3959.401586</v>
      </c>
      <c r="H47" s="65">
        <v>195.225806451613</v>
      </c>
      <c r="I47" s="64">
        <v>11737.4877419355</v>
      </c>
      <c r="J47" s="64">
        <v>3333.44651870968</v>
      </c>
      <c r="K47" s="70">
        <f t="shared" si="0"/>
        <v>0.244712491738268</v>
      </c>
      <c r="L47" s="70">
        <f t="shared" si="1"/>
        <v>0.413292210796769</v>
      </c>
      <c r="M47" s="70">
        <f t="shared" si="2"/>
        <v>0.187780143997215</v>
      </c>
      <c r="N47" s="72">
        <v>0</v>
      </c>
    </row>
    <row r="48" customHeight="1" spans="1:14">
      <c r="A48" s="62">
        <v>47</v>
      </c>
      <c r="B48" s="62">
        <v>598</v>
      </c>
      <c r="C48" s="63" t="s">
        <v>146</v>
      </c>
      <c r="D48" s="62">
        <v>2</v>
      </c>
      <c r="E48" s="62">
        <v>273</v>
      </c>
      <c r="F48" s="64">
        <v>17161.83</v>
      </c>
      <c r="G48" s="64">
        <v>5199.174264</v>
      </c>
      <c r="H48" s="65">
        <v>235.290322580646</v>
      </c>
      <c r="I48" s="64">
        <v>12155.5638709677</v>
      </c>
      <c r="J48" s="64">
        <v>3994.318288</v>
      </c>
      <c r="K48" s="70">
        <f t="shared" si="0"/>
        <v>0.160268714011512</v>
      </c>
      <c r="L48" s="70">
        <f t="shared" si="1"/>
        <v>0.411849765438627</v>
      </c>
      <c r="M48" s="70">
        <f t="shared" si="2"/>
        <v>0.301642455389624</v>
      </c>
      <c r="N48" s="72">
        <v>0</v>
      </c>
    </row>
    <row r="49" customHeight="1" spans="1:14">
      <c r="A49" s="62">
        <v>48</v>
      </c>
      <c r="B49" s="62">
        <v>367</v>
      </c>
      <c r="C49" s="63" t="s">
        <v>52</v>
      </c>
      <c r="D49" s="62">
        <v>2</v>
      </c>
      <c r="E49" s="62">
        <v>165</v>
      </c>
      <c r="F49" s="64">
        <v>12410.7</v>
      </c>
      <c r="G49" s="64">
        <v>2956.624395</v>
      </c>
      <c r="H49" s="65">
        <v>139.548387096774</v>
      </c>
      <c r="I49" s="64">
        <v>8959.6393548387</v>
      </c>
      <c r="J49" s="64">
        <v>2543.6416128387</v>
      </c>
      <c r="K49" s="70">
        <f t="shared" si="0"/>
        <v>0.182385575589461</v>
      </c>
      <c r="L49" s="70">
        <f t="shared" si="1"/>
        <v>0.385178522090572</v>
      </c>
      <c r="M49" s="70">
        <f t="shared" si="2"/>
        <v>0.1623588716574</v>
      </c>
      <c r="N49" s="72">
        <v>0</v>
      </c>
    </row>
    <row r="50" customHeight="1" spans="1:14">
      <c r="A50" s="62">
        <v>49</v>
      </c>
      <c r="B50" s="62">
        <v>104428</v>
      </c>
      <c r="C50" s="63" t="s">
        <v>43</v>
      </c>
      <c r="D50" s="62">
        <v>2</v>
      </c>
      <c r="E50" s="62">
        <v>155</v>
      </c>
      <c r="F50" s="64">
        <v>14258.44</v>
      </c>
      <c r="G50" s="64">
        <v>3992.268996</v>
      </c>
      <c r="H50" s="65">
        <v>177.741935483871</v>
      </c>
      <c r="I50" s="64">
        <v>11139.6438709677</v>
      </c>
      <c r="J50" s="64">
        <v>3487.822496</v>
      </c>
      <c r="K50" s="70">
        <f t="shared" si="0"/>
        <v>-0.127949183303085</v>
      </c>
      <c r="L50" s="70">
        <f t="shared" si="1"/>
        <v>0.279972696179323</v>
      </c>
      <c r="M50" s="70">
        <f t="shared" si="2"/>
        <v>0.144630783412437</v>
      </c>
      <c r="N50" s="72">
        <v>0</v>
      </c>
    </row>
    <row r="51" customHeight="1" spans="1:14">
      <c r="A51" s="62">
        <v>50</v>
      </c>
      <c r="B51" s="62">
        <v>105751</v>
      </c>
      <c r="C51" s="63" t="s">
        <v>224</v>
      </c>
      <c r="D51" s="62">
        <v>2</v>
      </c>
      <c r="E51" s="62">
        <v>193</v>
      </c>
      <c r="F51" s="64">
        <v>15289.3</v>
      </c>
      <c r="G51" s="64">
        <v>4604.733224</v>
      </c>
      <c r="H51" s="65">
        <v>197.41935483871</v>
      </c>
      <c r="I51" s="64">
        <v>12078.9277419355</v>
      </c>
      <c r="J51" s="64">
        <v>3736.01235058064</v>
      </c>
      <c r="K51" s="70">
        <f t="shared" si="0"/>
        <v>-0.0223856209150343</v>
      </c>
      <c r="L51" s="70">
        <f t="shared" si="1"/>
        <v>0.26578288459486</v>
      </c>
      <c r="M51" s="70">
        <f t="shared" si="2"/>
        <v>0.232526231687737</v>
      </c>
      <c r="N51" s="72">
        <v>0</v>
      </c>
    </row>
    <row r="52" customHeight="1" spans="1:14">
      <c r="A52" s="62">
        <v>51</v>
      </c>
      <c r="B52" s="62">
        <v>707</v>
      </c>
      <c r="C52" s="63" t="s">
        <v>193</v>
      </c>
      <c r="D52" s="62">
        <v>2</v>
      </c>
      <c r="E52" s="62">
        <v>369</v>
      </c>
      <c r="F52" s="64">
        <v>25812.35</v>
      </c>
      <c r="G52" s="64">
        <v>8125.205705</v>
      </c>
      <c r="H52" s="65">
        <v>292.774193548388</v>
      </c>
      <c r="I52" s="64">
        <v>20708.4419354838</v>
      </c>
      <c r="J52" s="64">
        <v>6140.05303387094</v>
      </c>
      <c r="K52" s="70">
        <f t="shared" si="0"/>
        <v>0.260356985456144</v>
      </c>
      <c r="L52" s="70">
        <f t="shared" si="1"/>
        <v>0.246465092855232</v>
      </c>
      <c r="M52" s="70">
        <f t="shared" si="2"/>
        <v>0.323311974697642</v>
      </c>
      <c r="N52" s="72">
        <v>347.143592612905</v>
      </c>
    </row>
    <row r="53" customHeight="1" spans="1:14">
      <c r="A53" s="62">
        <v>52</v>
      </c>
      <c r="B53" s="62">
        <v>106399</v>
      </c>
      <c r="C53" s="63" t="s">
        <v>323</v>
      </c>
      <c r="D53" s="62">
        <v>2</v>
      </c>
      <c r="E53" s="62">
        <v>229</v>
      </c>
      <c r="F53" s="64">
        <v>15821.65</v>
      </c>
      <c r="G53" s="64">
        <v>4680.263265</v>
      </c>
      <c r="H53" s="65">
        <v>188.903225806452</v>
      </c>
      <c r="I53" s="64">
        <v>12843.004516129</v>
      </c>
      <c r="J53" s="64">
        <v>3897.85187064516</v>
      </c>
      <c r="K53" s="70">
        <f t="shared" si="0"/>
        <v>0.212260928961746</v>
      </c>
      <c r="L53" s="70">
        <f t="shared" si="1"/>
        <v>0.231927465269536</v>
      </c>
      <c r="M53" s="70">
        <f t="shared" si="2"/>
        <v>0.200728868186912</v>
      </c>
      <c r="N53" s="72"/>
    </row>
    <row r="54" customHeight="1" spans="1:14">
      <c r="A54" s="62">
        <v>53</v>
      </c>
      <c r="B54" s="62">
        <v>748</v>
      </c>
      <c r="C54" s="63" t="s">
        <v>87</v>
      </c>
      <c r="D54" s="62">
        <v>2</v>
      </c>
      <c r="E54" s="62">
        <v>150</v>
      </c>
      <c r="F54" s="64">
        <v>11945.76</v>
      </c>
      <c r="G54" s="64">
        <v>3358.490075</v>
      </c>
      <c r="H54" s="65">
        <v>134.645161290323</v>
      </c>
      <c r="I54" s="64">
        <v>9744.04</v>
      </c>
      <c r="J54" s="64">
        <v>3007.985148</v>
      </c>
      <c r="K54" s="70">
        <f t="shared" si="0"/>
        <v>0.114039290848104</v>
      </c>
      <c r="L54" s="70">
        <f t="shared" si="1"/>
        <v>0.225955558474719</v>
      </c>
      <c r="M54" s="70">
        <f t="shared" si="2"/>
        <v>0.116524819689701</v>
      </c>
      <c r="N54" s="72">
        <v>0</v>
      </c>
    </row>
    <row r="55" customHeight="1" spans="1:14">
      <c r="A55" s="62">
        <v>54</v>
      </c>
      <c r="B55" s="62">
        <v>387</v>
      </c>
      <c r="C55" s="63" t="s">
        <v>212</v>
      </c>
      <c r="D55" s="62">
        <v>2</v>
      </c>
      <c r="E55" s="62">
        <v>270</v>
      </c>
      <c r="F55" s="64">
        <v>18138.54</v>
      </c>
      <c r="G55" s="64">
        <v>4151.847354</v>
      </c>
      <c r="H55" s="65">
        <v>239.612903225806</v>
      </c>
      <c r="I55" s="64">
        <v>14877.44</v>
      </c>
      <c r="J55" s="64">
        <v>3897.88928</v>
      </c>
      <c r="K55" s="70">
        <f t="shared" si="0"/>
        <v>0.126817447495963</v>
      </c>
      <c r="L55" s="70">
        <f t="shared" si="1"/>
        <v>0.219197657661533</v>
      </c>
      <c r="M55" s="70">
        <f t="shared" si="2"/>
        <v>0.06515271619003</v>
      </c>
      <c r="N55" s="72">
        <v>0</v>
      </c>
    </row>
    <row r="56" customHeight="1" spans="1:14">
      <c r="A56" s="62">
        <v>55</v>
      </c>
      <c r="B56" s="62">
        <v>103199</v>
      </c>
      <c r="C56" s="63" t="s">
        <v>170</v>
      </c>
      <c r="D56" s="62">
        <v>2</v>
      </c>
      <c r="E56" s="62">
        <v>177</v>
      </c>
      <c r="F56" s="64">
        <v>11370.85</v>
      </c>
      <c r="G56" s="64">
        <v>3104.472731</v>
      </c>
      <c r="H56" s="65">
        <v>197.548387096774</v>
      </c>
      <c r="I56" s="64">
        <v>9345.28</v>
      </c>
      <c r="J56" s="64">
        <v>2880.215296</v>
      </c>
      <c r="K56" s="70">
        <f t="shared" si="0"/>
        <v>-0.104016982364467</v>
      </c>
      <c r="L56" s="70">
        <f t="shared" si="1"/>
        <v>0.216747919805506</v>
      </c>
      <c r="M56" s="70">
        <f t="shared" si="2"/>
        <v>0.0778613443625014</v>
      </c>
      <c r="N56" s="72">
        <v>0</v>
      </c>
    </row>
    <row r="57" customHeight="1" spans="1:14">
      <c r="A57" s="62">
        <v>56</v>
      </c>
      <c r="B57" s="62">
        <v>709</v>
      </c>
      <c r="C57" s="63" t="s">
        <v>40</v>
      </c>
      <c r="D57" s="62">
        <v>2</v>
      </c>
      <c r="E57" s="62">
        <v>224</v>
      </c>
      <c r="F57" s="64">
        <v>15031.03</v>
      </c>
      <c r="G57" s="64">
        <v>3955.146533</v>
      </c>
      <c r="H57" s="65">
        <v>186.129032258065</v>
      </c>
      <c r="I57" s="64">
        <v>12429.264516129</v>
      </c>
      <c r="J57" s="64">
        <v>3503.80966709678</v>
      </c>
      <c r="K57" s="70">
        <f t="shared" si="0"/>
        <v>0.203466204506063</v>
      </c>
      <c r="L57" s="70">
        <f t="shared" si="1"/>
        <v>0.20932577953384</v>
      </c>
      <c r="M57" s="70">
        <f t="shared" si="2"/>
        <v>0.128813180162607</v>
      </c>
      <c r="N57" s="72">
        <v>158.722841290322</v>
      </c>
    </row>
    <row r="58" customHeight="1" spans="1:14">
      <c r="A58" s="62">
        <v>57</v>
      </c>
      <c r="B58" s="62">
        <v>359</v>
      </c>
      <c r="C58" s="63" t="s">
        <v>314</v>
      </c>
      <c r="D58" s="62">
        <v>2</v>
      </c>
      <c r="E58" s="62">
        <v>229</v>
      </c>
      <c r="F58" s="64">
        <v>16685.02</v>
      </c>
      <c r="G58" s="64">
        <v>4273.439735</v>
      </c>
      <c r="H58" s="65">
        <v>203.677419354838</v>
      </c>
      <c r="I58" s="64">
        <v>13824.8896774194</v>
      </c>
      <c r="J58" s="64">
        <v>3474.19477593548</v>
      </c>
      <c r="K58" s="70">
        <f t="shared" si="0"/>
        <v>0.124326892619579</v>
      </c>
      <c r="L58" s="70">
        <f t="shared" si="1"/>
        <v>0.206882686901447</v>
      </c>
      <c r="M58" s="70">
        <f t="shared" si="2"/>
        <v>0.230051856793006</v>
      </c>
      <c r="N58" s="72"/>
    </row>
    <row r="59" customHeight="1" spans="1:14">
      <c r="A59" s="62">
        <v>58</v>
      </c>
      <c r="B59" s="62">
        <v>747</v>
      </c>
      <c r="C59" s="63" t="s">
        <v>141</v>
      </c>
      <c r="D59" s="62">
        <v>2</v>
      </c>
      <c r="E59" s="62">
        <v>154</v>
      </c>
      <c r="F59" s="64">
        <v>15798.83</v>
      </c>
      <c r="G59" s="64">
        <v>2795.908812</v>
      </c>
      <c r="H59" s="65">
        <v>116.387096774194</v>
      </c>
      <c r="I59" s="64">
        <v>13343.515483871</v>
      </c>
      <c r="J59" s="64">
        <v>2537.93664503226</v>
      </c>
      <c r="K59" s="70">
        <f t="shared" si="0"/>
        <v>0.323170731707312</v>
      </c>
      <c r="L59" s="70">
        <f t="shared" si="1"/>
        <v>0.184008068870371</v>
      </c>
      <c r="M59" s="70">
        <f t="shared" si="2"/>
        <v>0.10164641716833</v>
      </c>
      <c r="N59" s="72">
        <v>0</v>
      </c>
    </row>
    <row r="60" customHeight="1" spans="1:14">
      <c r="A60" s="62">
        <v>59</v>
      </c>
      <c r="B60" s="62">
        <v>581</v>
      </c>
      <c r="C60" s="63" t="s">
        <v>126</v>
      </c>
      <c r="D60" s="62">
        <v>2</v>
      </c>
      <c r="E60" s="62">
        <v>339</v>
      </c>
      <c r="F60" s="64">
        <v>17523.86</v>
      </c>
      <c r="G60" s="64">
        <v>3862.762868</v>
      </c>
      <c r="H60" s="65">
        <v>266.387096774194</v>
      </c>
      <c r="I60" s="64">
        <v>15128.3935483871</v>
      </c>
      <c r="J60" s="64">
        <v>3898.58701741936</v>
      </c>
      <c r="K60" s="70">
        <f t="shared" si="0"/>
        <v>0.272584160813754</v>
      </c>
      <c r="L60" s="70">
        <f t="shared" si="1"/>
        <v>0.158342420426278</v>
      </c>
      <c r="M60" s="70">
        <f t="shared" si="2"/>
        <v>-0.00918900854573559</v>
      </c>
      <c r="N60" s="72">
        <v>0</v>
      </c>
    </row>
    <row r="61" customHeight="1" spans="1:14">
      <c r="A61" s="62">
        <v>60</v>
      </c>
      <c r="B61" s="62">
        <v>712</v>
      </c>
      <c r="C61" s="63" t="s">
        <v>199</v>
      </c>
      <c r="D61" s="62">
        <v>2</v>
      </c>
      <c r="E61" s="62">
        <v>370</v>
      </c>
      <c r="F61" s="64">
        <v>20066.44</v>
      </c>
      <c r="G61" s="64">
        <v>5866.330734</v>
      </c>
      <c r="H61" s="65">
        <v>322.709677419354</v>
      </c>
      <c r="I61" s="64">
        <v>18058.7587096774</v>
      </c>
      <c r="J61" s="64">
        <v>5999.11964335484</v>
      </c>
      <c r="K61" s="70">
        <f t="shared" si="0"/>
        <v>0.146541383446624</v>
      </c>
      <c r="L61" s="70">
        <f t="shared" si="1"/>
        <v>0.111174933039374</v>
      </c>
      <c r="M61" s="70">
        <f t="shared" si="2"/>
        <v>-0.0221347326356341</v>
      </c>
      <c r="N61" s="72">
        <v>55.7478108322581</v>
      </c>
    </row>
    <row r="62" customHeight="1" spans="1:14">
      <c r="A62" s="62">
        <v>61</v>
      </c>
      <c r="B62" s="62">
        <v>746</v>
      </c>
      <c r="C62" s="63" t="s">
        <v>72</v>
      </c>
      <c r="D62" s="62">
        <v>2</v>
      </c>
      <c r="E62" s="62">
        <v>239</v>
      </c>
      <c r="F62" s="64">
        <v>14778.08</v>
      </c>
      <c r="G62" s="64">
        <v>4523.341684</v>
      </c>
      <c r="H62" s="65">
        <v>218.645161290322</v>
      </c>
      <c r="I62" s="64">
        <v>13411.2451612903</v>
      </c>
      <c r="J62" s="64">
        <v>3938.88270387096</v>
      </c>
      <c r="K62" s="70">
        <f t="shared" si="0"/>
        <v>0.0930953083505488</v>
      </c>
      <c r="L62" s="70">
        <f t="shared" si="1"/>
        <v>0.101917071999763</v>
      </c>
      <c r="M62" s="70">
        <f t="shared" si="2"/>
        <v>0.148381920475738</v>
      </c>
      <c r="N62" s="72"/>
    </row>
    <row r="63" customHeight="1" spans="1:14">
      <c r="A63" s="62">
        <v>62</v>
      </c>
      <c r="B63" s="62">
        <v>721</v>
      </c>
      <c r="C63" s="63" t="s">
        <v>78</v>
      </c>
      <c r="D63" s="62">
        <v>2</v>
      </c>
      <c r="E63" s="62">
        <v>187</v>
      </c>
      <c r="F63" s="64">
        <v>11816.29</v>
      </c>
      <c r="G63" s="64">
        <v>3532.617469</v>
      </c>
      <c r="H63" s="65">
        <v>170.645161290323</v>
      </c>
      <c r="I63" s="64">
        <v>10943.3167741935</v>
      </c>
      <c r="J63" s="64">
        <v>3450.42777890322</v>
      </c>
      <c r="K63" s="70">
        <f t="shared" si="0"/>
        <v>0.095841209829865</v>
      </c>
      <c r="L63" s="70">
        <f t="shared" si="1"/>
        <v>0.0797722704934526</v>
      </c>
      <c r="M63" s="70">
        <f t="shared" si="2"/>
        <v>0.0238201450264539</v>
      </c>
      <c r="N63" s="72"/>
    </row>
    <row r="64" customHeight="1" spans="1:14">
      <c r="A64" s="62">
        <v>63</v>
      </c>
      <c r="B64" s="62">
        <v>117923</v>
      </c>
      <c r="C64" s="63" t="s">
        <v>101</v>
      </c>
      <c r="D64" s="62">
        <v>2</v>
      </c>
      <c r="E64" s="62">
        <v>84</v>
      </c>
      <c r="F64" s="64">
        <v>5458.17</v>
      </c>
      <c r="G64" s="64">
        <v>1257.418029</v>
      </c>
      <c r="H64" s="65">
        <v>90.516129032258</v>
      </c>
      <c r="I64" s="64">
        <v>5069.14580645162</v>
      </c>
      <c r="J64" s="64">
        <v>1458.90016309678</v>
      </c>
      <c r="K64" s="70">
        <f t="shared" si="0"/>
        <v>-0.0719885958660007</v>
      </c>
      <c r="L64" s="70">
        <f t="shared" si="1"/>
        <v>0.0767435399181574</v>
      </c>
      <c r="M64" s="70">
        <f t="shared" si="2"/>
        <v>-0.138105498370154</v>
      </c>
      <c r="N64" s="72"/>
    </row>
    <row r="65" customHeight="1" spans="1:14">
      <c r="A65" s="62">
        <v>64</v>
      </c>
      <c r="B65" s="62">
        <v>111219</v>
      </c>
      <c r="C65" s="63" t="s">
        <v>317</v>
      </c>
      <c r="D65" s="62">
        <v>2</v>
      </c>
      <c r="E65" s="62">
        <v>87</v>
      </c>
      <c r="F65" s="64">
        <v>13777.86</v>
      </c>
      <c r="G65" s="64">
        <v>3738.833751</v>
      </c>
      <c r="H65" s="65">
        <v>189.41935483871</v>
      </c>
      <c r="I65" s="64">
        <v>12854.6135483871</v>
      </c>
      <c r="J65" s="64">
        <v>3965.64827967742</v>
      </c>
      <c r="K65" s="70">
        <f t="shared" si="0"/>
        <v>-0.540701634877385</v>
      </c>
      <c r="L65" s="70">
        <f t="shared" si="1"/>
        <v>0.071822186496516</v>
      </c>
      <c r="M65" s="70">
        <f t="shared" si="2"/>
        <v>-0.0571948172609674</v>
      </c>
      <c r="N65" s="72"/>
    </row>
    <row r="66" customHeight="1" spans="1:14">
      <c r="A66" s="62">
        <v>65</v>
      </c>
      <c r="B66" s="62">
        <v>716</v>
      </c>
      <c r="C66" s="63" t="s">
        <v>83</v>
      </c>
      <c r="D66" s="62">
        <v>2</v>
      </c>
      <c r="E66" s="62">
        <v>149</v>
      </c>
      <c r="F66" s="64">
        <v>10228.24</v>
      </c>
      <c r="G66" s="64">
        <v>2857.180912</v>
      </c>
      <c r="H66" s="65">
        <v>135.806451612903</v>
      </c>
      <c r="I66" s="64">
        <v>9690.29096774194</v>
      </c>
      <c r="J66" s="64">
        <v>2681.3035107742</v>
      </c>
      <c r="K66" s="70">
        <f t="shared" ref="K66:K78" si="3">(E66-H66)/H66</f>
        <v>0.097149643705465</v>
      </c>
      <c r="L66" s="70">
        <f t="shared" ref="L66:L78" si="4">(F66-I66)/I66</f>
        <v>0.055514229041093</v>
      </c>
      <c r="M66" s="70">
        <f t="shared" ref="M66:M78" si="5">(G66-J66)/J66</f>
        <v>0.0655939920710495</v>
      </c>
      <c r="N66" s="72">
        <v>0</v>
      </c>
    </row>
    <row r="67" customHeight="1" spans="1:14">
      <c r="A67" s="62">
        <v>66</v>
      </c>
      <c r="B67" s="62">
        <v>105267</v>
      </c>
      <c r="C67" s="63" t="s">
        <v>311</v>
      </c>
      <c r="D67" s="62">
        <v>2</v>
      </c>
      <c r="E67" s="62">
        <v>233</v>
      </c>
      <c r="F67" s="64">
        <v>14013.54</v>
      </c>
      <c r="G67" s="64">
        <v>4156.075302</v>
      </c>
      <c r="H67" s="65">
        <v>208.709677419354</v>
      </c>
      <c r="I67" s="64">
        <v>13370.5561290323</v>
      </c>
      <c r="J67" s="64">
        <v>4215.73634748388</v>
      </c>
      <c r="K67" s="70">
        <f t="shared" si="3"/>
        <v>0.11638330757342</v>
      </c>
      <c r="L67" s="70">
        <f t="shared" si="4"/>
        <v>0.0480895382931418</v>
      </c>
      <c r="M67" s="70">
        <f t="shared" si="5"/>
        <v>-0.0141519868811265</v>
      </c>
      <c r="N67" s="72"/>
    </row>
    <row r="68" customHeight="1" spans="1:14">
      <c r="A68" s="62">
        <v>67</v>
      </c>
      <c r="B68" s="62">
        <v>730</v>
      </c>
      <c r="C68" s="63" t="s">
        <v>18</v>
      </c>
      <c r="D68" s="62">
        <v>2</v>
      </c>
      <c r="E68" s="62">
        <v>244</v>
      </c>
      <c r="F68" s="64">
        <v>19213.84</v>
      </c>
      <c r="G68" s="64">
        <v>4673.989048</v>
      </c>
      <c r="H68" s="65">
        <v>276.645161290322</v>
      </c>
      <c r="I68" s="64">
        <v>18484.8103225806</v>
      </c>
      <c r="J68" s="64">
        <v>5306.9890436129</v>
      </c>
      <c r="K68" s="70">
        <f t="shared" si="3"/>
        <v>-0.118003731343282</v>
      </c>
      <c r="L68" s="70">
        <f t="shared" si="4"/>
        <v>0.0394393918410315</v>
      </c>
      <c r="M68" s="70">
        <f t="shared" si="5"/>
        <v>-0.119276672782042</v>
      </c>
      <c r="N68" s="72">
        <v>0</v>
      </c>
    </row>
    <row r="69" customHeight="1" spans="1:14">
      <c r="A69" s="62">
        <v>68</v>
      </c>
      <c r="B69" s="62">
        <v>355</v>
      </c>
      <c r="C69" s="63" t="s">
        <v>244</v>
      </c>
      <c r="D69" s="62">
        <v>2</v>
      </c>
      <c r="E69" s="62">
        <v>141</v>
      </c>
      <c r="F69" s="64">
        <v>8949.84</v>
      </c>
      <c r="G69" s="64">
        <v>2354.175198</v>
      </c>
      <c r="H69" s="65">
        <v>142.387096774194</v>
      </c>
      <c r="I69" s="64">
        <v>8950.23612903226</v>
      </c>
      <c r="J69" s="64">
        <v>2555.29241483872</v>
      </c>
      <c r="K69" s="70">
        <f t="shared" si="3"/>
        <v>-0.00974173085636919</v>
      </c>
      <c r="L69" s="70">
        <f t="shared" si="4"/>
        <v>-4.42590593755948e-5</v>
      </c>
      <c r="M69" s="70">
        <f t="shared" si="5"/>
        <v>-0.0787061455944618</v>
      </c>
      <c r="N69" s="72"/>
    </row>
    <row r="70" customHeight="1" spans="1:14">
      <c r="A70" s="62">
        <v>69</v>
      </c>
      <c r="B70" s="62">
        <v>513</v>
      </c>
      <c r="C70" s="63" t="s">
        <v>292</v>
      </c>
      <c r="D70" s="62">
        <v>2</v>
      </c>
      <c r="E70" s="62">
        <v>217</v>
      </c>
      <c r="F70" s="64">
        <v>16222.17</v>
      </c>
      <c r="G70" s="64">
        <v>4939.090774</v>
      </c>
      <c r="H70" s="65">
        <v>234.193548387096</v>
      </c>
      <c r="I70" s="64">
        <v>16228.6961290323</v>
      </c>
      <c r="J70" s="64">
        <v>5084.4504972258</v>
      </c>
      <c r="K70" s="70">
        <f t="shared" si="3"/>
        <v>-0.0734159779614294</v>
      </c>
      <c r="L70" s="70">
        <f t="shared" si="4"/>
        <v>-0.000402135142614738</v>
      </c>
      <c r="M70" s="70">
        <f t="shared" si="5"/>
        <v>-0.0285890723697893</v>
      </c>
      <c r="N70" s="72"/>
    </row>
    <row r="71" customHeight="1" spans="1:14">
      <c r="A71" s="62">
        <v>70</v>
      </c>
      <c r="B71" s="62">
        <v>377</v>
      </c>
      <c r="C71" s="63" t="s">
        <v>215</v>
      </c>
      <c r="D71" s="62">
        <v>2</v>
      </c>
      <c r="E71" s="62">
        <v>230</v>
      </c>
      <c r="F71" s="64">
        <v>12824.56</v>
      </c>
      <c r="G71" s="64">
        <v>4030.341716</v>
      </c>
      <c r="H71" s="65">
        <v>253.935483870968</v>
      </c>
      <c r="I71" s="64">
        <v>13359.9219354839</v>
      </c>
      <c r="J71" s="64">
        <v>4268.4950583871</v>
      </c>
      <c r="K71" s="70">
        <f t="shared" si="3"/>
        <v>-0.0942581300813017</v>
      </c>
      <c r="L71" s="70">
        <f t="shared" si="4"/>
        <v>-0.0400722353071526</v>
      </c>
      <c r="M71" s="70">
        <f t="shared" si="5"/>
        <v>-0.0557932805659821</v>
      </c>
      <c r="N71" s="72"/>
    </row>
    <row r="72" customHeight="1" spans="1:14">
      <c r="A72" s="62">
        <v>71</v>
      </c>
      <c r="B72" s="62">
        <v>514</v>
      </c>
      <c r="C72" s="63" t="s">
        <v>385</v>
      </c>
      <c r="D72" s="62">
        <v>2</v>
      </c>
      <c r="E72" s="62">
        <v>256</v>
      </c>
      <c r="F72" s="64">
        <v>12118.42</v>
      </c>
      <c r="G72" s="64">
        <v>4596.480414</v>
      </c>
      <c r="H72" s="65">
        <v>244.709677419354</v>
      </c>
      <c r="I72" s="64">
        <v>12766.1367741935</v>
      </c>
      <c r="J72" s="64">
        <v>4169.4202704516</v>
      </c>
      <c r="K72" s="70">
        <f t="shared" si="3"/>
        <v>0.0461376219351473</v>
      </c>
      <c r="L72" s="70">
        <f t="shared" si="4"/>
        <v>-0.0507371012586083</v>
      </c>
      <c r="M72" s="70">
        <f t="shared" si="5"/>
        <v>0.102426744210687</v>
      </c>
      <c r="N72" s="72"/>
    </row>
    <row r="73" customHeight="1" spans="1:14">
      <c r="A73" s="62">
        <v>72</v>
      </c>
      <c r="B73" s="62">
        <v>103639</v>
      </c>
      <c r="C73" s="63" t="s">
        <v>233</v>
      </c>
      <c r="D73" s="62">
        <v>2</v>
      </c>
      <c r="E73" s="62">
        <v>177</v>
      </c>
      <c r="F73" s="64">
        <v>9756.33</v>
      </c>
      <c r="G73" s="64">
        <v>3451.026105</v>
      </c>
      <c r="H73" s="65">
        <v>182.129032258065</v>
      </c>
      <c r="I73" s="64">
        <v>10800.5612903226</v>
      </c>
      <c r="J73" s="64">
        <v>3342.77371935484</v>
      </c>
      <c r="K73" s="70">
        <f t="shared" si="3"/>
        <v>-0.0281615302869314</v>
      </c>
      <c r="L73" s="70">
        <f t="shared" si="4"/>
        <v>-0.0966830576905517</v>
      </c>
      <c r="M73" s="70">
        <f t="shared" si="5"/>
        <v>0.0323840004539861</v>
      </c>
      <c r="N73" s="72">
        <v>102.574782732258</v>
      </c>
    </row>
    <row r="74" customHeight="1" spans="1:14">
      <c r="A74" s="62">
        <v>73</v>
      </c>
      <c r="B74" s="62">
        <v>117491</v>
      </c>
      <c r="C74" s="63" t="s">
        <v>284</v>
      </c>
      <c r="D74" s="62">
        <v>2</v>
      </c>
      <c r="E74" s="62">
        <v>164</v>
      </c>
      <c r="F74" s="64">
        <v>17464.64</v>
      </c>
      <c r="G74" s="64">
        <v>3342.219304</v>
      </c>
      <c r="H74" s="65">
        <v>166.774193548387</v>
      </c>
      <c r="I74" s="64">
        <v>19354.1135483871</v>
      </c>
      <c r="J74" s="64">
        <v>3253.42648748388</v>
      </c>
      <c r="K74" s="70">
        <f t="shared" si="3"/>
        <v>-0.0166344294003862</v>
      </c>
      <c r="L74" s="70">
        <f t="shared" si="4"/>
        <v>-0.0976264577379501</v>
      </c>
      <c r="M74" s="70">
        <f t="shared" si="5"/>
        <v>0.0272920924624273</v>
      </c>
      <c r="N74" s="72"/>
    </row>
    <row r="75" customHeight="1" spans="1:14">
      <c r="A75" s="62">
        <v>74</v>
      </c>
      <c r="B75" s="62">
        <v>106569</v>
      </c>
      <c r="C75" s="63" t="s">
        <v>326</v>
      </c>
      <c r="D75" s="62">
        <v>2</v>
      </c>
      <c r="E75" s="62">
        <v>132</v>
      </c>
      <c r="F75" s="64">
        <v>10899</v>
      </c>
      <c r="G75" s="64">
        <v>3897.863056</v>
      </c>
      <c r="H75" s="65">
        <v>151.161290322581</v>
      </c>
      <c r="I75" s="64">
        <v>12095.5677419355</v>
      </c>
      <c r="J75" s="64">
        <v>3848.80965548386</v>
      </c>
      <c r="K75" s="70">
        <f t="shared" si="3"/>
        <v>-0.126760563380284</v>
      </c>
      <c r="L75" s="70">
        <f t="shared" si="4"/>
        <v>-0.0989261328996557</v>
      </c>
      <c r="M75" s="70">
        <f t="shared" si="5"/>
        <v>0.0127450835211474</v>
      </c>
      <c r="N75" s="72"/>
    </row>
    <row r="76" customHeight="1" spans="1:14">
      <c r="A76" s="62">
        <v>75</v>
      </c>
      <c r="B76" s="62">
        <v>120844</v>
      </c>
      <c r="C76" s="63" t="s">
        <v>57</v>
      </c>
      <c r="D76" s="62">
        <v>2</v>
      </c>
      <c r="E76" s="62">
        <v>108</v>
      </c>
      <c r="F76" s="64">
        <v>6129.8</v>
      </c>
      <c r="G76" s="64">
        <v>1782.572889</v>
      </c>
      <c r="H76" s="65">
        <v>104.129032258065</v>
      </c>
      <c r="I76" s="64">
        <v>8903.05483870968</v>
      </c>
      <c r="J76" s="64">
        <v>2035.23833612904</v>
      </c>
      <c r="K76" s="70">
        <f t="shared" si="3"/>
        <v>0.0371747211895863</v>
      </c>
      <c r="L76" s="70">
        <f t="shared" si="4"/>
        <v>-0.31149474971802</v>
      </c>
      <c r="M76" s="70">
        <f t="shared" si="5"/>
        <v>-0.124145385158969</v>
      </c>
      <c r="N76" s="72"/>
    </row>
    <row r="77" customHeight="1" spans="1:14">
      <c r="A77" s="62">
        <v>76</v>
      </c>
      <c r="B77" s="62">
        <v>585</v>
      </c>
      <c r="C77" s="63" t="s">
        <v>116</v>
      </c>
      <c r="D77" s="62">
        <v>1</v>
      </c>
      <c r="E77" s="62">
        <v>186</v>
      </c>
      <c r="F77" s="64">
        <v>11982.79</v>
      </c>
      <c r="G77" s="64">
        <v>4031.010556</v>
      </c>
      <c r="H77" s="65">
        <v>130.032258064516</v>
      </c>
      <c r="I77" s="64">
        <v>8193.06</v>
      </c>
      <c r="J77" s="64">
        <v>2510.353584</v>
      </c>
      <c r="K77" s="70">
        <f t="shared" si="3"/>
        <v>0.43041428925825</v>
      </c>
      <c r="L77" s="70">
        <f t="shared" si="4"/>
        <v>0.462553673474868</v>
      </c>
      <c r="M77" s="70">
        <f t="shared" si="5"/>
        <v>0.605754098423452</v>
      </c>
      <c r="N77" s="72">
        <v>152.0656972</v>
      </c>
    </row>
    <row r="78" customHeight="1" spans="1:14">
      <c r="A78" s="84" t="s">
        <v>410</v>
      </c>
      <c r="B78" s="85"/>
      <c r="C78" s="85"/>
      <c r="D78" s="86">
        <f t="shared" ref="D78:J78" si="6">SUM(D2:D77)</f>
        <v>180</v>
      </c>
      <c r="E78" s="62">
        <f t="shared" si="6"/>
        <v>16589</v>
      </c>
      <c r="F78" s="64">
        <f t="shared" si="6"/>
        <v>1307951.04</v>
      </c>
      <c r="G78" s="64">
        <f t="shared" si="6"/>
        <v>283819.18047</v>
      </c>
      <c r="H78" s="65">
        <f t="shared" si="6"/>
        <v>14281.6451612903</v>
      </c>
      <c r="I78" s="64">
        <f t="shared" si="6"/>
        <v>906283.922258065</v>
      </c>
      <c r="J78" s="64">
        <f t="shared" si="6"/>
        <v>237031.847063484</v>
      </c>
      <c r="K78" s="70">
        <f t="shared" si="3"/>
        <v>0.161560857495861</v>
      </c>
      <c r="L78" s="70">
        <f t="shared" si="4"/>
        <v>0.443202298834957</v>
      </c>
      <c r="M78" s="70">
        <f t="shared" si="5"/>
        <v>0.197388384667083</v>
      </c>
      <c r="N78" s="72">
        <f>SUM(N2:N77)</f>
        <v>2136.08136087742</v>
      </c>
    </row>
  </sheetData>
  <sortState ref="A2:N77">
    <sortCondition ref="D2" descending="1"/>
  </sortState>
  <mergeCells count="1">
    <mergeCell ref="A78:C7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25"/>
  <sheetViews>
    <sheetView topLeftCell="A13" workbookViewId="0">
      <selection activeCell="P20" sqref="P20"/>
    </sheetView>
  </sheetViews>
  <sheetFormatPr defaultColWidth="9" defaultRowHeight="23" customHeight="1"/>
  <cols>
    <col min="1" max="1" width="4.75" customWidth="1"/>
    <col min="2" max="2" width="7.75" customWidth="1"/>
    <col min="3" max="3" width="16.875" customWidth="1"/>
    <col min="4" max="4" width="4.625" style="50" customWidth="1"/>
    <col min="5" max="5" width="6" style="50" hidden="1" customWidth="1"/>
    <col min="6" max="6" width="11.5" style="51" hidden="1" customWidth="1"/>
    <col min="7" max="7" width="10" style="51" hidden="1" customWidth="1"/>
    <col min="8" max="8" width="6.375" style="52" hidden="1" customWidth="1"/>
    <col min="9" max="9" width="10.25" style="51" hidden="1" customWidth="1"/>
    <col min="10" max="10" width="10" style="51" hidden="1" customWidth="1"/>
    <col min="11" max="12" width="10.625" style="50" customWidth="1"/>
    <col min="13" max="13" width="9.5" style="50" customWidth="1"/>
    <col min="14" max="14" width="10.75" style="53" customWidth="1"/>
    <col min="15" max="15" width="13.375" style="54" customWidth="1"/>
  </cols>
  <sheetData>
    <row r="1" customHeight="1" spans="1:15">
      <c r="A1" s="55" t="s">
        <v>411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67"/>
    </row>
    <row r="2" customHeight="1" spans="1:15">
      <c r="A2" s="56" t="s">
        <v>399</v>
      </c>
      <c r="B2" s="56" t="s">
        <v>0</v>
      </c>
      <c r="C2" s="57" t="s">
        <v>400</v>
      </c>
      <c r="D2" s="56" t="s">
        <v>401</v>
      </c>
      <c r="E2" s="56" t="s">
        <v>412</v>
      </c>
      <c r="F2" s="56"/>
      <c r="G2" s="56"/>
      <c r="H2" s="58" t="s">
        <v>413</v>
      </c>
      <c r="I2" s="58"/>
      <c r="J2" s="58"/>
      <c r="K2" s="56" t="s">
        <v>414</v>
      </c>
      <c r="L2" s="56"/>
      <c r="M2" s="56"/>
      <c r="N2" s="68" t="s">
        <v>409</v>
      </c>
      <c r="O2" s="67" t="s">
        <v>415</v>
      </c>
    </row>
    <row r="3" customHeight="1" spans="1:15">
      <c r="A3" s="56"/>
      <c r="B3" s="56"/>
      <c r="C3" s="57"/>
      <c r="D3" s="56"/>
      <c r="E3" s="59" t="s">
        <v>11</v>
      </c>
      <c r="F3" s="60" t="s">
        <v>12</v>
      </c>
      <c r="G3" s="60" t="s">
        <v>13</v>
      </c>
      <c r="H3" s="61" t="s">
        <v>416</v>
      </c>
      <c r="I3" s="60" t="s">
        <v>417</v>
      </c>
      <c r="J3" s="60" t="s">
        <v>418</v>
      </c>
      <c r="K3" s="69" t="s">
        <v>15</v>
      </c>
      <c r="L3" s="69" t="s">
        <v>16</v>
      </c>
      <c r="M3" s="69" t="s">
        <v>408</v>
      </c>
      <c r="N3" s="68"/>
      <c r="O3" s="67"/>
    </row>
    <row r="4" customHeight="1" spans="1:15">
      <c r="A4" s="62">
        <v>1</v>
      </c>
      <c r="B4" s="62">
        <v>122176</v>
      </c>
      <c r="C4" s="63" t="s">
        <v>419</v>
      </c>
      <c r="D4" s="62">
        <v>4</v>
      </c>
      <c r="E4" s="62">
        <v>84</v>
      </c>
      <c r="F4" s="64">
        <v>7354.04</v>
      </c>
      <c r="G4" s="64">
        <v>1400.966746</v>
      </c>
      <c r="H4" s="65">
        <v>79.3548387096776</v>
      </c>
      <c r="I4" s="64">
        <v>3502.42967741936</v>
      </c>
      <c r="J4" s="64">
        <v>1096.610732</v>
      </c>
      <c r="K4" s="70">
        <f>(E4-H4)/H4</f>
        <v>0.0585365853658513</v>
      </c>
      <c r="L4" s="71">
        <f>(F4-I4)/I4</f>
        <v>1.09969668981864</v>
      </c>
      <c r="M4" s="70">
        <f>(G4-J4)/J4</f>
        <v>0.277542436088433</v>
      </c>
      <c r="N4" s="72">
        <v>19.854874</v>
      </c>
      <c r="O4" s="73"/>
    </row>
    <row r="5" customHeight="1" spans="1:15">
      <c r="A5" s="62">
        <v>2</v>
      </c>
      <c r="B5" s="62">
        <v>119262</v>
      </c>
      <c r="C5" s="63" t="s">
        <v>420</v>
      </c>
      <c r="D5" s="62">
        <v>4</v>
      </c>
      <c r="E5" s="62">
        <v>163</v>
      </c>
      <c r="F5" s="64">
        <v>9135.85</v>
      </c>
      <c r="G5" s="64">
        <v>2806.893754</v>
      </c>
      <c r="H5" s="65">
        <v>142.064516129032</v>
      </c>
      <c r="I5" s="64">
        <v>5585.27483870968</v>
      </c>
      <c r="J5" s="64">
        <v>1961.54852335484</v>
      </c>
      <c r="K5" s="70">
        <f t="shared" ref="K5:K22" si="0">(E5-H5)/H5</f>
        <v>0.147366030881019</v>
      </c>
      <c r="L5" s="71">
        <f t="shared" ref="L5:L22" si="1">(F5-I5)/I5</f>
        <v>0.635702855064977</v>
      </c>
      <c r="M5" s="70">
        <f t="shared" ref="M5:M22" si="2">(G5-J5)/J5</f>
        <v>0.430958103039615</v>
      </c>
      <c r="N5" s="72">
        <v>182.042027148387</v>
      </c>
      <c r="O5" s="73"/>
    </row>
    <row r="6" customHeight="1" spans="1:15">
      <c r="A6" s="62">
        <v>3</v>
      </c>
      <c r="B6" s="62">
        <v>119263</v>
      </c>
      <c r="C6" s="63" t="s">
        <v>421</v>
      </c>
      <c r="D6" s="62">
        <v>4</v>
      </c>
      <c r="E6" s="62">
        <v>262</v>
      </c>
      <c r="F6" s="64">
        <v>15437.63</v>
      </c>
      <c r="G6" s="64">
        <v>4282.32057</v>
      </c>
      <c r="H6" s="65">
        <v>220.129032258064</v>
      </c>
      <c r="I6" s="64">
        <v>9822.73032258064</v>
      </c>
      <c r="J6" s="64">
        <v>2645.26127587097</v>
      </c>
      <c r="K6" s="70">
        <f t="shared" si="0"/>
        <v>0.190211019929663</v>
      </c>
      <c r="L6" s="71">
        <f t="shared" si="1"/>
        <v>0.571623112212675</v>
      </c>
      <c r="M6" s="70">
        <f t="shared" si="2"/>
        <v>0.618864877001618</v>
      </c>
      <c r="N6" s="72">
        <v>100.054488506452</v>
      </c>
      <c r="O6" s="73"/>
    </row>
    <row r="7" customHeight="1" spans="1:15">
      <c r="A7" s="62">
        <v>4</v>
      </c>
      <c r="B7" s="62">
        <v>116773</v>
      </c>
      <c r="C7" s="63" t="s">
        <v>422</v>
      </c>
      <c r="D7" s="62">
        <v>4</v>
      </c>
      <c r="E7" s="62">
        <v>237</v>
      </c>
      <c r="F7" s="64">
        <v>15402.88</v>
      </c>
      <c r="G7" s="64">
        <v>3442.436493</v>
      </c>
      <c r="H7" s="65">
        <v>235.354838709678</v>
      </c>
      <c r="I7" s="64">
        <v>9935.69677419356</v>
      </c>
      <c r="J7" s="64">
        <v>2835.64785935484</v>
      </c>
      <c r="K7" s="70">
        <f t="shared" si="0"/>
        <v>0.00699013157894486</v>
      </c>
      <c r="L7" s="71">
        <f t="shared" si="1"/>
        <v>0.550256650344504</v>
      </c>
      <c r="M7" s="70">
        <f t="shared" si="2"/>
        <v>0.213985890964337</v>
      </c>
      <c r="N7" s="72">
        <v>15.9533324161289</v>
      </c>
      <c r="O7" s="73"/>
    </row>
    <row r="8" customHeight="1" spans="1:15">
      <c r="A8" s="62">
        <v>5</v>
      </c>
      <c r="B8" s="62">
        <v>108656</v>
      </c>
      <c r="C8" s="63" t="s">
        <v>423</v>
      </c>
      <c r="D8" s="62">
        <v>4</v>
      </c>
      <c r="E8" s="62">
        <v>250</v>
      </c>
      <c r="F8" s="64">
        <v>30747.75</v>
      </c>
      <c r="G8" s="64">
        <v>6642.630249</v>
      </c>
      <c r="H8" s="65">
        <v>232.258064516129</v>
      </c>
      <c r="I8" s="64">
        <v>27920.8425806452</v>
      </c>
      <c r="J8" s="64">
        <v>5684.68354941936</v>
      </c>
      <c r="K8" s="70">
        <f t="shared" si="0"/>
        <v>0.076388888888889</v>
      </c>
      <c r="L8" s="71">
        <f t="shared" si="1"/>
        <v>0.101247210258419</v>
      </c>
      <c r="M8" s="70">
        <f t="shared" si="2"/>
        <v>0.168513636907456</v>
      </c>
      <c r="N8" s="72">
        <v>130.374596929032</v>
      </c>
      <c r="O8" s="73"/>
    </row>
    <row r="9" customHeight="1" spans="1:15">
      <c r="A9" s="62">
        <v>6</v>
      </c>
      <c r="B9" s="62">
        <v>591</v>
      </c>
      <c r="C9" s="63" t="s">
        <v>424</v>
      </c>
      <c r="D9" s="62">
        <v>2</v>
      </c>
      <c r="E9" s="62">
        <v>58</v>
      </c>
      <c r="F9" s="64">
        <v>5812.78</v>
      </c>
      <c r="G9" s="64">
        <v>1952.548783</v>
      </c>
      <c r="H9" s="65">
        <v>43.225806451613</v>
      </c>
      <c r="I9" s="64">
        <v>2433.1206451613</v>
      </c>
      <c r="J9" s="64">
        <v>758.647017161294</v>
      </c>
      <c r="K9" s="70">
        <f t="shared" si="0"/>
        <v>0.341791044776116</v>
      </c>
      <c r="L9" s="71">
        <f t="shared" si="1"/>
        <v>1.38902251376633</v>
      </c>
      <c r="M9" s="70">
        <f t="shared" si="2"/>
        <v>1.5737249851796</v>
      </c>
      <c r="N9" s="72">
        <v>21.5114699419353</v>
      </c>
      <c r="O9" s="73"/>
    </row>
    <row r="10" customHeight="1" spans="1:15">
      <c r="A10" s="62">
        <v>7</v>
      </c>
      <c r="B10" s="62">
        <v>114622</v>
      </c>
      <c r="C10" s="63" t="s">
        <v>425</v>
      </c>
      <c r="D10" s="62">
        <v>2</v>
      </c>
      <c r="E10" s="62">
        <v>312</v>
      </c>
      <c r="F10" s="64">
        <v>23543.41</v>
      </c>
      <c r="G10" s="64">
        <v>7104.266538</v>
      </c>
      <c r="H10" s="65">
        <v>244.193548387096</v>
      </c>
      <c r="I10" s="64">
        <v>11907.8503225806</v>
      </c>
      <c r="J10" s="64">
        <v>3977.22200774194</v>
      </c>
      <c r="K10" s="70">
        <f t="shared" si="0"/>
        <v>0.277675033025103</v>
      </c>
      <c r="L10" s="71">
        <f t="shared" si="1"/>
        <v>0.9771335179915</v>
      </c>
      <c r="M10" s="70">
        <f t="shared" si="2"/>
        <v>0.786238365414616</v>
      </c>
      <c r="N10" s="72">
        <v>124.108627612903</v>
      </c>
      <c r="O10" s="73"/>
    </row>
    <row r="11" customHeight="1" spans="1:15">
      <c r="A11" s="62">
        <v>8</v>
      </c>
      <c r="B11" s="62">
        <v>546</v>
      </c>
      <c r="C11" s="63" t="s">
        <v>426</v>
      </c>
      <c r="D11" s="62">
        <v>2</v>
      </c>
      <c r="E11" s="62">
        <v>382</v>
      </c>
      <c r="F11" s="64">
        <v>31968.06</v>
      </c>
      <c r="G11" s="64">
        <v>9823.157034</v>
      </c>
      <c r="H11" s="65">
        <v>284.387096774194</v>
      </c>
      <c r="I11" s="64">
        <v>18218.9677419355</v>
      </c>
      <c r="J11" s="64">
        <v>5973.99952258064</v>
      </c>
      <c r="K11" s="70">
        <f t="shared" si="0"/>
        <v>0.34323956442831</v>
      </c>
      <c r="L11" s="71">
        <f t="shared" si="1"/>
        <v>0.754658137212546</v>
      </c>
      <c r="M11" s="70">
        <f t="shared" si="2"/>
        <v>0.644318349352095</v>
      </c>
      <c r="N11" s="72">
        <v>163.600378470968</v>
      </c>
      <c r="O11" s="73"/>
    </row>
    <row r="12" customHeight="1" spans="1:15">
      <c r="A12" s="62">
        <v>9</v>
      </c>
      <c r="B12" s="62">
        <v>733</v>
      </c>
      <c r="C12" s="63" t="s">
        <v>427</v>
      </c>
      <c r="D12" s="62">
        <v>2</v>
      </c>
      <c r="E12" s="62">
        <v>173</v>
      </c>
      <c r="F12" s="64">
        <v>15014.72</v>
      </c>
      <c r="G12" s="64">
        <v>4208.417962</v>
      </c>
      <c r="H12" s="65">
        <v>144.258064516129</v>
      </c>
      <c r="I12" s="64">
        <v>9127.07483870968</v>
      </c>
      <c r="J12" s="64">
        <v>3010.10928180646</v>
      </c>
      <c r="K12" s="70">
        <f t="shared" si="0"/>
        <v>0.199239713774598</v>
      </c>
      <c r="L12" s="71">
        <f t="shared" si="1"/>
        <v>0.645074710718892</v>
      </c>
      <c r="M12" s="70">
        <f t="shared" si="2"/>
        <v>0.398094742751133</v>
      </c>
      <c r="N12" s="72">
        <v>53.0323071096774</v>
      </c>
      <c r="O12" s="73"/>
    </row>
    <row r="13" customHeight="1" spans="1:15">
      <c r="A13" s="62">
        <v>10</v>
      </c>
      <c r="B13" s="62">
        <v>511</v>
      </c>
      <c r="C13" s="63" t="s">
        <v>428</v>
      </c>
      <c r="D13" s="62">
        <v>2</v>
      </c>
      <c r="E13" s="62">
        <v>333</v>
      </c>
      <c r="F13" s="64">
        <v>25395.18</v>
      </c>
      <c r="G13" s="64">
        <v>7699.412142</v>
      </c>
      <c r="H13" s="65">
        <v>258.83870967742</v>
      </c>
      <c r="I13" s="64">
        <v>15854.3432258065</v>
      </c>
      <c r="J13" s="64">
        <v>4757.88840206452</v>
      </c>
      <c r="K13" s="70">
        <f t="shared" si="0"/>
        <v>0.286515453639079</v>
      </c>
      <c r="L13" s="71">
        <f t="shared" si="1"/>
        <v>0.601780637539349</v>
      </c>
      <c r="M13" s="70">
        <f t="shared" si="2"/>
        <v>0.618241432199021</v>
      </c>
      <c r="N13" s="72">
        <v>142.685987896774</v>
      </c>
      <c r="O13" s="73"/>
    </row>
    <row r="14" customHeight="1" spans="1:15">
      <c r="A14" s="62">
        <v>11</v>
      </c>
      <c r="B14" s="62">
        <v>114286</v>
      </c>
      <c r="C14" s="63" t="s">
        <v>429</v>
      </c>
      <c r="D14" s="62">
        <v>2</v>
      </c>
      <c r="E14" s="62">
        <v>316</v>
      </c>
      <c r="F14" s="64">
        <v>14623.88</v>
      </c>
      <c r="G14" s="64">
        <v>4079.274682</v>
      </c>
      <c r="H14" s="65">
        <v>170.064516129032</v>
      </c>
      <c r="I14" s="64">
        <v>9731.73806451612</v>
      </c>
      <c r="J14" s="64">
        <v>2441.6930803871</v>
      </c>
      <c r="K14" s="70">
        <f t="shared" si="0"/>
        <v>0.858118361153265</v>
      </c>
      <c r="L14" s="71">
        <f t="shared" si="1"/>
        <v>0.502699713355584</v>
      </c>
      <c r="M14" s="70">
        <f t="shared" si="2"/>
        <v>0.670674629324535</v>
      </c>
      <c r="N14" s="72">
        <v>179.518415161291</v>
      </c>
      <c r="O14" s="73"/>
    </row>
    <row r="15" customHeight="1" spans="1:15">
      <c r="A15" s="62">
        <v>12</v>
      </c>
      <c r="B15" s="62">
        <v>107658</v>
      </c>
      <c r="C15" s="63" t="s">
        <v>430</v>
      </c>
      <c r="D15" s="62">
        <v>2</v>
      </c>
      <c r="E15" s="62">
        <v>329</v>
      </c>
      <c r="F15" s="64">
        <v>22407.78</v>
      </c>
      <c r="G15" s="64">
        <v>5753.1137</v>
      </c>
      <c r="H15" s="65">
        <v>269.935483870968</v>
      </c>
      <c r="I15" s="64">
        <v>15314.1793548387</v>
      </c>
      <c r="J15" s="64">
        <v>4108.79432090322</v>
      </c>
      <c r="K15" s="70">
        <f t="shared" si="0"/>
        <v>0.218809751434033</v>
      </c>
      <c r="L15" s="71">
        <f t="shared" si="1"/>
        <v>0.463204751674793</v>
      </c>
      <c r="M15" s="70">
        <f t="shared" si="2"/>
        <v>0.400195106075623</v>
      </c>
      <c r="N15" s="72">
        <v>92.9446295548386</v>
      </c>
      <c r="O15" s="73"/>
    </row>
    <row r="16" customHeight="1" spans="1:15">
      <c r="A16" s="62">
        <v>13</v>
      </c>
      <c r="B16" s="62">
        <v>515</v>
      </c>
      <c r="C16" s="63" t="s">
        <v>431</v>
      </c>
      <c r="D16" s="62">
        <v>2</v>
      </c>
      <c r="E16" s="62">
        <v>268</v>
      </c>
      <c r="F16" s="64">
        <v>16478.69</v>
      </c>
      <c r="G16" s="64">
        <v>5266.611898</v>
      </c>
      <c r="H16" s="65">
        <v>198.322580645161</v>
      </c>
      <c r="I16" s="64">
        <v>11439.3232258065</v>
      </c>
      <c r="J16" s="64">
        <v>3073.7461507742</v>
      </c>
      <c r="K16" s="70">
        <f t="shared" si="0"/>
        <v>0.351333767078727</v>
      </c>
      <c r="L16" s="71">
        <f t="shared" si="1"/>
        <v>0.440530149792862</v>
      </c>
      <c r="M16" s="70">
        <f t="shared" si="2"/>
        <v>0.713417972617378</v>
      </c>
      <c r="N16" s="72">
        <v>94.1455014612902</v>
      </c>
      <c r="O16" s="73"/>
    </row>
    <row r="17" customHeight="1" spans="1:15">
      <c r="A17" s="62">
        <v>14</v>
      </c>
      <c r="B17" s="62">
        <v>707</v>
      </c>
      <c r="C17" s="63" t="s">
        <v>432</v>
      </c>
      <c r="D17" s="62">
        <v>2</v>
      </c>
      <c r="E17" s="62">
        <v>369</v>
      </c>
      <c r="F17" s="64">
        <v>25812.35</v>
      </c>
      <c r="G17" s="64">
        <v>8125.205705</v>
      </c>
      <c r="H17" s="65">
        <v>292.774193548388</v>
      </c>
      <c r="I17" s="64">
        <v>20708.4419354838</v>
      </c>
      <c r="J17" s="64">
        <v>6140.05303387094</v>
      </c>
      <c r="K17" s="70">
        <f t="shared" si="0"/>
        <v>0.260356985456144</v>
      </c>
      <c r="L17" s="71">
        <f t="shared" si="1"/>
        <v>0.246465092855232</v>
      </c>
      <c r="M17" s="70">
        <f t="shared" si="2"/>
        <v>0.323311974697642</v>
      </c>
      <c r="N17" s="72">
        <v>347.143592612905</v>
      </c>
      <c r="O17" s="73"/>
    </row>
    <row r="18" customHeight="1" spans="1:15">
      <c r="A18" s="62">
        <v>15</v>
      </c>
      <c r="B18" s="62">
        <v>709</v>
      </c>
      <c r="C18" s="63" t="s">
        <v>433</v>
      </c>
      <c r="D18" s="62">
        <v>2</v>
      </c>
      <c r="E18" s="62">
        <v>224</v>
      </c>
      <c r="F18" s="64">
        <v>15031.03</v>
      </c>
      <c r="G18" s="64">
        <v>3955.146533</v>
      </c>
      <c r="H18" s="65">
        <v>186.129032258065</v>
      </c>
      <c r="I18" s="64">
        <v>12429.264516129</v>
      </c>
      <c r="J18" s="64">
        <v>3503.80966709678</v>
      </c>
      <c r="K18" s="70">
        <f t="shared" si="0"/>
        <v>0.203466204506063</v>
      </c>
      <c r="L18" s="71">
        <f t="shared" si="1"/>
        <v>0.20932577953384</v>
      </c>
      <c r="M18" s="70">
        <f t="shared" si="2"/>
        <v>0.128813180162607</v>
      </c>
      <c r="N18" s="72">
        <v>158.722841290322</v>
      </c>
      <c r="O18" s="73"/>
    </row>
    <row r="19" customHeight="1" spans="1:15">
      <c r="A19" s="62">
        <v>16</v>
      </c>
      <c r="B19" s="62">
        <v>712</v>
      </c>
      <c r="C19" s="63" t="s">
        <v>434</v>
      </c>
      <c r="D19" s="62">
        <v>2</v>
      </c>
      <c r="E19" s="62">
        <v>370</v>
      </c>
      <c r="F19" s="64">
        <v>20066.44</v>
      </c>
      <c r="G19" s="64">
        <v>5866.330734</v>
      </c>
      <c r="H19" s="65">
        <v>322.709677419354</v>
      </c>
      <c r="I19" s="64">
        <v>18058.7587096774</v>
      </c>
      <c r="J19" s="64">
        <v>5999.11964335484</v>
      </c>
      <c r="K19" s="70">
        <f t="shared" si="0"/>
        <v>0.146541383446624</v>
      </c>
      <c r="L19" s="71">
        <f t="shared" si="1"/>
        <v>0.111174933039374</v>
      </c>
      <c r="M19" s="70">
        <f t="shared" si="2"/>
        <v>-0.0221347326356341</v>
      </c>
      <c r="N19" s="72">
        <v>55.7478108322581</v>
      </c>
      <c r="O19" s="73"/>
    </row>
    <row r="20" customHeight="1" spans="1:15">
      <c r="A20" s="62">
        <v>17</v>
      </c>
      <c r="B20" s="62">
        <v>585</v>
      </c>
      <c r="C20" s="63" t="s">
        <v>435</v>
      </c>
      <c r="D20" s="62">
        <v>1</v>
      </c>
      <c r="E20" s="62">
        <v>186</v>
      </c>
      <c r="F20" s="64">
        <v>11982.79</v>
      </c>
      <c r="G20" s="64">
        <v>4031.010556</v>
      </c>
      <c r="H20" s="65">
        <v>130.032258064516</v>
      </c>
      <c r="I20" s="64">
        <v>8193.06</v>
      </c>
      <c r="J20" s="64">
        <v>2510.353584</v>
      </c>
      <c r="K20" s="70">
        <f t="shared" si="0"/>
        <v>0.43041428925825</v>
      </c>
      <c r="L20" s="71">
        <f t="shared" si="1"/>
        <v>0.462553673474868</v>
      </c>
      <c r="M20" s="70">
        <f t="shared" si="2"/>
        <v>0.605754098423452</v>
      </c>
      <c r="N20" s="72">
        <v>152.0656972</v>
      </c>
      <c r="O20" s="73"/>
    </row>
    <row r="21" customHeight="1" spans="1:15">
      <c r="A21" s="56" t="s">
        <v>410</v>
      </c>
      <c r="B21" s="56"/>
      <c r="C21" s="56"/>
      <c r="D21" s="56">
        <f t="shared" ref="D21:J21" si="3">SUM(D4:D20)</f>
        <v>43</v>
      </c>
      <c r="E21" s="56">
        <f t="shared" si="3"/>
        <v>4316</v>
      </c>
      <c r="F21" s="66">
        <f t="shared" si="3"/>
        <v>306215.26</v>
      </c>
      <c r="G21" s="66">
        <f t="shared" si="3"/>
        <v>86439.744079</v>
      </c>
      <c r="H21" s="58">
        <f t="shared" si="3"/>
        <v>3454.03225806452</v>
      </c>
      <c r="I21" s="66">
        <f t="shared" si="3"/>
        <v>210183.096774194</v>
      </c>
      <c r="J21" s="66">
        <f t="shared" si="3"/>
        <v>60479.1876517419</v>
      </c>
      <c r="K21" s="69">
        <f t="shared" si="0"/>
        <v>0.249554050898902</v>
      </c>
      <c r="L21" s="74">
        <f t="shared" si="1"/>
        <v>0.456897651141647</v>
      </c>
      <c r="M21" s="69">
        <f t="shared" si="2"/>
        <v>0.429247769939422</v>
      </c>
      <c r="N21" s="68">
        <f>SUM(N4:N20)</f>
        <v>2033.50657814516</v>
      </c>
      <c r="O21" s="73"/>
    </row>
    <row r="24" customHeight="1" spans="14:15">
      <c r="N24" s="75" t="s">
        <v>436</v>
      </c>
      <c r="O24" s="75"/>
    </row>
    <row r="25" customHeight="1" spans="14:15">
      <c r="N25" s="75" t="s">
        <v>437</v>
      </c>
      <c r="O25" s="75"/>
    </row>
  </sheetData>
  <mergeCells count="13">
    <mergeCell ref="A1:O1"/>
    <mergeCell ref="E2:G2"/>
    <mergeCell ref="H2:J2"/>
    <mergeCell ref="K2:M2"/>
    <mergeCell ref="A21:C21"/>
    <mergeCell ref="N24:O24"/>
    <mergeCell ref="N25:O25"/>
    <mergeCell ref="A2:A3"/>
    <mergeCell ref="B2:B3"/>
    <mergeCell ref="C2:C3"/>
    <mergeCell ref="D2:D3"/>
    <mergeCell ref="N2:N3"/>
    <mergeCell ref="O2:O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1"/>
  <sheetViews>
    <sheetView workbookViewId="0">
      <selection activeCell="B1" sqref="$A1:$XFD1048576"/>
    </sheetView>
  </sheetViews>
  <sheetFormatPr defaultColWidth="9" defaultRowHeight="21" customHeight="1"/>
  <cols>
    <col min="1" max="1" width="7.375" style="1" customWidth="1"/>
    <col min="2" max="2" width="22.75" style="2" customWidth="1"/>
    <col min="3" max="3" width="7.75" style="1" customWidth="1"/>
    <col min="4" max="4" width="4.875" style="1" customWidth="1"/>
    <col min="5" max="5" width="12" style="1" customWidth="1"/>
    <col min="6" max="6" width="15.5" style="3" customWidth="1"/>
    <col min="7" max="7" width="5.75" style="4" customWidth="1"/>
    <col min="8" max="8" width="8.875" style="5" customWidth="1"/>
    <col min="9" max="9" width="10.25" style="5" customWidth="1"/>
    <col min="10" max="10" width="8.375" style="6" customWidth="1"/>
    <col min="11" max="11" width="6.5" style="4" customWidth="1"/>
    <col min="12" max="13" width="9.375" style="5" customWidth="1"/>
    <col min="14" max="14" width="8.75" style="6" customWidth="1"/>
    <col min="15" max="15" width="8.25" style="6" customWidth="1"/>
    <col min="16" max="16" width="8.625" style="6" customWidth="1"/>
    <col min="17" max="17" width="10.5" style="5" customWidth="1"/>
    <col min="18" max="18" width="8.5" style="6" customWidth="1"/>
    <col min="19" max="19" width="8.75" style="7" customWidth="1"/>
    <col min="20" max="20" width="9" style="8"/>
    <col min="21" max="16384" width="9" style="1"/>
  </cols>
  <sheetData>
    <row r="1" s="1" customFormat="1" customHeight="1" spans="1:20">
      <c r="A1" s="9" t="s">
        <v>0</v>
      </c>
      <c r="B1" s="9" t="s">
        <v>1</v>
      </c>
      <c r="C1" s="9" t="s">
        <v>2</v>
      </c>
      <c r="D1" s="10" t="s">
        <v>3</v>
      </c>
      <c r="E1" s="11" t="s">
        <v>4</v>
      </c>
      <c r="F1" s="11" t="s">
        <v>5</v>
      </c>
      <c r="G1" s="12" t="s">
        <v>11</v>
      </c>
      <c r="H1" s="13" t="s">
        <v>12</v>
      </c>
      <c r="I1" s="13" t="s">
        <v>13</v>
      </c>
      <c r="J1" s="23" t="s">
        <v>14</v>
      </c>
      <c r="K1" s="24" t="s">
        <v>11</v>
      </c>
      <c r="L1" s="25" t="s">
        <v>12</v>
      </c>
      <c r="M1" s="25" t="s">
        <v>13</v>
      </c>
      <c r="N1" s="26" t="s">
        <v>14</v>
      </c>
      <c r="O1" s="27" t="s">
        <v>15</v>
      </c>
      <c r="P1" s="28" t="s">
        <v>16</v>
      </c>
      <c r="Q1" s="36" t="s">
        <v>17</v>
      </c>
      <c r="R1" s="37" t="s">
        <v>14</v>
      </c>
      <c r="S1" s="38" t="s">
        <v>409</v>
      </c>
      <c r="T1" s="39"/>
    </row>
    <row r="2" s="1" customFormat="1" customHeight="1" spans="1:20">
      <c r="A2" s="14">
        <v>730</v>
      </c>
      <c r="B2" s="15" t="s">
        <v>18</v>
      </c>
      <c r="C2" s="14" t="s">
        <v>19</v>
      </c>
      <c r="D2" s="16" t="s">
        <v>20</v>
      </c>
      <c r="E2" s="16">
        <v>11.3</v>
      </c>
      <c r="F2" s="17" t="s">
        <v>21</v>
      </c>
      <c r="G2" s="18">
        <v>106</v>
      </c>
      <c r="H2" s="19">
        <v>6359.66</v>
      </c>
      <c r="I2" s="19">
        <f t="shared" ref="I2:I65" si="0">H2*J2</f>
        <v>2101.86763</v>
      </c>
      <c r="J2" s="29" t="s">
        <v>22</v>
      </c>
      <c r="K2" s="30">
        <v>138.322580645161</v>
      </c>
      <c r="L2" s="31">
        <v>9242.40516129032</v>
      </c>
      <c r="M2" s="31">
        <f t="shared" ref="M2:M65" si="1">L2*N2</f>
        <v>2653.49452180645</v>
      </c>
      <c r="N2" s="32" t="s">
        <v>23</v>
      </c>
      <c r="O2" s="33">
        <f t="shared" ref="O2:O65" si="2">(G2-K2)/K2</f>
        <v>-0.233675373134327</v>
      </c>
      <c r="P2" s="33">
        <f t="shared" ref="P2:P65" si="3">(H2-L2)/L2</f>
        <v>-0.311904218759423</v>
      </c>
      <c r="Q2" s="40">
        <f t="shared" ref="Q2:Q65" si="4">I2-M2</f>
        <v>-551.626891806452</v>
      </c>
      <c r="R2" s="33">
        <f t="shared" ref="R2:R65" si="5">J2-N2</f>
        <v>0.0433999999999999</v>
      </c>
      <c r="S2" s="16"/>
      <c r="T2" s="16"/>
    </row>
    <row r="3" s="1" customFormat="1" customHeight="1" spans="1:20">
      <c r="A3" s="14">
        <v>730</v>
      </c>
      <c r="B3" s="15" t="s">
        <v>18</v>
      </c>
      <c r="C3" s="14" t="s">
        <v>19</v>
      </c>
      <c r="D3" s="16" t="s">
        <v>20</v>
      </c>
      <c r="E3" s="20">
        <v>11.1</v>
      </c>
      <c r="F3" s="17" t="s">
        <v>21</v>
      </c>
      <c r="G3" s="18">
        <v>138</v>
      </c>
      <c r="H3" s="19">
        <v>12854.18</v>
      </c>
      <c r="I3" s="19">
        <f t="shared" si="0"/>
        <v>2572.121418</v>
      </c>
      <c r="J3" s="29" t="s">
        <v>24</v>
      </c>
      <c r="K3" s="30">
        <v>138.322580645161</v>
      </c>
      <c r="L3" s="31">
        <v>9242.40516129032</v>
      </c>
      <c r="M3" s="31">
        <f t="shared" si="1"/>
        <v>2653.49452180645</v>
      </c>
      <c r="N3" s="32" t="s">
        <v>23</v>
      </c>
      <c r="O3" s="34">
        <f t="shared" si="2"/>
        <v>-0.00233208955223669</v>
      </c>
      <c r="P3" s="35">
        <f t="shared" si="3"/>
        <v>0.390783002441482</v>
      </c>
      <c r="Q3" s="40">
        <f t="shared" si="4"/>
        <v>-81.3731038064507</v>
      </c>
      <c r="R3" s="33">
        <f t="shared" si="5"/>
        <v>-0.087</v>
      </c>
      <c r="S3" s="41">
        <v>0</v>
      </c>
      <c r="T3" s="42" t="s">
        <v>25</v>
      </c>
    </row>
    <row r="4" s="1" customFormat="1" customHeight="1" spans="1:20">
      <c r="A4" s="14">
        <v>107658</v>
      </c>
      <c r="B4" s="15" t="s">
        <v>26</v>
      </c>
      <c r="C4" s="14" t="s">
        <v>19</v>
      </c>
      <c r="D4" s="16" t="s">
        <v>20</v>
      </c>
      <c r="E4" s="16">
        <v>11.3</v>
      </c>
      <c r="F4" s="17" t="s">
        <v>27</v>
      </c>
      <c r="G4" s="18">
        <v>159</v>
      </c>
      <c r="H4" s="19">
        <v>10440.32</v>
      </c>
      <c r="I4" s="19">
        <f t="shared" si="0"/>
        <v>2983.843456</v>
      </c>
      <c r="J4" s="29" t="s">
        <v>28</v>
      </c>
      <c r="K4" s="30">
        <v>134.967741935484</v>
      </c>
      <c r="L4" s="31">
        <v>7657.08967741936</v>
      </c>
      <c r="M4" s="31">
        <f t="shared" si="1"/>
        <v>2054.39716045161</v>
      </c>
      <c r="N4" s="32" t="s">
        <v>29</v>
      </c>
      <c r="O4" s="35">
        <f t="shared" si="2"/>
        <v>0.178059273422561</v>
      </c>
      <c r="P4" s="35">
        <f t="shared" si="3"/>
        <v>0.36348409641699</v>
      </c>
      <c r="Q4" s="40">
        <f t="shared" si="4"/>
        <v>929.446295548386</v>
      </c>
      <c r="R4" s="33">
        <f t="shared" si="5"/>
        <v>0.0175</v>
      </c>
      <c r="S4" s="41">
        <f>Q4*0.1</f>
        <v>92.9446295548386</v>
      </c>
      <c r="T4" s="16"/>
    </row>
    <row r="5" s="1" customFormat="1" customHeight="1" spans="1:20">
      <c r="A5" s="14">
        <v>54</v>
      </c>
      <c r="B5" s="15" t="s">
        <v>30</v>
      </c>
      <c r="C5" s="14" t="s">
        <v>19</v>
      </c>
      <c r="D5" s="16" t="s">
        <v>31</v>
      </c>
      <c r="E5" s="16">
        <v>11.4</v>
      </c>
      <c r="F5" s="17" t="s">
        <v>32</v>
      </c>
      <c r="G5" s="18">
        <v>109</v>
      </c>
      <c r="H5" s="19">
        <v>7390.52</v>
      </c>
      <c r="I5" s="19">
        <f t="shared" si="0"/>
        <v>2400.440896</v>
      </c>
      <c r="J5" s="29" t="s">
        <v>33</v>
      </c>
      <c r="K5" s="30">
        <v>99.7741935483871</v>
      </c>
      <c r="L5" s="31">
        <v>7067.38967741935</v>
      </c>
      <c r="M5" s="31">
        <f t="shared" si="1"/>
        <v>2208.55927419355</v>
      </c>
      <c r="N5" s="32" t="s">
        <v>34</v>
      </c>
      <c r="O5" s="33">
        <f t="shared" si="2"/>
        <v>0.0924668606530875</v>
      </c>
      <c r="P5" s="33">
        <f t="shared" si="3"/>
        <v>0.0457213111671297</v>
      </c>
      <c r="Q5" s="40">
        <f t="shared" si="4"/>
        <v>191.881621806453</v>
      </c>
      <c r="R5" s="33">
        <f t="shared" si="5"/>
        <v>0.0123</v>
      </c>
      <c r="S5" s="16"/>
      <c r="T5" s="16"/>
    </row>
    <row r="6" s="1" customFormat="1" customHeight="1" spans="1:20">
      <c r="A6" s="14">
        <v>329</v>
      </c>
      <c r="B6" s="15" t="s">
        <v>35</v>
      </c>
      <c r="C6" s="14" t="s">
        <v>19</v>
      </c>
      <c r="D6" s="16" t="s">
        <v>31</v>
      </c>
      <c r="E6" s="16">
        <v>11.5</v>
      </c>
      <c r="F6" s="17" t="s">
        <v>36</v>
      </c>
      <c r="G6" s="18">
        <v>53</v>
      </c>
      <c r="H6" s="19">
        <v>24516.59</v>
      </c>
      <c r="I6" s="19">
        <f t="shared" si="0"/>
        <v>5307.841735</v>
      </c>
      <c r="J6" s="29" t="s">
        <v>37</v>
      </c>
      <c r="K6" s="30">
        <v>55.9032258064516</v>
      </c>
      <c r="L6" s="31">
        <v>7075.02806451613</v>
      </c>
      <c r="M6" s="31">
        <f t="shared" si="1"/>
        <v>1291.19262177419</v>
      </c>
      <c r="N6" s="32" t="s">
        <v>38</v>
      </c>
      <c r="O6" s="34">
        <f t="shared" si="2"/>
        <v>-0.0519330640507788</v>
      </c>
      <c r="P6" s="35">
        <f t="shared" si="3"/>
        <v>2.46522865724869</v>
      </c>
      <c r="Q6" s="40">
        <f t="shared" si="4"/>
        <v>4016.64911322581</v>
      </c>
      <c r="R6" s="33">
        <f t="shared" si="5"/>
        <v>0.034</v>
      </c>
      <c r="S6" s="41">
        <v>0</v>
      </c>
      <c r="T6" s="16"/>
    </row>
    <row r="7" s="1" customFormat="1" customHeight="1" spans="1:20">
      <c r="A7" s="14">
        <v>329</v>
      </c>
      <c r="B7" s="15" t="s">
        <v>35</v>
      </c>
      <c r="C7" s="14" t="s">
        <v>19</v>
      </c>
      <c r="D7" s="16" t="s">
        <v>31</v>
      </c>
      <c r="E7" s="16">
        <v>11.12</v>
      </c>
      <c r="F7" s="17" t="s">
        <v>36</v>
      </c>
      <c r="G7" s="18">
        <v>49</v>
      </c>
      <c r="H7" s="19">
        <v>7567.41</v>
      </c>
      <c r="I7" s="19">
        <f t="shared" si="0"/>
        <v>1857.042414</v>
      </c>
      <c r="J7" s="29" t="s">
        <v>39</v>
      </c>
      <c r="K7" s="30">
        <v>55.9032258064516</v>
      </c>
      <c r="L7" s="31">
        <v>7075.02806451613</v>
      </c>
      <c r="M7" s="31">
        <f t="shared" si="1"/>
        <v>1291.19262177419</v>
      </c>
      <c r="N7" s="32" t="s">
        <v>38</v>
      </c>
      <c r="O7" s="33">
        <f t="shared" si="2"/>
        <v>-0.123485285631852</v>
      </c>
      <c r="P7" s="33">
        <f t="shared" si="3"/>
        <v>0.0695943437953761</v>
      </c>
      <c r="Q7" s="40">
        <f t="shared" si="4"/>
        <v>565.849792225806</v>
      </c>
      <c r="R7" s="33">
        <f t="shared" si="5"/>
        <v>0.0629</v>
      </c>
      <c r="S7" s="16"/>
      <c r="T7" s="16"/>
    </row>
    <row r="8" s="1" customFormat="1" customHeight="1" spans="1:20">
      <c r="A8" s="14">
        <v>709</v>
      </c>
      <c r="B8" s="15" t="s">
        <v>40</v>
      </c>
      <c r="C8" s="14" t="s">
        <v>19</v>
      </c>
      <c r="D8" s="16" t="s">
        <v>31</v>
      </c>
      <c r="E8" s="16">
        <v>11.5</v>
      </c>
      <c r="F8" s="17" t="s">
        <v>27</v>
      </c>
      <c r="G8" s="18">
        <v>124</v>
      </c>
      <c r="H8" s="19">
        <v>10069.3</v>
      </c>
      <c r="I8" s="19">
        <f t="shared" si="0"/>
        <v>2545.51904</v>
      </c>
      <c r="J8" s="29" t="s">
        <v>41</v>
      </c>
      <c r="K8" s="30">
        <v>93.0645161290323</v>
      </c>
      <c r="L8" s="31">
        <v>6214.63225806452</v>
      </c>
      <c r="M8" s="31">
        <f t="shared" si="1"/>
        <v>1751.90483354839</v>
      </c>
      <c r="N8" s="32" t="s">
        <v>42</v>
      </c>
      <c r="O8" s="35">
        <f t="shared" si="2"/>
        <v>0.332409012131715</v>
      </c>
      <c r="P8" s="35">
        <f t="shared" si="3"/>
        <v>0.620256771739536</v>
      </c>
      <c r="Q8" s="40">
        <f t="shared" si="4"/>
        <v>793.614206451612</v>
      </c>
      <c r="R8" s="33">
        <f t="shared" si="5"/>
        <v>-0.0291</v>
      </c>
      <c r="S8" s="41">
        <f>Q8*0.2</f>
        <v>158.722841290322</v>
      </c>
      <c r="T8" s="16"/>
    </row>
    <row r="9" s="1" customFormat="1" customHeight="1" spans="1:20">
      <c r="A9" s="14">
        <v>104428</v>
      </c>
      <c r="B9" s="15" t="s">
        <v>43</v>
      </c>
      <c r="C9" s="14" t="s">
        <v>19</v>
      </c>
      <c r="D9" s="16" t="s">
        <v>44</v>
      </c>
      <c r="E9" s="16">
        <v>11.6</v>
      </c>
      <c r="F9" s="17" t="s">
        <v>27</v>
      </c>
      <c r="G9" s="18">
        <v>79</v>
      </c>
      <c r="H9" s="19">
        <v>9365.24</v>
      </c>
      <c r="I9" s="19">
        <f t="shared" si="0"/>
        <v>2602.600196</v>
      </c>
      <c r="J9" s="29" t="s">
        <v>45</v>
      </c>
      <c r="K9" s="30">
        <v>88.8709677419355</v>
      </c>
      <c r="L9" s="31">
        <v>5569.82193548387</v>
      </c>
      <c r="M9" s="31">
        <f t="shared" si="1"/>
        <v>1743.911248</v>
      </c>
      <c r="N9" s="32" t="s">
        <v>46</v>
      </c>
      <c r="O9" s="34">
        <f t="shared" si="2"/>
        <v>-0.111070780399274</v>
      </c>
      <c r="P9" s="35">
        <f t="shared" si="3"/>
        <v>0.681425386390994</v>
      </c>
      <c r="Q9" s="40">
        <f t="shared" si="4"/>
        <v>858.688948</v>
      </c>
      <c r="R9" s="33">
        <f t="shared" si="5"/>
        <v>-0.0352</v>
      </c>
      <c r="S9" s="41">
        <v>0</v>
      </c>
      <c r="T9" s="42" t="s">
        <v>25</v>
      </c>
    </row>
    <row r="10" s="1" customFormat="1" customHeight="1" spans="1:20">
      <c r="A10" s="14">
        <v>587</v>
      </c>
      <c r="B10" s="15" t="s">
        <v>47</v>
      </c>
      <c r="C10" s="14" t="s">
        <v>19</v>
      </c>
      <c r="D10" s="16" t="s">
        <v>44</v>
      </c>
      <c r="E10" s="16">
        <v>11.1</v>
      </c>
      <c r="F10" s="17" t="s">
        <v>48</v>
      </c>
      <c r="G10" s="18">
        <v>81</v>
      </c>
      <c r="H10" s="19">
        <v>4149.83</v>
      </c>
      <c r="I10" s="19">
        <f t="shared" si="0"/>
        <v>1197.225955</v>
      </c>
      <c r="J10" s="29" t="s">
        <v>49</v>
      </c>
      <c r="K10" s="30">
        <v>77.5161290322581</v>
      </c>
      <c r="L10" s="31">
        <v>5176.14161290323</v>
      </c>
      <c r="M10" s="31">
        <f t="shared" si="1"/>
        <v>1429.13269932258</v>
      </c>
      <c r="N10" s="32" t="s">
        <v>50</v>
      </c>
      <c r="O10" s="33">
        <f t="shared" si="2"/>
        <v>0.0449438202247185</v>
      </c>
      <c r="P10" s="33">
        <f t="shared" si="3"/>
        <v>-0.198277344334014</v>
      </c>
      <c r="Q10" s="40">
        <f t="shared" si="4"/>
        <v>-231.906744322582</v>
      </c>
      <c r="R10" s="33">
        <f t="shared" si="5"/>
        <v>0.0124</v>
      </c>
      <c r="S10" s="16"/>
      <c r="T10" s="16"/>
    </row>
    <row r="11" s="1" customFormat="1" customHeight="1" spans="1:20">
      <c r="A11" s="14">
        <v>107658</v>
      </c>
      <c r="B11" s="15" t="s">
        <v>26</v>
      </c>
      <c r="C11" s="14" t="s">
        <v>19</v>
      </c>
      <c r="D11" s="16" t="s">
        <v>20</v>
      </c>
      <c r="E11" s="20">
        <v>11.1</v>
      </c>
      <c r="F11" s="17" t="s">
        <v>27</v>
      </c>
      <c r="G11" s="18">
        <v>170</v>
      </c>
      <c r="H11" s="19">
        <v>11967.46</v>
      </c>
      <c r="I11" s="19">
        <f t="shared" si="0"/>
        <v>2769.270244</v>
      </c>
      <c r="J11" s="29" t="s">
        <v>51</v>
      </c>
      <c r="K11" s="30">
        <v>134.967741935484</v>
      </c>
      <c r="L11" s="31">
        <v>7657.08967741936</v>
      </c>
      <c r="M11" s="31">
        <f t="shared" si="1"/>
        <v>2054.39716045161</v>
      </c>
      <c r="N11" s="32" t="s">
        <v>29</v>
      </c>
      <c r="O11" s="35">
        <f t="shared" si="2"/>
        <v>0.259560229445505</v>
      </c>
      <c r="P11" s="35">
        <f t="shared" si="3"/>
        <v>0.562925406932592</v>
      </c>
      <c r="Q11" s="40">
        <f t="shared" si="4"/>
        <v>714.873083548386</v>
      </c>
      <c r="R11" s="33">
        <f t="shared" si="5"/>
        <v>-0.0369</v>
      </c>
      <c r="S11" s="41">
        <v>0</v>
      </c>
      <c r="T11" s="42" t="s">
        <v>25</v>
      </c>
    </row>
    <row r="12" s="1" customFormat="1" customHeight="1" spans="1:20">
      <c r="A12" s="14">
        <v>367</v>
      </c>
      <c r="B12" s="15" t="s">
        <v>52</v>
      </c>
      <c r="C12" s="14" t="s">
        <v>19</v>
      </c>
      <c r="D12" s="16" t="s">
        <v>44</v>
      </c>
      <c r="E12" s="16">
        <v>11.3</v>
      </c>
      <c r="F12" s="17" t="s">
        <v>53</v>
      </c>
      <c r="G12" s="18">
        <v>93</v>
      </c>
      <c r="H12" s="19">
        <v>5650.45</v>
      </c>
      <c r="I12" s="19">
        <f t="shared" si="0"/>
        <v>1478.15772</v>
      </c>
      <c r="J12" s="29" t="s">
        <v>54</v>
      </c>
      <c r="K12" s="30">
        <v>69.7741935483871</v>
      </c>
      <c r="L12" s="31">
        <v>4479.81967741935</v>
      </c>
      <c r="M12" s="31">
        <f t="shared" si="1"/>
        <v>1271.82080641935</v>
      </c>
      <c r="N12" s="32" t="s">
        <v>55</v>
      </c>
      <c r="O12" s="33">
        <f t="shared" si="2"/>
        <v>0.332871012482663</v>
      </c>
      <c r="P12" s="33">
        <f t="shared" si="3"/>
        <v>0.261311929246001</v>
      </c>
      <c r="Q12" s="40">
        <f t="shared" si="4"/>
        <v>206.336913580647</v>
      </c>
      <c r="R12" s="33">
        <f t="shared" si="5"/>
        <v>-0.0223</v>
      </c>
      <c r="S12" s="16"/>
      <c r="T12" s="16"/>
    </row>
    <row r="13" s="1" customFormat="1" customHeight="1" spans="1:20">
      <c r="A13" s="14">
        <v>367</v>
      </c>
      <c r="B13" s="15" t="s">
        <v>52</v>
      </c>
      <c r="C13" s="14" t="s">
        <v>19</v>
      </c>
      <c r="D13" s="16" t="s">
        <v>44</v>
      </c>
      <c r="E13" s="20">
        <v>11.1</v>
      </c>
      <c r="F13" s="17" t="s">
        <v>53</v>
      </c>
      <c r="G13" s="18">
        <v>72</v>
      </c>
      <c r="H13" s="19">
        <v>6760.25</v>
      </c>
      <c r="I13" s="19">
        <f t="shared" si="0"/>
        <v>1478.466675</v>
      </c>
      <c r="J13" s="29" t="s">
        <v>56</v>
      </c>
      <c r="K13" s="30">
        <v>69.7741935483871</v>
      </c>
      <c r="L13" s="31">
        <v>4479.81967741935</v>
      </c>
      <c r="M13" s="31">
        <f t="shared" si="1"/>
        <v>1271.82080641935</v>
      </c>
      <c r="N13" s="32" t="s">
        <v>55</v>
      </c>
      <c r="O13" s="35">
        <f t="shared" si="2"/>
        <v>0.0319001386962551</v>
      </c>
      <c r="P13" s="35">
        <f t="shared" si="3"/>
        <v>0.509045114935143</v>
      </c>
      <c r="Q13" s="40">
        <f t="shared" si="4"/>
        <v>206.645868580647</v>
      </c>
      <c r="R13" s="33">
        <f t="shared" si="5"/>
        <v>-0.0652</v>
      </c>
      <c r="S13" s="41">
        <v>0</v>
      </c>
      <c r="T13" s="42" t="s">
        <v>25</v>
      </c>
    </row>
    <row r="14" s="1" customFormat="1" customHeight="1" spans="1:20">
      <c r="A14" s="14">
        <v>120844</v>
      </c>
      <c r="B14" s="15" t="s">
        <v>57</v>
      </c>
      <c r="C14" s="14" t="s">
        <v>19</v>
      </c>
      <c r="D14" s="16" t="s">
        <v>44</v>
      </c>
      <c r="E14" s="16">
        <v>11.3</v>
      </c>
      <c r="F14" s="17" t="s">
        <v>58</v>
      </c>
      <c r="G14" s="18">
        <v>56</v>
      </c>
      <c r="H14" s="19">
        <v>3476.97</v>
      </c>
      <c r="I14" s="19">
        <f t="shared" si="0"/>
        <v>1122.018219</v>
      </c>
      <c r="J14" s="29" t="s">
        <v>59</v>
      </c>
      <c r="K14" s="30">
        <v>52.0645161290323</v>
      </c>
      <c r="L14" s="31">
        <v>4451.52741935484</v>
      </c>
      <c r="M14" s="31">
        <f t="shared" si="1"/>
        <v>1017.61916806452</v>
      </c>
      <c r="N14" s="32" t="s">
        <v>60</v>
      </c>
      <c r="O14" s="33">
        <f t="shared" si="2"/>
        <v>0.0755885997521677</v>
      </c>
      <c r="P14" s="33">
        <f t="shared" si="3"/>
        <v>-0.218926522864389</v>
      </c>
      <c r="Q14" s="40">
        <f t="shared" si="4"/>
        <v>104.399050935484</v>
      </c>
      <c r="R14" s="33">
        <f t="shared" si="5"/>
        <v>0.0941</v>
      </c>
      <c r="S14" s="16"/>
      <c r="T14" s="16"/>
    </row>
    <row r="15" s="1" customFormat="1" customHeight="1" spans="1:20">
      <c r="A15" s="14">
        <v>120844</v>
      </c>
      <c r="B15" s="15" t="s">
        <v>57</v>
      </c>
      <c r="C15" s="14" t="s">
        <v>19</v>
      </c>
      <c r="D15" s="16" t="s">
        <v>44</v>
      </c>
      <c r="E15" s="20">
        <v>11.1</v>
      </c>
      <c r="F15" s="17" t="s">
        <v>58</v>
      </c>
      <c r="G15" s="18">
        <v>52</v>
      </c>
      <c r="H15" s="19">
        <v>2652.83</v>
      </c>
      <c r="I15" s="19">
        <f t="shared" si="0"/>
        <v>660.55467</v>
      </c>
      <c r="J15" s="29" t="s">
        <v>61</v>
      </c>
      <c r="K15" s="30">
        <v>52.0645161290323</v>
      </c>
      <c r="L15" s="31">
        <v>4451.52741935484</v>
      </c>
      <c r="M15" s="31">
        <f t="shared" si="1"/>
        <v>1017.61916806452</v>
      </c>
      <c r="N15" s="32" t="s">
        <v>60</v>
      </c>
      <c r="O15" s="33">
        <f t="shared" si="2"/>
        <v>-0.00123915737298715</v>
      </c>
      <c r="P15" s="33">
        <f t="shared" si="3"/>
        <v>-0.404062976571652</v>
      </c>
      <c r="Q15" s="40">
        <f t="shared" si="4"/>
        <v>-357.064498064516</v>
      </c>
      <c r="R15" s="33">
        <f t="shared" si="5"/>
        <v>0.0204</v>
      </c>
      <c r="S15" s="16"/>
      <c r="T15" s="42"/>
    </row>
    <row r="16" s="1" customFormat="1" customHeight="1" spans="1:20">
      <c r="A16" s="14">
        <v>738</v>
      </c>
      <c r="B16" s="15" t="s">
        <v>62</v>
      </c>
      <c r="C16" s="14" t="s">
        <v>19</v>
      </c>
      <c r="D16" s="16" t="s">
        <v>63</v>
      </c>
      <c r="E16" s="16">
        <v>11.3</v>
      </c>
      <c r="F16" s="17" t="s">
        <v>64</v>
      </c>
      <c r="G16" s="18">
        <v>79</v>
      </c>
      <c r="H16" s="19">
        <v>3894.15</v>
      </c>
      <c r="I16" s="19">
        <f t="shared" si="0"/>
        <v>1033.896825</v>
      </c>
      <c r="J16" s="29" t="s">
        <v>65</v>
      </c>
      <c r="K16" s="30">
        <v>62</v>
      </c>
      <c r="L16" s="31">
        <v>4159.85322580645</v>
      </c>
      <c r="M16" s="31">
        <f t="shared" si="1"/>
        <v>1193.04590516129</v>
      </c>
      <c r="N16" s="32" t="s">
        <v>66</v>
      </c>
      <c r="O16" s="33">
        <f t="shared" si="2"/>
        <v>0.274193548387097</v>
      </c>
      <c r="P16" s="33">
        <f t="shared" si="3"/>
        <v>-0.0638732213334135</v>
      </c>
      <c r="Q16" s="40">
        <f t="shared" si="4"/>
        <v>-159.14908016129</v>
      </c>
      <c r="R16" s="33">
        <f t="shared" si="5"/>
        <v>-0.0213</v>
      </c>
      <c r="S16" s="16"/>
      <c r="T16" s="16"/>
    </row>
    <row r="17" s="1" customFormat="1" customHeight="1" spans="1:20">
      <c r="A17" s="14">
        <v>587</v>
      </c>
      <c r="B17" s="15" t="s">
        <v>47</v>
      </c>
      <c r="C17" s="14" t="s">
        <v>19</v>
      </c>
      <c r="D17" s="16" t="s">
        <v>44</v>
      </c>
      <c r="E17" s="16">
        <v>11.8</v>
      </c>
      <c r="F17" s="17" t="s">
        <v>48</v>
      </c>
      <c r="G17" s="18">
        <v>91</v>
      </c>
      <c r="H17" s="19">
        <v>13138.81</v>
      </c>
      <c r="I17" s="19">
        <f t="shared" si="0"/>
        <v>2763.091743</v>
      </c>
      <c r="J17" s="29" t="s">
        <v>67</v>
      </c>
      <c r="K17" s="30">
        <v>77.5161290322581</v>
      </c>
      <c r="L17" s="31">
        <v>5176.14161290323</v>
      </c>
      <c r="M17" s="31">
        <f t="shared" si="1"/>
        <v>1429.13269932258</v>
      </c>
      <c r="N17" s="32" t="s">
        <v>50</v>
      </c>
      <c r="O17" s="35">
        <f t="shared" si="2"/>
        <v>0.173949230129005</v>
      </c>
      <c r="P17" s="35">
        <f t="shared" si="3"/>
        <v>1.53834052129625</v>
      </c>
      <c r="Q17" s="40">
        <f t="shared" si="4"/>
        <v>1333.95904367742</v>
      </c>
      <c r="R17" s="33">
        <f t="shared" si="5"/>
        <v>-0.0658</v>
      </c>
      <c r="S17" s="41">
        <v>0</v>
      </c>
      <c r="T17" s="42" t="s">
        <v>25</v>
      </c>
    </row>
    <row r="18" s="1" customFormat="1" customHeight="1" spans="1:20">
      <c r="A18" s="14">
        <v>122176</v>
      </c>
      <c r="B18" s="15" t="s">
        <v>68</v>
      </c>
      <c r="C18" s="14" t="s">
        <v>19</v>
      </c>
      <c r="D18" s="16" t="s">
        <v>69</v>
      </c>
      <c r="E18" s="16">
        <v>11.1</v>
      </c>
      <c r="F18" s="17" t="s">
        <v>32</v>
      </c>
      <c r="G18" s="18">
        <v>21</v>
      </c>
      <c r="H18" s="19">
        <v>546.51</v>
      </c>
      <c r="I18" s="19">
        <f t="shared" si="0"/>
        <v>212.209833</v>
      </c>
      <c r="J18" s="29" t="s">
        <v>70</v>
      </c>
      <c r="K18" s="30">
        <v>19.8387096774194</v>
      </c>
      <c r="L18" s="31">
        <v>875.607419354839</v>
      </c>
      <c r="M18" s="31">
        <f t="shared" si="1"/>
        <v>274.152683</v>
      </c>
      <c r="N18" s="32" t="s">
        <v>46</v>
      </c>
      <c r="O18" s="33">
        <f t="shared" si="2"/>
        <v>0.0585365853658513</v>
      </c>
      <c r="P18" s="33">
        <f t="shared" si="3"/>
        <v>-0.375850423466401</v>
      </c>
      <c r="Q18" s="40">
        <f t="shared" si="4"/>
        <v>-61.9428500000001</v>
      </c>
      <c r="R18" s="33">
        <f t="shared" si="5"/>
        <v>0.0752</v>
      </c>
      <c r="S18" s="16"/>
      <c r="T18" s="16"/>
    </row>
    <row r="19" s="1" customFormat="1" customHeight="1" spans="1:20">
      <c r="A19" s="14">
        <v>738</v>
      </c>
      <c r="B19" s="15" t="s">
        <v>62</v>
      </c>
      <c r="C19" s="14" t="s">
        <v>19</v>
      </c>
      <c r="D19" s="16" t="s">
        <v>63</v>
      </c>
      <c r="E19" s="20">
        <v>11.1</v>
      </c>
      <c r="F19" s="17" t="s">
        <v>64</v>
      </c>
      <c r="G19" s="18">
        <v>67</v>
      </c>
      <c r="H19" s="19">
        <v>8523.45</v>
      </c>
      <c r="I19" s="19">
        <f t="shared" si="0"/>
        <v>2264.680665</v>
      </c>
      <c r="J19" s="29" t="s">
        <v>71</v>
      </c>
      <c r="K19" s="30">
        <v>62</v>
      </c>
      <c r="L19" s="31">
        <v>4159.85322580645</v>
      </c>
      <c r="M19" s="31">
        <f t="shared" si="1"/>
        <v>1193.04590516129</v>
      </c>
      <c r="N19" s="32" t="s">
        <v>66</v>
      </c>
      <c r="O19" s="35">
        <f t="shared" si="2"/>
        <v>0.0806451612903226</v>
      </c>
      <c r="P19" s="35">
        <f t="shared" si="3"/>
        <v>1.04897854258971</v>
      </c>
      <c r="Q19" s="40">
        <f t="shared" si="4"/>
        <v>1071.63475983871</v>
      </c>
      <c r="R19" s="33">
        <f t="shared" si="5"/>
        <v>-0.0211</v>
      </c>
      <c r="S19" s="41">
        <v>0</v>
      </c>
      <c r="T19" s="42" t="s">
        <v>25</v>
      </c>
    </row>
    <row r="20" s="1" customFormat="1" customHeight="1" spans="1:20">
      <c r="A20" s="14">
        <v>746</v>
      </c>
      <c r="B20" s="15" t="s">
        <v>72</v>
      </c>
      <c r="C20" s="14" t="s">
        <v>73</v>
      </c>
      <c r="D20" s="16" t="s">
        <v>31</v>
      </c>
      <c r="E20" s="16">
        <v>11.3</v>
      </c>
      <c r="F20" s="17" t="s">
        <v>74</v>
      </c>
      <c r="G20" s="18">
        <v>133</v>
      </c>
      <c r="H20" s="19">
        <v>9322.09</v>
      </c>
      <c r="I20" s="19">
        <f t="shared" si="0"/>
        <v>2992.39089</v>
      </c>
      <c r="J20" s="29" t="s">
        <v>75</v>
      </c>
      <c r="K20" s="30">
        <v>109.322580645161</v>
      </c>
      <c r="L20" s="31">
        <v>6705.62258064516</v>
      </c>
      <c r="M20" s="31">
        <f t="shared" si="1"/>
        <v>1969.44135193548</v>
      </c>
      <c r="N20" s="32" t="s">
        <v>76</v>
      </c>
      <c r="O20" s="33">
        <f t="shared" si="2"/>
        <v>0.216583062850402</v>
      </c>
      <c r="P20" s="33">
        <f t="shared" si="3"/>
        <v>0.390190081217351</v>
      </c>
      <c r="Q20" s="40">
        <f t="shared" si="4"/>
        <v>1022.94953806452</v>
      </c>
      <c r="R20" s="33">
        <f t="shared" si="5"/>
        <v>0.0273</v>
      </c>
      <c r="S20" s="16"/>
      <c r="T20" s="16"/>
    </row>
    <row r="21" s="1" customFormat="1" customHeight="1" spans="1:20">
      <c r="A21" s="14">
        <v>104428</v>
      </c>
      <c r="B21" s="15" t="s">
        <v>43</v>
      </c>
      <c r="C21" s="14" t="s">
        <v>19</v>
      </c>
      <c r="D21" s="16" t="s">
        <v>44</v>
      </c>
      <c r="E21" s="16">
        <v>11.13</v>
      </c>
      <c r="F21" s="17" t="s">
        <v>27</v>
      </c>
      <c r="G21" s="18">
        <v>76</v>
      </c>
      <c r="H21" s="19">
        <v>4893.2</v>
      </c>
      <c r="I21" s="19">
        <f t="shared" si="0"/>
        <v>1389.6688</v>
      </c>
      <c r="J21" s="29" t="s">
        <v>77</v>
      </c>
      <c r="K21" s="30">
        <v>88.8709677419355</v>
      </c>
      <c r="L21" s="31">
        <v>5569.82193548387</v>
      </c>
      <c r="M21" s="31">
        <f t="shared" si="1"/>
        <v>1743.911248</v>
      </c>
      <c r="N21" s="32" t="s">
        <v>46</v>
      </c>
      <c r="O21" s="33">
        <f t="shared" si="2"/>
        <v>-0.144827586206897</v>
      </c>
      <c r="P21" s="33">
        <f t="shared" si="3"/>
        <v>-0.121479994032357</v>
      </c>
      <c r="Q21" s="40">
        <f t="shared" si="4"/>
        <v>-354.242448</v>
      </c>
      <c r="R21" s="33">
        <f t="shared" si="5"/>
        <v>-0.0291</v>
      </c>
      <c r="S21" s="16"/>
      <c r="T21" s="16"/>
    </row>
    <row r="22" s="1" customFormat="1" customHeight="1" spans="1:20">
      <c r="A22" s="14">
        <v>721</v>
      </c>
      <c r="B22" s="15" t="s">
        <v>78</v>
      </c>
      <c r="C22" s="14" t="s">
        <v>73</v>
      </c>
      <c r="D22" s="16" t="s">
        <v>31</v>
      </c>
      <c r="E22" s="16">
        <v>11.6</v>
      </c>
      <c r="F22" s="17" t="s">
        <v>79</v>
      </c>
      <c r="G22" s="18">
        <v>96</v>
      </c>
      <c r="H22" s="19">
        <v>5834.65</v>
      </c>
      <c r="I22" s="19">
        <f t="shared" si="0"/>
        <v>1905.013225</v>
      </c>
      <c r="J22" s="29" t="s">
        <v>80</v>
      </c>
      <c r="K22" s="30">
        <v>85.3225806451613</v>
      </c>
      <c r="L22" s="31">
        <v>5471.65838709677</v>
      </c>
      <c r="M22" s="31">
        <f t="shared" si="1"/>
        <v>1725.21388945161</v>
      </c>
      <c r="N22" s="32" t="s">
        <v>81</v>
      </c>
      <c r="O22" s="33">
        <f t="shared" si="2"/>
        <v>0.125141776937618</v>
      </c>
      <c r="P22" s="33">
        <f t="shared" si="3"/>
        <v>0.0663403281460762</v>
      </c>
      <c r="Q22" s="40">
        <f t="shared" si="4"/>
        <v>179.799335548388</v>
      </c>
      <c r="R22" s="33">
        <f t="shared" si="5"/>
        <v>0.0112</v>
      </c>
      <c r="S22" s="16"/>
      <c r="T22" s="42"/>
    </row>
    <row r="23" s="1" customFormat="1" customHeight="1" spans="1:20">
      <c r="A23" s="14">
        <v>721</v>
      </c>
      <c r="B23" s="15" t="s">
        <v>78</v>
      </c>
      <c r="C23" s="14" t="s">
        <v>73</v>
      </c>
      <c r="D23" s="16" t="s">
        <v>31</v>
      </c>
      <c r="E23" s="16">
        <v>11.13</v>
      </c>
      <c r="F23" s="17" t="s">
        <v>79</v>
      </c>
      <c r="G23" s="18">
        <v>91</v>
      </c>
      <c r="H23" s="19">
        <v>5981.64</v>
      </c>
      <c r="I23" s="19">
        <f t="shared" si="0"/>
        <v>1627.604244</v>
      </c>
      <c r="J23" s="29" t="s">
        <v>82</v>
      </c>
      <c r="K23" s="30">
        <v>85.3225806451613</v>
      </c>
      <c r="L23" s="31">
        <v>5471.65838709677</v>
      </c>
      <c r="M23" s="31">
        <f t="shared" si="1"/>
        <v>1725.21388945161</v>
      </c>
      <c r="N23" s="32" t="s">
        <v>81</v>
      </c>
      <c r="O23" s="33">
        <f t="shared" si="2"/>
        <v>0.0665406427221171</v>
      </c>
      <c r="P23" s="33">
        <f t="shared" si="3"/>
        <v>0.093204212840821</v>
      </c>
      <c r="Q23" s="40">
        <f t="shared" si="4"/>
        <v>-97.6096454516114</v>
      </c>
      <c r="R23" s="33">
        <f t="shared" si="5"/>
        <v>-0.0432</v>
      </c>
      <c r="S23" s="16"/>
      <c r="T23" s="16"/>
    </row>
    <row r="24" s="1" customFormat="1" customHeight="1" spans="1:20">
      <c r="A24" s="14">
        <v>716</v>
      </c>
      <c r="B24" s="15" t="s">
        <v>83</v>
      </c>
      <c r="C24" s="14" t="s">
        <v>73</v>
      </c>
      <c r="D24" s="16" t="s">
        <v>44</v>
      </c>
      <c r="E24" s="16">
        <v>11.6</v>
      </c>
      <c r="F24" s="17" t="s">
        <v>79</v>
      </c>
      <c r="G24" s="18">
        <v>99</v>
      </c>
      <c r="H24" s="19">
        <v>7215.36</v>
      </c>
      <c r="I24" s="19">
        <f t="shared" si="0"/>
        <v>1953.919488</v>
      </c>
      <c r="J24" s="29" t="s">
        <v>84</v>
      </c>
      <c r="K24" s="30">
        <v>67.9032258064516</v>
      </c>
      <c r="L24" s="31">
        <v>4845.14548387097</v>
      </c>
      <c r="M24" s="31">
        <f t="shared" si="1"/>
        <v>1340.6517553871</v>
      </c>
      <c r="N24" s="32" t="s">
        <v>85</v>
      </c>
      <c r="O24" s="35">
        <f t="shared" si="2"/>
        <v>0.457957244655582</v>
      </c>
      <c r="P24" s="35">
        <f t="shared" si="3"/>
        <v>0.489193673135151</v>
      </c>
      <c r="Q24" s="40">
        <f t="shared" si="4"/>
        <v>613.267732612902</v>
      </c>
      <c r="R24" s="33">
        <f t="shared" si="5"/>
        <v>-0.00590000000000002</v>
      </c>
      <c r="S24" s="41">
        <v>0</v>
      </c>
      <c r="T24" s="42" t="s">
        <v>25</v>
      </c>
    </row>
    <row r="25" s="1" customFormat="1" customHeight="1" spans="1:20">
      <c r="A25" s="14">
        <v>746</v>
      </c>
      <c r="B25" s="15" t="s">
        <v>72</v>
      </c>
      <c r="C25" s="14" t="s">
        <v>73</v>
      </c>
      <c r="D25" s="16" t="s">
        <v>31</v>
      </c>
      <c r="E25" s="20">
        <v>11.1</v>
      </c>
      <c r="F25" s="17" t="s">
        <v>74</v>
      </c>
      <c r="G25" s="18">
        <v>106</v>
      </c>
      <c r="H25" s="19">
        <v>5455.99</v>
      </c>
      <c r="I25" s="19">
        <f t="shared" si="0"/>
        <v>1530.950794</v>
      </c>
      <c r="J25" s="29" t="s">
        <v>86</v>
      </c>
      <c r="K25" s="30">
        <v>109.322580645161</v>
      </c>
      <c r="L25" s="31">
        <v>6705.62258064516</v>
      </c>
      <c r="M25" s="31">
        <f t="shared" si="1"/>
        <v>1969.44135193548</v>
      </c>
      <c r="N25" s="32" t="s">
        <v>76</v>
      </c>
      <c r="O25" s="33">
        <f t="shared" si="2"/>
        <v>-0.030392446149304</v>
      </c>
      <c r="P25" s="33">
        <f t="shared" si="3"/>
        <v>-0.186355937217828</v>
      </c>
      <c r="Q25" s="40">
        <f t="shared" si="4"/>
        <v>-438.490557935484</v>
      </c>
      <c r="R25" s="33">
        <f t="shared" si="5"/>
        <v>-0.0131000000000001</v>
      </c>
      <c r="S25" s="16"/>
      <c r="T25" s="42"/>
    </row>
    <row r="26" s="1" customFormat="1" customHeight="1" spans="1:20">
      <c r="A26" s="14">
        <v>748</v>
      </c>
      <c r="B26" s="15" t="s">
        <v>87</v>
      </c>
      <c r="C26" s="14" t="s">
        <v>73</v>
      </c>
      <c r="D26" s="16" t="s">
        <v>44</v>
      </c>
      <c r="E26" s="16">
        <v>11.3</v>
      </c>
      <c r="F26" s="17" t="s">
        <v>88</v>
      </c>
      <c r="G26" s="18">
        <v>77</v>
      </c>
      <c r="H26" s="19">
        <v>4510.91</v>
      </c>
      <c r="I26" s="19">
        <f t="shared" si="0"/>
        <v>1490.855755</v>
      </c>
      <c r="J26" s="29" t="s">
        <v>22</v>
      </c>
      <c r="K26" s="30">
        <v>67.3225806451613</v>
      </c>
      <c r="L26" s="31">
        <v>4872.02</v>
      </c>
      <c r="M26" s="31">
        <f t="shared" si="1"/>
        <v>1503.992574</v>
      </c>
      <c r="N26" s="32" t="s">
        <v>89</v>
      </c>
      <c r="O26" s="33">
        <f t="shared" si="2"/>
        <v>0.143747005270723</v>
      </c>
      <c r="P26" s="33">
        <f t="shared" si="3"/>
        <v>-0.0741191538622585</v>
      </c>
      <c r="Q26" s="40">
        <f t="shared" si="4"/>
        <v>-13.1368190000005</v>
      </c>
      <c r="R26" s="33">
        <f t="shared" si="5"/>
        <v>0.0217999999999999</v>
      </c>
      <c r="S26" s="16"/>
      <c r="T26" s="16"/>
    </row>
    <row r="27" s="1" customFormat="1" customHeight="1" spans="1:20">
      <c r="A27" s="14">
        <v>716</v>
      </c>
      <c r="B27" s="15" t="s">
        <v>83</v>
      </c>
      <c r="C27" s="14" t="s">
        <v>73</v>
      </c>
      <c r="D27" s="16" t="s">
        <v>44</v>
      </c>
      <c r="E27" s="16">
        <v>11.13</v>
      </c>
      <c r="F27" s="17" t="s">
        <v>79</v>
      </c>
      <c r="G27" s="18">
        <v>50</v>
      </c>
      <c r="H27" s="19">
        <v>3012.88</v>
      </c>
      <c r="I27" s="19">
        <f t="shared" si="0"/>
        <v>903.261424</v>
      </c>
      <c r="J27" s="29" t="s">
        <v>90</v>
      </c>
      <c r="K27" s="30">
        <v>67.9032258064516</v>
      </c>
      <c r="L27" s="31">
        <v>4845.14548387097</v>
      </c>
      <c r="M27" s="31">
        <f t="shared" si="1"/>
        <v>1340.6517553871</v>
      </c>
      <c r="N27" s="32" t="s">
        <v>85</v>
      </c>
      <c r="O27" s="33">
        <f t="shared" si="2"/>
        <v>-0.263657957244655</v>
      </c>
      <c r="P27" s="33">
        <f t="shared" si="3"/>
        <v>-0.378165215052965</v>
      </c>
      <c r="Q27" s="40">
        <f t="shared" si="4"/>
        <v>-437.390331387097</v>
      </c>
      <c r="R27" s="33">
        <f t="shared" si="5"/>
        <v>0.0231</v>
      </c>
      <c r="S27" s="16"/>
      <c r="T27" s="16"/>
    </row>
    <row r="28" s="1" customFormat="1" customHeight="1" spans="1:20">
      <c r="A28" s="14">
        <v>539</v>
      </c>
      <c r="B28" s="15" t="s">
        <v>91</v>
      </c>
      <c r="C28" s="14" t="s">
        <v>73</v>
      </c>
      <c r="D28" s="16" t="s">
        <v>44</v>
      </c>
      <c r="E28" s="16">
        <v>11.6</v>
      </c>
      <c r="F28" s="17" t="s">
        <v>92</v>
      </c>
      <c r="G28" s="18">
        <v>68</v>
      </c>
      <c r="H28" s="19">
        <v>12004.61</v>
      </c>
      <c r="I28" s="19">
        <f t="shared" si="0"/>
        <v>1972.357423</v>
      </c>
      <c r="J28" s="29" t="s">
        <v>93</v>
      </c>
      <c r="K28" s="30">
        <v>60.6129032258064</v>
      </c>
      <c r="L28" s="31">
        <v>4542.36612903226</v>
      </c>
      <c r="M28" s="31">
        <f t="shared" si="1"/>
        <v>1275.04217241936</v>
      </c>
      <c r="N28" s="32" t="s">
        <v>94</v>
      </c>
      <c r="O28" s="35">
        <f t="shared" si="2"/>
        <v>0.121873336881321</v>
      </c>
      <c r="P28" s="35">
        <f t="shared" si="3"/>
        <v>1.64280986142294</v>
      </c>
      <c r="Q28" s="40">
        <f t="shared" si="4"/>
        <v>697.315250580645</v>
      </c>
      <c r="R28" s="33">
        <f t="shared" si="5"/>
        <v>-0.1164</v>
      </c>
      <c r="S28" s="41">
        <v>0</v>
      </c>
      <c r="T28" s="42" t="s">
        <v>25</v>
      </c>
    </row>
    <row r="29" s="1" customFormat="1" customHeight="1" spans="1:20">
      <c r="A29" s="14">
        <v>54</v>
      </c>
      <c r="B29" s="15" t="s">
        <v>30</v>
      </c>
      <c r="C29" s="14" t="s">
        <v>19</v>
      </c>
      <c r="D29" s="16" t="s">
        <v>31</v>
      </c>
      <c r="E29" s="16">
        <v>11.11</v>
      </c>
      <c r="F29" s="17" t="s">
        <v>32</v>
      </c>
      <c r="G29" s="18">
        <v>145</v>
      </c>
      <c r="H29" s="19">
        <v>16049</v>
      </c>
      <c r="I29" s="19">
        <f t="shared" si="0"/>
        <v>2684.9977</v>
      </c>
      <c r="J29" s="29" t="s">
        <v>95</v>
      </c>
      <c r="K29" s="30">
        <v>99.7741935483871</v>
      </c>
      <c r="L29" s="31">
        <v>7067.38967741935</v>
      </c>
      <c r="M29" s="31">
        <f t="shared" si="1"/>
        <v>2208.55927419355</v>
      </c>
      <c r="N29" s="32" t="s">
        <v>34</v>
      </c>
      <c r="O29" s="35">
        <f t="shared" si="2"/>
        <v>0.45328160362108</v>
      </c>
      <c r="P29" s="35">
        <f t="shared" si="3"/>
        <v>1.27085256827953</v>
      </c>
      <c r="Q29" s="40">
        <f t="shared" si="4"/>
        <v>476.438425806453</v>
      </c>
      <c r="R29" s="33">
        <f t="shared" si="5"/>
        <v>-0.1452</v>
      </c>
      <c r="S29" s="41">
        <v>0</v>
      </c>
      <c r="T29" s="42" t="s">
        <v>25</v>
      </c>
    </row>
    <row r="30" s="1" customFormat="1" customHeight="1" spans="1:20">
      <c r="A30" s="14">
        <v>107728</v>
      </c>
      <c r="B30" s="15" t="s">
        <v>96</v>
      </c>
      <c r="C30" s="14" t="s">
        <v>73</v>
      </c>
      <c r="D30" s="16" t="s">
        <v>63</v>
      </c>
      <c r="E30" s="16">
        <v>11.4</v>
      </c>
      <c r="F30" s="17" t="s">
        <v>97</v>
      </c>
      <c r="G30" s="18">
        <v>80</v>
      </c>
      <c r="H30" s="19">
        <v>5410.1</v>
      </c>
      <c r="I30" s="19">
        <f t="shared" si="0"/>
        <v>1607.88172</v>
      </c>
      <c r="J30" s="29" t="s">
        <v>98</v>
      </c>
      <c r="K30" s="30">
        <v>63.4516129032258</v>
      </c>
      <c r="L30" s="31">
        <v>4541.61903225806</v>
      </c>
      <c r="M30" s="31">
        <f t="shared" si="1"/>
        <v>1185.81672932258</v>
      </c>
      <c r="N30" s="32" t="s">
        <v>99</v>
      </c>
      <c r="O30" s="33">
        <f t="shared" si="2"/>
        <v>0.260803253685816</v>
      </c>
      <c r="P30" s="33">
        <f t="shared" si="3"/>
        <v>0.191227172859133</v>
      </c>
      <c r="Q30" s="40">
        <f t="shared" si="4"/>
        <v>422.06499067742</v>
      </c>
      <c r="R30" s="33">
        <f t="shared" si="5"/>
        <v>0.0361</v>
      </c>
      <c r="S30" s="16"/>
      <c r="T30" s="16"/>
    </row>
    <row r="31" s="1" customFormat="1" customHeight="1" spans="1:20">
      <c r="A31" s="14">
        <v>539</v>
      </c>
      <c r="B31" s="15" t="s">
        <v>91</v>
      </c>
      <c r="C31" s="14" t="s">
        <v>73</v>
      </c>
      <c r="D31" s="16" t="s">
        <v>44</v>
      </c>
      <c r="E31" s="16">
        <v>11.13</v>
      </c>
      <c r="F31" s="17" t="s">
        <v>92</v>
      </c>
      <c r="G31" s="18">
        <v>55</v>
      </c>
      <c r="H31" s="19">
        <v>4622.85</v>
      </c>
      <c r="I31" s="19">
        <f t="shared" si="0"/>
        <v>381.385125</v>
      </c>
      <c r="J31" s="29" t="s">
        <v>100</v>
      </c>
      <c r="K31" s="30">
        <v>60.6129032258064</v>
      </c>
      <c r="L31" s="31">
        <v>4542.36612903226</v>
      </c>
      <c r="M31" s="31">
        <f t="shared" si="1"/>
        <v>1275.04217241936</v>
      </c>
      <c r="N31" s="32" t="s">
        <v>94</v>
      </c>
      <c r="O31" s="33">
        <f t="shared" si="2"/>
        <v>-0.0926024481106964</v>
      </c>
      <c r="P31" s="33">
        <f t="shared" si="3"/>
        <v>0.0177184904698309</v>
      </c>
      <c r="Q31" s="40">
        <f t="shared" si="4"/>
        <v>-893.657047419355</v>
      </c>
      <c r="R31" s="33">
        <f t="shared" si="5"/>
        <v>-0.1982</v>
      </c>
      <c r="S31" s="16"/>
      <c r="T31" s="16"/>
    </row>
    <row r="32" s="1" customFormat="1" customHeight="1" spans="1:20">
      <c r="A32" s="14">
        <v>117923</v>
      </c>
      <c r="B32" s="15" t="s">
        <v>101</v>
      </c>
      <c r="C32" s="14" t="s">
        <v>73</v>
      </c>
      <c r="D32" s="16" t="s">
        <v>63</v>
      </c>
      <c r="E32" s="16">
        <v>11.6</v>
      </c>
      <c r="F32" s="17" t="s">
        <v>102</v>
      </c>
      <c r="G32" s="18">
        <v>37</v>
      </c>
      <c r="H32" s="19">
        <v>2257.69</v>
      </c>
      <c r="I32" s="19">
        <f t="shared" si="0"/>
        <v>597.159005</v>
      </c>
      <c r="J32" s="29" t="s">
        <v>103</v>
      </c>
      <c r="K32" s="30">
        <v>45.258064516129</v>
      </c>
      <c r="L32" s="31">
        <v>2534.57290322581</v>
      </c>
      <c r="M32" s="31">
        <f t="shared" si="1"/>
        <v>729.450081548388</v>
      </c>
      <c r="N32" s="32" t="s">
        <v>104</v>
      </c>
      <c r="O32" s="33">
        <f t="shared" si="2"/>
        <v>-0.182466143977191</v>
      </c>
      <c r="P32" s="33">
        <f t="shared" si="3"/>
        <v>-0.10924243010466</v>
      </c>
      <c r="Q32" s="40">
        <f t="shared" si="4"/>
        <v>-132.291076548388</v>
      </c>
      <c r="R32" s="33">
        <f t="shared" si="5"/>
        <v>-0.0233</v>
      </c>
      <c r="S32" s="16"/>
      <c r="T32" s="42"/>
    </row>
    <row r="33" s="1" customFormat="1" customHeight="1" spans="1:20">
      <c r="A33" s="14">
        <v>748</v>
      </c>
      <c r="B33" s="15" t="s">
        <v>87</v>
      </c>
      <c r="C33" s="14" t="s">
        <v>73</v>
      </c>
      <c r="D33" s="16" t="s">
        <v>44</v>
      </c>
      <c r="E33" s="20">
        <v>11.1</v>
      </c>
      <c r="F33" s="17" t="s">
        <v>88</v>
      </c>
      <c r="G33" s="18">
        <v>73</v>
      </c>
      <c r="H33" s="19">
        <v>7434.85</v>
      </c>
      <c r="I33" s="19">
        <f t="shared" si="0"/>
        <v>1867.63432</v>
      </c>
      <c r="J33" s="29" t="s">
        <v>105</v>
      </c>
      <c r="K33" s="30">
        <v>67.3225806451613</v>
      </c>
      <c r="L33" s="31">
        <v>4872.02</v>
      </c>
      <c r="M33" s="31">
        <f t="shared" si="1"/>
        <v>1503.992574</v>
      </c>
      <c r="N33" s="32" t="s">
        <v>89</v>
      </c>
      <c r="O33" s="35">
        <f t="shared" si="2"/>
        <v>0.0843315764254911</v>
      </c>
      <c r="P33" s="35">
        <f t="shared" si="3"/>
        <v>0.526030270811696</v>
      </c>
      <c r="Q33" s="40">
        <f t="shared" si="4"/>
        <v>363.641746</v>
      </c>
      <c r="R33" s="33">
        <f t="shared" si="5"/>
        <v>-0.0575</v>
      </c>
      <c r="S33" s="41">
        <v>0</v>
      </c>
      <c r="T33" s="42" t="s">
        <v>25</v>
      </c>
    </row>
    <row r="34" s="1" customFormat="1" customHeight="1" spans="1:20">
      <c r="A34" s="14">
        <v>591</v>
      </c>
      <c r="B34" s="15" t="s">
        <v>106</v>
      </c>
      <c r="C34" s="14" t="s">
        <v>73</v>
      </c>
      <c r="D34" s="16" t="s">
        <v>69</v>
      </c>
      <c r="E34" s="16">
        <v>11.3</v>
      </c>
      <c r="F34" s="17" t="s">
        <v>107</v>
      </c>
      <c r="G34" s="18">
        <v>36</v>
      </c>
      <c r="H34" s="19">
        <v>1895.53</v>
      </c>
      <c r="I34" s="19">
        <f t="shared" si="0"/>
        <v>594.438208</v>
      </c>
      <c r="J34" s="29" t="s">
        <v>108</v>
      </c>
      <c r="K34" s="30">
        <v>21.6129032258065</v>
      </c>
      <c r="L34" s="31">
        <v>1216.56032258065</v>
      </c>
      <c r="M34" s="31">
        <f t="shared" si="1"/>
        <v>379.323508580647</v>
      </c>
      <c r="N34" s="32" t="s">
        <v>109</v>
      </c>
      <c r="O34" s="35">
        <f t="shared" si="2"/>
        <v>0.665671641791041</v>
      </c>
      <c r="P34" s="35">
        <f t="shared" si="3"/>
        <v>0.558106050984035</v>
      </c>
      <c r="Q34" s="40">
        <f t="shared" si="4"/>
        <v>215.114699419353</v>
      </c>
      <c r="R34" s="33">
        <f t="shared" si="5"/>
        <v>0.00179999999999997</v>
      </c>
      <c r="S34" s="41">
        <f>Q34*0.1</f>
        <v>21.5114699419353</v>
      </c>
      <c r="T34" s="16"/>
    </row>
    <row r="35" s="1" customFormat="1" customHeight="1" spans="1:20">
      <c r="A35" s="14">
        <v>117923</v>
      </c>
      <c r="B35" s="15" t="s">
        <v>101</v>
      </c>
      <c r="C35" s="14" t="s">
        <v>73</v>
      </c>
      <c r="D35" s="16" t="s">
        <v>63</v>
      </c>
      <c r="E35" s="16">
        <v>11.13</v>
      </c>
      <c r="F35" s="17" t="s">
        <v>102</v>
      </c>
      <c r="G35" s="18">
        <v>47</v>
      </c>
      <c r="H35" s="19">
        <v>3200.48</v>
      </c>
      <c r="I35" s="19">
        <f t="shared" si="0"/>
        <v>660.259024</v>
      </c>
      <c r="J35" s="29" t="s">
        <v>110</v>
      </c>
      <c r="K35" s="30">
        <v>45.258064516129</v>
      </c>
      <c r="L35" s="31">
        <v>2534.57290322581</v>
      </c>
      <c r="M35" s="31">
        <f t="shared" si="1"/>
        <v>729.450081548388</v>
      </c>
      <c r="N35" s="32" t="s">
        <v>104</v>
      </c>
      <c r="O35" s="33">
        <f t="shared" si="2"/>
        <v>0.0384889522451897</v>
      </c>
      <c r="P35" s="33">
        <f t="shared" si="3"/>
        <v>0.262729509940974</v>
      </c>
      <c r="Q35" s="40">
        <f t="shared" si="4"/>
        <v>-69.1910575483881</v>
      </c>
      <c r="R35" s="33">
        <f t="shared" si="5"/>
        <v>-0.0815</v>
      </c>
      <c r="S35" s="16"/>
      <c r="T35" s="16"/>
    </row>
    <row r="36" s="1" customFormat="1" customHeight="1" spans="1:20">
      <c r="A36" s="14">
        <v>111064</v>
      </c>
      <c r="B36" s="15" t="s">
        <v>111</v>
      </c>
      <c r="C36" s="14" t="s">
        <v>73</v>
      </c>
      <c r="D36" s="16" t="s">
        <v>69</v>
      </c>
      <c r="E36" s="16">
        <v>11.6</v>
      </c>
      <c r="F36" s="17" t="s">
        <v>112</v>
      </c>
      <c r="G36" s="18">
        <v>53</v>
      </c>
      <c r="H36" s="19">
        <v>4013.42</v>
      </c>
      <c r="I36" s="19">
        <f t="shared" si="0"/>
        <v>728.43573</v>
      </c>
      <c r="J36" s="29" t="s">
        <v>113</v>
      </c>
      <c r="K36" s="30">
        <v>30.4193548387097</v>
      </c>
      <c r="L36" s="31">
        <v>1158.85387096774</v>
      </c>
      <c r="M36" s="31">
        <f t="shared" si="1"/>
        <v>363.53245932258</v>
      </c>
      <c r="N36" s="32" t="s">
        <v>114</v>
      </c>
      <c r="O36" s="35">
        <f t="shared" si="2"/>
        <v>0.742311770943795</v>
      </c>
      <c r="P36" s="35">
        <f t="shared" si="3"/>
        <v>2.46326668145696</v>
      </c>
      <c r="Q36" s="40">
        <f t="shared" si="4"/>
        <v>364.90327067742</v>
      </c>
      <c r="R36" s="33">
        <f t="shared" si="5"/>
        <v>-0.1322</v>
      </c>
      <c r="S36" s="41">
        <v>0</v>
      </c>
      <c r="T36" s="42" t="s">
        <v>25</v>
      </c>
    </row>
    <row r="37" s="1" customFormat="1" customHeight="1" spans="1:20">
      <c r="A37" s="14">
        <v>591</v>
      </c>
      <c r="B37" s="15" t="s">
        <v>106</v>
      </c>
      <c r="C37" s="14" t="s">
        <v>73</v>
      </c>
      <c r="D37" s="16" t="s">
        <v>69</v>
      </c>
      <c r="E37" s="20">
        <v>11.1</v>
      </c>
      <c r="F37" s="17" t="s">
        <v>107</v>
      </c>
      <c r="G37" s="18">
        <v>22</v>
      </c>
      <c r="H37" s="19">
        <v>3917.25</v>
      </c>
      <c r="I37" s="19">
        <f t="shared" si="0"/>
        <v>1358.110575</v>
      </c>
      <c r="J37" s="29" t="s">
        <v>115</v>
      </c>
      <c r="K37" s="30">
        <v>21.6129032258065</v>
      </c>
      <c r="L37" s="31">
        <v>1216.56032258065</v>
      </c>
      <c r="M37" s="31">
        <f t="shared" si="1"/>
        <v>379.323508580647</v>
      </c>
      <c r="N37" s="32" t="s">
        <v>109</v>
      </c>
      <c r="O37" s="35">
        <f t="shared" si="2"/>
        <v>0.0179104477611917</v>
      </c>
      <c r="P37" s="35">
        <f t="shared" si="3"/>
        <v>2.21993897654862</v>
      </c>
      <c r="Q37" s="40">
        <f t="shared" si="4"/>
        <v>978.787066419353</v>
      </c>
      <c r="R37" s="33">
        <f t="shared" si="5"/>
        <v>0.0349</v>
      </c>
      <c r="S37" s="41">
        <v>0</v>
      </c>
      <c r="T37" s="42" t="s">
        <v>25</v>
      </c>
    </row>
    <row r="38" s="1" customFormat="1" customHeight="1" spans="1:20">
      <c r="A38" s="14">
        <v>585</v>
      </c>
      <c r="B38" s="15" t="s">
        <v>116</v>
      </c>
      <c r="C38" s="14" t="s">
        <v>117</v>
      </c>
      <c r="D38" s="16" t="s">
        <v>44</v>
      </c>
      <c r="E38" s="16">
        <v>11.3</v>
      </c>
      <c r="F38" s="17" t="s">
        <v>27</v>
      </c>
      <c r="G38" s="18">
        <v>186</v>
      </c>
      <c r="H38" s="19">
        <v>11982.79</v>
      </c>
      <c r="I38" s="19">
        <f t="shared" si="0"/>
        <v>4031.010556</v>
      </c>
      <c r="J38" s="29" t="s">
        <v>118</v>
      </c>
      <c r="K38" s="30">
        <v>130.032258064516</v>
      </c>
      <c r="L38" s="31">
        <v>8193.06</v>
      </c>
      <c r="M38" s="31">
        <f t="shared" si="1"/>
        <v>2510.353584</v>
      </c>
      <c r="N38" s="32" t="s">
        <v>119</v>
      </c>
      <c r="O38" s="35">
        <f t="shared" si="2"/>
        <v>0.43041428925825</v>
      </c>
      <c r="P38" s="35">
        <f t="shared" si="3"/>
        <v>0.462553673474868</v>
      </c>
      <c r="Q38" s="40">
        <f t="shared" si="4"/>
        <v>1520.656972</v>
      </c>
      <c r="R38" s="33">
        <f t="shared" si="5"/>
        <v>0.03</v>
      </c>
      <c r="S38" s="41">
        <f>Q38*0.1</f>
        <v>152.0656972</v>
      </c>
      <c r="T38" s="16"/>
    </row>
    <row r="39" s="1" customFormat="1" customHeight="1" spans="1:20">
      <c r="A39" s="14">
        <v>111064</v>
      </c>
      <c r="B39" s="15" t="s">
        <v>111</v>
      </c>
      <c r="C39" s="14" t="s">
        <v>73</v>
      </c>
      <c r="D39" s="16" t="s">
        <v>69</v>
      </c>
      <c r="E39" s="16">
        <v>11.13</v>
      </c>
      <c r="F39" s="17" t="s">
        <v>112</v>
      </c>
      <c r="G39" s="18">
        <v>31</v>
      </c>
      <c r="H39" s="19">
        <v>972.6</v>
      </c>
      <c r="I39" s="19">
        <f t="shared" si="0"/>
        <v>294.50328</v>
      </c>
      <c r="J39" s="29" t="s">
        <v>120</v>
      </c>
      <c r="K39" s="30">
        <v>30.4193548387097</v>
      </c>
      <c r="L39" s="31">
        <v>1158.85387096774</v>
      </c>
      <c r="M39" s="31">
        <f t="shared" si="1"/>
        <v>363.53245932258</v>
      </c>
      <c r="N39" s="32" t="s">
        <v>114</v>
      </c>
      <c r="O39" s="33">
        <f t="shared" si="2"/>
        <v>0.0190880169671254</v>
      </c>
      <c r="P39" s="33">
        <f t="shared" si="3"/>
        <v>-0.160722482475036</v>
      </c>
      <c r="Q39" s="40">
        <f t="shared" si="4"/>
        <v>-69.0291793225801</v>
      </c>
      <c r="R39" s="33">
        <f t="shared" si="5"/>
        <v>-0.0109</v>
      </c>
      <c r="S39" s="16"/>
      <c r="T39" s="16"/>
    </row>
    <row r="40" s="1" customFormat="1" customHeight="1" spans="1:20">
      <c r="A40" s="14">
        <v>373</v>
      </c>
      <c r="B40" s="15" t="s">
        <v>121</v>
      </c>
      <c r="C40" s="14" t="s">
        <v>117</v>
      </c>
      <c r="D40" s="16" t="s">
        <v>122</v>
      </c>
      <c r="E40" s="16">
        <v>11.6</v>
      </c>
      <c r="F40" s="17" t="s">
        <v>123</v>
      </c>
      <c r="G40" s="18">
        <v>177</v>
      </c>
      <c r="H40" s="19">
        <v>20224.68</v>
      </c>
      <c r="I40" s="19">
        <f t="shared" si="0"/>
        <v>4495.946364</v>
      </c>
      <c r="J40" s="29" t="s">
        <v>124</v>
      </c>
      <c r="K40" s="30">
        <v>114.322580645161</v>
      </c>
      <c r="L40" s="31">
        <v>8077.69419354839</v>
      </c>
      <c r="M40" s="31">
        <f t="shared" si="1"/>
        <v>2470.96665380645</v>
      </c>
      <c r="N40" s="32" t="s">
        <v>125</v>
      </c>
      <c r="O40" s="35">
        <f t="shared" si="2"/>
        <v>0.54825056433409</v>
      </c>
      <c r="P40" s="35">
        <f t="shared" si="3"/>
        <v>1.50376896121586</v>
      </c>
      <c r="Q40" s="40">
        <f t="shared" si="4"/>
        <v>2024.97971019355</v>
      </c>
      <c r="R40" s="33">
        <f t="shared" si="5"/>
        <v>-0.0836</v>
      </c>
      <c r="S40" s="41">
        <v>0</v>
      </c>
      <c r="T40" s="42" t="s">
        <v>25</v>
      </c>
    </row>
    <row r="41" s="1" customFormat="1" customHeight="1" spans="1:20">
      <c r="A41" s="14">
        <v>581</v>
      </c>
      <c r="B41" s="15" t="s">
        <v>126</v>
      </c>
      <c r="C41" s="14" t="s">
        <v>117</v>
      </c>
      <c r="D41" s="16" t="s">
        <v>20</v>
      </c>
      <c r="E41" s="16">
        <v>11.3</v>
      </c>
      <c r="F41" s="17" t="s">
        <v>127</v>
      </c>
      <c r="G41" s="18">
        <v>176</v>
      </c>
      <c r="H41" s="19">
        <v>7615.96</v>
      </c>
      <c r="I41" s="19">
        <f t="shared" si="0"/>
        <v>2035.746108</v>
      </c>
      <c r="J41" s="29" t="s">
        <v>128</v>
      </c>
      <c r="K41" s="30">
        <v>133.193548387097</v>
      </c>
      <c r="L41" s="31">
        <v>7564.19677419355</v>
      </c>
      <c r="M41" s="31">
        <f t="shared" si="1"/>
        <v>1949.29350870968</v>
      </c>
      <c r="N41" s="32" t="s">
        <v>129</v>
      </c>
      <c r="O41" s="33">
        <f t="shared" si="2"/>
        <v>0.321385323322836</v>
      </c>
      <c r="P41" s="33">
        <f t="shared" si="3"/>
        <v>0.00684318868898928</v>
      </c>
      <c r="Q41" s="40">
        <f t="shared" si="4"/>
        <v>86.4525992903223</v>
      </c>
      <c r="R41" s="33">
        <f t="shared" si="5"/>
        <v>0.0096</v>
      </c>
      <c r="S41" s="16"/>
      <c r="T41" s="16"/>
    </row>
    <row r="42" s="1" customFormat="1" customHeight="1" spans="1:20">
      <c r="A42" s="14">
        <v>373</v>
      </c>
      <c r="B42" s="15" t="s">
        <v>121</v>
      </c>
      <c r="C42" s="14" t="s">
        <v>117</v>
      </c>
      <c r="D42" s="16" t="s">
        <v>122</v>
      </c>
      <c r="E42" s="16">
        <v>11.13</v>
      </c>
      <c r="F42" s="17" t="s">
        <v>123</v>
      </c>
      <c r="G42" s="18">
        <v>135</v>
      </c>
      <c r="H42" s="19">
        <v>19483.23</v>
      </c>
      <c r="I42" s="19">
        <f t="shared" si="0"/>
        <v>2234.726481</v>
      </c>
      <c r="J42" s="29" t="s">
        <v>130</v>
      </c>
      <c r="K42" s="30">
        <v>114.322580645161</v>
      </c>
      <c r="L42" s="31">
        <v>8077.69419354839</v>
      </c>
      <c r="M42" s="31">
        <f t="shared" si="1"/>
        <v>2470.96665380645</v>
      </c>
      <c r="N42" s="32" t="s">
        <v>125</v>
      </c>
      <c r="O42" s="35">
        <f t="shared" si="2"/>
        <v>0.180869074492102</v>
      </c>
      <c r="P42" s="35">
        <f t="shared" si="3"/>
        <v>1.41197915310549</v>
      </c>
      <c r="Q42" s="40">
        <f t="shared" si="4"/>
        <v>-236.240172806452</v>
      </c>
      <c r="R42" s="33">
        <f t="shared" si="5"/>
        <v>-0.1912</v>
      </c>
      <c r="S42" s="41">
        <v>0</v>
      </c>
      <c r="T42" s="16"/>
    </row>
    <row r="43" s="1" customFormat="1" customHeight="1" spans="1:20">
      <c r="A43" s="14">
        <v>578</v>
      </c>
      <c r="B43" s="15" t="s">
        <v>131</v>
      </c>
      <c r="C43" s="14" t="s">
        <v>117</v>
      </c>
      <c r="D43" s="16" t="s">
        <v>20</v>
      </c>
      <c r="E43" s="16">
        <v>11.6</v>
      </c>
      <c r="F43" s="17" t="s">
        <v>132</v>
      </c>
      <c r="G43" s="18">
        <v>144</v>
      </c>
      <c r="H43" s="19">
        <v>13600.74</v>
      </c>
      <c r="I43" s="19">
        <f t="shared" si="0"/>
        <v>3917.01312</v>
      </c>
      <c r="J43" s="29" t="s">
        <v>133</v>
      </c>
      <c r="K43" s="30">
        <v>114.096774193548</v>
      </c>
      <c r="L43" s="31">
        <v>7010.65903225806</v>
      </c>
      <c r="M43" s="31">
        <f t="shared" si="1"/>
        <v>2068.14441451613</v>
      </c>
      <c r="N43" s="32" t="s">
        <v>134</v>
      </c>
      <c r="O43" s="35">
        <f t="shared" si="2"/>
        <v>0.262086513994915</v>
      </c>
      <c r="P43" s="35">
        <f t="shared" si="3"/>
        <v>0.940008769135552</v>
      </c>
      <c r="Q43" s="40">
        <f t="shared" si="4"/>
        <v>1848.86870548387</v>
      </c>
      <c r="R43" s="33">
        <f t="shared" si="5"/>
        <v>-0.00699999999999995</v>
      </c>
      <c r="S43" s="41">
        <v>0</v>
      </c>
      <c r="T43" s="42" t="s">
        <v>25</v>
      </c>
    </row>
    <row r="44" s="1" customFormat="1" customHeight="1" spans="1:20">
      <c r="A44" s="14">
        <v>578</v>
      </c>
      <c r="B44" s="15" t="s">
        <v>131</v>
      </c>
      <c r="C44" s="14" t="s">
        <v>117</v>
      </c>
      <c r="D44" s="16" t="s">
        <v>20</v>
      </c>
      <c r="E44" s="16">
        <v>11.13</v>
      </c>
      <c r="F44" s="17" t="s">
        <v>132</v>
      </c>
      <c r="G44" s="18">
        <v>156</v>
      </c>
      <c r="H44" s="19">
        <v>11079.33</v>
      </c>
      <c r="I44" s="19">
        <f t="shared" si="0"/>
        <v>1686.274026</v>
      </c>
      <c r="J44" s="29" t="s">
        <v>135</v>
      </c>
      <c r="K44" s="30">
        <v>114.096774193548</v>
      </c>
      <c r="L44" s="31">
        <v>7010.65903225806</v>
      </c>
      <c r="M44" s="31">
        <f t="shared" si="1"/>
        <v>2068.14441451613</v>
      </c>
      <c r="N44" s="32" t="s">
        <v>134</v>
      </c>
      <c r="O44" s="35">
        <f t="shared" si="2"/>
        <v>0.367260390161158</v>
      </c>
      <c r="P44" s="35">
        <f t="shared" si="3"/>
        <v>0.580354992165617</v>
      </c>
      <c r="Q44" s="40">
        <f t="shared" si="4"/>
        <v>-381.870388516128</v>
      </c>
      <c r="R44" s="33">
        <f t="shared" si="5"/>
        <v>-0.1428</v>
      </c>
      <c r="S44" s="41">
        <v>0</v>
      </c>
      <c r="T44" s="16"/>
    </row>
    <row r="45" s="1" customFormat="1" customHeight="1" spans="1:20">
      <c r="A45" s="14">
        <v>724</v>
      </c>
      <c r="B45" s="15" t="s">
        <v>136</v>
      </c>
      <c r="C45" s="14" t="s">
        <v>117</v>
      </c>
      <c r="D45" s="16" t="s">
        <v>20</v>
      </c>
      <c r="E45" s="16">
        <v>11.6</v>
      </c>
      <c r="F45" s="17" t="s">
        <v>132</v>
      </c>
      <c r="G45" s="18">
        <v>159</v>
      </c>
      <c r="H45" s="19">
        <v>16609.74</v>
      </c>
      <c r="I45" s="19">
        <f t="shared" si="0"/>
        <v>2039.676072</v>
      </c>
      <c r="J45" s="29" t="s">
        <v>137</v>
      </c>
      <c r="K45" s="30">
        <v>103.354838709677</v>
      </c>
      <c r="L45" s="31">
        <v>7077.03451612903</v>
      </c>
      <c r="M45" s="31">
        <f t="shared" si="1"/>
        <v>2237.758314</v>
      </c>
      <c r="N45" s="32" t="s">
        <v>138</v>
      </c>
      <c r="O45" s="35">
        <f t="shared" si="2"/>
        <v>0.53838951310862</v>
      </c>
      <c r="P45" s="35">
        <f t="shared" si="3"/>
        <v>1.34699152055078</v>
      </c>
      <c r="Q45" s="40">
        <f t="shared" si="4"/>
        <v>-198.082241999999</v>
      </c>
      <c r="R45" s="33">
        <f t="shared" si="5"/>
        <v>-0.1934</v>
      </c>
      <c r="S45" s="41">
        <v>0</v>
      </c>
      <c r="T45" s="42" t="s">
        <v>25</v>
      </c>
    </row>
    <row r="46" s="1" customFormat="1" customHeight="1" spans="1:20">
      <c r="A46" s="14">
        <v>581</v>
      </c>
      <c r="B46" s="15" t="s">
        <v>126</v>
      </c>
      <c r="C46" s="14" t="s">
        <v>117</v>
      </c>
      <c r="D46" s="16" t="s">
        <v>20</v>
      </c>
      <c r="E46" s="20">
        <v>11.1</v>
      </c>
      <c r="F46" s="17" t="s">
        <v>139</v>
      </c>
      <c r="G46" s="18">
        <v>163</v>
      </c>
      <c r="H46" s="19">
        <v>9907.9</v>
      </c>
      <c r="I46" s="19">
        <f t="shared" si="0"/>
        <v>1827.01676</v>
      </c>
      <c r="J46" s="29" t="s">
        <v>140</v>
      </c>
      <c r="K46" s="30">
        <v>133.193548387097</v>
      </c>
      <c r="L46" s="31">
        <v>7564.19677419355</v>
      </c>
      <c r="M46" s="31">
        <f t="shared" si="1"/>
        <v>1949.29350870968</v>
      </c>
      <c r="N46" s="32" t="s">
        <v>129</v>
      </c>
      <c r="O46" s="35">
        <f t="shared" si="2"/>
        <v>0.223782998304672</v>
      </c>
      <c r="P46" s="35">
        <f t="shared" si="3"/>
        <v>0.309841652163567</v>
      </c>
      <c r="Q46" s="40">
        <f t="shared" si="4"/>
        <v>-122.276748709678</v>
      </c>
      <c r="R46" s="33">
        <f t="shared" si="5"/>
        <v>-0.0733</v>
      </c>
      <c r="S46" s="41">
        <v>0</v>
      </c>
      <c r="T46" s="42" t="s">
        <v>25</v>
      </c>
    </row>
    <row r="47" s="1" customFormat="1" customHeight="1" spans="1:20">
      <c r="A47" s="14">
        <v>747</v>
      </c>
      <c r="B47" s="15" t="s">
        <v>141</v>
      </c>
      <c r="C47" s="14" t="s">
        <v>117</v>
      </c>
      <c r="D47" s="16" t="s">
        <v>31</v>
      </c>
      <c r="E47" s="16">
        <v>11.3</v>
      </c>
      <c r="F47" s="17" t="s">
        <v>142</v>
      </c>
      <c r="G47" s="18">
        <v>76</v>
      </c>
      <c r="H47" s="19">
        <v>5739.68</v>
      </c>
      <c r="I47" s="19">
        <f t="shared" si="0"/>
        <v>1150.231872</v>
      </c>
      <c r="J47" s="29" t="s">
        <v>143</v>
      </c>
      <c r="K47" s="30">
        <v>58.1935483870968</v>
      </c>
      <c r="L47" s="31">
        <v>6671.75774193548</v>
      </c>
      <c r="M47" s="31">
        <f t="shared" si="1"/>
        <v>1268.96832251613</v>
      </c>
      <c r="N47" s="32" t="s">
        <v>144</v>
      </c>
      <c r="O47" s="33">
        <f t="shared" si="2"/>
        <v>0.305986696230598</v>
      </c>
      <c r="P47" s="33">
        <f t="shared" si="3"/>
        <v>-0.139704974009605</v>
      </c>
      <c r="Q47" s="40">
        <f t="shared" si="4"/>
        <v>-118.736450516128</v>
      </c>
      <c r="R47" s="33">
        <f t="shared" si="5"/>
        <v>0.0102</v>
      </c>
      <c r="S47" s="16"/>
      <c r="T47" s="16"/>
    </row>
    <row r="48" s="1" customFormat="1" customHeight="1" spans="1:20">
      <c r="A48" s="14">
        <v>107728</v>
      </c>
      <c r="B48" s="15" t="s">
        <v>96</v>
      </c>
      <c r="C48" s="14" t="s">
        <v>73</v>
      </c>
      <c r="D48" s="16" t="s">
        <v>63</v>
      </c>
      <c r="E48" s="16">
        <v>11.11</v>
      </c>
      <c r="F48" s="17" t="s">
        <v>97</v>
      </c>
      <c r="G48" s="18">
        <v>108</v>
      </c>
      <c r="H48" s="19">
        <v>13584.5</v>
      </c>
      <c r="I48" s="19">
        <f t="shared" si="0"/>
        <v>2068.91935</v>
      </c>
      <c r="J48" s="29" t="s">
        <v>145</v>
      </c>
      <c r="K48" s="30">
        <v>63.4516129032258</v>
      </c>
      <c r="L48" s="31">
        <v>4541.61903225806</v>
      </c>
      <c r="M48" s="31">
        <f t="shared" si="1"/>
        <v>1185.81672932258</v>
      </c>
      <c r="N48" s="32" t="s">
        <v>99</v>
      </c>
      <c r="O48" s="35">
        <f t="shared" si="2"/>
        <v>0.702084392475852</v>
      </c>
      <c r="P48" s="35">
        <f t="shared" si="3"/>
        <v>1.99111394053805</v>
      </c>
      <c r="Q48" s="40">
        <f t="shared" si="4"/>
        <v>883.10262067742</v>
      </c>
      <c r="R48" s="33">
        <f t="shared" si="5"/>
        <v>-0.1088</v>
      </c>
      <c r="S48" s="41">
        <v>0</v>
      </c>
      <c r="T48" s="42" t="s">
        <v>25</v>
      </c>
    </row>
    <row r="49" s="1" customFormat="1" customHeight="1" spans="1:20">
      <c r="A49" s="14">
        <v>598</v>
      </c>
      <c r="B49" s="15" t="s">
        <v>146</v>
      </c>
      <c r="C49" s="14" t="s">
        <v>117</v>
      </c>
      <c r="D49" s="16" t="s">
        <v>31</v>
      </c>
      <c r="E49" s="16">
        <v>11.4</v>
      </c>
      <c r="F49" s="17" t="s">
        <v>147</v>
      </c>
      <c r="G49" s="18">
        <v>146</v>
      </c>
      <c r="H49" s="19">
        <v>7023</v>
      </c>
      <c r="I49" s="19">
        <f t="shared" si="0"/>
        <v>2554.9674</v>
      </c>
      <c r="J49" s="29" t="s">
        <v>148</v>
      </c>
      <c r="K49" s="30">
        <v>117.645161290323</v>
      </c>
      <c r="L49" s="31">
        <v>6077.78193548387</v>
      </c>
      <c r="M49" s="31">
        <f t="shared" si="1"/>
        <v>1997.159144</v>
      </c>
      <c r="N49" s="32" t="s">
        <v>149</v>
      </c>
      <c r="O49" s="33">
        <f t="shared" si="2"/>
        <v>0.241020016451874</v>
      </c>
      <c r="P49" s="33">
        <f t="shared" si="3"/>
        <v>0.155520233293937</v>
      </c>
      <c r="Q49" s="40">
        <f t="shared" si="4"/>
        <v>557.808256</v>
      </c>
      <c r="R49" s="33">
        <f t="shared" si="5"/>
        <v>0.0352</v>
      </c>
      <c r="S49" s="16"/>
      <c r="T49" s="16"/>
    </row>
    <row r="50" s="1" customFormat="1" customHeight="1" spans="1:20">
      <c r="A50" s="14">
        <v>598</v>
      </c>
      <c r="B50" s="15" t="s">
        <v>146</v>
      </c>
      <c r="C50" s="14" t="s">
        <v>117</v>
      </c>
      <c r="D50" s="16" t="s">
        <v>31</v>
      </c>
      <c r="E50" s="16">
        <v>11.11</v>
      </c>
      <c r="F50" s="17" t="s">
        <v>147</v>
      </c>
      <c r="G50" s="18">
        <v>127</v>
      </c>
      <c r="H50" s="19">
        <v>10138.83</v>
      </c>
      <c r="I50" s="19">
        <f t="shared" si="0"/>
        <v>2644.206864</v>
      </c>
      <c r="J50" s="29" t="s">
        <v>150</v>
      </c>
      <c r="K50" s="30">
        <v>117.645161290323</v>
      </c>
      <c r="L50" s="31">
        <v>6077.78193548387</v>
      </c>
      <c r="M50" s="31">
        <f t="shared" si="1"/>
        <v>1997.159144</v>
      </c>
      <c r="N50" s="32" t="s">
        <v>149</v>
      </c>
      <c r="O50" s="35">
        <f t="shared" si="2"/>
        <v>0.0795174115711505</v>
      </c>
      <c r="P50" s="35">
        <f t="shared" si="3"/>
        <v>0.668179297583308</v>
      </c>
      <c r="Q50" s="40">
        <f t="shared" si="4"/>
        <v>647.04772</v>
      </c>
      <c r="R50" s="33">
        <f t="shared" si="5"/>
        <v>-0.0678</v>
      </c>
      <c r="S50" s="41">
        <v>0</v>
      </c>
      <c r="T50" s="42" t="s">
        <v>25</v>
      </c>
    </row>
    <row r="51" s="1" customFormat="1" customHeight="1" spans="1:20">
      <c r="A51" s="14">
        <v>399</v>
      </c>
      <c r="B51" s="15" t="s">
        <v>151</v>
      </c>
      <c r="C51" s="14" t="s">
        <v>117</v>
      </c>
      <c r="D51" s="16" t="s">
        <v>20</v>
      </c>
      <c r="E51" s="16">
        <v>11.4</v>
      </c>
      <c r="F51" s="17" t="s">
        <v>152</v>
      </c>
      <c r="G51" s="18">
        <v>110</v>
      </c>
      <c r="H51" s="19">
        <v>6628.43</v>
      </c>
      <c r="I51" s="19">
        <f t="shared" si="0"/>
        <v>1789.6761</v>
      </c>
      <c r="J51" s="29" t="s">
        <v>153</v>
      </c>
      <c r="K51" s="30">
        <v>84.9677419354839</v>
      </c>
      <c r="L51" s="31">
        <v>6084.29</v>
      </c>
      <c r="M51" s="31">
        <f t="shared" si="1"/>
        <v>1649.451019</v>
      </c>
      <c r="N51" s="32" t="s">
        <v>154</v>
      </c>
      <c r="O51" s="33">
        <f t="shared" si="2"/>
        <v>0.294608959757023</v>
      </c>
      <c r="P51" s="33">
        <f t="shared" si="3"/>
        <v>0.0894336068793566</v>
      </c>
      <c r="Q51" s="40">
        <f t="shared" si="4"/>
        <v>140.225081</v>
      </c>
      <c r="R51" s="33">
        <f t="shared" si="5"/>
        <v>-0.00109999999999999</v>
      </c>
      <c r="S51" s="16"/>
      <c r="T51" s="16"/>
    </row>
    <row r="52" s="1" customFormat="1" customHeight="1" spans="1:20">
      <c r="A52" s="14">
        <v>114622</v>
      </c>
      <c r="B52" s="15" t="s">
        <v>155</v>
      </c>
      <c r="C52" s="14" t="s">
        <v>117</v>
      </c>
      <c r="D52" s="16" t="s">
        <v>31</v>
      </c>
      <c r="E52" s="16">
        <v>11.7</v>
      </c>
      <c r="F52" s="17" t="s">
        <v>147</v>
      </c>
      <c r="G52" s="18">
        <v>150</v>
      </c>
      <c r="H52" s="19">
        <v>14577.01</v>
      </c>
      <c r="I52" s="19">
        <f t="shared" si="0"/>
        <v>3874.569258</v>
      </c>
      <c r="J52" s="29" t="s">
        <v>156</v>
      </c>
      <c r="K52" s="30">
        <v>122.096774193548</v>
      </c>
      <c r="L52" s="31">
        <v>5953.92516129032</v>
      </c>
      <c r="M52" s="31">
        <f t="shared" si="1"/>
        <v>1988.61100387097</v>
      </c>
      <c r="N52" s="32" t="s">
        <v>157</v>
      </c>
      <c r="O52" s="35">
        <f t="shared" si="2"/>
        <v>0.228533685601061</v>
      </c>
      <c r="P52" s="35">
        <f t="shared" si="3"/>
        <v>1.44830252398418</v>
      </c>
      <c r="Q52" s="40">
        <f t="shared" si="4"/>
        <v>1885.95825412903</v>
      </c>
      <c r="R52" s="33">
        <f t="shared" si="5"/>
        <v>-0.0682</v>
      </c>
      <c r="S52" s="41">
        <v>0</v>
      </c>
      <c r="T52" s="42" t="s">
        <v>25</v>
      </c>
    </row>
    <row r="53" s="1" customFormat="1" customHeight="1" spans="1:20">
      <c r="A53" s="14">
        <v>122176</v>
      </c>
      <c r="B53" s="15" t="s">
        <v>68</v>
      </c>
      <c r="C53" s="14" t="s">
        <v>19</v>
      </c>
      <c r="D53" s="16" t="s">
        <v>69</v>
      </c>
      <c r="E53" s="16">
        <v>11.8</v>
      </c>
      <c r="F53" s="17" t="s">
        <v>32</v>
      </c>
      <c r="G53" s="18">
        <v>24</v>
      </c>
      <c r="H53" s="19">
        <v>4697.78</v>
      </c>
      <c r="I53" s="19">
        <f t="shared" si="0"/>
        <v>427.028202</v>
      </c>
      <c r="J53" s="29" t="s">
        <v>158</v>
      </c>
      <c r="K53" s="30">
        <v>19.8387096774194</v>
      </c>
      <c r="L53" s="31">
        <v>875.607419354839</v>
      </c>
      <c r="M53" s="31">
        <f t="shared" si="1"/>
        <v>274.152683</v>
      </c>
      <c r="N53" s="32" t="s">
        <v>46</v>
      </c>
      <c r="O53" s="35">
        <f t="shared" si="2"/>
        <v>0.209756097560973</v>
      </c>
      <c r="P53" s="35">
        <f t="shared" si="3"/>
        <v>4.3651669642788</v>
      </c>
      <c r="Q53" s="40">
        <f t="shared" si="4"/>
        <v>152.875519</v>
      </c>
      <c r="R53" s="33">
        <f t="shared" si="5"/>
        <v>-0.2222</v>
      </c>
      <c r="S53" s="41">
        <v>0</v>
      </c>
      <c r="T53" s="42" t="s">
        <v>25</v>
      </c>
    </row>
    <row r="54" s="1" customFormat="1" customHeight="1" spans="1:20">
      <c r="A54" s="14">
        <v>122176</v>
      </c>
      <c r="B54" s="15" t="s">
        <v>68</v>
      </c>
      <c r="C54" s="14" t="s">
        <v>19</v>
      </c>
      <c r="D54" s="16" t="s">
        <v>69</v>
      </c>
      <c r="E54" s="16">
        <v>11.5</v>
      </c>
      <c r="F54" s="17" t="s">
        <v>32</v>
      </c>
      <c r="G54" s="18">
        <v>26</v>
      </c>
      <c r="H54" s="19">
        <v>1239.71</v>
      </c>
      <c r="I54" s="19">
        <f t="shared" si="0"/>
        <v>472.701423</v>
      </c>
      <c r="J54" s="29" t="s">
        <v>159</v>
      </c>
      <c r="K54" s="30">
        <v>19.8387096774194</v>
      </c>
      <c r="L54" s="31">
        <v>875.607419354839</v>
      </c>
      <c r="M54" s="31">
        <f t="shared" si="1"/>
        <v>274.152683</v>
      </c>
      <c r="N54" s="32" t="s">
        <v>46</v>
      </c>
      <c r="O54" s="35">
        <f t="shared" si="2"/>
        <v>0.310569105691054</v>
      </c>
      <c r="P54" s="35">
        <f t="shared" si="3"/>
        <v>0.41582856951285</v>
      </c>
      <c r="Q54" s="40">
        <f t="shared" si="4"/>
        <v>198.54874</v>
      </c>
      <c r="R54" s="33">
        <f t="shared" si="5"/>
        <v>0.0682</v>
      </c>
      <c r="S54" s="41">
        <f>Q54*0.1</f>
        <v>19.854874</v>
      </c>
      <c r="T54" s="16"/>
    </row>
    <row r="55" s="1" customFormat="1" customHeight="1" spans="1:20">
      <c r="A55" s="14">
        <v>122176</v>
      </c>
      <c r="B55" s="15" t="s">
        <v>68</v>
      </c>
      <c r="C55" s="14" t="s">
        <v>19</v>
      </c>
      <c r="D55" s="16" t="s">
        <v>69</v>
      </c>
      <c r="E55" s="16">
        <v>11.12</v>
      </c>
      <c r="F55" s="17" t="s">
        <v>32</v>
      </c>
      <c r="G55" s="18">
        <v>13</v>
      </c>
      <c r="H55" s="19">
        <v>870.04</v>
      </c>
      <c r="I55" s="19">
        <f t="shared" si="0"/>
        <v>289.027288</v>
      </c>
      <c r="J55" s="29" t="s">
        <v>160</v>
      </c>
      <c r="K55" s="30">
        <v>19.8387096774194</v>
      </c>
      <c r="L55" s="31">
        <v>875.607419354839</v>
      </c>
      <c r="M55" s="31">
        <f t="shared" si="1"/>
        <v>274.152683</v>
      </c>
      <c r="N55" s="32" t="s">
        <v>46</v>
      </c>
      <c r="O55" s="33">
        <f t="shared" si="2"/>
        <v>-0.344715447154473</v>
      </c>
      <c r="P55" s="33">
        <f t="shared" si="3"/>
        <v>-0.00635835105068108</v>
      </c>
      <c r="Q55" s="40">
        <f t="shared" si="4"/>
        <v>14.8746049999999</v>
      </c>
      <c r="R55" s="33">
        <f t="shared" si="5"/>
        <v>0.0191</v>
      </c>
      <c r="S55" s="16"/>
      <c r="T55" s="16"/>
    </row>
    <row r="56" s="1" customFormat="1" customHeight="1" spans="1:20">
      <c r="A56" s="14">
        <v>117184</v>
      </c>
      <c r="B56" s="15" t="s">
        <v>161</v>
      </c>
      <c r="C56" s="14" t="s">
        <v>117</v>
      </c>
      <c r="D56" s="16" t="s">
        <v>31</v>
      </c>
      <c r="E56" s="16">
        <v>11.1</v>
      </c>
      <c r="F56" s="17" t="s">
        <v>139</v>
      </c>
      <c r="G56" s="18">
        <v>110</v>
      </c>
      <c r="H56" s="19">
        <v>6108.65</v>
      </c>
      <c r="I56" s="19">
        <f t="shared" si="0"/>
        <v>2048.230345</v>
      </c>
      <c r="J56" s="29" t="s">
        <v>162</v>
      </c>
      <c r="K56" s="30">
        <v>98.741935483871</v>
      </c>
      <c r="L56" s="31">
        <v>5715.99258064516</v>
      </c>
      <c r="M56" s="31">
        <f t="shared" si="1"/>
        <v>1936.57828632258</v>
      </c>
      <c r="N56" s="32" t="s">
        <v>163</v>
      </c>
      <c r="O56" s="33">
        <f t="shared" si="2"/>
        <v>0.114015027768703</v>
      </c>
      <c r="P56" s="33">
        <f t="shared" si="3"/>
        <v>0.0686945292204212</v>
      </c>
      <c r="Q56" s="40">
        <f t="shared" si="4"/>
        <v>111.65205867742</v>
      </c>
      <c r="R56" s="33">
        <f t="shared" si="5"/>
        <v>-0.00350000000000006</v>
      </c>
      <c r="S56" s="16"/>
      <c r="T56" s="16"/>
    </row>
    <row r="57" s="1" customFormat="1" customHeight="1" spans="1:20">
      <c r="A57" s="14">
        <v>724</v>
      </c>
      <c r="B57" s="15" t="s">
        <v>136</v>
      </c>
      <c r="C57" s="14" t="s">
        <v>117</v>
      </c>
      <c r="D57" s="16" t="s">
        <v>20</v>
      </c>
      <c r="E57" s="16">
        <v>11.13</v>
      </c>
      <c r="F57" s="17" t="s">
        <v>132</v>
      </c>
      <c r="G57" s="18">
        <v>101</v>
      </c>
      <c r="H57" s="19">
        <v>7797.18</v>
      </c>
      <c r="I57" s="19">
        <f t="shared" si="0"/>
        <v>2460.01029</v>
      </c>
      <c r="J57" s="29" t="s">
        <v>164</v>
      </c>
      <c r="K57" s="30">
        <v>103.354838709677</v>
      </c>
      <c r="L57" s="31">
        <v>7077.03451612903</v>
      </c>
      <c r="M57" s="31">
        <f t="shared" si="1"/>
        <v>2237.758314</v>
      </c>
      <c r="N57" s="32" t="s">
        <v>138</v>
      </c>
      <c r="O57" s="33">
        <f t="shared" si="2"/>
        <v>-0.0227840199750272</v>
      </c>
      <c r="P57" s="33">
        <f t="shared" si="3"/>
        <v>0.101758085569558</v>
      </c>
      <c r="Q57" s="40">
        <f t="shared" si="4"/>
        <v>222.251976000001</v>
      </c>
      <c r="R57" s="33">
        <f t="shared" si="5"/>
        <v>-0.000700000000000034</v>
      </c>
      <c r="S57" s="16"/>
      <c r="T57" s="16"/>
    </row>
    <row r="58" s="1" customFormat="1" customHeight="1" spans="1:20">
      <c r="A58" s="14">
        <v>744</v>
      </c>
      <c r="B58" s="15" t="s">
        <v>165</v>
      </c>
      <c r="C58" s="14" t="s">
        <v>117</v>
      </c>
      <c r="D58" s="16" t="s">
        <v>31</v>
      </c>
      <c r="E58" s="16">
        <v>11.6</v>
      </c>
      <c r="F58" s="17" t="s">
        <v>166</v>
      </c>
      <c r="G58" s="18">
        <v>102</v>
      </c>
      <c r="H58" s="19">
        <v>15071.53</v>
      </c>
      <c r="I58" s="19">
        <f t="shared" si="0"/>
        <v>2625.460526</v>
      </c>
      <c r="J58" s="29" t="s">
        <v>167</v>
      </c>
      <c r="K58" s="30">
        <v>78.0322580645161</v>
      </c>
      <c r="L58" s="31">
        <v>5595.56677419355</v>
      </c>
      <c r="M58" s="31">
        <f t="shared" si="1"/>
        <v>1577.94983032258</v>
      </c>
      <c r="N58" s="32" t="s">
        <v>168</v>
      </c>
      <c r="O58" s="35">
        <f t="shared" si="2"/>
        <v>0.307151715584953</v>
      </c>
      <c r="P58" s="35">
        <f t="shared" si="3"/>
        <v>1.69347692703965</v>
      </c>
      <c r="Q58" s="40">
        <f t="shared" si="4"/>
        <v>1047.51069567742</v>
      </c>
      <c r="R58" s="33">
        <f t="shared" si="5"/>
        <v>-0.1078</v>
      </c>
      <c r="S58" s="41">
        <v>0</v>
      </c>
      <c r="T58" s="42" t="s">
        <v>25</v>
      </c>
    </row>
    <row r="59" s="1" customFormat="1" customHeight="1" spans="1:20">
      <c r="A59" s="14">
        <v>114622</v>
      </c>
      <c r="B59" s="15" t="s">
        <v>155</v>
      </c>
      <c r="C59" s="14" t="s">
        <v>117</v>
      </c>
      <c r="D59" s="16" t="s">
        <v>31</v>
      </c>
      <c r="E59" s="16">
        <v>11.14</v>
      </c>
      <c r="F59" s="17" t="s">
        <v>147</v>
      </c>
      <c r="G59" s="18">
        <v>162</v>
      </c>
      <c r="H59" s="19">
        <v>8966.4</v>
      </c>
      <c r="I59" s="19">
        <f t="shared" si="0"/>
        <v>3229.69728</v>
      </c>
      <c r="J59" s="29" t="s">
        <v>169</v>
      </c>
      <c r="K59" s="30">
        <v>122.096774193548</v>
      </c>
      <c r="L59" s="31">
        <v>5953.92516129032</v>
      </c>
      <c r="M59" s="31">
        <f t="shared" si="1"/>
        <v>1988.61100387097</v>
      </c>
      <c r="N59" s="32" t="s">
        <v>157</v>
      </c>
      <c r="O59" s="35">
        <f t="shared" si="2"/>
        <v>0.326816380449146</v>
      </c>
      <c r="P59" s="35">
        <f t="shared" si="3"/>
        <v>0.505964511998808</v>
      </c>
      <c r="Q59" s="40">
        <f t="shared" si="4"/>
        <v>1241.08627612903</v>
      </c>
      <c r="R59" s="33">
        <f t="shared" si="5"/>
        <v>0.0262000000000001</v>
      </c>
      <c r="S59" s="41">
        <f>Q59*0.1</f>
        <v>124.108627612903</v>
      </c>
      <c r="T59" s="16"/>
    </row>
    <row r="60" s="1" customFormat="1" customHeight="1" spans="1:20">
      <c r="A60" s="21">
        <v>103199</v>
      </c>
      <c r="B60" s="22" t="s">
        <v>170</v>
      </c>
      <c r="C60" s="21" t="s">
        <v>117</v>
      </c>
      <c r="D60" s="16" t="s">
        <v>63</v>
      </c>
      <c r="E60" s="16">
        <v>11.7</v>
      </c>
      <c r="F60" s="17" t="s">
        <v>147</v>
      </c>
      <c r="G60" s="18">
        <v>103</v>
      </c>
      <c r="H60" s="19">
        <v>7040.01</v>
      </c>
      <c r="I60" s="19">
        <f t="shared" si="0"/>
        <v>1804.354563</v>
      </c>
      <c r="J60" s="29" t="s">
        <v>171</v>
      </c>
      <c r="K60" s="30">
        <v>98.7741935483871</v>
      </c>
      <c r="L60" s="31">
        <v>4672.64</v>
      </c>
      <c r="M60" s="31">
        <f t="shared" si="1"/>
        <v>1440.107648</v>
      </c>
      <c r="N60" s="32" t="s">
        <v>172</v>
      </c>
      <c r="O60" s="35">
        <f t="shared" si="2"/>
        <v>0.0427824951012409</v>
      </c>
      <c r="P60" s="35">
        <f t="shared" si="3"/>
        <v>0.506645065744418</v>
      </c>
      <c r="Q60" s="40">
        <f t="shared" si="4"/>
        <v>364.246915</v>
      </c>
      <c r="R60" s="33">
        <f t="shared" si="5"/>
        <v>-0.0519000000000001</v>
      </c>
      <c r="S60" s="41">
        <v>0</v>
      </c>
      <c r="T60" s="42" t="s">
        <v>25</v>
      </c>
    </row>
    <row r="61" s="1" customFormat="1" customHeight="1" spans="1:20">
      <c r="A61" s="14">
        <v>709</v>
      </c>
      <c r="B61" s="15" t="s">
        <v>40</v>
      </c>
      <c r="C61" s="14" t="s">
        <v>19</v>
      </c>
      <c r="D61" s="16" t="s">
        <v>31</v>
      </c>
      <c r="E61" s="16">
        <v>11.12</v>
      </c>
      <c r="F61" s="17" t="s">
        <v>27</v>
      </c>
      <c r="G61" s="18">
        <v>100</v>
      </c>
      <c r="H61" s="19">
        <v>4961.73</v>
      </c>
      <c r="I61" s="19">
        <f t="shared" si="0"/>
        <v>1409.627493</v>
      </c>
      <c r="J61" s="29" t="s">
        <v>173</v>
      </c>
      <c r="K61" s="30">
        <v>93.0645161290323</v>
      </c>
      <c r="L61" s="31">
        <v>6214.63225806452</v>
      </c>
      <c r="M61" s="31">
        <f t="shared" si="1"/>
        <v>1751.90483354839</v>
      </c>
      <c r="N61" s="32" t="s">
        <v>42</v>
      </c>
      <c r="O61" s="33">
        <f t="shared" si="2"/>
        <v>0.0745233968804155</v>
      </c>
      <c r="P61" s="33">
        <f t="shared" si="3"/>
        <v>-0.201605212671863</v>
      </c>
      <c r="Q61" s="40">
        <f t="shared" si="4"/>
        <v>-342.277340548389</v>
      </c>
      <c r="R61" s="33">
        <f t="shared" si="5"/>
        <v>0.00219999999999998</v>
      </c>
      <c r="S61" s="16"/>
      <c r="T61" s="16"/>
    </row>
    <row r="62" s="1" customFormat="1" customHeight="1" spans="1:20">
      <c r="A62" s="14">
        <v>119262</v>
      </c>
      <c r="B62" s="15" t="s">
        <v>174</v>
      </c>
      <c r="C62" s="14" t="s">
        <v>117</v>
      </c>
      <c r="D62" s="16" t="s">
        <v>69</v>
      </c>
      <c r="E62" s="16">
        <v>11.5</v>
      </c>
      <c r="F62" s="17" t="s">
        <v>139</v>
      </c>
      <c r="G62" s="18">
        <v>41</v>
      </c>
      <c r="H62" s="19">
        <v>1857.2</v>
      </c>
      <c r="I62" s="19">
        <f t="shared" si="0"/>
        <v>606.56152</v>
      </c>
      <c r="J62" s="29" t="s">
        <v>175</v>
      </c>
      <c r="K62" s="30">
        <v>35.5161290322581</v>
      </c>
      <c r="L62" s="31">
        <v>1396.31870967742</v>
      </c>
      <c r="M62" s="31">
        <f t="shared" si="1"/>
        <v>490.38713083871</v>
      </c>
      <c r="N62" s="32" t="s">
        <v>176</v>
      </c>
      <c r="O62" s="33">
        <f t="shared" si="2"/>
        <v>0.154405086285194</v>
      </c>
      <c r="P62" s="33">
        <f t="shared" si="3"/>
        <v>0.330068835380036</v>
      </c>
      <c r="Q62" s="40">
        <f t="shared" si="4"/>
        <v>116.17438916129</v>
      </c>
      <c r="R62" s="33">
        <f t="shared" si="5"/>
        <v>-0.0246</v>
      </c>
      <c r="S62" s="16"/>
      <c r="T62" s="16"/>
    </row>
    <row r="63" s="1" customFormat="1" customHeight="1" spans="1:20">
      <c r="A63" s="14">
        <v>117184</v>
      </c>
      <c r="B63" s="15" t="s">
        <v>161</v>
      </c>
      <c r="C63" s="14" t="s">
        <v>117</v>
      </c>
      <c r="D63" s="16" t="s">
        <v>31</v>
      </c>
      <c r="E63" s="16">
        <v>11.8</v>
      </c>
      <c r="F63" s="17" t="s">
        <v>139</v>
      </c>
      <c r="G63" s="18">
        <v>165</v>
      </c>
      <c r="H63" s="19">
        <v>11080.57</v>
      </c>
      <c r="I63" s="19">
        <f t="shared" si="0"/>
        <v>3326.387114</v>
      </c>
      <c r="J63" s="29" t="s">
        <v>177</v>
      </c>
      <c r="K63" s="30">
        <v>98.741935483871</v>
      </c>
      <c r="L63" s="31">
        <v>5715.99258064516</v>
      </c>
      <c r="M63" s="31">
        <f t="shared" si="1"/>
        <v>1936.57828632258</v>
      </c>
      <c r="N63" s="32" t="s">
        <v>163</v>
      </c>
      <c r="O63" s="35">
        <f t="shared" si="2"/>
        <v>0.671022541653054</v>
      </c>
      <c r="P63" s="35">
        <f t="shared" si="3"/>
        <v>0.938520710737057</v>
      </c>
      <c r="Q63" s="40">
        <f t="shared" si="4"/>
        <v>1389.80882767742</v>
      </c>
      <c r="R63" s="33">
        <f t="shared" si="5"/>
        <v>-0.0386</v>
      </c>
      <c r="S63" s="41">
        <v>0</v>
      </c>
      <c r="T63" s="42" t="s">
        <v>25</v>
      </c>
    </row>
    <row r="64" s="1" customFormat="1" customHeight="1" spans="1:20">
      <c r="A64" s="14">
        <v>113023</v>
      </c>
      <c r="B64" s="15" t="s">
        <v>178</v>
      </c>
      <c r="C64" s="14" t="s">
        <v>117</v>
      </c>
      <c r="D64" s="16" t="s">
        <v>69</v>
      </c>
      <c r="E64" s="16">
        <v>11.1</v>
      </c>
      <c r="F64" s="17" t="s">
        <v>139</v>
      </c>
      <c r="G64" s="18">
        <v>36</v>
      </c>
      <c r="H64" s="19">
        <v>1041.02</v>
      </c>
      <c r="I64" s="19">
        <f t="shared" si="0"/>
        <v>302.520412</v>
      </c>
      <c r="J64" s="29" t="s">
        <v>179</v>
      </c>
      <c r="K64" s="30">
        <v>26.4838709677419</v>
      </c>
      <c r="L64" s="31">
        <v>1116.56451612903</v>
      </c>
      <c r="M64" s="31">
        <f t="shared" si="1"/>
        <v>219.963209677419</v>
      </c>
      <c r="N64" s="32" t="s">
        <v>180</v>
      </c>
      <c r="O64" s="33">
        <f t="shared" si="2"/>
        <v>0.359317904993912</v>
      </c>
      <c r="P64" s="33">
        <f t="shared" si="3"/>
        <v>-0.0676579947130436</v>
      </c>
      <c r="Q64" s="40">
        <f t="shared" si="4"/>
        <v>82.5572023225811</v>
      </c>
      <c r="R64" s="33">
        <f t="shared" si="5"/>
        <v>0.0936</v>
      </c>
      <c r="S64" s="16"/>
      <c r="T64" s="16"/>
    </row>
    <row r="65" s="1" customFormat="1" customHeight="1" spans="1:20">
      <c r="A65" s="14">
        <v>747</v>
      </c>
      <c r="B65" s="15" t="s">
        <v>141</v>
      </c>
      <c r="C65" s="14" t="s">
        <v>117</v>
      </c>
      <c r="D65" s="16" t="s">
        <v>31</v>
      </c>
      <c r="E65" s="20">
        <v>11.1</v>
      </c>
      <c r="F65" s="17" t="s">
        <v>142</v>
      </c>
      <c r="G65" s="18">
        <v>78</v>
      </c>
      <c r="H65" s="19">
        <v>10059.15</v>
      </c>
      <c r="I65" s="19">
        <f t="shared" si="0"/>
        <v>1645.67694</v>
      </c>
      <c r="J65" s="29" t="s">
        <v>181</v>
      </c>
      <c r="K65" s="30">
        <v>58.1935483870968</v>
      </c>
      <c r="L65" s="31">
        <v>6671.75774193548</v>
      </c>
      <c r="M65" s="31">
        <f t="shared" si="1"/>
        <v>1268.96832251613</v>
      </c>
      <c r="N65" s="32" t="s">
        <v>144</v>
      </c>
      <c r="O65" s="35">
        <f t="shared" si="2"/>
        <v>0.340354767184035</v>
      </c>
      <c r="P65" s="35">
        <f t="shared" si="3"/>
        <v>0.507721111750355</v>
      </c>
      <c r="Q65" s="40">
        <f t="shared" si="4"/>
        <v>376.708617483871</v>
      </c>
      <c r="R65" s="33">
        <f t="shared" si="5"/>
        <v>-0.0266</v>
      </c>
      <c r="S65" s="41">
        <v>0</v>
      </c>
      <c r="T65" s="42" t="s">
        <v>25</v>
      </c>
    </row>
    <row r="66" s="1" customFormat="1" customHeight="1" spans="1:20">
      <c r="A66" s="17">
        <v>106485</v>
      </c>
      <c r="B66" s="43" t="s">
        <v>182</v>
      </c>
      <c r="C66" s="14" t="s">
        <v>117</v>
      </c>
      <c r="D66" s="16" t="s">
        <v>63</v>
      </c>
      <c r="E66" s="17">
        <v>11.3</v>
      </c>
      <c r="F66" s="17" t="s">
        <v>183</v>
      </c>
      <c r="G66" s="18">
        <v>115</v>
      </c>
      <c r="H66" s="19">
        <v>4279.97</v>
      </c>
      <c r="I66" s="19">
        <f t="shared" ref="I66:I129" si="6">H66*J66</f>
        <v>394.613234</v>
      </c>
      <c r="J66" s="29" t="s">
        <v>184</v>
      </c>
      <c r="K66" s="47">
        <v>70.1612903225806</v>
      </c>
      <c r="L66" s="48">
        <v>3691.04838709677</v>
      </c>
      <c r="M66" s="31">
        <f t="shared" ref="M66:M129" si="7">L66*N66</f>
        <v>710.895919354838</v>
      </c>
      <c r="N66" s="32" t="s">
        <v>185</v>
      </c>
      <c r="O66" s="33">
        <f t="shared" ref="O66:O129" si="8">(G66-K66)/K66</f>
        <v>0.639080459770116</v>
      </c>
      <c r="P66" s="33">
        <f t="shared" ref="P66:P129" si="9">(H66-L66)/L66</f>
        <v>0.159554021280781</v>
      </c>
      <c r="Q66" s="40">
        <f t="shared" ref="Q66:Q129" si="10">I66-M66</f>
        <v>-316.282685354838</v>
      </c>
      <c r="R66" s="33">
        <f t="shared" ref="R66:R129" si="11">J66-N66</f>
        <v>-0.1004</v>
      </c>
      <c r="S66" s="16"/>
      <c r="T66" s="16"/>
    </row>
    <row r="67" s="1" customFormat="1" customHeight="1" spans="1:20">
      <c r="A67" s="14">
        <v>399</v>
      </c>
      <c r="B67" s="15" t="s">
        <v>151</v>
      </c>
      <c r="C67" s="14" t="s">
        <v>117</v>
      </c>
      <c r="D67" s="16" t="s">
        <v>20</v>
      </c>
      <c r="E67" s="16">
        <v>11.11</v>
      </c>
      <c r="F67" s="17" t="s">
        <v>152</v>
      </c>
      <c r="G67" s="18">
        <v>122</v>
      </c>
      <c r="H67" s="19">
        <v>13253.05</v>
      </c>
      <c r="I67" s="19">
        <f t="shared" si="6"/>
        <v>2894.46612</v>
      </c>
      <c r="J67" s="29" t="s">
        <v>186</v>
      </c>
      <c r="K67" s="30">
        <v>84.9677419354839</v>
      </c>
      <c r="L67" s="31">
        <v>6084.29</v>
      </c>
      <c r="M67" s="31">
        <f t="shared" si="7"/>
        <v>1649.451019</v>
      </c>
      <c r="N67" s="32" t="s">
        <v>154</v>
      </c>
      <c r="O67" s="35">
        <f t="shared" si="8"/>
        <v>0.435839028094153</v>
      </c>
      <c r="P67" s="35">
        <f t="shared" si="9"/>
        <v>1.17824101086569</v>
      </c>
      <c r="Q67" s="40">
        <f t="shared" si="10"/>
        <v>1245.015101</v>
      </c>
      <c r="R67" s="33">
        <f t="shared" si="11"/>
        <v>-0.0527</v>
      </c>
      <c r="S67" s="41">
        <v>0</v>
      </c>
      <c r="T67" s="42" t="s">
        <v>25</v>
      </c>
    </row>
    <row r="68" s="1" customFormat="1" customHeight="1" spans="1:20">
      <c r="A68" s="17">
        <v>349</v>
      </c>
      <c r="B68" s="43" t="s">
        <v>187</v>
      </c>
      <c r="C68" s="14" t="s">
        <v>117</v>
      </c>
      <c r="D68" s="16" t="s">
        <v>63</v>
      </c>
      <c r="E68" s="16">
        <v>11.4</v>
      </c>
      <c r="F68" s="17" t="s">
        <v>188</v>
      </c>
      <c r="G68" s="18">
        <v>87</v>
      </c>
      <c r="H68" s="19">
        <v>5036.8</v>
      </c>
      <c r="I68" s="19">
        <f t="shared" si="6"/>
        <v>1524.63936</v>
      </c>
      <c r="J68" s="29" t="s">
        <v>189</v>
      </c>
      <c r="K68" s="30">
        <v>76.6774193548387</v>
      </c>
      <c r="L68" s="31">
        <v>3956.95322580645</v>
      </c>
      <c r="M68" s="31">
        <f t="shared" si="7"/>
        <v>1257.12403983871</v>
      </c>
      <c r="N68" s="32" t="s">
        <v>190</v>
      </c>
      <c r="O68" s="33">
        <f t="shared" si="8"/>
        <v>0.134623474968448</v>
      </c>
      <c r="P68" s="33">
        <f t="shared" si="9"/>
        <v>0.272898544049247</v>
      </c>
      <c r="Q68" s="40">
        <f t="shared" si="10"/>
        <v>267.515320161291</v>
      </c>
      <c r="R68" s="33">
        <f t="shared" si="11"/>
        <v>-0.015</v>
      </c>
      <c r="S68" s="16"/>
      <c r="T68" s="16"/>
    </row>
    <row r="69" s="1" customFormat="1" customHeight="1" spans="1:20">
      <c r="A69" s="14">
        <v>119262</v>
      </c>
      <c r="B69" s="15" t="s">
        <v>174</v>
      </c>
      <c r="C69" s="14" t="s">
        <v>117</v>
      </c>
      <c r="D69" s="16" t="s">
        <v>69</v>
      </c>
      <c r="E69" s="16">
        <v>11.12</v>
      </c>
      <c r="F69" s="17" t="s">
        <v>139</v>
      </c>
      <c r="G69" s="18">
        <v>33</v>
      </c>
      <c r="H69" s="19">
        <v>1562.01</v>
      </c>
      <c r="I69" s="19">
        <f t="shared" si="6"/>
        <v>553.888746</v>
      </c>
      <c r="J69" s="29" t="s">
        <v>191</v>
      </c>
      <c r="K69" s="30">
        <v>35.5161290322581</v>
      </c>
      <c r="L69" s="31">
        <v>1396.31870967742</v>
      </c>
      <c r="M69" s="31">
        <f t="shared" si="7"/>
        <v>490.38713083871</v>
      </c>
      <c r="N69" s="32" t="s">
        <v>176</v>
      </c>
      <c r="O69" s="33">
        <f t="shared" si="8"/>
        <v>-0.0708446866485023</v>
      </c>
      <c r="P69" s="33">
        <f t="shared" si="9"/>
        <v>0.118662945052751</v>
      </c>
      <c r="Q69" s="40">
        <f t="shared" si="10"/>
        <v>63.5016151612903</v>
      </c>
      <c r="R69" s="33">
        <f t="shared" si="11"/>
        <v>0.00340000000000007</v>
      </c>
      <c r="S69" s="16"/>
      <c r="T69" s="16"/>
    </row>
    <row r="70" s="1" customFormat="1" customHeight="1" spans="1:20">
      <c r="A70" s="14">
        <v>119262</v>
      </c>
      <c r="B70" s="15" t="s">
        <v>174</v>
      </c>
      <c r="C70" s="14" t="s">
        <v>117</v>
      </c>
      <c r="D70" s="16" t="s">
        <v>69</v>
      </c>
      <c r="E70" s="16">
        <v>11.7</v>
      </c>
      <c r="F70" s="17" t="s">
        <v>139</v>
      </c>
      <c r="G70" s="18">
        <v>40</v>
      </c>
      <c r="H70" s="19">
        <v>2162.4</v>
      </c>
      <c r="I70" s="19">
        <f t="shared" si="6"/>
        <v>549.2496</v>
      </c>
      <c r="J70" s="29" t="s">
        <v>192</v>
      </c>
      <c r="K70" s="30">
        <v>35.5161290322581</v>
      </c>
      <c r="L70" s="31">
        <v>1396.31870967742</v>
      </c>
      <c r="M70" s="31">
        <f t="shared" si="7"/>
        <v>490.38713083871</v>
      </c>
      <c r="N70" s="32" t="s">
        <v>176</v>
      </c>
      <c r="O70" s="35">
        <f t="shared" si="8"/>
        <v>0.126248864668482</v>
      </c>
      <c r="P70" s="35">
        <f t="shared" si="9"/>
        <v>0.548643576150005</v>
      </c>
      <c r="Q70" s="40">
        <f t="shared" si="10"/>
        <v>58.8624691612902</v>
      </c>
      <c r="R70" s="33">
        <f t="shared" si="11"/>
        <v>-0.0972</v>
      </c>
      <c r="S70" s="41">
        <v>0</v>
      </c>
      <c r="T70" s="42" t="s">
        <v>25</v>
      </c>
    </row>
    <row r="71" s="1" customFormat="1" customHeight="1" spans="1:20">
      <c r="A71" s="14">
        <v>119262</v>
      </c>
      <c r="B71" s="15" t="s">
        <v>174</v>
      </c>
      <c r="C71" s="14" t="s">
        <v>117</v>
      </c>
      <c r="D71" s="16" t="s">
        <v>69</v>
      </c>
      <c r="E71" s="16">
        <v>11.14</v>
      </c>
      <c r="F71" s="17" t="s">
        <v>139</v>
      </c>
      <c r="G71" s="18">
        <v>49</v>
      </c>
      <c r="H71" s="19">
        <v>3554.24</v>
      </c>
      <c r="I71" s="19">
        <f t="shared" si="6"/>
        <v>1097.193888</v>
      </c>
      <c r="J71" s="29" t="s">
        <v>89</v>
      </c>
      <c r="K71" s="30">
        <v>35.5161290322581</v>
      </c>
      <c r="L71" s="31">
        <v>1396.31870967742</v>
      </c>
      <c r="M71" s="31">
        <f t="shared" si="7"/>
        <v>490.38713083871</v>
      </c>
      <c r="N71" s="32" t="s">
        <v>176</v>
      </c>
      <c r="O71" s="35">
        <f t="shared" si="8"/>
        <v>0.379654859218891</v>
      </c>
      <c r="P71" s="35">
        <f t="shared" si="9"/>
        <v>1.54543606367711</v>
      </c>
      <c r="Q71" s="40">
        <f t="shared" si="10"/>
        <v>606.80675716129</v>
      </c>
      <c r="R71" s="33">
        <f t="shared" si="11"/>
        <v>-0.0424999999999999</v>
      </c>
      <c r="S71" s="41">
        <f>Q71*0.3</f>
        <v>182.042027148387</v>
      </c>
      <c r="T71" s="16"/>
    </row>
    <row r="72" s="1" customFormat="1" customHeight="1" spans="1:20">
      <c r="A72" s="14">
        <v>707</v>
      </c>
      <c r="B72" s="15" t="s">
        <v>193</v>
      </c>
      <c r="C72" s="14" t="s">
        <v>194</v>
      </c>
      <c r="D72" s="16" t="s">
        <v>122</v>
      </c>
      <c r="E72" s="16">
        <v>11.5</v>
      </c>
      <c r="F72" s="17" t="s">
        <v>195</v>
      </c>
      <c r="G72" s="18">
        <v>199</v>
      </c>
      <c r="H72" s="19">
        <v>15422.8</v>
      </c>
      <c r="I72" s="19">
        <f t="shared" si="6"/>
        <v>4805.74448</v>
      </c>
      <c r="J72" s="29" t="s">
        <v>196</v>
      </c>
      <c r="K72" s="30">
        <v>146.387096774194</v>
      </c>
      <c r="L72" s="31">
        <v>10354.2209677419</v>
      </c>
      <c r="M72" s="31">
        <f t="shared" si="7"/>
        <v>3070.02651693547</v>
      </c>
      <c r="N72" s="32" t="s">
        <v>197</v>
      </c>
      <c r="O72" s="35">
        <f t="shared" si="8"/>
        <v>0.359409431467603</v>
      </c>
      <c r="P72" s="35">
        <f t="shared" si="9"/>
        <v>0.489518144150972</v>
      </c>
      <c r="Q72" s="40">
        <f t="shared" si="10"/>
        <v>1735.71796306453</v>
      </c>
      <c r="R72" s="33">
        <f t="shared" si="11"/>
        <v>0.0151</v>
      </c>
      <c r="S72" s="41">
        <f>Q72*0.2</f>
        <v>347.143592612905</v>
      </c>
      <c r="T72" s="16"/>
    </row>
    <row r="73" s="1" customFormat="1" customHeight="1" spans="1:20">
      <c r="A73" s="14">
        <v>707</v>
      </c>
      <c r="B73" s="15" t="s">
        <v>193</v>
      </c>
      <c r="C73" s="14" t="s">
        <v>194</v>
      </c>
      <c r="D73" s="16" t="s">
        <v>122</v>
      </c>
      <c r="E73" s="16">
        <v>11.12</v>
      </c>
      <c r="F73" s="17" t="s">
        <v>195</v>
      </c>
      <c r="G73" s="18">
        <v>170</v>
      </c>
      <c r="H73" s="19">
        <v>10389.55</v>
      </c>
      <c r="I73" s="19">
        <f t="shared" si="6"/>
        <v>3319.461225</v>
      </c>
      <c r="J73" s="29" t="s">
        <v>198</v>
      </c>
      <c r="K73" s="30">
        <v>146.387096774194</v>
      </c>
      <c r="L73" s="31">
        <v>10354.2209677419</v>
      </c>
      <c r="M73" s="31">
        <f t="shared" si="7"/>
        <v>3070.02651693547</v>
      </c>
      <c r="N73" s="32" t="s">
        <v>197</v>
      </c>
      <c r="O73" s="33">
        <f t="shared" si="8"/>
        <v>0.161304539444686</v>
      </c>
      <c r="P73" s="33">
        <f t="shared" si="9"/>
        <v>0.00341204155949208</v>
      </c>
      <c r="Q73" s="40">
        <f t="shared" si="10"/>
        <v>249.434708064527</v>
      </c>
      <c r="R73" s="33">
        <f t="shared" si="11"/>
        <v>0.023</v>
      </c>
      <c r="S73" s="16"/>
      <c r="T73" s="16"/>
    </row>
    <row r="74" s="1" customFormat="1" customHeight="1" spans="1:20">
      <c r="A74" s="14">
        <v>712</v>
      </c>
      <c r="B74" s="15" t="s">
        <v>199</v>
      </c>
      <c r="C74" s="14" t="s">
        <v>194</v>
      </c>
      <c r="D74" s="16" t="s">
        <v>122</v>
      </c>
      <c r="E74" s="16">
        <v>11.5</v>
      </c>
      <c r="F74" s="17" t="s">
        <v>200</v>
      </c>
      <c r="G74" s="18">
        <v>197</v>
      </c>
      <c r="H74" s="19">
        <v>12227.7</v>
      </c>
      <c r="I74" s="19">
        <f t="shared" si="6"/>
        <v>3557.03793</v>
      </c>
      <c r="J74" s="29" t="s">
        <v>201</v>
      </c>
      <c r="K74" s="30">
        <v>161.354838709677</v>
      </c>
      <c r="L74" s="31">
        <v>9029.37935483871</v>
      </c>
      <c r="M74" s="31">
        <f t="shared" si="7"/>
        <v>2999.55982167742</v>
      </c>
      <c r="N74" s="32" t="s">
        <v>160</v>
      </c>
      <c r="O74" s="35">
        <f t="shared" si="8"/>
        <v>0.220911635345865</v>
      </c>
      <c r="P74" s="35">
        <f t="shared" si="9"/>
        <v>0.354212678355059</v>
      </c>
      <c r="Q74" s="40">
        <f t="shared" si="10"/>
        <v>557.478108322581</v>
      </c>
      <c r="R74" s="33">
        <f t="shared" si="11"/>
        <v>-0.0413</v>
      </c>
      <c r="S74" s="41">
        <f t="shared" ref="S74:S78" si="12">Q74*0.1</f>
        <v>55.7478108322581</v>
      </c>
      <c r="T74" s="16"/>
    </row>
    <row r="75" s="1" customFormat="1" customHeight="1" spans="1:20">
      <c r="A75" s="17">
        <v>349</v>
      </c>
      <c r="B75" s="43" t="s">
        <v>187</v>
      </c>
      <c r="C75" s="14" t="s">
        <v>117</v>
      </c>
      <c r="D75" s="16" t="s">
        <v>63</v>
      </c>
      <c r="E75" s="16">
        <v>11.11</v>
      </c>
      <c r="F75" s="17" t="s">
        <v>188</v>
      </c>
      <c r="G75" s="18">
        <v>67</v>
      </c>
      <c r="H75" s="19">
        <v>6228.38</v>
      </c>
      <c r="I75" s="19">
        <f t="shared" si="6"/>
        <v>975.987146</v>
      </c>
      <c r="J75" s="29" t="s">
        <v>202</v>
      </c>
      <c r="K75" s="30">
        <v>76.6774193548387</v>
      </c>
      <c r="L75" s="31">
        <v>3956.95322580645</v>
      </c>
      <c r="M75" s="31">
        <f t="shared" si="7"/>
        <v>1257.12403983871</v>
      </c>
      <c r="N75" s="32" t="s">
        <v>190</v>
      </c>
      <c r="O75" s="34">
        <f t="shared" si="8"/>
        <v>-0.12620950778292</v>
      </c>
      <c r="P75" s="35">
        <f t="shared" si="9"/>
        <v>0.574034274496793</v>
      </c>
      <c r="Q75" s="40">
        <f t="shared" si="10"/>
        <v>-281.136893838709</v>
      </c>
      <c r="R75" s="33">
        <f t="shared" si="11"/>
        <v>-0.161</v>
      </c>
      <c r="S75" s="41">
        <v>0</v>
      </c>
      <c r="T75" s="42" t="s">
        <v>25</v>
      </c>
    </row>
    <row r="76" s="1" customFormat="1" customHeight="1" spans="1:20">
      <c r="A76" s="14">
        <v>546</v>
      </c>
      <c r="B76" s="15" t="s">
        <v>203</v>
      </c>
      <c r="C76" s="14" t="s">
        <v>194</v>
      </c>
      <c r="D76" s="16" t="s">
        <v>20</v>
      </c>
      <c r="E76" s="16">
        <v>11.4</v>
      </c>
      <c r="F76" s="17" t="s">
        <v>204</v>
      </c>
      <c r="G76" s="18">
        <v>208</v>
      </c>
      <c r="H76" s="19">
        <v>12285.42</v>
      </c>
      <c r="I76" s="19">
        <f t="shared" si="6"/>
        <v>4623.003546</v>
      </c>
      <c r="J76" s="29" t="s">
        <v>205</v>
      </c>
      <c r="K76" s="30">
        <v>142.193548387097</v>
      </c>
      <c r="L76" s="31">
        <v>9109.48387096774</v>
      </c>
      <c r="M76" s="31">
        <f t="shared" si="7"/>
        <v>2986.99976129032</v>
      </c>
      <c r="N76" s="32" t="s">
        <v>206</v>
      </c>
      <c r="O76" s="35">
        <f t="shared" si="8"/>
        <v>0.462794918330306</v>
      </c>
      <c r="P76" s="35">
        <f t="shared" si="9"/>
        <v>0.348640622676119</v>
      </c>
      <c r="Q76" s="40">
        <f t="shared" si="10"/>
        <v>1636.00378470968</v>
      </c>
      <c r="R76" s="33">
        <f t="shared" si="11"/>
        <v>0.0484000000000001</v>
      </c>
      <c r="S76" s="41">
        <f t="shared" si="12"/>
        <v>163.600378470968</v>
      </c>
      <c r="T76" s="16"/>
    </row>
    <row r="77" s="1" customFormat="1" customHeight="1" spans="1:20">
      <c r="A77" s="14">
        <v>546</v>
      </c>
      <c r="B77" s="15" t="s">
        <v>203</v>
      </c>
      <c r="C77" s="14" t="s">
        <v>194</v>
      </c>
      <c r="D77" s="16" t="s">
        <v>20</v>
      </c>
      <c r="E77" s="16">
        <v>11.11</v>
      </c>
      <c r="F77" s="17" t="s">
        <v>204</v>
      </c>
      <c r="G77" s="18">
        <v>174</v>
      </c>
      <c r="H77" s="19">
        <v>19682.64</v>
      </c>
      <c r="I77" s="19">
        <f t="shared" si="6"/>
        <v>5200.153488</v>
      </c>
      <c r="J77" s="29" t="s">
        <v>207</v>
      </c>
      <c r="K77" s="30">
        <v>142.193548387097</v>
      </c>
      <c r="L77" s="31">
        <v>9109.48387096774</v>
      </c>
      <c r="M77" s="31">
        <f t="shared" si="7"/>
        <v>2986.99976129032</v>
      </c>
      <c r="N77" s="32" t="s">
        <v>206</v>
      </c>
      <c r="O77" s="35">
        <f t="shared" si="8"/>
        <v>0.223684210526314</v>
      </c>
      <c r="P77" s="35">
        <f t="shared" si="9"/>
        <v>1.16067565174898</v>
      </c>
      <c r="Q77" s="40">
        <f t="shared" si="10"/>
        <v>2213.15372670968</v>
      </c>
      <c r="R77" s="33">
        <f t="shared" si="11"/>
        <v>-0.0637</v>
      </c>
      <c r="S77" s="41">
        <v>0</v>
      </c>
      <c r="T77" s="42" t="s">
        <v>25</v>
      </c>
    </row>
    <row r="78" s="1" customFormat="1" customHeight="1" spans="1:20">
      <c r="A78" s="14">
        <v>511</v>
      </c>
      <c r="B78" s="15" t="s">
        <v>208</v>
      </c>
      <c r="C78" s="14" t="s">
        <v>194</v>
      </c>
      <c r="D78" s="16" t="s">
        <v>20</v>
      </c>
      <c r="E78" s="16">
        <v>11.4</v>
      </c>
      <c r="F78" s="17" t="s">
        <v>204</v>
      </c>
      <c r="G78" s="18">
        <v>160</v>
      </c>
      <c r="H78" s="19">
        <v>9625.2</v>
      </c>
      <c r="I78" s="19">
        <f t="shared" si="6"/>
        <v>3805.80408</v>
      </c>
      <c r="J78" s="29" t="s">
        <v>209</v>
      </c>
      <c r="K78" s="30">
        <v>129.41935483871</v>
      </c>
      <c r="L78" s="31">
        <v>7927.17161290323</v>
      </c>
      <c r="M78" s="31">
        <f t="shared" si="7"/>
        <v>2378.94420103226</v>
      </c>
      <c r="N78" s="32" t="s">
        <v>210</v>
      </c>
      <c r="O78" s="35">
        <f t="shared" si="8"/>
        <v>0.236291126620136</v>
      </c>
      <c r="P78" s="35">
        <f t="shared" si="9"/>
        <v>0.214203560868148</v>
      </c>
      <c r="Q78" s="40">
        <f t="shared" si="10"/>
        <v>1426.85987896774</v>
      </c>
      <c r="R78" s="33">
        <f t="shared" si="11"/>
        <v>0.0952999999999999</v>
      </c>
      <c r="S78" s="41">
        <f t="shared" si="12"/>
        <v>142.685987896774</v>
      </c>
      <c r="T78" s="16"/>
    </row>
    <row r="79" s="1" customFormat="1" customHeight="1" spans="1:20">
      <c r="A79" s="14">
        <v>511</v>
      </c>
      <c r="B79" s="15" t="s">
        <v>208</v>
      </c>
      <c r="C79" s="14" t="s">
        <v>194</v>
      </c>
      <c r="D79" s="16" t="s">
        <v>20</v>
      </c>
      <c r="E79" s="16">
        <v>11.11</v>
      </c>
      <c r="F79" s="17" t="s">
        <v>204</v>
      </c>
      <c r="G79" s="18">
        <v>173</v>
      </c>
      <c r="H79" s="19">
        <v>15769.98</v>
      </c>
      <c r="I79" s="19">
        <f t="shared" si="6"/>
        <v>3893.608062</v>
      </c>
      <c r="J79" s="29" t="s">
        <v>211</v>
      </c>
      <c r="K79" s="30">
        <v>129.41935483871</v>
      </c>
      <c r="L79" s="31">
        <v>7927.17161290323</v>
      </c>
      <c r="M79" s="31">
        <f t="shared" si="7"/>
        <v>2378.94420103226</v>
      </c>
      <c r="N79" s="32" t="s">
        <v>210</v>
      </c>
      <c r="O79" s="35">
        <f t="shared" si="8"/>
        <v>0.336739780658023</v>
      </c>
      <c r="P79" s="35">
        <f t="shared" si="9"/>
        <v>0.989357714210559</v>
      </c>
      <c r="Q79" s="40">
        <f t="shared" si="10"/>
        <v>1514.66386096774</v>
      </c>
      <c r="R79" s="33">
        <f t="shared" si="11"/>
        <v>-0.0532</v>
      </c>
      <c r="S79" s="41">
        <v>0</v>
      </c>
      <c r="T79" s="42" t="s">
        <v>25</v>
      </c>
    </row>
    <row r="80" s="1" customFormat="1" customHeight="1" spans="1:20">
      <c r="A80" s="14">
        <v>387</v>
      </c>
      <c r="B80" s="15" t="s">
        <v>212</v>
      </c>
      <c r="C80" s="14" t="s">
        <v>194</v>
      </c>
      <c r="D80" s="16" t="s">
        <v>20</v>
      </c>
      <c r="E80" s="16">
        <v>11.4</v>
      </c>
      <c r="F80" s="17" t="s">
        <v>204</v>
      </c>
      <c r="G80" s="18">
        <v>152</v>
      </c>
      <c r="H80" s="19">
        <v>8732.28</v>
      </c>
      <c r="I80" s="19">
        <f t="shared" si="6"/>
        <v>1987.466928</v>
      </c>
      <c r="J80" s="29" t="s">
        <v>213</v>
      </c>
      <c r="K80" s="30">
        <v>119.806451612903</v>
      </c>
      <c r="L80" s="31">
        <v>7438.72</v>
      </c>
      <c r="M80" s="31">
        <f t="shared" si="7"/>
        <v>1948.94464</v>
      </c>
      <c r="N80" s="32" t="s">
        <v>214</v>
      </c>
      <c r="O80" s="33">
        <f t="shared" si="8"/>
        <v>0.268712977921381</v>
      </c>
      <c r="P80" s="33">
        <f t="shared" si="9"/>
        <v>0.173895508904758</v>
      </c>
      <c r="Q80" s="40">
        <f t="shared" si="10"/>
        <v>38.5222880000001</v>
      </c>
      <c r="R80" s="33">
        <f t="shared" si="11"/>
        <v>-0.0344</v>
      </c>
      <c r="S80" s="16"/>
      <c r="T80" s="16"/>
    </row>
    <row r="81" s="1" customFormat="1" customHeight="1" spans="1:20">
      <c r="A81" s="14">
        <v>377</v>
      </c>
      <c r="B81" s="15" t="s">
        <v>215</v>
      </c>
      <c r="C81" s="14" t="s">
        <v>194</v>
      </c>
      <c r="D81" s="16" t="s">
        <v>20</v>
      </c>
      <c r="E81" s="16">
        <v>11.2</v>
      </c>
      <c r="F81" s="17" t="s">
        <v>216</v>
      </c>
      <c r="G81" s="18">
        <v>117</v>
      </c>
      <c r="H81" s="19">
        <v>5596.2</v>
      </c>
      <c r="I81" s="19">
        <f t="shared" si="6"/>
        <v>2005.67808</v>
      </c>
      <c r="J81" s="29" t="s">
        <v>217</v>
      </c>
      <c r="K81" s="30">
        <v>126.967741935484</v>
      </c>
      <c r="L81" s="31">
        <v>6679.96096774194</v>
      </c>
      <c r="M81" s="31">
        <f t="shared" si="7"/>
        <v>2134.24752919355</v>
      </c>
      <c r="N81" s="32" t="s">
        <v>198</v>
      </c>
      <c r="O81" s="33">
        <f t="shared" si="8"/>
        <v>-0.0785060975609765</v>
      </c>
      <c r="P81" s="33">
        <f t="shared" si="9"/>
        <v>-0.162240613826265</v>
      </c>
      <c r="Q81" s="40">
        <f t="shared" si="10"/>
        <v>-128.56944919355</v>
      </c>
      <c r="R81" s="33">
        <f t="shared" si="11"/>
        <v>0.0389</v>
      </c>
      <c r="S81" s="16"/>
      <c r="T81" s="16"/>
    </row>
    <row r="82" s="1" customFormat="1" customHeight="1" spans="1:20">
      <c r="A82" s="14">
        <v>387</v>
      </c>
      <c r="B82" s="15" t="s">
        <v>212</v>
      </c>
      <c r="C82" s="14" t="s">
        <v>194</v>
      </c>
      <c r="D82" s="16" t="s">
        <v>20</v>
      </c>
      <c r="E82" s="16">
        <v>11.11</v>
      </c>
      <c r="F82" s="17" t="s">
        <v>204</v>
      </c>
      <c r="G82" s="18">
        <v>118</v>
      </c>
      <c r="H82" s="19">
        <v>9406.26</v>
      </c>
      <c r="I82" s="19">
        <f t="shared" si="6"/>
        <v>2164.380426</v>
      </c>
      <c r="J82" s="29" t="s">
        <v>218</v>
      </c>
      <c r="K82" s="30">
        <v>119.806451612903</v>
      </c>
      <c r="L82" s="31">
        <v>7438.72</v>
      </c>
      <c r="M82" s="31">
        <f t="shared" si="7"/>
        <v>1948.94464</v>
      </c>
      <c r="N82" s="32" t="s">
        <v>214</v>
      </c>
      <c r="O82" s="34">
        <f t="shared" si="8"/>
        <v>-0.0150780829294543</v>
      </c>
      <c r="P82" s="35">
        <f t="shared" si="9"/>
        <v>0.264499806418309</v>
      </c>
      <c r="Q82" s="40">
        <f t="shared" si="10"/>
        <v>215.435786</v>
      </c>
      <c r="R82" s="33">
        <f t="shared" si="11"/>
        <v>-0.0319</v>
      </c>
      <c r="S82" s="41">
        <v>0</v>
      </c>
      <c r="T82" s="42" t="s">
        <v>25</v>
      </c>
    </row>
    <row r="83" s="1" customFormat="1" customHeight="1" spans="1:20">
      <c r="A83" s="14">
        <v>737</v>
      </c>
      <c r="B83" s="15" t="s">
        <v>219</v>
      </c>
      <c r="C83" s="14" t="s">
        <v>194</v>
      </c>
      <c r="D83" s="16" t="s">
        <v>20</v>
      </c>
      <c r="E83" s="16">
        <v>11.4</v>
      </c>
      <c r="F83" s="17" t="s">
        <v>220</v>
      </c>
      <c r="G83" s="18">
        <v>114</v>
      </c>
      <c r="H83" s="19">
        <v>5016</v>
      </c>
      <c r="I83" s="19">
        <f t="shared" si="6"/>
        <v>1981.8216</v>
      </c>
      <c r="J83" s="29" t="s">
        <v>221</v>
      </c>
      <c r="K83" s="30">
        <v>107.161290322581</v>
      </c>
      <c r="L83" s="31">
        <v>6540.79064516129</v>
      </c>
      <c r="M83" s="31">
        <f t="shared" si="7"/>
        <v>1953.73416570968</v>
      </c>
      <c r="N83" s="32" t="s">
        <v>222</v>
      </c>
      <c r="O83" s="33">
        <f t="shared" si="8"/>
        <v>0.063816977724259</v>
      </c>
      <c r="P83" s="33">
        <f t="shared" si="9"/>
        <v>-0.233120233910757</v>
      </c>
      <c r="Q83" s="40">
        <f t="shared" si="10"/>
        <v>28.0874342903226</v>
      </c>
      <c r="R83" s="33">
        <f t="shared" si="11"/>
        <v>0.0964</v>
      </c>
      <c r="S83" s="16"/>
      <c r="T83" s="16"/>
    </row>
    <row r="84" s="1" customFormat="1" customHeight="1" spans="1:20">
      <c r="A84" s="14">
        <v>737</v>
      </c>
      <c r="B84" s="15" t="s">
        <v>219</v>
      </c>
      <c r="C84" s="14" t="s">
        <v>194</v>
      </c>
      <c r="D84" s="16" t="s">
        <v>20</v>
      </c>
      <c r="E84" s="16">
        <v>11.11</v>
      </c>
      <c r="F84" s="17" t="s">
        <v>220</v>
      </c>
      <c r="G84" s="18">
        <v>154</v>
      </c>
      <c r="H84" s="19">
        <v>23856.23</v>
      </c>
      <c r="I84" s="19">
        <f t="shared" si="6"/>
        <v>5777.978906</v>
      </c>
      <c r="J84" s="29" t="s">
        <v>223</v>
      </c>
      <c r="K84" s="30">
        <v>107.161290322581</v>
      </c>
      <c r="L84" s="31">
        <v>6540.79064516129</v>
      </c>
      <c r="M84" s="31">
        <f t="shared" si="7"/>
        <v>1953.73416570968</v>
      </c>
      <c r="N84" s="32" t="s">
        <v>222</v>
      </c>
      <c r="O84" s="35">
        <f t="shared" si="8"/>
        <v>0.437086092715227</v>
      </c>
      <c r="P84" s="35">
        <f t="shared" si="9"/>
        <v>2.64730065434035</v>
      </c>
      <c r="Q84" s="40">
        <f t="shared" si="10"/>
        <v>3824.24474029032</v>
      </c>
      <c r="R84" s="33">
        <f t="shared" si="11"/>
        <v>-0.0565</v>
      </c>
      <c r="S84" s="41">
        <v>0</v>
      </c>
      <c r="T84" s="42" t="s">
        <v>25</v>
      </c>
    </row>
    <row r="85" s="1" customFormat="1" customHeight="1" spans="1:20">
      <c r="A85" s="14">
        <v>105751</v>
      </c>
      <c r="B85" s="15" t="s">
        <v>224</v>
      </c>
      <c r="C85" s="14" t="s">
        <v>194</v>
      </c>
      <c r="D85" s="16" t="s">
        <v>31</v>
      </c>
      <c r="E85" s="16">
        <v>11.4</v>
      </c>
      <c r="F85" s="17" t="s">
        <v>225</v>
      </c>
      <c r="G85" s="18">
        <v>105</v>
      </c>
      <c r="H85" s="19">
        <v>6764.96</v>
      </c>
      <c r="I85" s="19">
        <f t="shared" si="6"/>
        <v>2003.104656</v>
      </c>
      <c r="J85" s="29" t="s">
        <v>226</v>
      </c>
      <c r="K85" s="30">
        <v>98.7096774193548</v>
      </c>
      <c r="L85" s="31">
        <v>6039.46387096774</v>
      </c>
      <c r="M85" s="31">
        <f t="shared" si="7"/>
        <v>1868.00617529032</v>
      </c>
      <c r="N85" s="32" t="s">
        <v>227</v>
      </c>
      <c r="O85" s="33">
        <f t="shared" si="8"/>
        <v>0.0637254901960788</v>
      </c>
      <c r="P85" s="33">
        <f t="shared" si="9"/>
        <v>0.120125915897897</v>
      </c>
      <c r="Q85" s="40">
        <f t="shared" si="10"/>
        <v>135.098480709678</v>
      </c>
      <c r="R85" s="33">
        <f t="shared" si="11"/>
        <v>-0.0132</v>
      </c>
      <c r="S85" s="16"/>
      <c r="T85" s="16"/>
    </row>
    <row r="86" s="1" customFormat="1" customHeight="1" spans="1:20">
      <c r="A86" s="17">
        <v>106485</v>
      </c>
      <c r="B86" s="43" t="s">
        <v>182</v>
      </c>
      <c r="C86" s="14" t="s">
        <v>117</v>
      </c>
      <c r="D86" s="16" t="s">
        <v>63</v>
      </c>
      <c r="E86" s="44">
        <v>11.1</v>
      </c>
      <c r="F86" s="17" t="s">
        <v>183</v>
      </c>
      <c r="G86" s="18">
        <v>88</v>
      </c>
      <c r="H86" s="19">
        <v>7425.87</v>
      </c>
      <c r="I86" s="19">
        <f t="shared" si="6"/>
        <v>1452.500172</v>
      </c>
      <c r="J86" s="29" t="s">
        <v>228</v>
      </c>
      <c r="K86" s="47">
        <v>70.1612903225806</v>
      </c>
      <c r="L86" s="48">
        <v>3691.04838709677</v>
      </c>
      <c r="M86" s="31">
        <f t="shared" si="7"/>
        <v>710.895919354838</v>
      </c>
      <c r="N86" s="32" t="s">
        <v>185</v>
      </c>
      <c r="O86" s="35">
        <f t="shared" si="8"/>
        <v>0.254252873563219</v>
      </c>
      <c r="P86" s="35">
        <f t="shared" si="9"/>
        <v>1.0118592934082</v>
      </c>
      <c r="Q86" s="40">
        <f t="shared" si="10"/>
        <v>741.604252645162</v>
      </c>
      <c r="R86" s="33">
        <f t="shared" si="11"/>
        <v>0.00299999999999997</v>
      </c>
      <c r="S86" s="41">
        <v>0</v>
      </c>
      <c r="T86" s="42" t="s">
        <v>25</v>
      </c>
    </row>
    <row r="87" s="1" customFormat="1" customHeight="1" spans="1:20">
      <c r="A87" s="14">
        <v>515</v>
      </c>
      <c r="B87" s="15" t="s">
        <v>229</v>
      </c>
      <c r="C87" s="14" t="s">
        <v>194</v>
      </c>
      <c r="D87" s="16" t="s">
        <v>31</v>
      </c>
      <c r="E87" s="17">
        <v>11.3</v>
      </c>
      <c r="F87" s="17" t="s">
        <v>230</v>
      </c>
      <c r="G87" s="18">
        <v>151</v>
      </c>
      <c r="H87" s="19">
        <v>8895.65</v>
      </c>
      <c r="I87" s="19">
        <f t="shared" si="6"/>
        <v>2478.32809</v>
      </c>
      <c r="J87" s="29">
        <v>0.2786</v>
      </c>
      <c r="K87" s="30">
        <v>99.1612903225806</v>
      </c>
      <c r="L87" s="31">
        <v>5719.66161290323</v>
      </c>
      <c r="M87" s="31">
        <f t="shared" si="7"/>
        <v>1536.8730753871</v>
      </c>
      <c r="N87" s="32" t="s">
        <v>231</v>
      </c>
      <c r="O87" s="35">
        <f t="shared" si="8"/>
        <v>0.5227716330514</v>
      </c>
      <c r="P87" s="35">
        <f t="shared" si="9"/>
        <v>0.555275574333265</v>
      </c>
      <c r="Q87" s="40">
        <f t="shared" si="10"/>
        <v>941.455014612902</v>
      </c>
      <c r="R87" s="33">
        <f t="shared" si="11"/>
        <v>0.00990000000000002</v>
      </c>
      <c r="S87" s="41">
        <f t="shared" ref="S87:S91" si="13">Q87*0.1</f>
        <v>94.1455014612902</v>
      </c>
      <c r="T87" s="16"/>
    </row>
    <row r="88" s="1" customFormat="1" customHeight="1" spans="1:20">
      <c r="A88" s="14">
        <v>377</v>
      </c>
      <c r="B88" s="15" t="s">
        <v>215</v>
      </c>
      <c r="C88" s="14" t="s">
        <v>194</v>
      </c>
      <c r="D88" s="16" t="s">
        <v>20</v>
      </c>
      <c r="E88" s="16">
        <v>11.9</v>
      </c>
      <c r="F88" s="17" t="s">
        <v>216</v>
      </c>
      <c r="G88" s="18">
        <v>113</v>
      </c>
      <c r="H88" s="19">
        <v>7228.36</v>
      </c>
      <c r="I88" s="19">
        <f t="shared" si="6"/>
        <v>2024.663636</v>
      </c>
      <c r="J88" s="29" t="s">
        <v>232</v>
      </c>
      <c r="K88" s="30">
        <v>126.967741935484</v>
      </c>
      <c r="L88" s="31">
        <v>6679.96096774194</v>
      </c>
      <c r="M88" s="31">
        <f t="shared" si="7"/>
        <v>2134.24752919355</v>
      </c>
      <c r="N88" s="32" t="s">
        <v>198</v>
      </c>
      <c r="O88" s="33">
        <f t="shared" si="8"/>
        <v>-0.110010162601627</v>
      </c>
      <c r="P88" s="33">
        <f t="shared" si="9"/>
        <v>0.0820961432119621</v>
      </c>
      <c r="Q88" s="40">
        <f t="shared" si="10"/>
        <v>-109.58389319355</v>
      </c>
      <c r="R88" s="33">
        <f t="shared" si="11"/>
        <v>-0.0394</v>
      </c>
      <c r="S88" s="16"/>
      <c r="T88" s="42"/>
    </row>
    <row r="89" s="1" customFormat="1" customHeight="1" spans="1:20">
      <c r="A89" s="14">
        <v>103639</v>
      </c>
      <c r="B89" s="15" t="s">
        <v>233</v>
      </c>
      <c r="C89" s="14" t="s">
        <v>194</v>
      </c>
      <c r="D89" s="16" t="s">
        <v>31</v>
      </c>
      <c r="E89" s="16">
        <v>11.2</v>
      </c>
      <c r="F89" s="17" t="s">
        <v>234</v>
      </c>
      <c r="G89" s="18">
        <v>127</v>
      </c>
      <c r="H89" s="19">
        <v>7712.71</v>
      </c>
      <c r="I89" s="19">
        <f t="shared" si="6"/>
        <v>2697.134687</v>
      </c>
      <c r="J89" s="29" t="s">
        <v>235</v>
      </c>
      <c r="K89" s="30">
        <v>91.0645161290323</v>
      </c>
      <c r="L89" s="31">
        <v>5400.28064516129</v>
      </c>
      <c r="M89" s="31">
        <f t="shared" si="7"/>
        <v>1671.38685967742</v>
      </c>
      <c r="N89" s="32" t="s">
        <v>236</v>
      </c>
      <c r="O89" s="35">
        <f t="shared" si="8"/>
        <v>0.394615657102373</v>
      </c>
      <c r="P89" s="35">
        <f t="shared" si="9"/>
        <v>0.428205403900753</v>
      </c>
      <c r="Q89" s="40">
        <f t="shared" si="10"/>
        <v>1025.74782732258</v>
      </c>
      <c r="R89" s="33">
        <f t="shared" si="11"/>
        <v>0.0402</v>
      </c>
      <c r="S89" s="41">
        <f t="shared" si="13"/>
        <v>102.574782732258</v>
      </c>
      <c r="T89" s="16"/>
    </row>
    <row r="90" s="1" customFormat="1" customHeight="1" spans="1:20">
      <c r="A90" s="14">
        <v>105751</v>
      </c>
      <c r="B90" s="15" t="s">
        <v>224</v>
      </c>
      <c r="C90" s="14" t="s">
        <v>194</v>
      </c>
      <c r="D90" s="16" t="s">
        <v>31</v>
      </c>
      <c r="E90" s="16">
        <v>11.11</v>
      </c>
      <c r="F90" s="17" t="s">
        <v>225</v>
      </c>
      <c r="G90" s="18">
        <v>88</v>
      </c>
      <c r="H90" s="19">
        <v>8524.34</v>
      </c>
      <c r="I90" s="19">
        <f t="shared" si="6"/>
        <v>2601.628568</v>
      </c>
      <c r="J90" s="29" t="s">
        <v>238</v>
      </c>
      <c r="K90" s="30">
        <v>98.7096774193548</v>
      </c>
      <c r="L90" s="31">
        <v>6039.46387096774</v>
      </c>
      <c r="M90" s="31">
        <f t="shared" si="7"/>
        <v>1868.00617529032</v>
      </c>
      <c r="N90" s="32" t="s">
        <v>227</v>
      </c>
      <c r="O90" s="34">
        <f t="shared" si="8"/>
        <v>-0.108496732026143</v>
      </c>
      <c r="P90" s="35">
        <f t="shared" si="9"/>
        <v>0.411439853291828</v>
      </c>
      <c r="Q90" s="40">
        <f t="shared" si="10"/>
        <v>733.622392709678</v>
      </c>
      <c r="R90" s="33">
        <f t="shared" si="11"/>
        <v>-0.00410000000000005</v>
      </c>
      <c r="S90" s="41">
        <v>0</v>
      </c>
      <c r="T90" s="42" t="s">
        <v>25</v>
      </c>
    </row>
    <row r="91" s="1" customFormat="1" customHeight="1" spans="1:20">
      <c r="A91" s="14">
        <v>733</v>
      </c>
      <c r="B91" s="15" t="s">
        <v>239</v>
      </c>
      <c r="C91" s="14" t="s">
        <v>194</v>
      </c>
      <c r="D91" s="16" t="s">
        <v>63</v>
      </c>
      <c r="E91" s="16">
        <v>11.4</v>
      </c>
      <c r="F91" s="17" t="s">
        <v>240</v>
      </c>
      <c r="G91" s="18">
        <v>70</v>
      </c>
      <c r="H91" s="19">
        <v>6408.62</v>
      </c>
      <c r="I91" s="19">
        <f t="shared" si="6"/>
        <v>2035.377712</v>
      </c>
      <c r="J91" s="29" t="s">
        <v>241</v>
      </c>
      <c r="K91" s="30">
        <v>72.1290322580645</v>
      </c>
      <c r="L91" s="31">
        <v>4563.53741935484</v>
      </c>
      <c r="M91" s="31">
        <f t="shared" si="7"/>
        <v>1505.05464090323</v>
      </c>
      <c r="N91" s="32" t="s">
        <v>242</v>
      </c>
      <c r="O91" s="34">
        <f t="shared" si="8"/>
        <v>-0.0295169946332735</v>
      </c>
      <c r="P91" s="35">
        <f t="shared" si="9"/>
        <v>0.404309729732863</v>
      </c>
      <c r="Q91" s="40">
        <f t="shared" si="10"/>
        <v>530.323071096774</v>
      </c>
      <c r="R91" s="33">
        <f t="shared" si="11"/>
        <v>-0.0122</v>
      </c>
      <c r="S91" s="41">
        <f t="shared" si="13"/>
        <v>53.0323071096774</v>
      </c>
      <c r="T91" s="16"/>
    </row>
    <row r="92" s="1" customFormat="1" customHeight="1" spans="1:20">
      <c r="A92" s="14">
        <v>712</v>
      </c>
      <c r="B92" s="15" t="s">
        <v>199</v>
      </c>
      <c r="C92" s="14" t="s">
        <v>194</v>
      </c>
      <c r="D92" s="16" t="s">
        <v>122</v>
      </c>
      <c r="E92" s="16">
        <v>11.12</v>
      </c>
      <c r="F92" s="17" t="s">
        <v>200</v>
      </c>
      <c r="G92" s="18">
        <v>173</v>
      </c>
      <c r="H92" s="19">
        <v>7838.74</v>
      </c>
      <c r="I92" s="19">
        <f t="shared" si="6"/>
        <v>2309.292804</v>
      </c>
      <c r="J92" s="29" t="s">
        <v>243</v>
      </c>
      <c r="K92" s="30">
        <v>161.354838709677</v>
      </c>
      <c r="L92" s="31">
        <v>9029.37935483871</v>
      </c>
      <c r="M92" s="31">
        <f t="shared" si="7"/>
        <v>2999.55982167742</v>
      </c>
      <c r="N92" s="32" t="s">
        <v>160</v>
      </c>
      <c r="O92" s="33">
        <f t="shared" si="8"/>
        <v>0.0721711315473838</v>
      </c>
      <c r="P92" s="33">
        <f t="shared" si="9"/>
        <v>-0.131862812276313</v>
      </c>
      <c r="Q92" s="40">
        <f t="shared" si="10"/>
        <v>-690.267017677419</v>
      </c>
      <c r="R92" s="33">
        <f t="shared" si="11"/>
        <v>-0.0376</v>
      </c>
      <c r="S92" s="16"/>
      <c r="T92" s="16"/>
    </row>
    <row r="93" s="1" customFormat="1" customHeight="1" spans="1:20">
      <c r="A93" s="14">
        <v>355</v>
      </c>
      <c r="B93" s="15" t="s">
        <v>244</v>
      </c>
      <c r="C93" s="14" t="s">
        <v>194</v>
      </c>
      <c r="D93" s="16" t="s">
        <v>44</v>
      </c>
      <c r="E93" s="16">
        <v>11.5</v>
      </c>
      <c r="F93" s="17" t="s">
        <v>195</v>
      </c>
      <c r="G93" s="18">
        <v>71</v>
      </c>
      <c r="H93" s="19">
        <v>3679.74</v>
      </c>
      <c r="I93" s="19">
        <f t="shared" si="6"/>
        <v>1321.762608</v>
      </c>
      <c r="J93" s="29" t="s">
        <v>245</v>
      </c>
      <c r="K93" s="30">
        <v>71.1935483870968</v>
      </c>
      <c r="L93" s="31">
        <v>4475.11806451613</v>
      </c>
      <c r="M93" s="31">
        <f t="shared" si="7"/>
        <v>1277.64620741936</v>
      </c>
      <c r="N93" s="32" t="s">
        <v>246</v>
      </c>
      <c r="O93" s="33">
        <f t="shared" si="8"/>
        <v>-0.00271862256456761</v>
      </c>
      <c r="P93" s="33">
        <f t="shared" si="9"/>
        <v>-0.177733425811221</v>
      </c>
      <c r="Q93" s="40">
        <f t="shared" si="10"/>
        <v>44.1164005806447</v>
      </c>
      <c r="R93" s="33">
        <f t="shared" si="11"/>
        <v>0.0737</v>
      </c>
      <c r="S93" s="16"/>
      <c r="T93" s="16"/>
    </row>
    <row r="94" s="1" customFormat="1" customHeight="1" spans="1:20">
      <c r="A94" s="14">
        <v>103639</v>
      </c>
      <c r="B94" s="15" t="s">
        <v>233</v>
      </c>
      <c r="C94" s="14" t="s">
        <v>194</v>
      </c>
      <c r="D94" s="16" t="s">
        <v>31</v>
      </c>
      <c r="E94" s="16">
        <v>11.9</v>
      </c>
      <c r="F94" s="17" t="s">
        <v>234</v>
      </c>
      <c r="G94" s="18">
        <v>50</v>
      </c>
      <c r="H94" s="19">
        <v>2043.62</v>
      </c>
      <c r="I94" s="19">
        <f t="shared" si="6"/>
        <v>753.891418</v>
      </c>
      <c r="J94" s="29" t="s">
        <v>247</v>
      </c>
      <c r="K94" s="30">
        <v>91.0645161290323</v>
      </c>
      <c r="L94" s="31">
        <v>5400.28064516129</v>
      </c>
      <c r="M94" s="31">
        <f t="shared" si="7"/>
        <v>1671.38685967742</v>
      </c>
      <c r="N94" s="32" t="s">
        <v>236</v>
      </c>
      <c r="O94" s="33">
        <f t="shared" si="8"/>
        <v>-0.450938717676231</v>
      </c>
      <c r="P94" s="33">
        <f t="shared" si="9"/>
        <v>-0.621571519281853</v>
      </c>
      <c r="Q94" s="40">
        <f t="shared" si="10"/>
        <v>-917.495441677419</v>
      </c>
      <c r="R94" s="33">
        <f t="shared" si="11"/>
        <v>0.0594</v>
      </c>
      <c r="S94" s="16"/>
      <c r="T94" s="42"/>
    </row>
    <row r="95" s="1" customFormat="1" customHeight="1" spans="1:20">
      <c r="A95" s="14">
        <v>114069</v>
      </c>
      <c r="B95" s="15" t="s">
        <v>248</v>
      </c>
      <c r="C95" s="14" t="s">
        <v>194</v>
      </c>
      <c r="D95" s="16" t="s">
        <v>69</v>
      </c>
      <c r="E95" s="16">
        <v>11.2</v>
      </c>
      <c r="F95" s="17" t="s">
        <v>249</v>
      </c>
      <c r="G95" s="18">
        <v>69</v>
      </c>
      <c r="H95" s="19">
        <v>2498.5</v>
      </c>
      <c r="I95" s="19">
        <f t="shared" si="6"/>
        <v>673.34575</v>
      </c>
      <c r="J95" s="29" t="s">
        <v>250</v>
      </c>
      <c r="K95" s="30">
        <v>57.258064516129</v>
      </c>
      <c r="L95" s="31">
        <v>2506.72935483871</v>
      </c>
      <c r="M95" s="31">
        <f t="shared" si="7"/>
        <v>780.34484816129</v>
      </c>
      <c r="N95" s="32" t="s">
        <v>251</v>
      </c>
      <c r="O95" s="33">
        <f t="shared" si="8"/>
        <v>0.205070422535212</v>
      </c>
      <c r="P95" s="33">
        <f t="shared" si="9"/>
        <v>-0.00328290520188194</v>
      </c>
      <c r="Q95" s="40">
        <f t="shared" si="10"/>
        <v>-106.99909816129</v>
      </c>
      <c r="R95" s="33">
        <f t="shared" si="11"/>
        <v>-0.0417999999999999</v>
      </c>
      <c r="S95" s="16"/>
      <c r="T95" s="16"/>
    </row>
    <row r="96" s="1" customFormat="1" customHeight="1" spans="1:20">
      <c r="A96" s="14">
        <v>114069</v>
      </c>
      <c r="B96" s="15" t="s">
        <v>248</v>
      </c>
      <c r="C96" s="14" t="s">
        <v>194</v>
      </c>
      <c r="D96" s="16" t="s">
        <v>69</v>
      </c>
      <c r="E96" s="16">
        <v>11.9</v>
      </c>
      <c r="F96" s="17" t="s">
        <v>249</v>
      </c>
      <c r="G96" s="18">
        <v>51</v>
      </c>
      <c r="H96" s="19">
        <v>2734.25</v>
      </c>
      <c r="I96" s="19">
        <f t="shared" si="6"/>
        <v>676.726875</v>
      </c>
      <c r="J96" s="29" t="s">
        <v>252</v>
      </c>
      <c r="K96" s="30">
        <v>57.258064516129</v>
      </c>
      <c r="L96" s="31">
        <v>2506.72935483871</v>
      </c>
      <c r="M96" s="31">
        <f t="shared" si="7"/>
        <v>780.34484816129</v>
      </c>
      <c r="N96" s="32" t="s">
        <v>251</v>
      </c>
      <c r="O96" s="33">
        <f t="shared" si="8"/>
        <v>-0.109295774647887</v>
      </c>
      <c r="P96" s="33">
        <f t="shared" si="9"/>
        <v>0.0907639449476703</v>
      </c>
      <c r="Q96" s="40">
        <f t="shared" si="10"/>
        <v>-103.61797316129</v>
      </c>
      <c r="R96" s="33">
        <f t="shared" si="11"/>
        <v>-0.0638</v>
      </c>
      <c r="S96" s="16"/>
      <c r="T96" s="42"/>
    </row>
    <row r="97" s="1" customFormat="1" customHeight="1" spans="1:20">
      <c r="A97" s="14">
        <v>114069</v>
      </c>
      <c r="B97" s="15" t="s">
        <v>248</v>
      </c>
      <c r="C97" s="14" t="s">
        <v>194</v>
      </c>
      <c r="D97" s="16" t="s">
        <v>69</v>
      </c>
      <c r="E97" s="16">
        <v>11.4</v>
      </c>
      <c r="F97" s="17" t="s">
        <v>249</v>
      </c>
      <c r="G97" s="18">
        <v>76</v>
      </c>
      <c r="H97" s="19">
        <v>2889.86</v>
      </c>
      <c r="I97" s="19">
        <f t="shared" si="6"/>
        <v>1204.204662</v>
      </c>
      <c r="J97" s="29" t="s">
        <v>253</v>
      </c>
      <c r="K97" s="30">
        <v>57.258064516129</v>
      </c>
      <c r="L97" s="31">
        <v>2506.72935483871</v>
      </c>
      <c r="M97" s="31">
        <f t="shared" si="7"/>
        <v>780.34484816129</v>
      </c>
      <c r="N97" s="32" t="s">
        <v>251</v>
      </c>
      <c r="O97" s="33">
        <f t="shared" si="8"/>
        <v>0.327323943661973</v>
      </c>
      <c r="P97" s="33">
        <f t="shared" si="9"/>
        <v>0.152840849939279</v>
      </c>
      <c r="Q97" s="40">
        <f t="shared" si="10"/>
        <v>423.85981383871</v>
      </c>
      <c r="R97" s="33">
        <f t="shared" si="11"/>
        <v>0.1054</v>
      </c>
      <c r="S97" s="16"/>
      <c r="T97" s="16"/>
    </row>
    <row r="98" s="1" customFormat="1" customHeight="1" spans="1:20">
      <c r="A98" s="14">
        <v>114069</v>
      </c>
      <c r="B98" s="15" t="s">
        <v>248</v>
      </c>
      <c r="C98" s="14" t="s">
        <v>194</v>
      </c>
      <c r="D98" s="16" t="s">
        <v>69</v>
      </c>
      <c r="E98" s="16">
        <v>11.11</v>
      </c>
      <c r="F98" s="17" t="s">
        <v>249</v>
      </c>
      <c r="G98" s="18">
        <v>66</v>
      </c>
      <c r="H98" s="19">
        <v>3197.8</v>
      </c>
      <c r="I98" s="19">
        <f t="shared" si="6"/>
        <v>926.40266</v>
      </c>
      <c r="J98" s="29" t="s">
        <v>254</v>
      </c>
      <c r="K98" s="30">
        <v>57.258064516129</v>
      </c>
      <c r="L98" s="31">
        <v>2506.72935483871</v>
      </c>
      <c r="M98" s="31">
        <f t="shared" si="7"/>
        <v>780.34484816129</v>
      </c>
      <c r="N98" s="32" t="s">
        <v>251</v>
      </c>
      <c r="O98" s="33">
        <f t="shared" si="8"/>
        <v>0.152676056338029</v>
      </c>
      <c r="P98" s="33">
        <f t="shared" si="9"/>
        <v>0.275686182007373</v>
      </c>
      <c r="Q98" s="40">
        <f t="shared" si="10"/>
        <v>146.05781183871</v>
      </c>
      <c r="R98" s="33">
        <f t="shared" si="11"/>
        <v>-0.0216</v>
      </c>
      <c r="S98" s="16"/>
      <c r="T98" s="42"/>
    </row>
    <row r="99" s="1" customFormat="1" customHeight="1" spans="1:20">
      <c r="A99" s="14">
        <v>118758</v>
      </c>
      <c r="B99" s="15" t="s">
        <v>255</v>
      </c>
      <c r="C99" s="14" t="s">
        <v>194</v>
      </c>
      <c r="D99" s="16" t="s">
        <v>69</v>
      </c>
      <c r="E99" s="16">
        <v>11.2</v>
      </c>
      <c r="F99" s="17" t="s">
        <v>195</v>
      </c>
      <c r="G99" s="18">
        <v>43</v>
      </c>
      <c r="H99" s="19">
        <v>2179.79</v>
      </c>
      <c r="I99" s="19">
        <f t="shared" si="6"/>
        <v>592.030964</v>
      </c>
      <c r="J99" s="29" t="s">
        <v>256</v>
      </c>
      <c r="K99" s="30">
        <v>39.5806451612903</v>
      </c>
      <c r="L99" s="31">
        <v>2286.77322580645</v>
      </c>
      <c r="M99" s="31">
        <f t="shared" si="7"/>
        <v>542.42260916129</v>
      </c>
      <c r="N99" s="32" t="s">
        <v>257</v>
      </c>
      <c r="O99" s="33">
        <f t="shared" si="8"/>
        <v>0.0863895680521604</v>
      </c>
      <c r="P99" s="33">
        <f t="shared" si="9"/>
        <v>-0.0467834871421154</v>
      </c>
      <c r="Q99" s="40">
        <f t="shared" si="10"/>
        <v>49.6083548387102</v>
      </c>
      <c r="R99" s="33">
        <f t="shared" si="11"/>
        <v>0.0344</v>
      </c>
      <c r="S99" s="16"/>
      <c r="T99" s="16"/>
    </row>
    <row r="100" s="1" customFormat="1" customHeight="1" spans="1:20">
      <c r="A100" s="14">
        <v>118758</v>
      </c>
      <c r="B100" s="15" t="s">
        <v>255</v>
      </c>
      <c r="C100" s="14" t="s">
        <v>194</v>
      </c>
      <c r="D100" s="16" t="s">
        <v>69</v>
      </c>
      <c r="E100" s="16">
        <v>11.9</v>
      </c>
      <c r="F100" s="17" t="s">
        <v>195</v>
      </c>
      <c r="G100" s="18">
        <v>28</v>
      </c>
      <c r="H100" s="19">
        <v>2069.44</v>
      </c>
      <c r="I100" s="19">
        <f t="shared" si="6"/>
        <v>531.018304</v>
      </c>
      <c r="J100" s="29" t="s">
        <v>258</v>
      </c>
      <c r="K100" s="30">
        <v>39.5806451612903</v>
      </c>
      <c r="L100" s="31">
        <v>2286.77322580645</v>
      </c>
      <c r="M100" s="31">
        <f t="shared" si="7"/>
        <v>542.42260916129</v>
      </c>
      <c r="N100" s="32" t="s">
        <v>257</v>
      </c>
      <c r="O100" s="33">
        <f t="shared" si="8"/>
        <v>-0.292583537082314</v>
      </c>
      <c r="P100" s="33">
        <f t="shared" si="9"/>
        <v>-0.0950392559060181</v>
      </c>
      <c r="Q100" s="40">
        <f t="shared" si="10"/>
        <v>-11.4043051612898</v>
      </c>
      <c r="R100" s="33">
        <f t="shared" si="11"/>
        <v>0.0194</v>
      </c>
      <c r="S100" s="16"/>
      <c r="T100" s="42"/>
    </row>
    <row r="101" s="1" customFormat="1" customHeight="1" spans="1:20">
      <c r="A101" s="14">
        <v>118758</v>
      </c>
      <c r="B101" s="15" t="s">
        <v>255</v>
      </c>
      <c r="C101" s="14" t="s">
        <v>194</v>
      </c>
      <c r="D101" s="16" t="s">
        <v>69</v>
      </c>
      <c r="E101" s="16">
        <v>11.4</v>
      </c>
      <c r="F101" s="17" t="s">
        <v>195</v>
      </c>
      <c r="G101" s="18">
        <v>45</v>
      </c>
      <c r="H101" s="19">
        <v>2506.24</v>
      </c>
      <c r="I101" s="19">
        <f t="shared" si="6"/>
        <v>749.36576</v>
      </c>
      <c r="J101" s="29" t="s">
        <v>259</v>
      </c>
      <c r="K101" s="30">
        <v>39.5806451612903</v>
      </c>
      <c r="L101" s="31">
        <v>2286.77322580645</v>
      </c>
      <c r="M101" s="31">
        <f t="shared" si="7"/>
        <v>542.42260916129</v>
      </c>
      <c r="N101" s="32" t="s">
        <v>257</v>
      </c>
      <c r="O101" s="33">
        <f t="shared" si="8"/>
        <v>0.136919315403424</v>
      </c>
      <c r="P101" s="33">
        <f t="shared" si="9"/>
        <v>0.0959722510815007</v>
      </c>
      <c r="Q101" s="40">
        <f t="shared" si="10"/>
        <v>206.94315083871</v>
      </c>
      <c r="R101" s="33">
        <f t="shared" si="11"/>
        <v>0.0618</v>
      </c>
      <c r="S101" s="16"/>
      <c r="T101" s="16"/>
    </row>
    <row r="102" s="1" customFormat="1" customHeight="1" spans="1:20">
      <c r="A102" s="14">
        <v>118758</v>
      </c>
      <c r="B102" s="15" t="s">
        <v>255</v>
      </c>
      <c r="C102" s="14" t="s">
        <v>194</v>
      </c>
      <c r="D102" s="16" t="s">
        <v>69</v>
      </c>
      <c r="E102" s="16">
        <v>11.11</v>
      </c>
      <c r="F102" s="17" t="s">
        <v>195</v>
      </c>
      <c r="G102" s="18">
        <v>46</v>
      </c>
      <c r="H102" s="19">
        <v>2568.9</v>
      </c>
      <c r="I102" s="19">
        <f t="shared" si="6"/>
        <v>610.11375</v>
      </c>
      <c r="J102" s="29" t="s">
        <v>260</v>
      </c>
      <c r="K102" s="30">
        <v>39.5806451612903</v>
      </c>
      <c r="L102" s="31">
        <v>2286.77322580645</v>
      </c>
      <c r="M102" s="31">
        <f t="shared" si="7"/>
        <v>542.42260916129</v>
      </c>
      <c r="N102" s="32" t="s">
        <v>257</v>
      </c>
      <c r="O102" s="33">
        <f t="shared" si="8"/>
        <v>0.162184189079055</v>
      </c>
      <c r="P102" s="33">
        <f t="shared" si="9"/>
        <v>0.123373306548163</v>
      </c>
      <c r="Q102" s="40">
        <f t="shared" si="10"/>
        <v>67.6911408387101</v>
      </c>
      <c r="R102" s="33">
        <f t="shared" si="11"/>
        <v>0.000299999999999995</v>
      </c>
      <c r="S102" s="16"/>
      <c r="T102" s="42"/>
    </row>
    <row r="103" s="1" customFormat="1" customHeight="1" spans="1:20">
      <c r="A103" s="14">
        <v>106568</v>
      </c>
      <c r="B103" s="15" t="s">
        <v>261</v>
      </c>
      <c r="C103" s="14" t="s">
        <v>194</v>
      </c>
      <c r="D103" s="16" t="s">
        <v>69</v>
      </c>
      <c r="E103" s="16">
        <v>11.2</v>
      </c>
      <c r="F103" s="17" t="s">
        <v>262</v>
      </c>
      <c r="G103" s="18">
        <v>50</v>
      </c>
      <c r="H103" s="19">
        <v>2110.61</v>
      </c>
      <c r="I103" s="19">
        <f t="shared" si="6"/>
        <v>705.365862</v>
      </c>
      <c r="J103" s="29" t="s">
        <v>263</v>
      </c>
      <c r="K103" s="30">
        <v>45.741935483871</v>
      </c>
      <c r="L103" s="31">
        <v>2126.45580645161</v>
      </c>
      <c r="M103" s="31">
        <f t="shared" si="7"/>
        <v>646.655210741935</v>
      </c>
      <c r="N103" s="32" t="s">
        <v>264</v>
      </c>
      <c r="O103" s="33">
        <f t="shared" si="8"/>
        <v>0.0930888575458384</v>
      </c>
      <c r="P103" s="33">
        <f t="shared" si="9"/>
        <v>-0.00745174501324415</v>
      </c>
      <c r="Q103" s="40">
        <f t="shared" si="10"/>
        <v>58.7106512580655</v>
      </c>
      <c r="R103" s="33">
        <f t="shared" si="11"/>
        <v>0.0301</v>
      </c>
      <c r="S103" s="16"/>
      <c r="T103" s="16"/>
    </row>
    <row r="104" s="1" customFormat="1" customHeight="1" spans="1:20">
      <c r="A104" s="14">
        <v>744</v>
      </c>
      <c r="B104" s="15" t="s">
        <v>165</v>
      </c>
      <c r="C104" s="14" t="s">
        <v>117</v>
      </c>
      <c r="D104" s="16" t="s">
        <v>31</v>
      </c>
      <c r="E104" s="16">
        <v>11.13</v>
      </c>
      <c r="F104" s="17" t="s">
        <v>166</v>
      </c>
      <c r="G104" s="18">
        <v>85</v>
      </c>
      <c r="H104" s="19">
        <v>7029.7</v>
      </c>
      <c r="I104" s="19">
        <f t="shared" si="6"/>
        <v>2283.94953</v>
      </c>
      <c r="J104" s="29" t="s">
        <v>265</v>
      </c>
      <c r="K104" s="30">
        <v>78.0322580645161</v>
      </c>
      <c r="L104" s="31">
        <v>5595.56677419355</v>
      </c>
      <c r="M104" s="31">
        <f t="shared" si="7"/>
        <v>1577.94983032258</v>
      </c>
      <c r="N104" s="32" t="s">
        <v>168</v>
      </c>
      <c r="O104" s="33">
        <f t="shared" si="8"/>
        <v>0.0892930963207941</v>
      </c>
      <c r="P104" s="33">
        <f t="shared" si="9"/>
        <v>0.25629811664845</v>
      </c>
      <c r="Q104" s="40">
        <f t="shared" si="10"/>
        <v>705.999699677419</v>
      </c>
      <c r="R104" s="33">
        <f t="shared" si="11"/>
        <v>0.0429</v>
      </c>
      <c r="S104" s="16"/>
      <c r="T104" s="16"/>
    </row>
    <row r="105" s="1" customFormat="1" customHeight="1" spans="1:20">
      <c r="A105" s="14">
        <v>545</v>
      </c>
      <c r="B105" s="15" t="s">
        <v>266</v>
      </c>
      <c r="C105" s="14" t="s">
        <v>194</v>
      </c>
      <c r="D105" s="16" t="s">
        <v>69</v>
      </c>
      <c r="E105" s="16">
        <v>11.6</v>
      </c>
      <c r="F105" s="17" t="s">
        <v>200</v>
      </c>
      <c r="G105" s="18">
        <v>41</v>
      </c>
      <c r="H105" s="19">
        <v>3071.82</v>
      </c>
      <c r="I105" s="19">
        <f t="shared" si="6"/>
        <v>770.719638</v>
      </c>
      <c r="J105" s="29" t="s">
        <v>267</v>
      </c>
      <c r="K105" s="30">
        <v>32.6129032258064</v>
      </c>
      <c r="L105" s="31">
        <v>1529.10967741935</v>
      </c>
      <c r="M105" s="31">
        <f t="shared" si="7"/>
        <v>481.210815483869</v>
      </c>
      <c r="N105" s="32" t="s">
        <v>268</v>
      </c>
      <c r="O105" s="35">
        <f t="shared" si="8"/>
        <v>0.257171117705244</v>
      </c>
      <c r="P105" s="35">
        <f t="shared" si="9"/>
        <v>1.00889448635513</v>
      </c>
      <c r="Q105" s="40">
        <f t="shared" si="10"/>
        <v>289.508822516131</v>
      </c>
      <c r="R105" s="33">
        <f t="shared" si="11"/>
        <v>-0.0638</v>
      </c>
      <c r="S105" s="41">
        <v>0</v>
      </c>
      <c r="T105" s="42" t="s">
        <v>25</v>
      </c>
    </row>
    <row r="106" s="1" customFormat="1" customHeight="1" spans="1:20">
      <c r="A106" s="14">
        <v>106568</v>
      </c>
      <c r="B106" s="15" t="s">
        <v>261</v>
      </c>
      <c r="C106" s="14" t="s">
        <v>194</v>
      </c>
      <c r="D106" s="16" t="s">
        <v>69</v>
      </c>
      <c r="E106" s="16">
        <v>11.9</v>
      </c>
      <c r="F106" s="17" t="s">
        <v>262</v>
      </c>
      <c r="G106" s="18">
        <v>34</v>
      </c>
      <c r="H106" s="19">
        <v>1652.6</v>
      </c>
      <c r="I106" s="19">
        <f t="shared" si="6"/>
        <v>615.09772</v>
      </c>
      <c r="J106" s="29" t="s">
        <v>269</v>
      </c>
      <c r="K106" s="30">
        <v>45.741935483871</v>
      </c>
      <c r="L106" s="31">
        <v>2126.45580645161</v>
      </c>
      <c r="M106" s="31">
        <f t="shared" si="7"/>
        <v>646.655210741935</v>
      </c>
      <c r="N106" s="32" t="s">
        <v>264</v>
      </c>
      <c r="O106" s="33">
        <f t="shared" si="8"/>
        <v>-0.25669957686883</v>
      </c>
      <c r="P106" s="33">
        <f t="shared" si="9"/>
        <v>-0.22283830447543</v>
      </c>
      <c r="Q106" s="40">
        <f t="shared" si="10"/>
        <v>-31.5574907419345</v>
      </c>
      <c r="R106" s="33">
        <f t="shared" si="11"/>
        <v>0.0681</v>
      </c>
      <c r="S106" s="16"/>
      <c r="T106" s="42"/>
    </row>
    <row r="107" s="1" customFormat="1" customHeight="1" spans="1:20">
      <c r="A107" s="14">
        <v>106568</v>
      </c>
      <c r="B107" s="15" t="s">
        <v>261</v>
      </c>
      <c r="C107" s="14" t="s">
        <v>194</v>
      </c>
      <c r="D107" s="16" t="s">
        <v>69</v>
      </c>
      <c r="E107" s="16">
        <v>11.4</v>
      </c>
      <c r="F107" s="17" t="s">
        <v>262</v>
      </c>
      <c r="G107" s="18">
        <v>58</v>
      </c>
      <c r="H107" s="19">
        <v>2226.42</v>
      </c>
      <c r="I107" s="19">
        <f t="shared" si="6"/>
        <v>779.692284</v>
      </c>
      <c r="J107" s="29" t="s">
        <v>270</v>
      </c>
      <c r="K107" s="30">
        <v>45.741935483871</v>
      </c>
      <c r="L107" s="31">
        <v>2126.45580645161</v>
      </c>
      <c r="M107" s="31">
        <f t="shared" si="7"/>
        <v>646.655210741935</v>
      </c>
      <c r="N107" s="32" t="s">
        <v>264</v>
      </c>
      <c r="O107" s="33">
        <f t="shared" si="8"/>
        <v>0.267983074753173</v>
      </c>
      <c r="P107" s="33">
        <f t="shared" si="9"/>
        <v>0.0470097677295251</v>
      </c>
      <c r="Q107" s="40">
        <f t="shared" si="10"/>
        <v>133.037073258066</v>
      </c>
      <c r="R107" s="33">
        <f t="shared" si="11"/>
        <v>0.0461</v>
      </c>
      <c r="S107" s="16"/>
      <c r="T107" s="16"/>
    </row>
    <row r="108" s="1" customFormat="1" customHeight="1" spans="1:20">
      <c r="A108" s="14">
        <v>106568</v>
      </c>
      <c r="B108" s="15" t="s">
        <v>261</v>
      </c>
      <c r="C108" s="14" t="s">
        <v>194</v>
      </c>
      <c r="D108" s="16" t="s">
        <v>69</v>
      </c>
      <c r="E108" s="16">
        <v>11.11</v>
      </c>
      <c r="F108" s="17" t="s">
        <v>262</v>
      </c>
      <c r="G108" s="18">
        <v>51</v>
      </c>
      <c r="H108" s="19">
        <v>2816.46</v>
      </c>
      <c r="I108" s="19">
        <f t="shared" si="6"/>
        <v>693.412452</v>
      </c>
      <c r="J108" s="29" t="s">
        <v>271</v>
      </c>
      <c r="K108" s="30">
        <v>45.741935483871</v>
      </c>
      <c r="L108" s="31">
        <v>2126.45580645161</v>
      </c>
      <c r="M108" s="31">
        <f t="shared" si="7"/>
        <v>646.655210741935</v>
      </c>
      <c r="N108" s="32" t="s">
        <v>264</v>
      </c>
      <c r="O108" s="33">
        <f t="shared" si="8"/>
        <v>0.114950634696755</v>
      </c>
      <c r="P108" s="33">
        <f t="shared" si="9"/>
        <v>0.324485555474483</v>
      </c>
      <c r="Q108" s="40">
        <f t="shared" si="10"/>
        <v>46.7572412580655</v>
      </c>
      <c r="R108" s="33">
        <f t="shared" si="11"/>
        <v>-0.0579</v>
      </c>
      <c r="S108" s="16"/>
      <c r="T108" s="42"/>
    </row>
    <row r="109" s="1" customFormat="1" customHeight="1" spans="1:20">
      <c r="A109" s="14">
        <v>122198</v>
      </c>
      <c r="B109" s="15" t="s">
        <v>272</v>
      </c>
      <c r="C109" s="14" t="s">
        <v>194</v>
      </c>
      <c r="D109" s="16" t="s">
        <v>69</v>
      </c>
      <c r="E109" s="16">
        <v>11.2</v>
      </c>
      <c r="F109" s="17" t="s">
        <v>273</v>
      </c>
      <c r="G109" s="18">
        <v>33</v>
      </c>
      <c r="H109" s="19">
        <v>929.85</v>
      </c>
      <c r="I109" s="19">
        <f t="shared" si="6"/>
        <v>319.49646</v>
      </c>
      <c r="J109" s="29" t="s">
        <v>274</v>
      </c>
      <c r="K109" s="30">
        <v>26.3225806451613</v>
      </c>
      <c r="L109" s="31">
        <v>1366.45580645161</v>
      </c>
      <c r="M109" s="31">
        <f t="shared" si="7"/>
        <v>306.769328548386</v>
      </c>
      <c r="N109" s="32" t="s">
        <v>275</v>
      </c>
      <c r="O109" s="33">
        <f t="shared" si="8"/>
        <v>0.253676470588235</v>
      </c>
      <c r="P109" s="33">
        <f t="shared" si="9"/>
        <v>-0.319516960878069</v>
      </c>
      <c r="Q109" s="40">
        <f t="shared" si="10"/>
        <v>12.7271314516136</v>
      </c>
      <c r="R109" s="33">
        <f t="shared" si="11"/>
        <v>0.1191</v>
      </c>
      <c r="S109" s="16"/>
      <c r="T109" s="16"/>
    </row>
    <row r="110" s="1" customFormat="1" customHeight="1" spans="1:20">
      <c r="A110" s="14">
        <v>355</v>
      </c>
      <c r="B110" s="15" t="s">
        <v>244</v>
      </c>
      <c r="C110" s="14" t="s">
        <v>194</v>
      </c>
      <c r="D110" s="16" t="s">
        <v>44</v>
      </c>
      <c r="E110" s="16">
        <v>11.12</v>
      </c>
      <c r="F110" s="17" t="s">
        <v>195</v>
      </c>
      <c r="G110" s="18">
        <v>70</v>
      </c>
      <c r="H110" s="19">
        <v>5270.1</v>
      </c>
      <c r="I110" s="19">
        <f t="shared" si="6"/>
        <v>1032.41259</v>
      </c>
      <c r="J110" s="29" t="s">
        <v>276</v>
      </c>
      <c r="K110" s="30">
        <v>71.1935483870968</v>
      </c>
      <c r="L110" s="31">
        <v>4475.11806451613</v>
      </c>
      <c r="M110" s="31">
        <f t="shared" si="7"/>
        <v>1277.64620741936</v>
      </c>
      <c r="N110" s="32" t="s">
        <v>246</v>
      </c>
      <c r="O110" s="33">
        <f t="shared" si="8"/>
        <v>-0.0167648391481652</v>
      </c>
      <c r="P110" s="33">
        <f t="shared" si="9"/>
        <v>0.177644907692469</v>
      </c>
      <c r="Q110" s="40">
        <f t="shared" si="10"/>
        <v>-245.233617419355</v>
      </c>
      <c r="R110" s="33">
        <f t="shared" si="11"/>
        <v>-0.0896</v>
      </c>
      <c r="S110" s="16"/>
      <c r="T110" s="16"/>
    </row>
    <row r="111" s="1" customFormat="1" customHeight="1" spans="1:20">
      <c r="A111" s="14">
        <v>113008</v>
      </c>
      <c r="B111" s="15" t="s">
        <v>277</v>
      </c>
      <c r="C111" s="14" t="s">
        <v>194</v>
      </c>
      <c r="D111" s="16" t="s">
        <v>278</v>
      </c>
      <c r="E111" s="16">
        <v>11.5</v>
      </c>
      <c r="F111" s="17" t="s">
        <v>279</v>
      </c>
      <c r="G111" s="18">
        <v>42</v>
      </c>
      <c r="H111" s="19">
        <v>924.43</v>
      </c>
      <c r="I111" s="19">
        <f t="shared" si="6"/>
        <v>203.097271</v>
      </c>
      <c r="J111" s="29" t="s">
        <v>280</v>
      </c>
      <c r="K111" s="30">
        <v>22.1612903225806</v>
      </c>
      <c r="L111" s="31">
        <v>1067.25290322581</v>
      </c>
      <c r="M111" s="31">
        <f t="shared" si="7"/>
        <v>295.842504774195</v>
      </c>
      <c r="N111" s="32" t="s">
        <v>281</v>
      </c>
      <c r="O111" s="33">
        <f t="shared" si="8"/>
        <v>0.895196506550222</v>
      </c>
      <c r="P111" s="33">
        <f t="shared" si="9"/>
        <v>-0.133822923127333</v>
      </c>
      <c r="Q111" s="40">
        <f t="shared" si="10"/>
        <v>-92.7452337741946</v>
      </c>
      <c r="R111" s="33">
        <f t="shared" si="11"/>
        <v>-0.0575</v>
      </c>
      <c r="S111" s="16"/>
      <c r="T111" s="16"/>
    </row>
    <row r="112" s="1" customFormat="1" customHeight="1" spans="1:20">
      <c r="A112" s="14">
        <v>113023</v>
      </c>
      <c r="B112" s="15" t="s">
        <v>178</v>
      </c>
      <c r="C112" s="14" t="s">
        <v>117</v>
      </c>
      <c r="D112" s="16" t="s">
        <v>69</v>
      </c>
      <c r="E112" s="16">
        <v>11.8</v>
      </c>
      <c r="F112" s="17" t="s">
        <v>139</v>
      </c>
      <c r="G112" s="18">
        <v>41</v>
      </c>
      <c r="H112" s="19">
        <v>1500.05</v>
      </c>
      <c r="I112" s="19">
        <f t="shared" si="6"/>
        <v>293.40978</v>
      </c>
      <c r="J112" s="29" t="s">
        <v>228</v>
      </c>
      <c r="K112" s="30">
        <v>26.4838709677419</v>
      </c>
      <c r="L112" s="31">
        <v>1116.56451612903</v>
      </c>
      <c r="M112" s="31">
        <f t="shared" si="7"/>
        <v>219.963209677419</v>
      </c>
      <c r="N112" s="32" t="s">
        <v>180</v>
      </c>
      <c r="O112" s="33">
        <f t="shared" si="8"/>
        <v>0.548112058465288</v>
      </c>
      <c r="P112" s="33">
        <f t="shared" si="9"/>
        <v>0.343451254568307</v>
      </c>
      <c r="Q112" s="40">
        <f t="shared" si="10"/>
        <v>73.4465703225812</v>
      </c>
      <c r="R112" s="33">
        <f t="shared" si="11"/>
        <v>-0.00139999999999998</v>
      </c>
      <c r="S112" s="16"/>
      <c r="T112" s="42"/>
    </row>
    <row r="113" s="1" customFormat="1" customHeight="1" spans="1:20">
      <c r="A113" s="14">
        <v>113023</v>
      </c>
      <c r="B113" s="15" t="s">
        <v>178</v>
      </c>
      <c r="C113" s="14" t="s">
        <v>117</v>
      </c>
      <c r="D113" s="16" t="s">
        <v>69</v>
      </c>
      <c r="E113" s="16">
        <v>11.7</v>
      </c>
      <c r="F113" s="17" t="s">
        <v>139</v>
      </c>
      <c r="G113" s="18">
        <v>62</v>
      </c>
      <c r="H113" s="19">
        <v>5061.15</v>
      </c>
      <c r="I113" s="19">
        <f t="shared" si="6"/>
        <v>-194.34816</v>
      </c>
      <c r="J113" s="29" t="s">
        <v>282</v>
      </c>
      <c r="K113" s="30">
        <v>26.4838709677419</v>
      </c>
      <c r="L113" s="31">
        <v>1116.56451612903</v>
      </c>
      <c r="M113" s="31">
        <f t="shared" si="7"/>
        <v>219.963209677419</v>
      </c>
      <c r="N113" s="32" t="s">
        <v>180</v>
      </c>
      <c r="O113" s="35">
        <f t="shared" si="8"/>
        <v>1.34104750304507</v>
      </c>
      <c r="P113" s="35">
        <f t="shared" si="9"/>
        <v>3.53278778511275</v>
      </c>
      <c r="Q113" s="40">
        <f t="shared" si="10"/>
        <v>-414.311369677419</v>
      </c>
      <c r="R113" s="33">
        <f t="shared" si="11"/>
        <v>-0.2354</v>
      </c>
      <c r="S113" s="41">
        <v>0</v>
      </c>
      <c r="T113" s="42" t="s">
        <v>25</v>
      </c>
    </row>
    <row r="114" s="1" customFormat="1" customHeight="1" spans="1:20">
      <c r="A114" s="14">
        <v>113023</v>
      </c>
      <c r="B114" s="15" t="s">
        <v>178</v>
      </c>
      <c r="C114" s="14" t="s">
        <v>117</v>
      </c>
      <c r="D114" s="16" t="s">
        <v>69</v>
      </c>
      <c r="E114" s="16">
        <v>11.14</v>
      </c>
      <c r="F114" s="17" t="s">
        <v>139</v>
      </c>
      <c r="G114" s="18">
        <v>26</v>
      </c>
      <c r="H114" s="19">
        <v>997.02</v>
      </c>
      <c r="I114" s="19">
        <f t="shared" si="6"/>
        <v>347.660874</v>
      </c>
      <c r="J114" s="29" t="s">
        <v>283</v>
      </c>
      <c r="K114" s="30">
        <v>26.4838709677419</v>
      </c>
      <c r="L114" s="31">
        <v>1116.56451612903</v>
      </c>
      <c r="M114" s="31">
        <f t="shared" si="7"/>
        <v>219.963209677419</v>
      </c>
      <c r="N114" s="32" t="s">
        <v>180</v>
      </c>
      <c r="O114" s="33">
        <f t="shared" si="8"/>
        <v>-0.0182704019488416</v>
      </c>
      <c r="P114" s="33">
        <f t="shared" si="9"/>
        <v>-0.107064584627383</v>
      </c>
      <c r="Q114" s="40">
        <f t="shared" si="10"/>
        <v>127.697664322581</v>
      </c>
      <c r="R114" s="33">
        <f t="shared" si="11"/>
        <v>0.1517</v>
      </c>
      <c r="S114" s="16"/>
      <c r="T114" s="16"/>
    </row>
    <row r="115" s="1" customFormat="1" customHeight="1" spans="1:20">
      <c r="A115" s="45">
        <v>117491</v>
      </c>
      <c r="B115" s="46" t="s">
        <v>284</v>
      </c>
      <c r="C115" s="45" t="s">
        <v>285</v>
      </c>
      <c r="D115" s="16" t="s">
        <v>31</v>
      </c>
      <c r="E115" s="16">
        <v>11.1</v>
      </c>
      <c r="F115" s="17" t="s">
        <v>286</v>
      </c>
      <c r="G115" s="18">
        <v>102</v>
      </c>
      <c r="H115" s="19">
        <v>10520.5</v>
      </c>
      <c r="I115" s="19">
        <f t="shared" si="6"/>
        <v>2101.9959</v>
      </c>
      <c r="J115" s="29" t="s">
        <v>287</v>
      </c>
      <c r="K115" s="30">
        <v>83.3870967741936</v>
      </c>
      <c r="L115" s="31">
        <v>9677.05677419355</v>
      </c>
      <c r="M115" s="31">
        <f t="shared" si="7"/>
        <v>1626.71324374194</v>
      </c>
      <c r="N115" s="32" t="s">
        <v>288</v>
      </c>
      <c r="O115" s="33">
        <f t="shared" si="8"/>
        <v>0.223210831721469</v>
      </c>
      <c r="P115" s="33">
        <f t="shared" si="9"/>
        <v>0.0871590655596561</v>
      </c>
      <c r="Q115" s="40">
        <f t="shared" si="10"/>
        <v>475.282656258064</v>
      </c>
      <c r="R115" s="33">
        <f t="shared" si="11"/>
        <v>0.0317</v>
      </c>
      <c r="S115" s="16"/>
      <c r="T115" s="16"/>
    </row>
    <row r="116" s="1" customFormat="1" customHeight="1" spans="1:20">
      <c r="A116" s="14">
        <v>122198</v>
      </c>
      <c r="B116" s="15" t="s">
        <v>272</v>
      </c>
      <c r="C116" s="14" t="s">
        <v>194</v>
      </c>
      <c r="D116" s="16" t="s">
        <v>69</v>
      </c>
      <c r="E116" s="16">
        <v>11.9</v>
      </c>
      <c r="F116" s="17" t="s">
        <v>273</v>
      </c>
      <c r="G116" s="18">
        <v>30</v>
      </c>
      <c r="H116" s="19">
        <v>1993.43</v>
      </c>
      <c r="I116" s="19">
        <f t="shared" si="6"/>
        <v>551.980767</v>
      </c>
      <c r="J116" s="29" t="s">
        <v>289</v>
      </c>
      <c r="K116" s="30">
        <v>26.3225806451613</v>
      </c>
      <c r="L116" s="31">
        <v>1366.45580645161</v>
      </c>
      <c r="M116" s="31">
        <f t="shared" si="7"/>
        <v>306.769328548386</v>
      </c>
      <c r="N116" s="32" t="s">
        <v>275</v>
      </c>
      <c r="O116" s="35">
        <f t="shared" si="8"/>
        <v>0.139705882352941</v>
      </c>
      <c r="P116" s="35">
        <f t="shared" si="9"/>
        <v>0.458832397351003</v>
      </c>
      <c r="Q116" s="40">
        <f t="shared" si="10"/>
        <v>245.211438451614</v>
      </c>
      <c r="R116" s="33">
        <f t="shared" si="11"/>
        <v>0.0524</v>
      </c>
      <c r="S116" s="41">
        <v>0</v>
      </c>
      <c r="T116" s="42" t="s">
        <v>25</v>
      </c>
    </row>
    <row r="117" s="1" customFormat="1" customHeight="1" spans="1:20">
      <c r="A117" s="14">
        <v>122198</v>
      </c>
      <c r="B117" s="15" t="s">
        <v>272</v>
      </c>
      <c r="C117" s="14" t="s">
        <v>194</v>
      </c>
      <c r="D117" s="16" t="s">
        <v>69</v>
      </c>
      <c r="E117" s="16">
        <v>11.4</v>
      </c>
      <c r="F117" s="17" t="s">
        <v>273</v>
      </c>
      <c r="G117" s="18">
        <v>34</v>
      </c>
      <c r="H117" s="19">
        <v>1894.7</v>
      </c>
      <c r="I117" s="19">
        <f t="shared" si="6"/>
        <v>396.75018</v>
      </c>
      <c r="J117" s="29" t="s">
        <v>290</v>
      </c>
      <c r="K117" s="30">
        <v>26.3225806451613</v>
      </c>
      <c r="L117" s="31">
        <v>1366.45580645161</v>
      </c>
      <c r="M117" s="31">
        <f t="shared" si="7"/>
        <v>306.769328548386</v>
      </c>
      <c r="N117" s="32" t="s">
        <v>275</v>
      </c>
      <c r="O117" s="33">
        <f t="shared" si="8"/>
        <v>0.291666666666666</v>
      </c>
      <c r="P117" s="33">
        <f t="shared" si="9"/>
        <v>0.386579786228232</v>
      </c>
      <c r="Q117" s="40">
        <f t="shared" si="10"/>
        <v>89.9808514516135</v>
      </c>
      <c r="R117" s="33">
        <f t="shared" si="11"/>
        <v>-0.0151</v>
      </c>
      <c r="S117" s="16"/>
      <c r="T117" s="16"/>
    </row>
    <row r="118" s="1" customFormat="1" customHeight="1" spans="1:20">
      <c r="A118" s="14">
        <v>122198</v>
      </c>
      <c r="B118" s="15" t="s">
        <v>272</v>
      </c>
      <c r="C118" s="14" t="s">
        <v>194</v>
      </c>
      <c r="D118" s="16" t="s">
        <v>69</v>
      </c>
      <c r="E118" s="16">
        <v>11.11</v>
      </c>
      <c r="F118" s="17" t="s">
        <v>273</v>
      </c>
      <c r="G118" s="18">
        <v>29</v>
      </c>
      <c r="H118" s="19">
        <v>2333.61</v>
      </c>
      <c r="I118" s="19">
        <f t="shared" si="6"/>
        <v>231.494112</v>
      </c>
      <c r="J118" s="29" t="s">
        <v>291</v>
      </c>
      <c r="K118" s="30">
        <v>26.3225806451613</v>
      </c>
      <c r="L118" s="31">
        <v>1366.45580645161</v>
      </c>
      <c r="M118" s="31">
        <f t="shared" si="7"/>
        <v>306.769328548386</v>
      </c>
      <c r="N118" s="32" t="s">
        <v>275</v>
      </c>
      <c r="O118" s="35">
        <f t="shared" si="8"/>
        <v>0.101715686274509</v>
      </c>
      <c r="P118" s="35">
        <f t="shared" si="9"/>
        <v>0.707783002554529</v>
      </c>
      <c r="Q118" s="40">
        <f t="shared" si="10"/>
        <v>-75.2752165483865</v>
      </c>
      <c r="R118" s="33">
        <f t="shared" si="11"/>
        <v>-0.1253</v>
      </c>
      <c r="S118" s="41">
        <v>0</v>
      </c>
      <c r="T118" s="42" t="s">
        <v>25</v>
      </c>
    </row>
    <row r="119" s="1" customFormat="1" customHeight="1" spans="1:20">
      <c r="A119" s="45">
        <v>513</v>
      </c>
      <c r="B119" s="46" t="s">
        <v>292</v>
      </c>
      <c r="C119" s="45" t="s">
        <v>285</v>
      </c>
      <c r="D119" s="16" t="s">
        <v>122</v>
      </c>
      <c r="E119" s="16">
        <v>11.2</v>
      </c>
      <c r="F119" s="17" t="s">
        <v>27</v>
      </c>
      <c r="G119" s="18">
        <v>117</v>
      </c>
      <c r="H119" s="19">
        <v>9455.63</v>
      </c>
      <c r="I119" s="19">
        <f t="shared" si="6"/>
        <v>2670.269912</v>
      </c>
      <c r="J119" s="29" t="s">
        <v>293</v>
      </c>
      <c r="K119" s="30">
        <v>117.096774193548</v>
      </c>
      <c r="L119" s="31">
        <v>8114.34806451613</v>
      </c>
      <c r="M119" s="31">
        <f t="shared" si="7"/>
        <v>2542.2252486129</v>
      </c>
      <c r="N119" s="32" t="s">
        <v>294</v>
      </c>
      <c r="O119" s="33">
        <f t="shared" si="8"/>
        <v>-0.000826446280988438</v>
      </c>
      <c r="P119" s="33">
        <f t="shared" si="9"/>
        <v>0.165297559929585</v>
      </c>
      <c r="Q119" s="40">
        <f t="shared" si="10"/>
        <v>128.044663387097</v>
      </c>
      <c r="R119" s="33">
        <f t="shared" si="11"/>
        <v>-0.0309</v>
      </c>
      <c r="S119" s="16"/>
      <c r="T119" s="16"/>
    </row>
    <row r="120" s="1" customFormat="1" customHeight="1" spans="1:20">
      <c r="A120" s="14">
        <v>545</v>
      </c>
      <c r="B120" s="15" t="s">
        <v>266</v>
      </c>
      <c r="C120" s="14" t="s">
        <v>194</v>
      </c>
      <c r="D120" s="16" t="s">
        <v>69</v>
      </c>
      <c r="E120" s="16">
        <v>11.13</v>
      </c>
      <c r="F120" s="17" t="s">
        <v>200</v>
      </c>
      <c r="G120" s="18">
        <v>24</v>
      </c>
      <c r="H120" s="19">
        <v>778</v>
      </c>
      <c r="I120" s="19">
        <f t="shared" si="6"/>
        <v>360.7586</v>
      </c>
      <c r="J120" s="29" t="s">
        <v>295</v>
      </c>
      <c r="K120" s="30">
        <v>32.6129032258064</v>
      </c>
      <c r="L120" s="31">
        <v>1529.10967741935</v>
      </c>
      <c r="M120" s="31">
        <f t="shared" si="7"/>
        <v>481.210815483869</v>
      </c>
      <c r="N120" s="32" t="s">
        <v>268</v>
      </c>
      <c r="O120" s="33">
        <f t="shared" si="8"/>
        <v>-0.264094955489613</v>
      </c>
      <c r="P120" s="33">
        <f t="shared" si="9"/>
        <v>-0.491207196260103</v>
      </c>
      <c r="Q120" s="40">
        <f t="shared" si="10"/>
        <v>-120.452215483869</v>
      </c>
      <c r="R120" s="33">
        <f t="shared" si="11"/>
        <v>0.149</v>
      </c>
      <c r="S120" s="16"/>
      <c r="T120" s="16"/>
    </row>
    <row r="121" s="1" customFormat="1" customHeight="1" spans="1:20">
      <c r="A121" s="14">
        <v>545</v>
      </c>
      <c r="B121" s="15" t="s">
        <v>266</v>
      </c>
      <c r="C121" s="14" t="s">
        <v>194</v>
      </c>
      <c r="D121" s="16" t="s">
        <v>69</v>
      </c>
      <c r="E121" s="16">
        <v>11.7</v>
      </c>
      <c r="F121" s="17" t="s">
        <v>200</v>
      </c>
      <c r="G121" s="18">
        <v>61</v>
      </c>
      <c r="H121" s="19">
        <v>6922.26</v>
      </c>
      <c r="I121" s="19">
        <f t="shared" si="6"/>
        <v>1552.662918</v>
      </c>
      <c r="J121" s="29" t="s">
        <v>296</v>
      </c>
      <c r="K121" s="30">
        <v>32.6129032258064</v>
      </c>
      <c r="L121" s="31">
        <v>1529.10967741935</v>
      </c>
      <c r="M121" s="31">
        <f t="shared" si="7"/>
        <v>481.210815483869</v>
      </c>
      <c r="N121" s="32" t="s">
        <v>268</v>
      </c>
      <c r="O121" s="35">
        <f t="shared" si="8"/>
        <v>0.8704253214639</v>
      </c>
      <c r="P121" s="35">
        <f t="shared" si="9"/>
        <v>3.52698724115236</v>
      </c>
      <c r="Q121" s="40">
        <f t="shared" si="10"/>
        <v>1071.45210251613</v>
      </c>
      <c r="R121" s="33">
        <f t="shared" si="11"/>
        <v>-0.0904</v>
      </c>
      <c r="S121" s="41">
        <v>0</v>
      </c>
      <c r="T121" s="42" t="s">
        <v>25</v>
      </c>
    </row>
    <row r="122" s="1" customFormat="1" customHeight="1" spans="1:20">
      <c r="A122" s="14">
        <v>545</v>
      </c>
      <c r="B122" s="15" t="s">
        <v>266</v>
      </c>
      <c r="C122" s="14" t="s">
        <v>194</v>
      </c>
      <c r="D122" s="16" t="s">
        <v>69</v>
      </c>
      <c r="E122" s="16">
        <v>11.14</v>
      </c>
      <c r="F122" s="17" t="s">
        <v>200</v>
      </c>
      <c r="G122" s="18">
        <v>29</v>
      </c>
      <c r="H122" s="19">
        <v>1500.69</v>
      </c>
      <c r="I122" s="19">
        <f t="shared" si="6"/>
        <v>525.991845</v>
      </c>
      <c r="J122" s="29" t="s">
        <v>297</v>
      </c>
      <c r="K122" s="30">
        <v>32.6129032258064</v>
      </c>
      <c r="L122" s="31">
        <v>1529.10967741935</v>
      </c>
      <c r="M122" s="31">
        <f t="shared" si="7"/>
        <v>481.210815483869</v>
      </c>
      <c r="N122" s="32" t="s">
        <v>268</v>
      </c>
      <c r="O122" s="33">
        <f t="shared" si="8"/>
        <v>-0.110781404549949</v>
      </c>
      <c r="P122" s="33">
        <f t="shared" si="9"/>
        <v>-0.0185857678092217</v>
      </c>
      <c r="Q122" s="40">
        <f t="shared" si="10"/>
        <v>44.7810295161306</v>
      </c>
      <c r="R122" s="33">
        <f t="shared" si="11"/>
        <v>0.0358</v>
      </c>
      <c r="S122" s="16"/>
      <c r="T122" s="16"/>
    </row>
    <row r="123" s="1" customFormat="1" customHeight="1" spans="1:20">
      <c r="A123" s="45">
        <v>102934</v>
      </c>
      <c r="B123" s="46" t="s">
        <v>298</v>
      </c>
      <c r="C123" s="45" t="s">
        <v>285</v>
      </c>
      <c r="D123" s="16" t="s">
        <v>20</v>
      </c>
      <c r="E123" s="16">
        <v>11.6</v>
      </c>
      <c r="F123" s="17" t="s">
        <v>21</v>
      </c>
      <c r="G123" s="18">
        <v>153</v>
      </c>
      <c r="H123" s="19">
        <v>20800.68</v>
      </c>
      <c r="I123" s="19">
        <f t="shared" si="6"/>
        <v>5406.096732</v>
      </c>
      <c r="J123" s="29" t="s">
        <v>299</v>
      </c>
      <c r="K123" s="30">
        <v>121.290322580645</v>
      </c>
      <c r="L123" s="31">
        <v>7939.61516129032</v>
      </c>
      <c r="M123" s="31">
        <f t="shared" si="7"/>
        <v>2172.27870812903</v>
      </c>
      <c r="N123" s="32" t="s">
        <v>300</v>
      </c>
      <c r="O123" s="35">
        <f t="shared" si="8"/>
        <v>0.261436170212768</v>
      </c>
      <c r="P123" s="35">
        <f t="shared" si="9"/>
        <v>1.61985997777499</v>
      </c>
      <c r="Q123" s="40">
        <f t="shared" si="10"/>
        <v>3233.81802387097</v>
      </c>
      <c r="R123" s="33">
        <f t="shared" si="11"/>
        <v>-0.0137</v>
      </c>
      <c r="S123" s="41">
        <v>0</v>
      </c>
      <c r="T123" s="42" t="s">
        <v>25</v>
      </c>
    </row>
    <row r="124" s="1" customFormat="1" customHeight="1" spans="1:20">
      <c r="A124" s="45">
        <v>102934</v>
      </c>
      <c r="B124" s="46" t="s">
        <v>298</v>
      </c>
      <c r="C124" s="45" t="s">
        <v>285</v>
      </c>
      <c r="D124" s="16" t="s">
        <v>20</v>
      </c>
      <c r="E124" s="16">
        <v>11.13</v>
      </c>
      <c r="F124" s="17" t="s">
        <v>21</v>
      </c>
      <c r="G124" s="18">
        <v>131</v>
      </c>
      <c r="H124" s="19">
        <v>8579.44</v>
      </c>
      <c r="I124" s="19">
        <f t="shared" si="6"/>
        <v>2845.800248</v>
      </c>
      <c r="J124" s="29" t="s">
        <v>301</v>
      </c>
      <c r="K124" s="30">
        <v>121.290322580645</v>
      </c>
      <c r="L124" s="31">
        <v>7939.61516129032</v>
      </c>
      <c r="M124" s="31">
        <f t="shared" si="7"/>
        <v>2172.27870812903</v>
      </c>
      <c r="N124" s="32" t="s">
        <v>300</v>
      </c>
      <c r="O124" s="33">
        <f t="shared" si="8"/>
        <v>0.0800531914893632</v>
      </c>
      <c r="P124" s="33">
        <f t="shared" si="9"/>
        <v>0.080586379278073</v>
      </c>
      <c r="Q124" s="40">
        <f t="shared" si="10"/>
        <v>673.521539870968</v>
      </c>
      <c r="R124" s="33">
        <f t="shared" si="11"/>
        <v>0.0581</v>
      </c>
      <c r="S124" s="16"/>
      <c r="T124" s="16"/>
    </row>
    <row r="125" s="1" customFormat="1" customHeight="1" spans="1:20">
      <c r="A125" s="45">
        <v>379</v>
      </c>
      <c r="B125" s="46" t="s">
        <v>302</v>
      </c>
      <c r="C125" s="45" t="s">
        <v>285</v>
      </c>
      <c r="D125" s="16" t="s">
        <v>122</v>
      </c>
      <c r="E125" s="16">
        <v>11.6</v>
      </c>
      <c r="F125" s="17" t="s">
        <v>21</v>
      </c>
      <c r="G125" s="18">
        <v>140</v>
      </c>
      <c r="H125" s="19">
        <v>14672.06</v>
      </c>
      <c r="I125" s="19">
        <f t="shared" si="6"/>
        <v>3848.481338</v>
      </c>
      <c r="J125" s="29" t="s">
        <v>303</v>
      </c>
      <c r="K125" s="30">
        <v>115</v>
      </c>
      <c r="L125" s="31">
        <v>8072.56903225806</v>
      </c>
      <c r="M125" s="31">
        <f t="shared" si="7"/>
        <v>2182.82266632258</v>
      </c>
      <c r="N125" s="32" t="s">
        <v>304</v>
      </c>
      <c r="O125" s="35">
        <f t="shared" si="8"/>
        <v>0.217391304347826</v>
      </c>
      <c r="P125" s="35">
        <f t="shared" si="9"/>
        <v>0.817520536692881</v>
      </c>
      <c r="Q125" s="40">
        <f t="shared" si="10"/>
        <v>1665.65867167742</v>
      </c>
      <c r="R125" s="33">
        <f t="shared" si="11"/>
        <v>-0.0081</v>
      </c>
      <c r="S125" s="41">
        <v>0</v>
      </c>
      <c r="T125" s="42" t="s">
        <v>25</v>
      </c>
    </row>
    <row r="126" s="1" customFormat="1" customHeight="1" spans="1:20">
      <c r="A126" s="45">
        <v>379</v>
      </c>
      <c r="B126" s="46" t="s">
        <v>302</v>
      </c>
      <c r="C126" s="45" t="s">
        <v>285</v>
      </c>
      <c r="D126" s="16" t="s">
        <v>122</v>
      </c>
      <c r="E126" s="16">
        <v>11.13</v>
      </c>
      <c r="F126" s="17" t="s">
        <v>21</v>
      </c>
      <c r="G126" s="18">
        <v>106</v>
      </c>
      <c r="H126" s="19">
        <v>10139.04</v>
      </c>
      <c r="I126" s="19">
        <f t="shared" si="6"/>
        <v>2145.420864</v>
      </c>
      <c r="J126" s="29" t="s">
        <v>305</v>
      </c>
      <c r="K126" s="30">
        <v>115</v>
      </c>
      <c r="L126" s="31">
        <v>8072.56903225806</v>
      </c>
      <c r="M126" s="31">
        <f t="shared" si="7"/>
        <v>2182.82266632258</v>
      </c>
      <c r="N126" s="32" t="s">
        <v>304</v>
      </c>
      <c r="O126" s="34">
        <f t="shared" si="8"/>
        <v>-0.0782608695652174</v>
      </c>
      <c r="P126" s="35">
        <f t="shared" si="9"/>
        <v>0.255986781839127</v>
      </c>
      <c r="Q126" s="40">
        <f t="shared" si="10"/>
        <v>-37.401802322579</v>
      </c>
      <c r="R126" s="33">
        <f t="shared" si="11"/>
        <v>-0.0588</v>
      </c>
      <c r="S126" s="41">
        <v>0</v>
      </c>
      <c r="T126" s="16"/>
    </row>
    <row r="127" s="1" customFormat="1" customHeight="1" spans="1:20">
      <c r="A127" s="45">
        <v>357</v>
      </c>
      <c r="B127" s="46" t="s">
        <v>306</v>
      </c>
      <c r="C127" s="45" t="s">
        <v>285</v>
      </c>
      <c r="D127" s="16" t="s">
        <v>20</v>
      </c>
      <c r="E127" s="16">
        <v>11.6</v>
      </c>
      <c r="F127" s="17" t="s">
        <v>307</v>
      </c>
      <c r="G127" s="18">
        <v>104</v>
      </c>
      <c r="H127" s="19">
        <v>17343.38</v>
      </c>
      <c r="I127" s="19">
        <f t="shared" si="6"/>
        <v>3231.071694</v>
      </c>
      <c r="J127" s="29" t="s">
        <v>308</v>
      </c>
      <c r="K127" s="30">
        <v>97.3225806451613</v>
      </c>
      <c r="L127" s="31">
        <v>6749.48580645161</v>
      </c>
      <c r="M127" s="31">
        <f t="shared" si="7"/>
        <v>1824.38601348387</v>
      </c>
      <c r="N127" s="32" t="s">
        <v>309</v>
      </c>
      <c r="O127" s="35">
        <f t="shared" si="8"/>
        <v>0.0686112031819688</v>
      </c>
      <c r="P127" s="35">
        <f t="shared" si="9"/>
        <v>1.56958537247712</v>
      </c>
      <c r="Q127" s="40">
        <f t="shared" si="10"/>
        <v>1406.68568051613</v>
      </c>
      <c r="R127" s="33">
        <f t="shared" si="11"/>
        <v>-0.084</v>
      </c>
      <c r="S127" s="41">
        <v>0</v>
      </c>
      <c r="T127" s="42" t="s">
        <v>25</v>
      </c>
    </row>
    <row r="128" s="1" customFormat="1" customHeight="1" spans="1:20">
      <c r="A128" s="45">
        <v>117491</v>
      </c>
      <c r="B128" s="46" t="s">
        <v>284</v>
      </c>
      <c r="C128" s="45" t="s">
        <v>285</v>
      </c>
      <c r="D128" s="16" t="s">
        <v>31</v>
      </c>
      <c r="E128" s="16">
        <v>11.8</v>
      </c>
      <c r="F128" s="17" t="s">
        <v>286</v>
      </c>
      <c r="G128" s="18">
        <v>62</v>
      </c>
      <c r="H128" s="19">
        <v>6944.14</v>
      </c>
      <c r="I128" s="19">
        <f t="shared" si="6"/>
        <v>1240.223404</v>
      </c>
      <c r="J128" s="29" t="s">
        <v>310</v>
      </c>
      <c r="K128" s="30">
        <v>83.3870967741936</v>
      </c>
      <c r="L128" s="31">
        <v>9677.05677419355</v>
      </c>
      <c r="M128" s="31">
        <f t="shared" si="7"/>
        <v>1626.71324374194</v>
      </c>
      <c r="N128" s="32" t="s">
        <v>288</v>
      </c>
      <c r="O128" s="33">
        <f t="shared" si="8"/>
        <v>-0.256479690522244</v>
      </c>
      <c r="P128" s="33">
        <f t="shared" si="9"/>
        <v>-0.282411981035556</v>
      </c>
      <c r="Q128" s="40">
        <f t="shared" si="10"/>
        <v>-386.489839741936</v>
      </c>
      <c r="R128" s="33">
        <f t="shared" si="11"/>
        <v>0.0105</v>
      </c>
      <c r="S128" s="16"/>
      <c r="T128" s="42"/>
    </row>
    <row r="129" s="1" customFormat="1" customHeight="1" spans="1:20">
      <c r="A129" s="45">
        <v>105267</v>
      </c>
      <c r="B129" s="46" t="s">
        <v>311</v>
      </c>
      <c r="C129" s="45" t="s">
        <v>285</v>
      </c>
      <c r="D129" s="16" t="s">
        <v>31</v>
      </c>
      <c r="E129" s="16">
        <v>11.1</v>
      </c>
      <c r="F129" s="17" t="s">
        <v>139</v>
      </c>
      <c r="G129" s="18">
        <v>115</v>
      </c>
      <c r="H129" s="19">
        <v>6550.3</v>
      </c>
      <c r="I129" s="19">
        <f t="shared" si="6"/>
        <v>2657.45671</v>
      </c>
      <c r="J129" s="29" t="s">
        <v>312</v>
      </c>
      <c r="K129" s="30">
        <v>104.354838709677</v>
      </c>
      <c r="L129" s="31">
        <v>6685.27806451613</v>
      </c>
      <c r="M129" s="31">
        <f t="shared" si="7"/>
        <v>2107.86817374194</v>
      </c>
      <c r="N129" s="32" t="s">
        <v>81</v>
      </c>
      <c r="O129" s="33">
        <f t="shared" si="8"/>
        <v>0.102009273570329</v>
      </c>
      <c r="P129" s="33">
        <f t="shared" si="9"/>
        <v>-0.0201903440984095</v>
      </c>
      <c r="Q129" s="40">
        <f t="shared" si="10"/>
        <v>549.588536258064</v>
      </c>
      <c r="R129" s="33">
        <f t="shared" si="11"/>
        <v>0.0904</v>
      </c>
      <c r="S129" s="16"/>
      <c r="T129" s="16"/>
    </row>
    <row r="130" s="1" customFormat="1" customHeight="1" spans="1:20">
      <c r="A130" s="45">
        <v>357</v>
      </c>
      <c r="B130" s="46" t="s">
        <v>306</v>
      </c>
      <c r="C130" s="45" t="s">
        <v>285</v>
      </c>
      <c r="D130" s="16" t="s">
        <v>20</v>
      </c>
      <c r="E130" s="16">
        <v>11.13</v>
      </c>
      <c r="F130" s="17" t="s">
        <v>307</v>
      </c>
      <c r="G130" s="18">
        <v>84</v>
      </c>
      <c r="H130" s="19">
        <v>10312.31</v>
      </c>
      <c r="I130" s="19">
        <f t="shared" ref="I130:I181" si="14">H130*J130</f>
        <v>737.330165</v>
      </c>
      <c r="J130" s="29" t="s">
        <v>313</v>
      </c>
      <c r="K130" s="30">
        <v>97.3225806451613</v>
      </c>
      <c r="L130" s="31">
        <v>6749.48580645161</v>
      </c>
      <c r="M130" s="31">
        <f t="shared" ref="M130:M181" si="15">L130*N130</f>
        <v>1824.38601348387</v>
      </c>
      <c r="N130" s="32" t="s">
        <v>309</v>
      </c>
      <c r="O130" s="34">
        <f t="shared" ref="O130:O181" si="16">(G130-K130)/K130</f>
        <v>-0.136890951276102</v>
      </c>
      <c r="P130" s="35">
        <f t="shared" ref="P130:P181" si="17">(H130-L130)/L130</f>
        <v>0.527866017607268</v>
      </c>
      <c r="Q130" s="40">
        <f t="shared" ref="Q130:Q181" si="18">I130-M130</f>
        <v>-1087.05584848387</v>
      </c>
      <c r="R130" s="33">
        <f t="shared" ref="R130:R181" si="19">J130-N130</f>
        <v>-0.1988</v>
      </c>
      <c r="S130" s="41">
        <v>0</v>
      </c>
      <c r="T130" s="16"/>
    </row>
    <row r="131" s="1" customFormat="1" customHeight="1" spans="1:20">
      <c r="A131" s="45">
        <v>359</v>
      </c>
      <c r="B131" s="46" t="s">
        <v>314</v>
      </c>
      <c r="C131" s="45" t="s">
        <v>285</v>
      </c>
      <c r="D131" s="16" t="s">
        <v>31</v>
      </c>
      <c r="E131" s="16">
        <v>11.6</v>
      </c>
      <c r="F131" s="17" t="s">
        <v>21</v>
      </c>
      <c r="G131" s="18">
        <v>112</v>
      </c>
      <c r="H131" s="19">
        <v>8708.69</v>
      </c>
      <c r="I131" s="19">
        <f t="shared" si="14"/>
        <v>2718.853018</v>
      </c>
      <c r="J131" s="29" t="s">
        <v>315</v>
      </c>
      <c r="K131" s="30">
        <v>101.838709677419</v>
      </c>
      <c r="L131" s="31">
        <v>6912.44483870968</v>
      </c>
      <c r="M131" s="31">
        <f t="shared" si="15"/>
        <v>1737.09738796774</v>
      </c>
      <c r="N131" s="32" t="s">
        <v>316</v>
      </c>
      <c r="O131" s="33">
        <f t="shared" si="16"/>
        <v>0.0997782705099816</v>
      </c>
      <c r="P131" s="33">
        <f t="shared" si="17"/>
        <v>0.259856708183963</v>
      </c>
      <c r="Q131" s="40">
        <f t="shared" si="18"/>
        <v>981.755630032257</v>
      </c>
      <c r="R131" s="33">
        <f t="shared" si="19"/>
        <v>0.0609</v>
      </c>
      <c r="S131" s="16"/>
      <c r="T131" s="42"/>
    </row>
    <row r="132" s="1" customFormat="1" customHeight="1" spans="1:20">
      <c r="A132" s="21">
        <v>103199</v>
      </c>
      <c r="B132" s="22" t="s">
        <v>170</v>
      </c>
      <c r="C132" s="21" t="s">
        <v>117</v>
      </c>
      <c r="D132" s="16" t="s">
        <v>63</v>
      </c>
      <c r="E132" s="16">
        <v>11.14</v>
      </c>
      <c r="F132" s="17" t="s">
        <v>147</v>
      </c>
      <c r="G132" s="18">
        <v>74</v>
      </c>
      <c r="H132" s="19">
        <v>4330.84</v>
      </c>
      <c r="I132" s="19">
        <f t="shared" si="14"/>
        <v>1300.118168</v>
      </c>
      <c r="J132" s="29" t="s">
        <v>177</v>
      </c>
      <c r="K132" s="30">
        <v>98.7741935483871</v>
      </c>
      <c r="L132" s="31">
        <v>4672.64</v>
      </c>
      <c r="M132" s="31">
        <f t="shared" si="15"/>
        <v>1440.107648</v>
      </c>
      <c r="N132" s="32" t="s">
        <v>172</v>
      </c>
      <c r="O132" s="33">
        <f t="shared" si="16"/>
        <v>-0.250816459830176</v>
      </c>
      <c r="P132" s="33">
        <f t="shared" si="17"/>
        <v>-0.0731492261334064</v>
      </c>
      <c r="Q132" s="40">
        <f t="shared" si="18"/>
        <v>-139.98948</v>
      </c>
      <c r="R132" s="33">
        <f t="shared" si="19"/>
        <v>-0.00800000000000001</v>
      </c>
      <c r="S132" s="16"/>
      <c r="T132" s="16"/>
    </row>
    <row r="133" s="1" customFormat="1" customHeight="1" spans="1:20">
      <c r="A133" s="45">
        <v>111219</v>
      </c>
      <c r="B133" s="46" t="s">
        <v>317</v>
      </c>
      <c r="C133" s="45" t="s">
        <v>285</v>
      </c>
      <c r="D133" s="16" t="s">
        <v>31</v>
      </c>
      <c r="E133" s="16">
        <v>11.7</v>
      </c>
      <c r="F133" s="17" t="s">
        <v>21</v>
      </c>
      <c r="G133" s="18">
        <v>49</v>
      </c>
      <c r="H133" s="19">
        <v>6843.77</v>
      </c>
      <c r="I133" s="19">
        <f t="shared" si="14"/>
        <v>1630.870391</v>
      </c>
      <c r="J133" s="29" t="s">
        <v>318</v>
      </c>
      <c r="K133" s="30">
        <v>94.7096774193548</v>
      </c>
      <c r="L133" s="31">
        <v>6427.30677419355</v>
      </c>
      <c r="M133" s="31">
        <f t="shared" si="15"/>
        <v>1982.82413983871</v>
      </c>
      <c r="N133" s="32" t="s">
        <v>319</v>
      </c>
      <c r="O133" s="33">
        <f t="shared" si="16"/>
        <v>-0.482629427792915</v>
      </c>
      <c r="P133" s="33">
        <f t="shared" si="17"/>
        <v>0.0647959153713656</v>
      </c>
      <c r="Q133" s="40">
        <f t="shared" si="18"/>
        <v>-351.95374883871</v>
      </c>
      <c r="R133" s="33">
        <f t="shared" si="19"/>
        <v>-0.0702</v>
      </c>
      <c r="S133" s="16"/>
      <c r="T133" s="42"/>
    </row>
    <row r="134" s="1" customFormat="1" customHeight="1" spans="1:20">
      <c r="A134" s="14">
        <v>113008</v>
      </c>
      <c r="B134" s="15" t="s">
        <v>277</v>
      </c>
      <c r="C134" s="14" t="s">
        <v>194</v>
      </c>
      <c r="D134" s="16" t="s">
        <v>278</v>
      </c>
      <c r="E134" s="16">
        <v>11.12</v>
      </c>
      <c r="F134" s="17" t="s">
        <v>279</v>
      </c>
      <c r="G134" s="18">
        <v>19</v>
      </c>
      <c r="H134" s="19">
        <v>1352.8</v>
      </c>
      <c r="I134" s="19">
        <f t="shared" si="14"/>
        <v>310.06176</v>
      </c>
      <c r="J134" s="29" t="s">
        <v>320</v>
      </c>
      <c r="K134" s="30">
        <v>22.1612903225806</v>
      </c>
      <c r="L134" s="31">
        <v>1067.25290322581</v>
      </c>
      <c r="M134" s="31">
        <f t="shared" si="15"/>
        <v>295.842504774195</v>
      </c>
      <c r="N134" s="32" t="s">
        <v>281</v>
      </c>
      <c r="O134" s="33">
        <f t="shared" si="16"/>
        <v>-0.142649199417757</v>
      </c>
      <c r="P134" s="33">
        <f t="shared" si="17"/>
        <v>0.267553356764</v>
      </c>
      <c r="Q134" s="40">
        <f t="shared" si="18"/>
        <v>14.2192552258055</v>
      </c>
      <c r="R134" s="33">
        <f t="shared" si="19"/>
        <v>-0.048</v>
      </c>
      <c r="S134" s="16"/>
      <c r="T134" s="16"/>
    </row>
    <row r="135" s="1" customFormat="1" customHeight="1" spans="1:20">
      <c r="A135" s="14">
        <v>113008</v>
      </c>
      <c r="B135" s="15" t="s">
        <v>277</v>
      </c>
      <c r="C135" s="14" t="s">
        <v>194</v>
      </c>
      <c r="D135" s="16" t="s">
        <v>278</v>
      </c>
      <c r="E135" s="16">
        <v>11.6</v>
      </c>
      <c r="F135" s="17" t="s">
        <v>279</v>
      </c>
      <c r="G135" s="18">
        <v>42</v>
      </c>
      <c r="H135" s="19">
        <v>3343.66</v>
      </c>
      <c r="I135" s="19">
        <f t="shared" si="14"/>
        <v>707.852822</v>
      </c>
      <c r="J135" s="29" t="s">
        <v>321</v>
      </c>
      <c r="K135" s="30">
        <v>22.1612903225806</v>
      </c>
      <c r="L135" s="31">
        <v>1067.25290322581</v>
      </c>
      <c r="M135" s="31">
        <f t="shared" si="15"/>
        <v>295.842504774195</v>
      </c>
      <c r="N135" s="32" t="s">
        <v>281</v>
      </c>
      <c r="O135" s="33">
        <f t="shared" si="16"/>
        <v>0.895196506550222</v>
      </c>
      <c r="P135" s="33">
        <f t="shared" si="17"/>
        <v>2.13295938562797</v>
      </c>
      <c r="Q135" s="40">
        <f t="shared" si="18"/>
        <v>412.010317225806</v>
      </c>
      <c r="R135" s="33">
        <f t="shared" si="19"/>
        <v>-0.0655</v>
      </c>
      <c r="S135" s="16"/>
      <c r="T135" s="42"/>
    </row>
    <row r="136" s="1" customFormat="1" customHeight="1" spans="1:20">
      <c r="A136" s="14">
        <v>113008</v>
      </c>
      <c r="B136" s="15" t="s">
        <v>277</v>
      </c>
      <c r="C136" s="14" t="s">
        <v>194</v>
      </c>
      <c r="D136" s="16" t="s">
        <v>278</v>
      </c>
      <c r="E136" s="16">
        <v>11.13</v>
      </c>
      <c r="F136" s="17" t="s">
        <v>279</v>
      </c>
      <c r="G136" s="18">
        <v>20</v>
      </c>
      <c r="H136" s="19">
        <v>612.81</v>
      </c>
      <c r="I136" s="19">
        <f t="shared" si="14"/>
        <v>211.051764</v>
      </c>
      <c r="J136" s="29" t="s">
        <v>322</v>
      </c>
      <c r="K136" s="30">
        <v>22.1612903225806</v>
      </c>
      <c r="L136" s="31">
        <v>1067.25290322581</v>
      </c>
      <c r="M136" s="31">
        <f t="shared" si="15"/>
        <v>295.842504774195</v>
      </c>
      <c r="N136" s="32" t="s">
        <v>281</v>
      </c>
      <c r="O136" s="33">
        <f t="shared" si="16"/>
        <v>-0.0975254730713228</v>
      </c>
      <c r="P136" s="33">
        <f t="shared" si="17"/>
        <v>-0.425806200060211</v>
      </c>
      <c r="Q136" s="40">
        <f t="shared" si="18"/>
        <v>-84.7907407741946</v>
      </c>
      <c r="R136" s="33">
        <f t="shared" si="19"/>
        <v>0.0672</v>
      </c>
      <c r="S136" s="16"/>
      <c r="T136" s="16"/>
    </row>
    <row r="137" s="1" customFormat="1" customHeight="1" spans="1:20">
      <c r="A137" s="45">
        <v>106399</v>
      </c>
      <c r="B137" s="46" t="s">
        <v>323</v>
      </c>
      <c r="C137" s="45" t="s">
        <v>285</v>
      </c>
      <c r="D137" s="16" t="s">
        <v>31</v>
      </c>
      <c r="E137" s="16">
        <v>11.5</v>
      </c>
      <c r="F137" s="17" t="s">
        <v>27</v>
      </c>
      <c r="G137" s="18">
        <v>128</v>
      </c>
      <c r="H137" s="19">
        <v>8258.2</v>
      </c>
      <c r="I137" s="19">
        <f t="shared" si="14"/>
        <v>2616.19776</v>
      </c>
      <c r="J137" s="29" t="s">
        <v>324</v>
      </c>
      <c r="K137" s="30">
        <v>94.4516129032258</v>
      </c>
      <c r="L137" s="31">
        <v>6421.50225806452</v>
      </c>
      <c r="M137" s="31">
        <f t="shared" si="15"/>
        <v>1948.92593532258</v>
      </c>
      <c r="N137" s="32" t="s">
        <v>325</v>
      </c>
      <c r="O137" s="33">
        <f t="shared" si="16"/>
        <v>0.355191256830601</v>
      </c>
      <c r="P137" s="33">
        <f t="shared" si="17"/>
        <v>0.286023062536316</v>
      </c>
      <c r="Q137" s="40">
        <f t="shared" si="18"/>
        <v>667.271824677418</v>
      </c>
      <c r="R137" s="33">
        <f t="shared" si="19"/>
        <v>0.0133</v>
      </c>
      <c r="S137" s="16"/>
      <c r="T137" s="16"/>
    </row>
    <row r="138" s="1" customFormat="1" customHeight="1" spans="1:20">
      <c r="A138" s="45">
        <v>513</v>
      </c>
      <c r="B138" s="46" t="s">
        <v>292</v>
      </c>
      <c r="C138" s="45" t="s">
        <v>285</v>
      </c>
      <c r="D138" s="16" t="s">
        <v>122</v>
      </c>
      <c r="E138" s="16">
        <v>11.9</v>
      </c>
      <c r="F138" s="17" t="s">
        <v>27</v>
      </c>
      <c r="G138" s="18">
        <v>100</v>
      </c>
      <c r="H138" s="19">
        <v>6766.54</v>
      </c>
      <c r="I138" s="19">
        <f t="shared" si="14"/>
        <v>2268.820862</v>
      </c>
      <c r="J138" s="29" t="s">
        <v>162</v>
      </c>
      <c r="K138" s="30">
        <v>117.096774193548</v>
      </c>
      <c r="L138" s="31">
        <v>8114.34806451613</v>
      </c>
      <c r="M138" s="31">
        <f t="shared" si="15"/>
        <v>2542.2252486129</v>
      </c>
      <c r="N138" s="32" t="s">
        <v>294</v>
      </c>
      <c r="O138" s="33">
        <f t="shared" si="16"/>
        <v>-0.14600550964187</v>
      </c>
      <c r="P138" s="33">
        <f t="shared" si="17"/>
        <v>-0.16610183021481</v>
      </c>
      <c r="Q138" s="40">
        <f t="shared" si="18"/>
        <v>-273.404386612903</v>
      </c>
      <c r="R138" s="33">
        <f t="shared" si="19"/>
        <v>0.022</v>
      </c>
      <c r="S138" s="16"/>
      <c r="T138" s="42"/>
    </row>
    <row r="139" s="1" customFormat="1" customHeight="1" spans="1:20">
      <c r="A139" s="45">
        <v>106569</v>
      </c>
      <c r="B139" s="46" t="s">
        <v>326</v>
      </c>
      <c r="C139" s="45" t="s">
        <v>285</v>
      </c>
      <c r="D139" s="16" t="s">
        <v>31</v>
      </c>
      <c r="E139" s="16">
        <v>11.2</v>
      </c>
      <c r="F139" s="17" t="s">
        <v>21</v>
      </c>
      <c r="G139" s="18">
        <v>71</v>
      </c>
      <c r="H139" s="19">
        <v>6319.16</v>
      </c>
      <c r="I139" s="19">
        <f t="shared" si="14"/>
        <v>2171.263376</v>
      </c>
      <c r="J139" s="29" t="s">
        <v>274</v>
      </c>
      <c r="K139" s="30">
        <v>75.5806451612903</v>
      </c>
      <c r="L139" s="31">
        <v>6047.78387096774</v>
      </c>
      <c r="M139" s="31">
        <f t="shared" si="15"/>
        <v>1924.40482774193</v>
      </c>
      <c r="N139" s="32" t="s">
        <v>327</v>
      </c>
      <c r="O139" s="33">
        <f t="shared" si="16"/>
        <v>-0.0606060606060604</v>
      </c>
      <c r="P139" s="33">
        <f t="shared" si="17"/>
        <v>0.0448719952336583</v>
      </c>
      <c r="Q139" s="40">
        <f t="shared" si="18"/>
        <v>246.858548258065</v>
      </c>
      <c r="R139" s="33">
        <f t="shared" si="19"/>
        <v>0.0254</v>
      </c>
      <c r="S139" s="16"/>
      <c r="T139" s="16"/>
    </row>
    <row r="140" s="1" customFormat="1" customHeight="1" spans="1:20">
      <c r="A140" s="45">
        <v>359</v>
      </c>
      <c r="B140" s="46" t="s">
        <v>314</v>
      </c>
      <c r="C140" s="45" t="s">
        <v>285</v>
      </c>
      <c r="D140" s="16" t="s">
        <v>31</v>
      </c>
      <c r="E140" s="16">
        <v>11.13</v>
      </c>
      <c r="F140" s="17" t="s">
        <v>21</v>
      </c>
      <c r="G140" s="18">
        <v>117</v>
      </c>
      <c r="H140" s="19">
        <v>7976.33</v>
      </c>
      <c r="I140" s="19">
        <f t="shared" si="14"/>
        <v>1554.586717</v>
      </c>
      <c r="J140" s="29" t="s">
        <v>328</v>
      </c>
      <c r="K140" s="30">
        <v>101.838709677419</v>
      </c>
      <c r="L140" s="31">
        <v>6912.44483870968</v>
      </c>
      <c r="M140" s="31">
        <f t="shared" si="15"/>
        <v>1737.09738796774</v>
      </c>
      <c r="N140" s="32" t="s">
        <v>316</v>
      </c>
      <c r="O140" s="33">
        <f t="shared" si="16"/>
        <v>0.148875514729177</v>
      </c>
      <c r="P140" s="33">
        <f t="shared" si="17"/>
        <v>0.153908665618938</v>
      </c>
      <c r="Q140" s="40">
        <f t="shared" si="18"/>
        <v>-182.510670967742</v>
      </c>
      <c r="R140" s="33">
        <f t="shared" si="19"/>
        <v>-0.0564</v>
      </c>
      <c r="S140" s="16"/>
      <c r="T140" s="16"/>
    </row>
    <row r="141" s="1" customFormat="1" customHeight="1" spans="1:20">
      <c r="A141" s="45">
        <v>103198</v>
      </c>
      <c r="B141" s="46" t="s">
        <v>329</v>
      </c>
      <c r="C141" s="45" t="s">
        <v>285</v>
      </c>
      <c r="D141" s="16" t="s">
        <v>31</v>
      </c>
      <c r="E141" s="16">
        <v>11.6</v>
      </c>
      <c r="F141" s="17" t="s">
        <v>330</v>
      </c>
      <c r="G141" s="18">
        <v>156</v>
      </c>
      <c r="H141" s="19">
        <v>16258.36</v>
      </c>
      <c r="I141" s="19">
        <f t="shared" si="14"/>
        <v>2414.36646</v>
      </c>
      <c r="J141" s="29" t="s">
        <v>331</v>
      </c>
      <c r="K141" s="30">
        <v>117.225806451613</v>
      </c>
      <c r="L141" s="31">
        <v>6016.24709677419</v>
      </c>
      <c r="M141" s="31">
        <f t="shared" si="15"/>
        <v>1680.33781412903</v>
      </c>
      <c r="N141" s="32" t="s">
        <v>332</v>
      </c>
      <c r="O141" s="35">
        <f t="shared" si="16"/>
        <v>0.33076499724821</v>
      </c>
      <c r="P141" s="35">
        <f t="shared" si="17"/>
        <v>1.7024089500442</v>
      </c>
      <c r="Q141" s="40">
        <f t="shared" si="18"/>
        <v>734.028645870969</v>
      </c>
      <c r="R141" s="33">
        <f t="shared" si="19"/>
        <v>-0.1308</v>
      </c>
      <c r="S141" s="41">
        <v>0</v>
      </c>
      <c r="T141" s="42" t="s">
        <v>25</v>
      </c>
    </row>
    <row r="142" s="1" customFormat="1" customHeight="1" spans="1:20">
      <c r="A142" s="14">
        <v>515</v>
      </c>
      <c r="B142" s="15" t="s">
        <v>229</v>
      </c>
      <c r="C142" s="14" t="s">
        <v>194</v>
      </c>
      <c r="D142" s="16" t="s">
        <v>31</v>
      </c>
      <c r="E142" s="44">
        <v>11.1</v>
      </c>
      <c r="F142" s="17" t="s">
        <v>230</v>
      </c>
      <c r="G142" s="18">
        <v>117</v>
      </c>
      <c r="H142" s="19">
        <v>7583.04</v>
      </c>
      <c r="I142" s="19">
        <f t="shared" si="14"/>
        <v>2788.283808</v>
      </c>
      <c r="J142" s="29" t="s">
        <v>333</v>
      </c>
      <c r="K142" s="30">
        <v>99.1612903225806</v>
      </c>
      <c r="L142" s="31">
        <v>5719.66161290323</v>
      </c>
      <c r="M142" s="31">
        <f t="shared" si="15"/>
        <v>1536.8730753871</v>
      </c>
      <c r="N142" s="32" t="s">
        <v>231</v>
      </c>
      <c r="O142" s="33">
        <f t="shared" si="16"/>
        <v>0.179895901106051</v>
      </c>
      <c r="P142" s="33">
        <f t="shared" si="17"/>
        <v>0.325784725252469</v>
      </c>
      <c r="Q142" s="40">
        <f t="shared" si="18"/>
        <v>1251.4107326129</v>
      </c>
      <c r="R142" s="33">
        <f t="shared" si="19"/>
        <v>0.099</v>
      </c>
      <c r="S142" s="16"/>
      <c r="T142" s="42"/>
    </row>
    <row r="143" s="1" customFormat="1" customHeight="1" spans="1:20">
      <c r="A143" s="45">
        <v>726</v>
      </c>
      <c r="B143" s="46" t="s">
        <v>334</v>
      </c>
      <c r="C143" s="45" t="s">
        <v>285</v>
      </c>
      <c r="D143" s="16" t="s">
        <v>31</v>
      </c>
      <c r="E143" s="17">
        <v>11.3</v>
      </c>
      <c r="F143" s="17" t="s">
        <v>335</v>
      </c>
      <c r="G143" s="18">
        <v>109</v>
      </c>
      <c r="H143" s="19">
        <v>6150.83</v>
      </c>
      <c r="I143" s="19">
        <f t="shared" si="14"/>
        <v>2103.58386</v>
      </c>
      <c r="J143" s="29" t="s">
        <v>336</v>
      </c>
      <c r="K143" s="30">
        <v>97.6129032258064</v>
      </c>
      <c r="L143" s="31">
        <v>5868.74387096774</v>
      </c>
      <c r="M143" s="31">
        <f t="shared" si="15"/>
        <v>1666.72325935484</v>
      </c>
      <c r="N143" s="32" t="s">
        <v>77</v>
      </c>
      <c r="O143" s="33">
        <f t="shared" si="16"/>
        <v>0.116655651024455</v>
      </c>
      <c r="P143" s="33">
        <f t="shared" si="17"/>
        <v>0.0480658442818948</v>
      </c>
      <c r="Q143" s="40">
        <f t="shared" si="18"/>
        <v>436.860600645162</v>
      </c>
      <c r="R143" s="33">
        <f t="shared" si="19"/>
        <v>0.0580000000000001</v>
      </c>
      <c r="S143" s="16"/>
      <c r="T143" s="16"/>
    </row>
    <row r="144" s="1" customFormat="1" customHeight="1" spans="1:20">
      <c r="A144" s="45">
        <v>103198</v>
      </c>
      <c r="B144" s="46" t="s">
        <v>329</v>
      </c>
      <c r="C144" s="45" t="s">
        <v>285</v>
      </c>
      <c r="D144" s="16" t="s">
        <v>31</v>
      </c>
      <c r="E144" s="16">
        <v>11.13</v>
      </c>
      <c r="F144" s="17" t="s">
        <v>330</v>
      </c>
      <c r="G144" s="18">
        <v>94</v>
      </c>
      <c r="H144" s="19">
        <v>5801.28</v>
      </c>
      <c r="I144" s="19">
        <f t="shared" si="14"/>
        <v>1767.650016</v>
      </c>
      <c r="J144" s="29" t="s">
        <v>337</v>
      </c>
      <c r="K144" s="30">
        <v>117.225806451613</v>
      </c>
      <c r="L144" s="31">
        <v>6016.24709677419</v>
      </c>
      <c r="M144" s="31">
        <f t="shared" si="15"/>
        <v>1680.33781412903</v>
      </c>
      <c r="N144" s="32" t="s">
        <v>332</v>
      </c>
      <c r="O144" s="33">
        <f t="shared" si="16"/>
        <v>-0.198128783709412</v>
      </c>
      <c r="P144" s="33">
        <f t="shared" si="17"/>
        <v>-0.0357310950358824</v>
      </c>
      <c r="Q144" s="40">
        <f t="shared" si="18"/>
        <v>87.3122018709685</v>
      </c>
      <c r="R144" s="33">
        <f t="shared" si="19"/>
        <v>0.0254</v>
      </c>
      <c r="S144" s="16"/>
      <c r="T144" s="16"/>
    </row>
    <row r="145" s="1" customFormat="1" customHeight="1" spans="1:20">
      <c r="A145" s="45">
        <v>102565</v>
      </c>
      <c r="B145" s="46" t="s">
        <v>338</v>
      </c>
      <c r="C145" s="45" t="s">
        <v>285</v>
      </c>
      <c r="D145" s="16" t="s">
        <v>44</v>
      </c>
      <c r="E145" s="16">
        <v>11.6</v>
      </c>
      <c r="F145" s="17" t="s">
        <v>21</v>
      </c>
      <c r="G145" s="18">
        <v>112</v>
      </c>
      <c r="H145" s="19">
        <v>14187.92</v>
      </c>
      <c r="I145" s="19">
        <f t="shared" si="14"/>
        <v>888.163792</v>
      </c>
      <c r="J145" s="29" t="s">
        <v>339</v>
      </c>
      <c r="K145" s="30">
        <v>110.258064516129</v>
      </c>
      <c r="L145" s="31">
        <v>5673.17419354839</v>
      </c>
      <c r="M145" s="31">
        <f t="shared" si="15"/>
        <v>1977.10120645161</v>
      </c>
      <c r="N145" s="32" t="s">
        <v>340</v>
      </c>
      <c r="O145" s="35">
        <f t="shared" si="16"/>
        <v>0.0157987126974842</v>
      </c>
      <c r="P145" s="35">
        <f t="shared" si="17"/>
        <v>1.50087861150724</v>
      </c>
      <c r="Q145" s="40">
        <f t="shared" si="18"/>
        <v>-1088.93741445161</v>
      </c>
      <c r="R145" s="33">
        <f t="shared" si="19"/>
        <v>-0.2859</v>
      </c>
      <c r="S145" s="41">
        <v>0</v>
      </c>
      <c r="T145" s="42" t="s">
        <v>25</v>
      </c>
    </row>
    <row r="146" s="1" customFormat="1" customHeight="1" spans="1:20">
      <c r="A146" s="45">
        <v>106399</v>
      </c>
      <c r="B146" s="46" t="s">
        <v>323</v>
      </c>
      <c r="C146" s="45" t="s">
        <v>285</v>
      </c>
      <c r="D146" s="16" t="s">
        <v>31</v>
      </c>
      <c r="E146" s="16">
        <v>11.12</v>
      </c>
      <c r="F146" s="17" t="s">
        <v>27</v>
      </c>
      <c r="G146" s="18">
        <v>101</v>
      </c>
      <c r="H146" s="19">
        <v>7563.45</v>
      </c>
      <c r="I146" s="19">
        <f t="shared" si="14"/>
        <v>2064.065505</v>
      </c>
      <c r="J146" s="29" t="s">
        <v>341</v>
      </c>
      <c r="K146" s="30">
        <v>94.4516129032258</v>
      </c>
      <c r="L146" s="31">
        <v>6421.50225806452</v>
      </c>
      <c r="M146" s="31">
        <f t="shared" si="15"/>
        <v>1948.92593532258</v>
      </c>
      <c r="N146" s="32" t="s">
        <v>325</v>
      </c>
      <c r="O146" s="33">
        <f t="shared" si="16"/>
        <v>0.0693306010928963</v>
      </c>
      <c r="P146" s="33">
        <f t="shared" si="17"/>
        <v>0.177831868002748</v>
      </c>
      <c r="Q146" s="40">
        <f t="shared" si="18"/>
        <v>115.139569677418</v>
      </c>
      <c r="R146" s="33">
        <f t="shared" si="19"/>
        <v>-0.0306</v>
      </c>
      <c r="S146" s="16"/>
      <c r="T146" s="16"/>
    </row>
    <row r="147" s="1" customFormat="1" customHeight="1" spans="1:20">
      <c r="A147" s="45">
        <v>114286</v>
      </c>
      <c r="B147" s="46" t="s">
        <v>342</v>
      </c>
      <c r="C147" s="45" t="s">
        <v>285</v>
      </c>
      <c r="D147" s="16" t="s">
        <v>31</v>
      </c>
      <c r="E147" s="16">
        <v>11.5</v>
      </c>
      <c r="F147" s="17" t="s">
        <v>27</v>
      </c>
      <c r="G147" s="18">
        <v>186</v>
      </c>
      <c r="H147" s="19">
        <v>6766.17</v>
      </c>
      <c r="I147" s="19">
        <f t="shared" si="14"/>
        <v>1960.836066</v>
      </c>
      <c r="J147" s="29" t="s">
        <v>343</v>
      </c>
      <c r="K147" s="30">
        <v>85.0322580645161</v>
      </c>
      <c r="L147" s="31">
        <v>4865.86903225806</v>
      </c>
      <c r="M147" s="31">
        <f t="shared" si="15"/>
        <v>1220.84654019355</v>
      </c>
      <c r="N147" s="32" t="s">
        <v>267</v>
      </c>
      <c r="O147" s="33">
        <f t="shared" si="16"/>
        <v>1.18740515933232</v>
      </c>
      <c r="P147" s="33">
        <f t="shared" si="17"/>
        <v>0.390536809590225</v>
      </c>
      <c r="Q147" s="40">
        <f t="shared" si="18"/>
        <v>739.989525806453</v>
      </c>
      <c r="R147" s="33">
        <f t="shared" si="19"/>
        <v>0.0389</v>
      </c>
      <c r="S147" s="16"/>
      <c r="T147" s="16"/>
    </row>
    <row r="148" s="1" customFormat="1" customHeight="1" spans="1:20">
      <c r="A148" s="45">
        <v>105267</v>
      </c>
      <c r="B148" s="46" t="s">
        <v>311</v>
      </c>
      <c r="C148" s="45" t="s">
        <v>285</v>
      </c>
      <c r="D148" s="16" t="s">
        <v>31</v>
      </c>
      <c r="E148" s="16">
        <v>11.8</v>
      </c>
      <c r="F148" s="17" t="s">
        <v>139</v>
      </c>
      <c r="G148" s="18">
        <v>118</v>
      </c>
      <c r="H148" s="19">
        <v>7463.24</v>
      </c>
      <c r="I148" s="19">
        <f t="shared" si="14"/>
        <v>1498.618592</v>
      </c>
      <c r="J148" s="29" t="s">
        <v>344</v>
      </c>
      <c r="K148" s="30">
        <v>104.354838709677</v>
      </c>
      <c r="L148" s="31">
        <v>6685.27806451613</v>
      </c>
      <c r="M148" s="31">
        <f t="shared" si="15"/>
        <v>2107.86817374194</v>
      </c>
      <c r="N148" s="32" t="s">
        <v>81</v>
      </c>
      <c r="O148" s="33">
        <f t="shared" si="16"/>
        <v>0.130757341576512</v>
      </c>
      <c r="P148" s="33">
        <f t="shared" si="17"/>
        <v>0.116369420684699</v>
      </c>
      <c r="Q148" s="40">
        <f t="shared" si="18"/>
        <v>-609.249581741936</v>
      </c>
      <c r="R148" s="33">
        <f t="shared" si="19"/>
        <v>-0.1145</v>
      </c>
      <c r="S148" s="16"/>
      <c r="T148" s="42"/>
    </row>
    <row r="149" s="1" customFormat="1" customHeight="1" spans="1:20">
      <c r="A149" s="45">
        <v>745</v>
      </c>
      <c r="B149" s="46" t="s">
        <v>345</v>
      </c>
      <c r="C149" s="45" t="s">
        <v>285</v>
      </c>
      <c r="D149" s="16" t="s">
        <v>31</v>
      </c>
      <c r="E149" s="16">
        <v>11.1</v>
      </c>
      <c r="F149" s="17" t="s">
        <v>346</v>
      </c>
      <c r="G149" s="18">
        <v>97</v>
      </c>
      <c r="H149" s="19">
        <v>4493.14</v>
      </c>
      <c r="I149" s="19">
        <f t="shared" si="14"/>
        <v>1373.103584</v>
      </c>
      <c r="J149" s="29" t="s">
        <v>347</v>
      </c>
      <c r="K149" s="30">
        <v>96</v>
      </c>
      <c r="L149" s="31">
        <v>5002.17870967742</v>
      </c>
      <c r="M149" s="31">
        <f t="shared" si="15"/>
        <v>1200.52289032258</v>
      </c>
      <c r="N149" s="32" t="s">
        <v>348</v>
      </c>
      <c r="O149" s="33">
        <f t="shared" si="16"/>
        <v>0.0104166666666667</v>
      </c>
      <c r="P149" s="33">
        <f t="shared" si="17"/>
        <v>-0.101763399354888</v>
      </c>
      <c r="Q149" s="40">
        <f t="shared" si="18"/>
        <v>172.580693677419</v>
      </c>
      <c r="R149" s="33">
        <f t="shared" si="19"/>
        <v>0.0656</v>
      </c>
      <c r="S149" s="16"/>
      <c r="T149" s="16"/>
    </row>
    <row r="150" s="1" customFormat="1" customHeight="1" spans="1:20">
      <c r="A150" s="45">
        <v>745</v>
      </c>
      <c r="B150" s="46" t="s">
        <v>345</v>
      </c>
      <c r="C150" s="45" t="s">
        <v>285</v>
      </c>
      <c r="D150" s="16" t="s">
        <v>31</v>
      </c>
      <c r="E150" s="16">
        <v>11.8</v>
      </c>
      <c r="F150" s="17" t="s">
        <v>346</v>
      </c>
      <c r="G150" s="18">
        <v>168</v>
      </c>
      <c r="H150" s="19">
        <v>14523.74</v>
      </c>
      <c r="I150" s="19">
        <f t="shared" si="14"/>
        <v>3121.151726</v>
      </c>
      <c r="J150" s="29" t="s">
        <v>349</v>
      </c>
      <c r="K150" s="30">
        <v>96</v>
      </c>
      <c r="L150" s="31">
        <v>5002.17870967742</v>
      </c>
      <c r="M150" s="31">
        <f t="shared" si="15"/>
        <v>1200.52289032258</v>
      </c>
      <c r="N150" s="32" t="s">
        <v>348</v>
      </c>
      <c r="O150" s="35">
        <f t="shared" si="16"/>
        <v>0.75</v>
      </c>
      <c r="P150" s="35">
        <f t="shared" si="17"/>
        <v>1.90348283077168</v>
      </c>
      <c r="Q150" s="40">
        <f t="shared" si="18"/>
        <v>1920.62883567742</v>
      </c>
      <c r="R150" s="33">
        <f t="shared" si="19"/>
        <v>-0.0251</v>
      </c>
      <c r="S150" s="41">
        <v>0</v>
      </c>
      <c r="T150" s="42" t="s">
        <v>25</v>
      </c>
    </row>
    <row r="151" s="1" customFormat="1" customHeight="1" spans="1:20">
      <c r="A151" s="45">
        <v>116773</v>
      </c>
      <c r="B151" s="46" t="s">
        <v>350</v>
      </c>
      <c r="C151" s="45" t="s">
        <v>285</v>
      </c>
      <c r="D151" s="16" t="s">
        <v>63</v>
      </c>
      <c r="E151" s="16">
        <v>11.1</v>
      </c>
      <c r="F151" s="17" t="s">
        <v>21</v>
      </c>
      <c r="G151" s="18">
        <v>65</v>
      </c>
      <c r="H151" s="19">
        <v>4141.37</v>
      </c>
      <c r="I151" s="19">
        <f t="shared" si="14"/>
        <v>868.445289</v>
      </c>
      <c r="J151" s="29" t="s">
        <v>351</v>
      </c>
      <c r="K151" s="30">
        <v>58.8387096774194</v>
      </c>
      <c r="L151" s="31">
        <v>2483.92419354839</v>
      </c>
      <c r="M151" s="31">
        <f t="shared" si="15"/>
        <v>708.911964838711</v>
      </c>
      <c r="N151" s="32" t="s">
        <v>352</v>
      </c>
      <c r="O151" s="35">
        <f t="shared" si="16"/>
        <v>0.104714912280701</v>
      </c>
      <c r="P151" s="35">
        <f t="shared" si="17"/>
        <v>0.667269078000275</v>
      </c>
      <c r="Q151" s="40">
        <f t="shared" si="18"/>
        <v>159.533324161289</v>
      </c>
      <c r="R151" s="33">
        <f t="shared" si="19"/>
        <v>-0.0757</v>
      </c>
      <c r="S151" s="41">
        <f>Q151*0.1</f>
        <v>15.9533324161289</v>
      </c>
      <c r="T151" s="16"/>
    </row>
    <row r="152" s="1" customFormat="1" customHeight="1" spans="1:20">
      <c r="A152" s="45">
        <v>116773</v>
      </c>
      <c r="B152" s="46" t="s">
        <v>350</v>
      </c>
      <c r="C152" s="45" t="s">
        <v>285</v>
      </c>
      <c r="D152" s="16" t="s">
        <v>63</v>
      </c>
      <c r="E152" s="16">
        <v>11.8</v>
      </c>
      <c r="F152" s="17" t="s">
        <v>21</v>
      </c>
      <c r="G152" s="18">
        <v>65</v>
      </c>
      <c r="H152" s="19">
        <v>6524.54</v>
      </c>
      <c r="I152" s="19">
        <f t="shared" si="14"/>
        <v>1111.781616</v>
      </c>
      <c r="J152" s="29" t="s">
        <v>353</v>
      </c>
      <c r="K152" s="30">
        <v>58.8387096774194</v>
      </c>
      <c r="L152" s="31">
        <v>2483.92419354839</v>
      </c>
      <c r="M152" s="31">
        <f t="shared" si="15"/>
        <v>708.911964838711</v>
      </c>
      <c r="N152" s="32" t="s">
        <v>352</v>
      </c>
      <c r="O152" s="35">
        <f t="shared" si="16"/>
        <v>0.104714912280701</v>
      </c>
      <c r="P152" s="35">
        <f t="shared" si="17"/>
        <v>1.62670657057348</v>
      </c>
      <c r="Q152" s="40">
        <f t="shared" si="18"/>
        <v>402.869651161289</v>
      </c>
      <c r="R152" s="33">
        <f t="shared" si="19"/>
        <v>-0.115</v>
      </c>
      <c r="S152" s="41">
        <v>0</v>
      </c>
      <c r="T152" s="42" t="s">
        <v>25</v>
      </c>
    </row>
    <row r="153" s="1" customFormat="1" customHeight="1" spans="1:20">
      <c r="A153" s="45">
        <v>116773</v>
      </c>
      <c r="B153" s="46" t="s">
        <v>350</v>
      </c>
      <c r="C153" s="45" t="s">
        <v>285</v>
      </c>
      <c r="D153" s="16" t="s">
        <v>63</v>
      </c>
      <c r="E153" s="16">
        <v>11.3</v>
      </c>
      <c r="F153" s="17" t="s">
        <v>21</v>
      </c>
      <c r="G153" s="18">
        <v>70</v>
      </c>
      <c r="H153" s="19">
        <v>3367.14</v>
      </c>
      <c r="I153" s="19">
        <f t="shared" si="14"/>
        <v>948.523338</v>
      </c>
      <c r="J153" s="29" t="s">
        <v>354</v>
      </c>
      <c r="K153" s="30">
        <v>58.8387096774194</v>
      </c>
      <c r="L153" s="31">
        <v>2483.92419354839</v>
      </c>
      <c r="M153" s="31">
        <f t="shared" si="15"/>
        <v>708.911964838711</v>
      </c>
      <c r="N153" s="32" t="s">
        <v>352</v>
      </c>
      <c r="O153" s="33">
        <f t="shared" si="16"/>
        <v>0.189692982456139</v>
      </c>
      <c r="P153" s="33">
        <f t="shared" si="17"/>
        <v>0.355572770193884</v>
      </c>
      <c r="Q153" s="40">
        <f t="shared" si="18"/>
        <v>239.611373161289</v>
      </c>
      <c r="R153" s="33">
        <f t="shared" si="19"/>
        <v>-0.00369999999999998</v>
      </c>
      <c r="S153" s="16"/>
      <c r="T153" s="16"/>
    </row>
    <row r="154" s="1" customFormat="1" customHeight="1" spans="1:20">
      <c r="A154" s="45">
        <v>116773</v>
      </c>
      <c r="B154" s="46" t="s">
        <v>350</v>
      </c>
      <c r="C154" s="45" t="s">
        <v>285</v>
      </c>
      <c r="D154" s="16" t="s">
        <v>63</v>
      </c>
      <c r="E154" s="20">
        <v>11.1</v>
      </c>
      <c r="F154" s="17" t="s">
        <v>21</v>
      </c>
      <c r="G154" s="18">
        <v>37</v>
      </c>
      <c r="H154" s="19">
        <v>1369.83</v>
      </c>
      <c r="I154" s="19">
        <f t="shared" si="14"/>
        <v>513.68625</v>
      </c>
      <c r="J154" s="29" t="s">
        <v>355</v>
      </c>
      <c r="K154" s="30">
        <v>58.8387096774194</v>
      </c>
      <c r="L154" s="31">
        <v>2483.92419354839</v>
      </c>
      <c r="M154" s="31">
        <f t="shared" si="15"/>
        <v>708.911964838711</v>
      </c>
      <c r="N154" s="32" t="s">
        <v>352</v>
      </c>
      <c r="O154" s="33">
        <f t="shared" si="16"/>
        <v>-0.371162280701755</v>
      </c>
      <c r="P154" s="33">
        <f t="shared" si="17"/>
        <v>-0.448521817389628</v>
      </c>
      <c r="Q154" s="40">
        <f t="shared" si="18"/>
        <v>-195.225714838711</v>
      </c>
      <c r="R154" s="33">
        <f t="shared" si="19"/>
        <v>0.0896</v>
      </c>
      <c r="S154" s="16"/>
      <c r="T154" s="42"/>
    </row>
    <row r="155" s="1" customFormat="1" customHeight="1" spans="1:20">
      <c r="A155" s="45">
        <v>119263</v>
      </c>
      <c r="B155" s="46" t="s">
        <v>356</v>
      </c>
      <c r="C155" s="45" t="s">
        <v>285</v>
      </c>
      <c r="D155" s="16" t="s">
        <v>63</v>
      </c>
      <c r="E155" s="16">
        <v>11.1</v>
      </c>
      <c r="F155" s="17" t="s">
        <v>21</v>
      </c>
      <c r="G155" s="18">
        <v>51</v>
      </c>
      <c r="H155" s="19">
        <v>2064.93</v>
      </c>
      <c r="I155" s="19">
        <f t="shared" si="14"/>
        <v>652.930866</v>
      </c>
      <c r="J155" s="29" t="s">
        <v>138</v>
      </c>
      <c r="K155" s="30">
        <v>55.0322580645161</v>
      </c>
      <c r="L155" s="31">
        <v>2455.68258064516</v>
      </c>
      <c r="M155" s="31">
        <f t="shared" si="15"/>
        <v>661.315318967742</v>
      </c>
      <c r="N155" s="32" t="s">
        <v>357</v>
      </c>
      <c r="O155" s="33">
        <f t="shared" si="16"/>
        <v>-0.0732708089097299</v>
      </c>
      <c r="P155" s="33">
        <f t="shared" si="17"/>
        <v>-0.159121778899658</v>
      </c>
      <c r="Q155" s="40">
        <f t="shared" si="18"/>
        <v>-8.38445296774159</v>
      </c>
      <c r="R155" s="33">
        <f t="shared" si="19"/>
        <v>0.0469000000000001</v>
      </c>
      <c r="S155" s="16"/>
      <c r="T155" s="16"/>
    </row>
    <row r="156" s="1" customFormat="1" customHeight="1" spans="1:20">
      <c r="A156" s="45">
        <v>119263</v>
      </c>
      <c r="B156" s="46" t="s">
        <v>356</v>
      </c>
      <c r="C156" s="45" t="s">
        <v>285</v>
      </c>
      <c r="D156" s="16" t="s">
        <v>63</v>
      </c>
      <c r="E156" s="16">
        <v>11.8</v>
      </c>
      <c r="F156" s="17" t="s">
        <v>21</v>
      </c>
      <c r="G156" s="18">
        <v>75</v>
      </c>
      <c r="H156" s="19">
        <v>5972.63</v>
      </c>
      <c r="I156" s="19">
        <f t="shared" si="14"/>
        <v>1306.214181</v>
      </c>
      <c r="J156" s="29" t="s">
        <v>56</v>
      </c>
      <c r="K156" s="30">
        <v>55.0322580645161</v>
      </c>
      <c r="L156" s="31">
        <v>2455.68258064516</v>
      </c>
      <c r="M156" s="31">
        <f t="shared" si="15"/>
        <v>661.315318967742</v>
      </c>
      <c r="N156" s="32" t="s">
        <v>357</v>
      </c>
      <c r="O156" s="35">
        <f t="shared" si="16"/>
        <v>0.362837045720985</v>
      </c>
      <c r="P156" s="35">
        <f t="shared" si="17"/>
        <v>1.4321669449766</v>
      </c>
      <c r="Q156" s="40">
        <f t="shared" si="18"/>
        <v>644.898862032258</v>
      </c>
      <c r="R156" s="33">
        <f t="shared" si="19"/>
        <v>-0.0506</v>
      </c>
      <c r="S156" s="41">
        <v>0</v>
      </c>
      <c r="T156" s="42" t="s">
        <v>25</v>
      </c>
    </row>
    <row r="157" s="1" customFormat="1" customHeight="1" spans="1:20">
      <c r="A157" s="45">
        <v>119263</v>
      </c>
      <c r="B157" s="46" t="s">
        <v>356</v>
      </c>
      <c r="C157" s="45" t="s">
        <v>285</v>
      </c>
      <c r="D157" s="16" t="s">
        <v>63</v>
      </c>
      <c r="E157" s="16">
        <v>11.5</v>
      </c>
      <c r="F157" s="17" t="s">
        <v>21</v>
      </c>
      <c r="G157" s="18">
        <v>74</v>
      </c>
      <c r="H157" s="19">
        <v>3813.99</v>
      </c>
      <c r="I157" s="19">
        <f t="shared" si="14"/>
        <v>1448.172003</v>
      </c>
      <c r="J157" s="29" t="s">
        <v>358</v>
      </c>
      <c r="K157" s="30">
        <v>55.0322580645161</v>
      </c>
      <c r="L157" s="31">
        <v>2455.68258064516</v>
      </c>
      <c r="M157" s="31">
        <f t="shared" si="15"/>
        <v>661.315318967742</v>
      </c>
      <c r="N157" s="32" t="s">
        <v>357</v>
      </c>
      <c r="O157" s="35">
        <f t="shared" si="16"/>
        <v>0.344665885111372</v>
      </c>
      <c r="P157" s="35">
        <f t="shared" si="17"/>
        <v>0.553128254466008</v>
      </c>
      <c r="Q157" s="40">
        <f t="shared" si="18"/>
        <v>786.856684032258</v>
      </c>
      <c r="R157" s="33">
        <f t="shared" si="19"/>
        <v>0.1104</v>
      </c>
      <c r="S157" s="41">
        <f>Q157*0.1</f>
        <v>78.6856684032258</v>
      </c>
      <c r="T157" s="16"/>
    </row>
    <row r="158" s="1" customFormat="1" customHeight="1" spans="1:20">
      <c r="A158" s="45">
        <v>119263</v>
      </c>
      <c r="B158" s="46" t="s">
        <v>356</v>
      </c>
      <c r="C158" s="45" t="s">
        <v>285</v>
      </c>
      <c r="D158" s="16" t="s">
        <v>63</v>
      </c>
      <c r="E158" s="16">
        <v>11.12</v>
      </c>
      <c r="F158" s="17" t="s">
        <v>21</v>
      </c>
      <c r="G158" s="18">
        <v>62</v>
      </c>
      <c r="H158" s="19">
        <v>3586.08</v>
      </c>
      <c r="I158" s="19">
        <f t="shared" si="14"/>
        <v>875.00352</v>
      </c>
      <c r="J158" s="29" t="s">
        <v>359</v>
      </c>
      <c r="K158" s="30">
        <v>55.0322580645161</v>
      </c>
      <c r="L158" s="31">
        <v>2455.68258064516</v>
      </c>
      <c r="M158" s="31">
        <f t="shared" si="15"/>
        <v>661.315318967742</v>
      </c>
      <c r="N158" s="32" t="s">
        <v>357</v>
      </c>
      <c r="O158" s="35">
        <f t="shared" si="16"/>
        <v>0.126611957796015</v>
      </c>
      <c r="P158" s="35">
        <f t="shared" si="17"/>
        <v>0.460319028307747</v>
      </c>
      <c r="Q158" s="40">
        <f t="shared" si="18"/>
        <v>213.688201032258</v>
      </c>
      <c r="R158" s="33">
        <f t="shared" si="19"/>
        <v>-0.0253</v>
      </c>
      <c r="S158" s="41">
        <f>Q158*0.1</f>
        <v>21.3688201032258</v>
      </c>
      <c r="T158" s="16"/>
    </row>
    <row r="159" s="1" customFormat="1" customHeight="1" spans="1:20">
      <c r="A159" s="45">
        <v>119622</v>
      </c>
      <c r="B159" s="46" t="s">
        <v>360</v>
      </c>
      <c r="C159" s="45" t="s">
        <v>285</v>
      </c>
      <c r="D159" s="16" t="s">
        <v>69</v>
      </c>
      <c r="E159" s="16">
        <v>11.1</v>
      </c>
      <c r="F159" s="17" t="s">
        <v>27</v>
      </c>
      <c r="G159" s="18">
        <v>22</v>
      </c>
      <c r="H159" s="19">
        <v>306.42</v>
      </c>
      <c r="I159" s="19">
        <f t="shared" si="14"/>
        <v>80.036904</v>
      </c>
      <c r="J159" s="29" t="s">
        <v>361</v>
      </c>
      <c r="K159" s="30">
        <v>20.7741935483871</v>
      </c>
      <c r="L159" s="31">
        <v>698.268709677419</v>
      </c>
      <c r="M159" s="31">
        <f t="shared" si="15"/>
        <v>194.398008774193</v>
      </c>
      <c r="N159" s="32" t="s">
        <v>362</v>
      </c>
      <c r="O159" s="33">
        <f t="shared" si="16"/>
        <v>0.0590062111801241</v>
      </c>
      <c r="P159" s="33">
        <f t="shared" si="17"/>
        <v>-0.561171801409292</v>
      </c>
      <c r="Q159" s="40">
        <f t="shared" si="18"/>
        <v>-114.361104774193</v>
      </c>
      <c r="R159" s="33">
        <f t="shared" si="19"/>
        <v>-0.0172</v>
      </c>
      <c r="S159" s="16"/>
      <c r="T159" s="16"/>
    </row>
    <row r="160" s="1" customFormat="1" customHeight="1" spans="1:20">
      <c r="A160" s="45">
        <v>119622</v>
      </c>
      <c r="B160" s="46" t="s">
        <v>360</v>
      </c>
      <c r="C160" s="45" t="s">
        <v>285</v>
      </c>
      <c r="D160" s="16" t="s">
        <v>69</v>
      </c>
      <c r="E160" s="16">
        <v>11.8</v>
      </c>
      <c r="F160" s="17" t="s">
        <v>27</v>
      </c>
      <c r="G160" s="18">
        <v>25</v>
      </c>
      <c r="H160" s="19">
        <v>4030.68</v>
      </c>
      <c r="I160" s="19">
        <f t="shared" si="14"/>
        <v>814.19736</v>
      </c>
      <c r="J160" s="29" t="s">
        <v>363</v>
      </c>
      <c r="K160" s="30">
        <v>20.7741935483871</v>
      </c>
      <c r="L160" s="31">
        <v>698.268709677419</v>
      </c>
      <c r="M160" s="31">
        <f t="shared" si="15"/>
        <v>194.398008774193</v>
      </c>
      <c r="N160" s="32" t="s">
        <v>362</v>
      </c>
      <c r="O160" s="35">
        <f t="shared" si="16"/>
        <v>0.203416149068323</v>
      </c>
      <c r="P160" s="35">
        <f t="shared" si="17"/>
        <v>4.77239097805494</v>
      </c>
      <c r="Q160" s="40">
        <f t="shared" si="18"/>
        <v>619.799351225807</v>
      </c>
      <c r="R160" s="33">
        <f t="shared" si="19"/>
        <v>-0.0764</v>
      </c>
      <c r="S160" s="41">
        <v>0</v>
      </c>
      <c r="T160" s="42" t="s">
        <v>25</v>
      </c>
    </row>
    <row r="161" s="1" customFormat="1" customHeight="1" spans="1:20">
      <c r="A161" s="45">
        <v>119622</v>
      </c>
      <c r="B161" s="46" t="s">
        <v>360</v>
      </c>
      <c r="C161" s="45" t="s">
        <v>285</v>
      </c>
      <c r="D161" s="16" t="s">
        <v>69</v>
      </c>
      <c r="E161" s="16">
        <v>11.3</v>
      </c>
      <c r="F161" s="17" t="s">
        <v>27</v>
      </c>
      <c r="G161" s="18">
        <v>24</v>
      </c>
      <c r="H161" s="19">
        <v>702.13</v>
      </c>
      <c r="I161" s="19">
        <f t="shared" si="14"/>
        <v>148.640921</v>
      </c>
      <c r="J161" s="29" t="s">
        <v>321</v>
      </c>
      <c r="K161" s="30">
        <v>20.7741935483871</v>
      </c>
      <c r="L161" s="31">
        <v>698.268709677419</v>
      </c>
      <c r="M161" s="31">
        <f t="shared" si="15"/>
        <v>194.398008774193</v>
      </c>
      <c r="N161" s="32" t="s">
        <v>362</v>
      </c>
      <c r="O161" s="33">
        <f t="shared" si="16"/>
        <v>0.15527950310559</v>
      </c>
      <c r="P161" s="33">
        <f t="shared" si="17"/>
        <v>0.00552980574536243</v>
      </c>
      <c r="Q161" s="40">
        <f t="shared" si="18"/>
        <v>-45.7570877741934</v>
      </c>
      <c r="R161" s="33">
        <f t="shared" si="19"/>
        <v>-0.0667</v>
      </c>
      <c r="S161" s="16"/>
      <c r="T161" s="16"/>
    </row>
    <row r="162" s="1" customFormat="1" customHeight="1" spans="1:20">
      <c r="A162" s="45">
        <v>119622</v>
      </c>
      <c r="B162" s="46" t="s">
        <v>360</v>
      </c>
      <c r="C162" s="45" t="s">
        <v>285</v>
      </c>
      <c r="D162" s="16" t="s">
        <v>69</v>
      </c>
      <c r="E162" s="20">
        <v>11.1</v>
      </c>
      <c r="F162" s="17" t="s">
        <v>27</v>
      </c>
      <c r="G162" s="18">
        <v>9</v>
      </c>
      <c r="H162" s="19">
        <v>686.61</v>
      </c>
      <c r="I162" s="19">
        <f t="shared" si="14"/>
        <v>216.900099</v>
      </c>
      <c r="J162" s="29" t="s">
        <v>364</v>
      </c>
      <c r="K162" s="30">
        <v>20.7741935483871</v>
      </c>
      <c r="L162" s="31">
        <v>698.268709677419</v>
      </c>
      <c r="M162" s="31">
        <f t="shared" si="15"/>
        <v>194.398008774193</v>
      </c>
      <c r="N162" s="32" t="s">
        <v>362</v>
      </c>
      <c r="O162" s="33">
        <f t="shared" si="16"/>
        <v>-0.566770186335404</v>
      </c>
      <c r="P162" s="33">
        <f t="shared" si="17"/>
        <v>-0.0166965947576328</v>
      </c>
      <c r="Q162" s="40">
        <f t="shared" si="18"/>
        <v>22.5020902258066</v>
      </c>
      <c r="R162" s="33">
        <f t="shared" si="19"/>
        <v>0.0375</v>
      </c>
      <c r="S162" s="16"/>
      <c r="T162" s="42"/>
    </row>
    <row r="163" s="1" customFormat="1" customHeight="1" spans="1:20">
      <c r="A163" s="16">
        <v>118951</v>
      </c>
      <c r="B163" s="49" t="s">
        <v>365</v>
      </c>
      <c r="C163" s="45" t="s">
        <v>285</v>
      </c>
      <c r="D163" s="16" t="s">
        <v>63</v>
      </c>
      <c r="E163" s="16">
        <v>11.1</v>
      </c>
      <c r="F163" s="17" t="s">
        <v>366</v>
      </c>
      <c r="G163" s="18">
        <v>79</v>
      </c>
      <c r="H163" s="19">
        <v>3076.2</v>
      </c>
      <c r="I163" s="19">
        <f t="shared" si="14"/>
        <v>469.1205</v>
      </c>
      <c r="J163" s="29" t="s">
        <v>367</v>
      </c>
      <c r="K163" s="30">
        <v>62.6774193548387</v>
      </c>
      <c r="L163" s="31">
        <v>2767.39774193548</v>
      </c>
      <c r="M163" s="31">
        <f t="shared" si="15"/>
        <v>803.37556448387</v>
      </c>
      <c r="N163" s="32" t="s">
        <v>368</v>
      </c>
      <c r="O163" s="33">
        <f t="shared" si="16"/>
        <v>0.260422027792074</v>
      </c>
      <c r="P163" s="33">
        <f t="shared" si="17"/>
        <v>0.111585788116076</v>
      </c>
      <c r="Q163" s="40">
        <f t="shared" si="18"/>
        <v>-334.25506448387</v>
      </c>
      <c r="R163" s="33">
        <f t="shared" si="19"/>
        <v>-0.1378</v>
      </c>
      <c r="S163" s="16"/>
      <c r="T163" s="16"/>
    </row>
    <row r="164" s="1" customFormat="1" customHeight="1" spans="1:20">
      <c r="A164" s="16">
        <v>118951</v>
      </c>
      <c r="B164" s="49" t="s">
        <v>365</v>
      </c>
      <c r="C164" s="45" t="s">
        <v>285</v>
      </c>
      <c r="D164" s="16" t="s">
        <v>63</v>
      </c>
      <c r="E164" s="16">
        <v>11.8</v>
      </c>
      <c r="F164" s="17" t="s">
        <v>369</v>
      </c>
      <c r="G164" s="18">
        <v>90</v>
      </c>
      <c r="H164" s="19">
        <v>8109.83</v>
      </c>
      <c r="I164" s="19">
        <f t="shared" si="14"/>
        <v>1756.589178</v>
      </c>
      <c r="J164" s="29" t="s">
        <v>370</v>
      </c>
      <c r="K164" s="30">
        <v>63.6774193548387</v>
      </c>
      <c r="L164" s="31">
        <v>2768.39774193548</v>
      </c>
      <c r="M164" s="31">
        <f t="shared" si="15"/>
        <v>803.942704258063</v>
      </c>
      <c r="N164" s="32" t="s">
        <v>371</v>
      </c>
      <c r="O164" s="35">
        <f t="shared" si="16"/>
        <v>0.413373860182371</v>
      </c>
      <c r="P164" s="35">
        <f t="shared" si="17"/>
        <v>1.92943094019797</v>
      </c>
      <c r="Q164" s="40">
        <f t="shared" si="18"/>
        <v>952.646473741937</v>
      </c>
      <c r="R164" s="33">
        <f t="shared" si="19"/>
        <v>-0.0738</v>
      </c>
      <c r="S164" s="41">
        <v>0</v>
      </c>
      <c r="T164" s="42" t="s">
        <v>25</v>
      </c>
    </row>
    <row r="165" s="1" customFormat="1" customHeight="1" spans="1:20">
      <c r="A165" s="16">
        <v>118951</v>
      </c>
      <c r="B165" s="49" t="s">
        <v>365</v>
      </c>
      <c r="C165" s="45" t="s">
        <v>285</v>
      </c>
      <c r="D165" s="16" t="s">
        <v>63</v>
      </c>
      <c r="E165" s="16">
        <v>11.3</v>
      </c>
      <c r="F165" s="17" t="s">
        <v>372</v>
      </c>
      <c r="G165" s="18">
        <v>71</v>
      </c>
      <c r="H165" s="19">
        <v>3206.51</v>
      </c>
      <c r="I165" s="19">
        <f t="shared" si="14"/>
        <v>846.51864</v>
      </c>
      <c r="J165" s="29" t="s">
        <v>373</v>
      </c>
      <c r="K165" s="30">
        <v>67.6774193548387</v>
      </c>
      <c r="L165" s="31">
        <v>2772.39774193548</v>
      </c>
      <c r="M165" s="31">
        <f t="shared" si="15"/>
        <v>806.213263354838</v>
      </c>
      <c r="N165" s="32" t="s">
        <v>374</v>
      </c>
      <c r="O165" s="33">
        <f t="shared" si="16"/>
        <v>0.0490943755958056</v>
      </c>
      <c r="P165" s="33">
        <f t="shared" si="17"/>
        <v>0.156583686207108</v>
      </c>
      <c r="Q165" s="40">
        <f t="shared" si="18"/>
        <v>40.3053766451625</v>
      </c>
      <c r="R165" s="33">
        <f t="shared" si="19"/>
        <v>-0.0268</v>
      </c>
      <c r="S165" s="16"/>
      <c r="T165" s="16"/>
    </row>
    <row r="166" s="1" customFormat="1" customHeight="1" spans="1:20">
      <c r="A166" s="16">
        <v>118951</v>
      </c>
      <c r="B166" s="49" t="s">
        <v>365</v>
      </c>
      <c r="C166" s="45" t="s">
        <v>285</v>
      </c>
      <c r="D166" s="16" t="s">
        <v>63</v>
      </c>
      <c r="E166" s="20">
        <v>11.1</v>
      </c>
      <c r="F166" s="17" t="s">
        <v>375</v>
      </c>
      <c r="G166" s="18">
        <v>69</v>
      </c>
      <c r="H166" s="19">
        <v>3890.02</v>
      </c>
      <c r="I166" s="19">
        <f t="shared" si="14"/>
        <v>779.94901</v>
      </c>
      <c r="J166" s="29" t="s">
        <v>376</v>
      </c>
      <c r="K166" s="30">
        <v>68.6774193548387</v>
      </c>
      <c r="L166" s="31">
        <v>2773.39774193548</v>
      </c>
      <c r="M166" s="31">
        <f t="shared" si="15"/>
        <v>806.781403129031</v>
      </c>
      <c r="N166" s="32" t="s">
        <v>201</v>
      </c>
      <c r="O166" s="35">
        <f t="shared" si="16"/>
        <v>0.00469704086425559</v>
      </c>
      <c r="P166" s="35">
        <f t="shared" si="17"/>
        <v>0.402618867528629</v>
      </c>
      <c r="Q166" s="40">
        <f t="shared" si="18"/>
        <v>-26.8323931290311</v>
      </c>
      <c r="R166" s="33">
        <f t="shared" si="19"/>
        <v>-0.0904</v>
      </c>
      <c r="S166" s="41">
        <v>0</v>
      </c>
      <c r="T166" s="42" t="s">
        <v>25</v>
      </c>
    </row>
    <row r="167" s="1" customFormat="1" customHeight="1" spans="1:20">
      <c r="A167" s="45">
        <v>106569</v>
      </c>
      <c r="B167" s="46" t="s">
        <v>326</v>
      </c>
      <c r="C167" s="45" t="s">
        <v>285</v>
      </c>
      <c r="D167" s="16" t="s">
        <v>31</v>
      </c>
      <c r="E167" s="16">
        <v>11.9</v>
      </c>
      <c r="F167" s="17" t="s">
        <v>21</v>
      </c>
      <c r="G167" s="18">
        <v>61</v>
      </c>
      <c r="H167" s="19">
        <v>4579.84</v>
      </c>
      <c r="I167" s="19">
        <f t="shared" si="14"/>
        <v>1726.59968</v>
      </c>
      <c r="J167" s="29" t="s">
        <v>377</v>
      </c>
      <c r="K167" s="30">
        <v>75.5806451612903</v>
      </c>
      <c r="L167" s="31">
        <v>6047.78387096774</v>
      </c>
      <c r="M167" s="31">
        <f t="shared" si="15"/>
        <v>1924.40482774193</v>
      </c>
      <c r="N167" s="32" t="s">
        <v>327</v>
      </c>
      <c r="O167" s="33">
        <f t="shared" si="16"/>
        <v>-0.192915066154503</v>
      </c>
      <c r="P167" s="33">
        <f t="shared" si="17"/>
        <v>-0.242724261032967</v>
      </c>
      <c r="Q167" s="40">
        <f t="shared" si="18"/>
        <v>-197.805147741935</v>
      </c>
      <c r="R167" s="33">
        <f t="shared" si="19"/>
        <v>0.0588</v>
      </c>
      <c r="S167" s="16"/>
      <c r="T167" s="42"/>
    </row>
    <row r="168" s="1" customFormat="1" customHeight="1" spans="1:20">
      <c r="A168" s="14">
        <v>108656</v>
      </c>
      <c r="B168" s="15" t="s">
        <v>378</v>
      </c>
      <c r="C168" s="14" t="s">
        <v>379</v>
      </c>
      <c r="D168" s="16" t="s">
        <v>20</v>
      </c>
      <c r="E168" s="16">
        <v>11.2</v>
      </c>
      <c r="F168" s="17" t="s">
        <v>380</v>
      </c>
      <c r="G168" s="18">
        <v>66</v>
      </c>
      <c r="H168" s="19">
        <v>8061.12</v>
      </c>
      <c r="I168" s="19">
        <f t="shared" si="14"/>
        <v>1564.663392</v>
      </c>
      <c r="J168" s="29" t="s">
        <v>381</v>
      </c>
      <c r="K168" s="30">
        <v>58.0645161290323</v>
      </c>
      <c r="L168" s="31">
        <v>6980.21064516129</v>
      </c>
      <c r="M168" s="31">
        <f t="shared" si="15"/>
        <v>1421.17088735484</v>
      </c>
      <c r="N168" s="32" t="s">
        <v>382</v>
      </c>
      <c r="O168" s="33">
        <f t="shared" si="16"/>
        <v>0.136666666666666</v>
      </c>
      <c r="P168" s="33">
        <f t="shared" si="17"/>
        <v>0.154853400532834</v>
      </c>
      <c r="Q168" s="40">
        <f t="shared" si="18"/>
        <v>143.492504645161</v>
      </c>
      <c r="R168" s="33">
        <f t="shared" si="19"/>
        <v>-0.00950000000000001</v>
      </c>
      <c r="S168" s="16"/>
      <c r="T168" s="16"/>
    </row>
    <row r="169" s="1" customFormat="1" customHeight="1" spans="1:20">
      <c r="A169" s="14">
        <v>108656</v>
      </c>
      <c r="B169" s="15" t="s">
        <v>378</v>
      </c>
      <c r="C169" s="14" t="s">
        <v>379</v>
      </c>
      <c r="D169" s="16" t="s">
        <v>20</v>
      </c>
      <c r="E169" s="16">
        <v>11.9</v>
      </c>
      <c r="F169" s="17" t="s">
        <v>380</v>
      </c>
      <c r="G169" s="18">
        <v>54</v>
      </c>
      <c r="H169" s="19">
        <v>6634.5</v>
      </c>
      <c r="I169" s="19">
        <f t="shared" si="14"/>
        <v>1738.239</v>
      </c>
      <c r="J169" s="29" t="s">
        <v>214</v>
      </c>
      <c r="K169" s="30">
        <v>58.0645161290323</v>
      </c>
      <c r="L169" s="31">
        <v>6980.21064516129</v>
      </c>
      <c r="M169" s="31">
        <f t="shared" si="15"/>
        <v>1421.17088735484</v>
      </c>
      <c r="N169" s="32" t="s">
        <v>382</v>
      </c>
      <c r="O169" s="33">
        <f t="shared" si="16"/>
        <v>-0.0700000000000007</v>
      </c>
      <c r="P169" s="33">
        <f t="shared" si="17"/>
        <v>-0.0495272510724211</v>
      </c>
      <c r="Q169" s="40">
        <f t="shared" si="18"/>
        <v>317.068112645161</v>
      </c>
      <c r="R169" s="33">
        <f t="shared" si="19"/>
        <v>0.0584</v>
      </c>
      <c r="S169" s="16"/>
      <c r="T169" s="42"/>
    </row>
    <row r="170" s="1" customFormat="1" customHeight="1" spans="1:20">
      <c r="A170" s="14">
        <v>108656</v>
      </c>
      <c r="B170" s="15" t="s">
        <v>378</v>
      </c>
      <c r="C170" s="14" t="s">
        <v>379</v>
      </c>
      <c r="D170" s="16" t="s">
        <v>20</v>
      </c>
      <c r="E170" s="16">
        <v>11.5</v>
      </c>
      <c r="F170" s="17" t="s">
        <v>380</v>
      </c>
      <c r="G170" s="18">
        <v>82</v>
      </c>
      <c r="H170" s="19">
        <v>11121.48</v>
      </c>
      <c r="I170" s="19">
        <f t="shared" si="14"/>
        <v>2073.043872</v>
      </c>
      <c r="J170" s="29" t="s">
        <v>383</v>
      </c>
      <c r="K170" s="30">
        <v>58.0645161290323</v>
      </c>
      <c r="L170" s="31">
        <v>6980.21064516129</v>
      </c>
      <c r="M170" s="31">
        <f t="shared" si="15"/>
        <v>1421.17088735484</v>
      </c>
      <c r="N170" s="32" t="s">
        <v>382</v>
      </c>
      <c r="O170" s="35">
        <f t="shared" si="16"/>
        <v>0.412222222222221</v>
      </c>
      <c r="P170" s="35">
        <f t="shared" si="17"/>
        <v>0.593287160711898</v>
      </c>
      <c r="Q170" s="40">
        <f t="shared" si="18"/>
        <v>651.872984645162</v>
      </c>
      <c r="R170" s="33">
        <f t="shared" si="19"/>
        <v>-0.0172</v>
      </c>
      <c r="S170" s="41">
        <f>Q170*0.2</f>
        <v>130.374596929032</v>
      </c>
      <c r="T170" s="16"/>
    </row>
    <row r="171" s="1" customFormat="1" customHeight="1" spans="1:20">
      <c r="A171" s="14">
        <v>108656</v>
      </c>
      <c r="B171" s="15" t="s">
        <v>378</v>
      </c>
      <c r="C171" s="14" t="s">
        <v>379</v>
      </c>
      <c r="D171" s="16" t="s">
        <v>20</v>
      </c>
      <c r="E171" s="16">
        <v>11.12</v>
      </c>
      <c r="F171" s="17" t="s">
        <v>380</v>
      </c>
      <c r="G171" s="18">
        <v>48</v>
      </c>
      <c r="H171" s="19">
        <v>4930.65</v>
      </c>
      <c r="I171" s="19">
        <f t="shared" si="14"/>
        <v>1266.683985</v>
      </c>
      <c r="J171" s="29" t="s">
        <v>384</v>
      </c>
      <c r="K171" s="30">
        <v>58.0645161290323</v>
      </c>
      <c r="L171" s="31">
        <v>6980.21064516129</v>
      </c>
      <c r="M171" s="31">
        <f t="shared" si="15"/>
        <v>1421.17088735484</v>
      </c>
      <c r="N171" s="32" t="s">
        <v>382</v>
      </c>
      <c r="O171" s="33">
        <f t="shared" si="16"/>
        <v>-0.173333333333334</v>
      </c>
      <c r="P171" s="33">
        <f t="shared" si="17"/>
        <v>-0.293624469138629</v>
      </c>
      <c r="Q171" s="40">
        <f t="shared" si="18"/>
        <v>-154.486902354839</v>
      </c>
      <c r="R171" s="33">
        <f t="shared" si="19"/>
        <v>0.0533</v>
      </c>
      <c r="S171" s="16"/>
      <c r="T171" s="16"/>
    </row>
    <row r="172" s="1" customFormat="1" customHeight="1" spans="1:20">
      <c r="A172" s="14">
        <v>514</v>
      </c>
      <c r="B172" s="15" t="s">
        <v>385</v>
      </c>
      <c r="C172" s="14" t="s">
        <v>379</v>
      </c>
      <c r="D172" s="16" t="s">
        <v>20</v>
      </c>
      <c r="E172" s="16">
        <v>11.2</v>
      </c>
      <c r="F172" s="17" t="s">
        <v>386</v>
      </c>
      <c r="G172" s="18">
        <v>128</v>
      </c>
      <c r="H172" s="19">
        <v>5580.76</v>
      </c>
      <c r="I172" s="19">
        <f t="shared" si="14"/>
        <v>2261.882028</v>
      </c>
      <c r="J172" s="29" t="s">
        <v>387</v>
      </c>
      <c r="K172" s="30">
        <v>122.354838709677</v>
      </c>
      <c r="L172" s="31">
        <v>6383.06838709677</v>
      </c>
      <c r="M172" s="31">
        <f t="shared" si="15"/>
        <v>2084.7101352258</v>
      </c>
      <c r="N172" s="32" t="s">
        <v>175</v>
      </c>
      <c r="O172" s="33">
        <f t="shared" si="16"/>
        <v>0.0461376219351473</v>
      </c>
      <c r="P172" s="33">
        <f t="shared" si="17"/>
        <v>-0.125693214993375</v>
      </c>
      <c r="Q172" s="40">
        <f t="shared" si="18"/>
        <v>177.171892774195</v>
      </c>
      <c r="R172" s="33">
        <f t="shared" si="19"/>
        <v>0.0787</v>
      </c>
      <c r="S172" s="16"/>
      <c r="T172" s="16"/>
    </row>
    <row r="173" s="1" customFormat="1" customHeight="1" spans="1:20">
      <c r="A173" s="14">
        <v>514</v>
      </c>
      <c r="B173" s="15" t="s">
        <v>385</v>
      </c>
      <c r="C173" s="14" t="s">
        <v>379</v>
      </c>
      <c r="D173" s="16" t="s">
        <v>20</v>
      </c>
      <c r="E173" s="16">
        <v>11.9</v>
      </c>
      <c r="F173" s="17" t="s">
        <v>386</v>
      </c>
      <c r="G173" s="18">
        <v>128</v>
      </c>
      <c r="H173" s="19">
        <v>6537.66</v>
      </c>
      <c r="I173" s="19">
        <f t="shared" si="14"/>
        <v>2334.598386</v>
      </c>
      <c r="J173" s="29" t="s">
        <v>388</v>
      </c>
      <c r="K173" s="30">
        <v>122.354838709677</v>
      </c>
      <c r="L173" s="31">
        <v>6383.06838709677</v>
      </c>
      <c r="M173" s="31">
        <f t="shared" si="15"/>
        <v>2084.7101352258</v>
      </c>
      <c r="N173" s="32" t="s">
        <v>175</v>
      </c>
      <c r="O173" s="33">
        <f t="shared" si="16"/>
        <v>0.0461376219351473</v>
      </c>
      <c r="P173" s="33">
        <f t="shared" si="17"/>
        <v>0.0242190124761523</v>
      </c>
      <c r="Q173" s="40">
        <f t="shared" si="18"/>
        <v>249.888250774196</v>
      </c>
      <c r="R173" s="33">
        <f t="shared" si="19"/>
        <v>0.0305000000000001</v>
      </c>
      <c r="S173" s="16"/>
      <c r="T173" s="42"/>
    </row>
    <row r="174" s="1" customFormat="1" customHeight="1" spans="1:20">
      <c r="A174" s="17">
        <v>385</v>
      </c>
      <c r="B174" s="43" t="s">
        <v>389</v>
      </c>
      <c r="C174" s="17" t="s">
        <v>379</v>
      </c>
      <c r="D174" s="16" t="s">
        <v>122</v>
      </c>
      <c r="E174" s="17">
        <v>11.9</v>
      </c>
      <c r="F174" s="17" t="s">
        <v>234</v>
      </c>
      <c r="G174" s="18">
        <v>91</v>
      </c>
      <c r="H174" s="19">
        <v>11465.33</v>
      </c>
      <c r="I174" s="19">
        <f t="shared" si="14"/>
        <v>2549.889392</v>
      </c>
      <c r="J174" s="29" t="s">
        <v>390</v>
      </c>
      <c r="K174" s="30">
        <v>170.129032258065</v>
      </c>
      <c r="L174" s="31">
        <v>16306.5332258065</v>
      </c>
      <c r="M174" s="31">
        <f t="shared" si="15"/>
        <v>-2165.5076123871</v>
      </c>
      <c r="N174" s="32" t="s">
        <v>391</v>
      </c>
      <c r="O174" s="33">
        <f t="shared" si="16"/>
        <v>-0.465111869548731</v>
      </c>
      <c r="P174" s="33">
        <f t="shared" si="17"/>
        <v>-0.296887337042608</v>
      </c>
      <c r="Q174" s="40">
        <f t="shared" si="18"/>
        <v>4715.3970043871</v>
      </c>
      <c r="R174" s="33">
        <f t="shared" si="19"/>
        <v>0.3552</v>
      </c>
      <c r="S174" s="16"/>
      <c r="T174" s="42"/>
    </row>
    <row r="175" s="1" customFormat="1" customHeight="1" spans="1:20">
      <c r="A175" s="17">
        <v>385</v>
      </c>
      <c r="B175" s="43" t="s">
        <v>389</v>
      </c>
      <c r="C175" s="17" t="s">
        <v>379</v>
      </c>
      <c r="D175" s="16" t="s">
        <v>122</v>
      </c>
      <c r="E175" s="17">
        <v>11.5</v>
      </c>
      <c r="F175" s="17" t="s">
        <v>234</v>
      </c>
      <c r="G175" s="18">
        <v>138</v>
      </c>
      <c r="H175" s="19">
        <v>13454.17</v>
      </c>
      <c r="I175" s="19">
        <f t="shared" si="14"/>
        <v>3243.800387</v>
      </c>
      <c r="J175" s="29" t="s">
        <v>392</v>
      </c>
      <c r="K175" s="30">
        <v>170.129032258065</v>
      </c>
      <c r="L175" s="31">
        <v>16306.5332258065</v>
      </c>
      <c r="M175" s="31">
        <f t="shared" si="15"/>
        <v>-2165.5076123871</v>
      </c>
      <c r="N175" s="32" t="s">
        <v>391</v>
      </c>
      <c r="O175" s="33">
        <f t="shared" si="16"/>
        <v>-0.188850967007966</v>
      </c>
      <c r="P175" s="33">
        <f t="shared" si="17"/>
        <v>-0.174921498414659</v>
      </c>
      <c r="Q175" s="40">
        <f t="shared" si="18"/>
        <v>5409.3079993871</v>
      </c>
      <c r="R175" s="33">
        <f t="shared" si="19"/>
        <v>0.3739</v>
      </c>
      <c r="S175" s="16"/>
      <c r="T175" s="16"/>
    </row>
    <row r="176" s="1" customFormat="1" customHeight="1" spans="1:20">
      <c r="A176" s="17">
        <v>385</v>
      </c>
      <c r="B176" s="43" t="s">
        <v>389</v>
      </c>
      <c r="C176" s="17" t="s">
        <v>379</v>
      </c>
      <c r="D176" s="16" t="s">
        <v>122</v>
      </c>
      <c r="E176" s="17">
        <v>11.12</v>
      </c>
      <c r="F176" s="17" t="s">
        <v>234</v>
      </c>
      <c r="G176" s="18">
        <v>562</v>
      </c>
      <c r="H176" s="19">
        <v>56444.54</v>
      </c>
      <c r="I176" s="19">
        <f t="shared" si="14"/>
        <v>-28696.404136</v>
      </c>
      <c r="J176" s="29" t="s">
        <v>393</v>
      </c>
      <c r="K176" s="30">
        <v>170.129032258065</v>
      </c>
      <c r="L176" s="31">
        <v>16306.5332258065</v>
      </c>
      <c r="M176" s="31">
        <f t="shared" si="15"/>
        <v>-2165.5076123871</v>
      </c>
      <c r="N176" s="32" t="s">
        <v>391</v>
      </c>
      <c r="O176" s="35">
        <f t="shared" si="16"/>
        <v>2.30337504740234</v>
      </c>
      <c r="P176" s="35">
        <f t="shared" si="17"/>
        <v>2.46146781896422</v>
      </c>
      <c r="Q176" s="40">
        <f t="shared" si="18"/>
        <v>-26530.8965236129</v>
      </c>
      <c r="R176" s="33">
        <f t="shared" si="19"/>
        <v>-0.3756</v>
      </c>
      <c r="S176" s="41">
        <v>0</v>
      </c>
      <c r="T176" s="16"/>
    </row>
    <row r="177" s="1" customFormat="1" customHeight="1" spans="1:20">
      <c r="A177" s="45">
        <v>726</v>
      </c>
      <c r="B177" s="46" t="s">
        <v>334</v>
      </c>
      <c r="C177" s="45" t="s">
        <v>285</v>
      </c>
      <c r="D177" s="16" t="s">
        <v>31</v>
      </c>
      <c r="E177" s="44">
        <v>11.1</v>
      </c>
      <c r="F177" s="17" t="s">
        <v>335</v>
      </c>
      <c r="G177" s="18">
        <v>134</v>
      </c>
      <c r="H177" s="19">
        <v>10437.67</v>
      </c>
      <c r="I177" s="19">
        <f t="shared" si="14"/>
        <v>1855.817726</v>
      </c>
      <c r="J177" s="29" t="s">
        <v>394</v>
      </c>
      <c r="K177" s="30">
        <v>97.6129032258064</v>
      </c>
      <c r="L177" s="31">
        <v>5868.74387096774</v>
      </c>
      <c r="M177" s="31">
        <f t="shared" si="15"/>
        <v>1666.72325935484</v>
      </c>
      <c r="N177" s="32" t="s">
        <v>77</v>
      </c>
      <c r="O177" s="35">
        <f t="shared" si="16"/>
        <v>0.372769332452083</v>
      </c>
      <c r="P177" s="35">
        <f t="shared" si="17"/>
        <v>0.778518577311648</v>
      </c>
      <c r="Q177" s="40">
        <f t="shared" si="18"/>
        <v>189.094466645162</v>
      </c>
      <c r="R177" s="33">
        <f t="shared" si="19"/>
        <v>-0.1062</v>
      </c>
      <c r="S177" s="41">
        <v>0</v>
      </c>
      <c r="T177" s="42" t="s">
        <v>25</v>
      </c>
    </row>
    <row r="178" s="1" customFormat="1" customHeight="1" spans="1:20">
      <c r="A178" s="14">
        <v>733</v>
      </c>
      <c r="B178" s="15" t="s">
        <v>239</v>
      </c>
      <c r="C178" s="14" t="s">
        <v>194</v>
      </c>
      <c r="D178" s="16" t="s">
        <v>63</v>
      </c>
      <c r="E178" s="16">
        <v>11.11</v>
      </c>
      <c r="F178" s="17" t="s">
        <v>273</v>
      </c>
      <c r="G178" s="18">
        <v>103</v>
      </c>
      <c r="H178" s="19">
        <v>8606.1</v>
      </c>
      <c r="I178" s="19">
        <f t="shared" si="14"/>
        <v>2173.04025</v>
      </c>
      <c r="J178" s="29" t="s">
        <v>395</v>
      </c>
      <c r="K178" s="30">
        <v>72.1290322580645</v>
      </c>
      <c r="L178" s="31">
        <v>4563.53741935484</v>
      </c>
      <c r="M178" s="31">
        <f t="shared" si="15"/>
        <v>1505.05464090323</v>
      </c>
      <c r="N178" s="32" t="s">
        <v>242</v>
      </c>
      <c r="O178" s="35">
        <f t="shared" si="16"/>
        <v>0.427996422182469</v>
      </c>
      <c r="P178" s="35">
        <f t="shared" si="17"/>
        <v>0.885839691704921</v>
      </c>
      <c r="Q178" s="40">
        <f t="shared" si="18"/>
        <v>667.985609096774</v>
      </c>
      <c r="R178" s="33">
        <f t="shared" si="19"/>
        <v>-0.0773</v>
      </c>
      <c r="S178" s="41">
        <v>0</v>
      </c>
      <c r="T178" s="42" t="s">
        <v>25</v>
      </c>
    </row>
    <row r="179" s="1" customFormat="1" customHeight="1" spans="1:20">
      <c r="A179" s="45">
        <v>114286</v>
      </c>
      <c r="B179" s="46" t="s">
        <v>342</v>
      </c>
      <c r="C179" s="45" t="s">
        <v>285</v>
      </c>
      <c r="D179" s="16" t="s">
        <v>31</v>
      </c>
      <c r="E179" s="16">
        <v>11.12</v>
      </c>
      <c r="F179" s="17" t="s">
        <v>27</v>
      </c>
      <c r="G179" s="18">
        <v>130</v>
      </c>
      <c r="H179" s="19">
        <v>7857.71</v>
      </c>
      <c r="I179" s="19">
        <f t="shared" si="14"/>
        <v>2118.438616</v>
      </c>
      <c r="J179" s="29" t="s">
        <v>396</v>
      </c>
      <c r="K179" s="30">
        <v>85.0322580645161</v>
      </c>
      <c r="L179" s="31">
        <v>4865.86903225806</v>
      </c>
      <c r="M179" s="31">
        <f t="shared" si="15"/>
        <v>1220.84654019355</v>
      </c>
      <c r="N179" s="32" t="s">
        <v>267</v>
      </c>
      <c r="O179" s="35">
        <f t="shared" si="16"/>
        <v>0.528831562974204</v>
      </c>
      <c r="P179" s="35">
        <f t="shared" si="17"/>
        <v>0.614862617120943</v>
      </c>
      <c r="Q179" s="40">
        <f t="shared" si="18"/>
        <v>897.592075806453</v>
      </c>
      <c r="R179" s="33">
        <f t="shared" si="19"/>
        <v>0.0187</v>
      </c>
      <c r="S179" s="41">
        <f>Q179*0.2</f>
        <v>179.518415161291</v>
      </c>
      <c r="T179" s="16"/>
    </row>
    <row r="180" s="1" customFormat="1" customHeight="1" spans="1:20">
      <c r="A180" s="45">
        <v>102565</v>
      </c>
      <c r="B180" s="46" t="s">
        <v>338</v>
      </c>
      <c r="C180" s="45" t="s">
        <v>285</v>
      </c>
      <c r="D180" s="16" t="s">
        <v>44</v>
      </c>
      <c r="E180" s="16">
        <v>11.13</v>
      </c>
      <c r="F180" s="17" t="s">
        <v>21</v>
      </c>
      <c r="G180" s="18">
        <v>77</v>
      </c>
      <c r="H180" s="19">
        <v>3251.84</v>
      </c>
      <c r="I180" s="19">
        <f t="shared" si="14"/>
        <v>1198.953408</v>
      </c>
      <c r="J180" s="29" t="s">
        <v>397</v>
      </c>
      <c r="K180" s="30">
        <v>110.258064516129</v>
      </c>
      <c r="L180" s="31">
        <v>5673.17419354839</v>
      </c>
      <c r="M180" s="31">
        <f t="shared" si="15"/>
        <v>1977.10120645161</v>
      </c>
      <c r="N180" s="32" t="s">
        <v>340</v>
      </c>
      <c r="O180" s="33">
        <f t="shared" si="16"/>
        <v>-0.30163838502048</v>
      </c>
      <c r="P180" s="33">
        <f t="shared" si="17"/>
        <v>-0.426804133090425</v>
      </c>
      <c r="Q180" s="40">
        <f t="shared" si="18"/>
        <v>-778.147798451614</v>
      </c>
      <c r="R180" s="33">
        <f t="shared" si="19"/>
        <v>0.0201999999999999</v>
      </c>
      <c r="S180" s="16"/>
      <c r="T180" s="16"/>
    </row>
    <row r="181" s="1" customFormat="1" customHeight="1" spans="1:20">
      <c r="A181" s="45">
        <v>111219</v>
      </c>
      <c r="B181" s="46" t="s">
        <v>317</v>
      </c>
      <c r="C181" s="45" t="s">
        <v>285</v>
      </c>
      <c r="D181" s="16" t="s">
        <v>31</v>
      </c>
      <c r="E181" s="16">
        <v>11.14</v>
      </c>
      <c r="F181" s="17" t="s">
        <v>21</v>
      </c>
      <c r="G181" s="18">
        <v>38</v>
      </c>
      <c r="H181" s="19">
        <v>6934.09</v>
      </c>
      <c r="I181" s="19">
        <f t="shared" si="14"/>
        <v>2107.96336</v>
      </c>
      <c r="J181" s="29" t="s">
        <v>398</v>
      </c>
      <c r="K181" s="30">
        <v>94.7096774193548</v>
      </c>
      <c r="L181" s="31">
        <v>6427.30677419355</v>
      </c>
      <c r="M181" s="31">
        <f t="shared" si="15"/>
        <v>1982.82413983871</v>
      </c>
      <c r="N181" s="32" t="s">
        <v>319</v>
      </c>
      <c r="O181" s="33">
        <f t="shared" si="16"/>
        <v>-0.598773841961853</v>
      </c>
      <c r="P181" s="33">
        <f t="shared" si="17"/>
        <v>0.0788484576216665</v>
      </c>
      <c r="Q181" s="40">
        <f t="shared" si="18"/>
        <v>125.13922016129</v>
      </c>
      <c r="R181" s="33">
        <f t="shared" si="19"/>
        <v>-0.0045</v>
      </c>
      <c r="S181" s="16"/>
      <c r="T181" s="16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11月数据表</vt:lpstr>
      <vt:lpstr>场次</vt:lpstr>
      <vt:lpstr>奖励汇总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2021-12-13T07:13:00Z</dcterms:created>
  <dcterms:modified xsi:type="dcterms:W3CDTF">2021-12-30T10:12:09Z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02D4A4D11BA24D19B577C3A9EEF96ABE</vt:lpwstr>
  </property>
  <property fmtid="{D5CDD505-2E9C-101B-9397-08002B2CF9AE}" pid="3" name="KSOProductBuildVer">
    <vt:lpwstr>2052-11.1.0.11194</vt:lpwstr>
  </property>
</Properties>
</file>