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 activeTab="2"/>
  </bookViews>
  <sheets>
    <sheet name="12月闪电战数据" sheetId="5" r:id="rId1"/>
    <sheet name="12月汇总" sheetId="7" r:id="rId2"/>
    <sheet name="12月闪电战奖励" sheetId="8" r:id="rId3"/>
  </sheets>
  <definedNames>
    <definedName name="_xlnm._FilterDatabase" localSheetId="0" hidden="1">'12月闪电战数据'!$A$2:$T$394</definedName>
    <definedName name="_xlnm._FilterDatabase" localSheetId="1" hidden="1">'12月汇总'!$A$2:$N$76</definedName>
  </definedNames>
  <calcPr calcId="144525"/>
</workbook>
</file>

<file path=xl/sharedStrings.xml><?xml version="1.0" encoding="utf-8"?>
<sst xmlns="http://schemas.openxmlformats.org/spreadsheetml/2006/main" count="2155" uniqueCount="532">
  <si>
    <t>序号</t>
  </si>
  <si>
    <t>门店ID</t>
  </si>
  <si>
    <t>门店名称</t>
  </si>
  <si>
    <t>片区</t>
  </si>
  <si>
    <t>分类</t>
  </si>
  <si>
    <r>
      <rPr>
        <b/>
        <sz val="10"/>
        <color theme="1"/>
        <rFont val="宋体"/>
        <charset val="134"/>
        <scheme val="minor"/>
      </rPr>
      <t>活动时间（</t>
    </r>
    <r>
      <rPr>
        <b/>
        <sz val="10"/>
        <color rgb="FFFF0000"/>
        <rFont val="宋体"/>
        <charset val="134"/>
        <scheme val="minor"/>
      </rPr>
      <t>下滑门店至少保证每周一场，新开门店至少保证每周两场</t>
    </r>
    <r>
      <rPr>
        <b/>
        <sz val="10"/>
        <color theme="1"/>
        <rFont val="宋体"/>
        <charset val="134"/>
        <scheme val="minor"/>
      </rPr>
      <t>）</t>
    </r>
  </si>
  <si>
    <t xml:space="preserve"> 活动时间段          （上午？点—？点、下午？点—？点）</t>
  </si>
  <si>
    <t>活动期间（天）</t>
  </si>
  <si>
    <t>11.12-11.20上月日均（天）</t>
  </si>
  <si>
    <t>上月日均对比增幅</t>
  </si>
  <si>
    <t>毛利段奖励</t>
  </si>
  <si>
    <t>备注</t>
  </si>
  <si>
    <t>客流</t>
  </si>
  <si>
    <t>销售</t>
  </si>
  <si>
    <t>毛利</t>
  </si>
  <si>
    <t>毛利率</t>
  </si>
  <si>
    <t>客流增幅</t>
  </si>
  <si>
    <t>销售增幅</t>
  </si>
  <si>
    <t>怀远店</t>
  </si>
  <si>
    <t>城郊二片</t>
  </si>
  <si>
    <t>B1</t>
  </si>
  <si>
    <t>10:00-12:00</t>
  </si>
  <si>
    <t>30.99%</t>
  </si>
  <si>
    <t>30.78%</t>
  </si>
  <si>
    <t>29.67%</t>
  </si>
  <si>
    <t>28.12%</t>
  </si>
  <si>
    <t>三江店</t>
  </si>
  <si>
    <t>C2</t>
  </si>
  <si>
    <t>下午15：30-17.30</t>
  </si>
  <si>
    <t>45.25%</t>
  </si>
  <si>
    <t>温江店</t>
  </si>
  <si>
    <t>周五下午15：30-17.30</t>
  </si>
  <si>
    <t>39.28%</t>
  </si>
  <si>
    <t>20.02%</t>
  </si>
  <si>
    <t>32.87%</t>
  </si>
  <si>
    <t>21.2%</t>
  </si>
  <si>
    <t>都江堰药店</t>
  </si>
  <si>
    <t>C1</t>
  </si>
  <si>
    <t>36.22%</t>
  </si>
  <si>
    <t>金带街药店</t>
  </si>
  <si>
    <t>上午9点一11点</t>
  </si>
  <si>
    <t>31.01%</t>
  </si>
  <si>
    <t>都江堰幸福镇翔凤路药店</t>
  </si>
  <si>
    <t>上午10：00_12：00</t>
  </si>
  <si>
    <t>32.1%</t>
  </si>
  <si>
    <t>38.03%</t>
  </si>
  <si>
    <t>34.51%</t>
  </si>
  <si>
    <t>19.58%</t>
  </si>
  <si>
    <t>新都区马超东路店</t>
  </si>
  <si>
    <t>下午18:00-20:00</t>
  </si>
  <si>
    <t>26.21%</t>
  </si>
  <si>
    <t>32.13%</t>
  </si>
  <si>
    <t>17.88%</t>
  </si>
  <si>
    <t>34.32%</t>
  </si>
  <si>
    <t>26.57%</t>
  </si>
  <si>
    <t>新都区新繁镇繁江北路药店</t>
  </si>
  <si>
    <t>A3</t>
  </si>
  <si>
    <t>晚上18点-20点</t>
  </si>
  <si>
    <t>29.78%</t>
  </si>
  <si>
    <t>30.38%</t>
  </si>
  <si>
    <t>21.78%</t>
  </si>
  <si>
    <t>28.51%</t>
  </si>
  <si>
    <t>圣诞节活动</t>
  </si>
  <si>
    <t>都江堰市蒲阳路药店</t>
  </si>
  <si>
    <t>上午10点-12点</t>
  </si>
  <si>
    <t>31%</t>
  </si>
  <si>
    <t>29.01%</t>
  </si>
  <si>
    <t>30.55%</t>
  </si>
  <si>
    <t>崇州市崇阳镇尚贤坊街药店</t>
  </si>
  <si>
    <t>35.75%</t>
  </si>
  <si>
    <t>26.24%</t>
  </si>
  <si>
    <t>34.29%</t>
  </si>
  <si>
    <t>33.29%</t>
  </si>
  <si>
    <t>31.09%</t>
  </si>
  <si>
    <t xml:space="preserve">崇州市崇阳镇永康东路药店 </t>
  </si>
  <si>
    <t>早上10点30—12点30</t>
  </si>
  <si>
    <t>24.92%</t>
  </si>
  <si>
    <t>34.69%</t>
  </si>
  <si>
    <t>29.88%</t>
  </si>
  <si>
    <t>31.12%</t>
  </si>
  <si>
    <t>崇州市崇阳镇蜀州中路药店</t>
  </si>
  <si>
    <t>晚上17：30-19：30</t>
  </si>
  <si>
    <t>32.67%</t>
  </si>
  <si>
    <t>30.61%</t>
  </si>
  <si>
    <t>23.03%</t>
  </si>
  <si>
    <t>29.65%</t>
  </si>
  <si>
    <t>29.44%</t>
  </si>
  <si>
    <t>彭州市致和镇南三环路药店</t>
  </si>
  <si>
    <t>B2</t>
  </si>
  <si>
    <t>上午10-12</t>
  </si>
  <si>
    <t>19.63%</t>
  </si>
  <si>
    <t>21.11%</t>
  </si>
  <si>
    <t>双十二活动</t>
  </si>
  <si>
    <t>37.65%</t>
  </si>
  <si>
    <t>35%</t>
  </si>
  <si>
    <t>崇州市怀远镇文井北路药店</t>
  </si>
  <si>
    <t>早上10:00-12:00</t>
  </si>
  <si>
    <t>34.53%</t>
  </si>
  <si>
    <t>邛崃中心药店</t>
  </si>
  <si>
    <t>城郊一片</t>
  </si>
  <si>
    <t>A2</t>
  </si>
  <si>
    <t>上午9：00-11:00</t>
  </si>
  <si>
    <t>23.02%</t>
  </si>
  <si>
    <t>客流未达标</t>
  </si>
  <si>
    <t>27.39%</t>
  </si>
  <si>
    <t>21.73%</t>
  </si>
  <si>
    <t>24.13%</t>
  </si>
  <si>
    <t>大邑县晋源镇东壕沟段药店</t>
  </si>
  <si>
    <t>下午18:00--20:00</t>
  </si>
  <si>
    <t>28.04%</t>
  </si>
  <si>
    <t>22.63%</t>
  </si>
  <si>
    <t>17.29%</t>
  </si>
  <si>
    <t>24.7%</t>
  </si>
  <si>
    <t>21.08%</t>
  </si>
  <si>
    <t>19.68%</t>
  </si>
  <si>
    <t>24.35%</t>
  </si>
  <si>
    <t>20.91%</t>
  </si>
  <si>
    <t>19.59%</t>
  </si>
  <si>
    <t>邛崃市文君街道凤凰大道药店</t>
  </si>
  <si>
    <t>10.23%</t>
  </si>
  <si>
    <t>负毛利</t>
  </si>
  <si>
    <t>28.74%</t>
  </si>
  <si>
    <t>26.34%</t>
  </si>
  <si>
    <t>35.23%</t>
  </si>
  <si>
    <t>大邑县晋原镇通达东路五段药店</t>
  </si>
  <si>
    <t>下午18:00一20:00</t>
  </si>
  <si>
    <t>29.75%</t>
  </si>
  <si>
    <t>大邑县新场镇文昌街药店</t>
  </si>
  <si>
    <t>下午18：00—20：00</t>
  </si>
  <si>
    <t>33.09%</t>
  </si>
  <si>
    <t>32.79%</t>
  </si>
  <si>
    <t>30.18%</t>
  </si>
  <si>
    <t>32.04%</t>
  </si>
  <si>
    <t>邛崃市羊安镇永康大道药店</t>
  </si>
  <si>
    <t>上午9:00-11:00</t>
  </si>
  <si>
    <t>26.1%</t>
  </si>
  <si>
    <t>23.31%</t>
  </si>
  <si>
    <t>22.59%</t>
  </si>
  <si>
    <t>15.21%</t>
  </si>
  <si>
    <t>34.12%</t>
  </si>
  <si>
    <t>大邑县晋原镇内蒙古大道桃源药店</t>
  </si>
  <si>
    <t>30.56%</t>
  </si>
  <si>
    <t>44.76%</t>
  </si>
  <si>
    <t>43.8%</t>
  </si>
  <si>
    <t>36.99%</t>
  </si>
  <si>
    <t>39.85%</t>
  </si>
  <si>
    <t>46.57%</t>
  </si>
  <si>
    <t>28.69%</t>
  </si>
  <si>
    <t>整体未达标</t>
  </si>
  <si>
    <t>42.27%</t>
  </si>
  <si>
    <t>大邑县晋原镇东街药店</t>
  </si>
  <si>
    <t>30.97%</t>
  </si>
  <si>
    <t>28.64%</t>
  </si>
  <si>
    <t>37.61%</t>
  </si>
  <si>
    <t>39.5%</t>
  </si>
  <si>
    <t>大邑县晋原镇潘家街药店</t>
  </si>
  <si>
    <t>31.08%</t>
  </si>
  <si>
    <t>38.4%</t>
  </si>
  <si>
    <t>27.34%</t>
  </si>
  <si>
    <t>28.2%</t>
  </si>
  <si>
    <t>大邑县晋原镇北街药店</t>
  </si>
  <si>
    <t>下午17：30——20：00</t>
  </si>
  <si>
    <t>29.79%</t>
  </si>
  <si>
    <t>29.64%</t>
  </si>
  <si>
    <t>28.23%</t>
  </si>
  <si>
    <t>33.21%</t>
  </si>
  <si>
    <t>邛崃市临邛街道涌泉街药店</t>
  </si>
  <si>
    <t>已闭店</t>
  </si>
  <si>
    <t>下午18:00－20:00</t>
  </si>
  <si>
    <t>15.05%</t>
  </si>
  <si>
    <t>22.96%</t>
  </si>
  <si>
    <t>8.73%</t>
  </si>
  <si>
    <t>-80.42%</t>
  </si>
  <si>
    <t>大邑晋原街道金巷西街药店</t>
  </si>
  <si>
    <t>29.5%</t>
  </si>
  <si>
    <t>28.93%</t>
  </si>
  <si>
    <t>23.42%</t>
  </si>
  <si>
    <t>19.94%</t>
  </si>
  <si>
    <t>10.89%</t>
  </si>
  <si>
    <t>23.5%</t>
  </si>
  <si>
    <t>22.24%</t>
  </si>
  <si>
    <t>大邑县观音阁街西段店</t>
  </si>
  <si>
    <t>30.09%</t>
  </si>
  <si>
    <t>26.88%</t>
  </si>
  <si>
    <t>30.89%</t>
  </si>
  <si>
    <t>17.92%</t>
  </si>
  <si>
    <t>22.71%</t>
  </si>
  <si>
    <t>24.55%</t>
  </si>
  <si>
    <t>34.41%</t>
  </si>
  <si>
    <t>20.41%</t>
  </si>
  <si>
    <t>大邑县晋原街道蜀望路药店</t>
  </si>
  <si>
    <t>25.94%</t>
  </si>
  <si>
    <t>20.73%</t>
  </si>
  <si>
    <t>33.44%</t>
  </si>
  <si>
    <t>16.3%</t>
  </si>
  <si>
    <t>27%</t>
  </si>
  <si>
    <t>27.35%</t>
  </si>
  <si>
    <t>26.99%</t>
  </si>
  <si>
    <t>22.15%</t>
  </si>
  <si>
    <t>大邑县晋原街道南街药店</t>
  </si>
  <si>
    <t>下午18：00-20：00</t>
  </si>
  <si>
    <t>37.62%</t>
  </si>
  <si>
    <t>43.79%</t>
  </si>
  <si>
    <t>33.51%</t>
  </si>
  <si>
    <t>19.51%</t>
  </si>
  <si>
    <t>30.53%</t>
  </si>
  <si>
    <t>18.48%</t>
  </si>
  <si>
    <t>20.07%</t>
  </si>
  <si>
    <t>13.56%</t>
  </si>
  <si>
    <t>大邑县青霞街道元通路南段药店</t>
  </si>
  <si>
    <t>19.56%</t>
  </si>
  <si>
    <t>26.43%</t>
  </si>
  <si>
    <t>30.77%</t>
  </si>
  <si>
    <t>人民中路店</t>
  </si>
  <si>
    <t>城中片区</t>
  </si>
  <si>
    <t>5:30－7:30</t>
  </si>
  <si>
    <t>33.22%</t>
  </si>
  <si>
    <t>27.43%</t>
  </si>
  <si>
    <t>27.11%</t>
  </si>
  <si>
    <t>25.97%</t>
  </si>
  <si>
    <t>金丝街药店</t>
  </si>
  <si>
    <t>上午10:00-12:00</t>
  </si>
  <si>
    <t>27.75%</t>
  </si>
  <si>
    <t>21.59%</t>
  </si>
  <si>
    <t>23.01%</t>
  </si>
  <si>
    <t>35.38%</t>
  </si>
  <si>
    <t>38.17%</t>
  </si>
  <si>
    <t>32.06%</t>
  </si>
  <si>
    <t>成华区华油路药店</t>
  </si>
  <si>
    <t>5：30—7：30</t>
  </si>
  <si>
    <t>37%</t>
  </si>
  <si>
    <t>31.58%</t>
  </si>
  <si>
    <t>28.41%</t>
  </si>
  <si>
    <t>37.9%</t>
  </si>
  <si>
    <t>31.31%</t>
  </si>
  <si>
    <t>成华区二环路北四段药店（汇融名城）</t>
  </si>
  <si>
    <t>24.63%</t>
  </si>
  <si>
    <t>32.58%</t>
  </si>
  <si>
    <t>28.38%</t>
  </si>
  <si>
    <t>17.3%</t>
  </si>
  <si>
    <t>21.25%</t>
  </si>
  <si>
    <t>成华区羊子山西路药店（兴元华盛）</t>
  </si>
  <si>
    <t>6点至8点</t>
  </si>
  <si>
    <t>29.29%</t>
  </si>
  <si>
    <t>28.63%</t>
  </si>
  <si>
    <t>21.96%</t>
  </si>
  <si>
    <t>31.04%</t>
  </si>
  <si>
    <t>锦江区水杉街药店</t>
  </si>
  <si>
    <t>6点到8点</t>
  </si>
  <si>
    <t>30.67%</t>
  </si>
  <si>
    <t>24.51%</t>
  </si>
  <si>
    <t>锦江区观音桥街药店</t>
  </si>
  <si>
    <t>36.03%</t>
  </si>
  <si>
    <t>26.31%</t>
  </si>
  <si>
    <t>30.5%</t>
  </si>
  <si>
    <t>28.14%</t>
  </si>
  <si>
    <t>武侯区科华街药店</t>
  </si>
  <si>
    <t>6点到8</t>
  </si>
  <si>
    <t>31.14%</t>
  </si>
  <si>
    <t>31.81%</t>
  </si>
  <si>
    <t>28.91%</t>
  </si>
  <si>
    <t>21.69%</t>
  </si>
  <si>
    <t>郫县郫筒镇一环路东南段药店</t>
  </si>
  <si>
    <t>17:00－19:00</t>
  </si>
  <si>
    <t>18.34%</t>
  </si>
  <si>
    <t>26.44%</t>
  </si>
  <si>
    <t>34.6%</t>
  </si>
  <si>
    <t>27.16%</t>
  </si>
  <si>
    <t>锦江区合欢树街药店</t>
  </si>
  <si>
    <t>下午6点至8点</t>
  </si>
  <si>
    <t>36.16%</t>
  </si>
  <si>
    <t>26.49%</t>
  </si>
  <si>
    <t>25.11%</t>
  </si>
  <si>
    <t>31.2%</t>
  </si>
  <si>
    <t>锦江区劼人路药店</t>
  </si>
  <si>
    <t>下午6：00-8：00</t>
  </si>
  <si>
    <t>35.69%</t>
  </si>
  <si>
    <t>27.76%</t>
  </si>
  <si>
    <t>35.09%</t>
  </si>
  <si>
    <t>22.55%</t>
  </si>
  <si>
    <t>成华区西林一街药店</t>
  </si>
  <si>
    <t>下午3：00—5：00</t>
  </si>
  <si>
    <t>18.88%</t>
  </si>
  <si>
    <t>25.08%</t>
  </si>
  <si>
    <t>31.47%</t>
  </si>
  <si>
    <t>21.45%</t>
  </si>
  <si>
    <t>武侯区航中街药店</t>
  </si>
  <si>
    <t>中午11点—1点</t>
  </si>
  <si>
    <t>35.27%</t>
  </si>
  <si>
    <t>31.56%</t>
  </si>
  <si>
    <t>28.15%</t>
  </si>
  <si>
    <t>32.96%</t>
  </si>
  <si>
    <t>成华区云龙南路药店</t>
  </si>
  <si>
    <t>24.12%</t>
  </si>
  <si>
    <t>36.9%</t>
  </si>
  <si>
    <t>32.19%</t>
  </si>
  <si>
    <t>36.68%</t>
  </si>
  <si>
    <t>39.58%</t>
  </si>
  <si>
    <t>8.86%</t>
  </si>
  <si>
    <t>-2.49%</t>
  </si>
  <si>
    <t>8.94%</t>
  </si>
  <si>
    <t>17.19%</t>
  </si>
  <si>
    <t>13.22%</t>
  </si>
  <si>
    <t>11.93%</t>
  </si>
  <si>
    <t>锦江区静沙南路药店</t>
  </si>
  <si>
    <t>下午：5：00-7：00</t>
  </si>
  <si>
    <t>25.95%</t>
  </si>
  <si>
    <t>25.35%</t>
  </si>
  <si>
    <t>31.5%</t>
  </si>
  <si>
    <t>武侯区长寿路药店</t>
  </si>
  <si>
    <t>14.34%</t>
  </si>
  <si>
    <t>32.97%</t>
  </si>
  <si>
    <t>27.93%</t>
  </si>
  <si>
    <t>成华区驷马桥三路药店</t>
  </si>
  <si>
    <t>兴义镇万兴路药店</t>
  </si>
  <si>
    <t>新津片区</t>
  </si>
  <si>
    <t>上午9：00-11：30</t>
  </si>
  <si>
    <t>21.56%</t>
  </si>
  <si>
    <t>19.2%</t>
  </si>
  <si>
    <t>33.86%</t>
  </si>
  <si>
    <t>35.55%</t>
  </si>
  <si>
    <t>23.81%</t>
  </si>
  <si>
    <t>35.48%</t>
  </si>
  <si>
    <t>24.37%</t>
  </si>
  <si>
    <t>27.56%</t>
  </si>
  <si>
    <t>新津邓双镇岷江店</t>
  </si>
  <si>
    <t>晚上18：30-20：30</t>
  </si>
  <si>
    <t>33.37%</t>
  </si>
  <si>
    <t>16.79%</t>
  </si>
  <si>
    <t>27.71%</t>
  </si>
  <si>
    <t>24.15%</t>
  </si>
  <si>
    <t>枣子巷药店</t>
  </si>
  <si>
    <t>西北片区</t>
  </si>
  <si>
    <t>17：00-19：00</t>
  </si>
  <si>
    <t>22.13%</t>
  </si>
  <si>
    <t>青羊区大石西路药店</t>
  </si>
  <si>
    <t>32.76%</t>
  </si>
  <si>
    <t>11.43%</t>
  </si>
  <si>
    <t>38.53%</t>
  </si>
  <si>
    <t>43.61%</t>
  </si>
  <si>
    <t>金牛区交大路第三药店</t>
  </si>
  <si>
    <t>16：00-18：00</t>
  </si>
  <si>
    <t>35.79%</t>
  </si>
  <si>
    <t>26.67%</t>
  </si>
  <si>
    <t>32.03%</t>
  </si>
  <si>
    <t>30.91%</t>
  </si>
  <si>
    <t>金牛区黄苑东街药店</t>
  </si>
  <si>
    <t>16:00－18:00</t>
  </si>
  <si>
    <t>31.34%</t>
  </si>
  <si>
    <t>30.64%</t>
  </si>
  <si>
    <t>19.44%</t>
  </si>
  <si>
    <t>23.19%</t>
  </si>
  <si>
    <t>武侯区佳灵路药店</t>
  </si>
  <si>
    <t>26.39%</t>
  </si>
  <si>
    <t>25.14%</t>
  </si>
  <si>
    <t>30.57%</t>
  </si>
  <si>
    <t>金牛区蜀汉路药店</t>
  </si>
  <si>
    <t>25.92%</t>
  </si>
  <si>
    <t>35.01%</t>
  </si>
  <si>
    <t>42.32%</t>
  </si>
  <si>
    <t>32.49%</t>
  </si>
  <si>
    <t>27.52%</t>
  </si>
  <si>
    <t>26.76%</t>
  </si>
  <si>
    <t>38.3%</t>
  </si>
  <si>
    <t>金牛区花照壁药店</t>
  </si>
  <si>
    <t>15：00-17：00</t>
  </si>
  <si>
    <t>40.71%</t>
  </si>
  <si>
    <t>25.76%</t>
  </si>
  <si>
    <t>25.75%</t>
  </si>
  <si>
    <t>青羊区经一路药店</t>
  </si>
  <si>
    <t>37.47%</t>
  </si>
  <si>
    <t>28.34%</t>
  </si>
  <si>
    <t>33.18%</t>
  </si>
  <si>
    <t>28.29%</t>
  </si>
  <si>
    <t>30.12%</t>
  </si>
  <si>
    <t>35.53%</t>
  </si>
  <si>
    <t>22.75%</t>
  </si>
  <si>
    <t>金牛区花照壁中横街药店</t>
  </si>
  <si>
    <t>9：30-11：30</t>
  </si>
  <si>
    <t>18.29%</t>
  </si>
  <si>
    <t>12.98%</t>
  </si>
  <si>
    <t>14.58%</t>
  </si>
  <si>
    <t>18.42%</t>
  </si>
  <si>
    <t>21.54%</t>
  </si>
  <si>
    <t>17.93%</t>
  </si>
  <si>
    <t>18.93%</t>
  </si>
  <si>
    <t>金牛区沙湾东一路药店</t>
  </si>
  <si>
    <t>18：00-20：00</t>
  </si>
  <si>
    <t>29.82%</t>
  </si>
  <si>
    <t>19.57%</t>
  </si>
  <si>
    <t>16.92%</t>
  </si>
  <si>
    <t>14.76%</t>
  </si>
  <si>
    <t>7.08%</t>
  </si>
  <si>
    <t>21.86%</t>
  </si>
  <si>
    <t>22.27%</t>
  </si>
  <si>
    <t>青羊区金祥路药店</t>
  </si>
  <si>
    <t>37.38%</t>
  </si>
  <si>
    <t>20.22%</t>
  </si>
  <si>
    <t>23.75%</t>
  </si>
  <si>
    <t>29.42%</t>
  </si>
  <si>
    <t>18.47%</t>
  </si>
  <si>
    <t>18.85%</t>
  </si>
  <si>
    <t>23.78%</t>
  </si>
  <si>
    <t>26.81%</t>
  </si>
  <si>
    <t>27.85%</t>
  </si>
  <si>
    <t>青羊区蜀源路药店</t>
  </si>
  <si>
    <t>18:00-20:00</t>
  </si>
  <si>
    <t>23.08%</t>
  </si>
  <si>
    <t>22.9%</t>
  </si>
  <si>
    <t>28.45%</t>
  </si>
  <si>
    <t>21.1%</t>
  </si>
  <si>
    <t>18.18%</t>
  </si>
  <si>
    <t>30.49%</t>
  </si>
  <si>
    <t>武侯区聚福路药店</t>
  </si>
  <si>
    <t>17:00-19:00</t>
  </si>
  <si>
    <t>21.35%</t>
  </si>
  <si>
    <t>18.5%</t>
  </si>
  <si>
    <t>40.82%</t>
  </si>
  <si>
    <t>25.93%</t>
  </si>
  <si>
    <t>34.91%</t>
  </si>
  <si>
    <t>26.64%</t>
  </si>
  <si>
    <t>12.06%</t>
  </si>
  <si>
    <t>17.74%</t>
  </si>
  <si>
    <t>29.03%</t>
  </si>
  <si>
    <t>24.98%</t>
  </si>
  <si>
    <t>29.48%</t>
  </si>
  <si>
    <t>33.67%</t>
  </si>
  <si>
    <t>36.81%</t>
  </si>
  <si>
    <t>40.56%</t>
  </si>
  <si>
    <t>17.22%</t>
  </si>
  <si>
    <t>33.24%</t>
  </si>
  <si>
    <t>19.62%</t>
  </si>
  <si>
    <t>31.07%</t>
  </si>
  <si>
    <t>21.12%</t>
  </si>
  <si>
    <t>32.82%</t>
  </si>
  <si>
    <t>36.54%</t>
  </si>
  <si>
    <t>36.72%</t>
  </si>
  <si>
    <t>27.92%</t>
  </si>
  <si>
    <t>27.64%</t>
  </si>
  <si>
    <t>30.29%</t>
  </si>
  <si>
    <t>24.52%</t>
  </si>
  <si>
    <t>25.77%</t>
  </si>
  <si>
    <t>26.98%</t>
  </si>
  <si>
    <t>33.07%</t>
  </si>
  <si>
    <t>34.5%</t>
  </si>
  <si>
    <t>33.71%</t>
  </si>
  <si>
    <t>榕声店</t>
  </si>
  <si>
    <t>东南片区</t>
  </si>
  <si>
    <t>34.54%</t>
  </si>
  <si>
    <t>42.16%</t>
  </si>
  <si>
    <t>27.49%</t>
  </si>
  <si>
    <t>34.27%</t>
  </si>
  <si>
    <t>双林路药店</t>
  </si>
  <si>
    <t>下午5-7点</t>
  </si>
  <si>
    <t>-74.55%</t>
  </si>
  <si>
    <t>20.79%</t>
  </si>
  <si>
    <t>新乐中街药店</t>
  </si>
  <si>
    <t>上午10点到11</t>
  </si>
  <si>
    <t>24.29%</t>
  </si>
  <si>
    <t>20.21%</t>
  </si>
  <si>
    <t>29.1%</t>
  </si>
  <si>
    <t>成华区崔家店路药店</t>
  </si>
  <si>
    <t>上午10点12点</t>
  </si>
  <si>
    <t>30.45%</t>
  </si>
  <si>
    <t>33.9%</t>
  </si>
  <si>
    <t>34.95%</t>
  </si>
  <si>
    <t>29.73%</t>
  </si>
  <si>
    <t>锦江区榕声路店</t>
  </si>
  <si>
    <t>上午10.00-11:00</t>
  </si>
  <si>
    <t>35.14%</t>
  </si>
  <si>
    <t>34.67%</t>
  </si>
  <si>
    <t>34.17%</t>
  </si>
  <si>
    <t>成华区华泰路药店</t>
  </si>
  <si>
    <t>下午3点到4点</t>
  </si>
  <si>
    <t>34.57%</t>
  </si>
  <si>
    <t>33.33%</t>
  </si>
  <si>
    <t>31.42%</t>
  </si>
  <si>
    <t>41.85%</t>
  </si>
  <si>
    <t>成华区万宇路药店</t>
  </si>
  <si>
    <t>下午5～6点</t>
  </si>
  <si>
    <t>30.92%</t>
  </si>
  <si>
    <t>27.38%</t>
  </si>
  <si>
    <t>36.58%</t>
  </si>
  <si>
    <t>27.27%</t>
  </si>
  <si>
    <t>高新区新下街药店</t>
  </si>
  <si>
    <t>33.55%</t>
  </si>
  <si>
    <t>27.48%</t>
  </si>
  <si>
    <t>34.11%</t>
  </si>
  <si>
    <t>25.13%</t>
  </si>
  <si>
    <t>高新区中和公济桥路药店</t>
  </si>
  <si>
    <t>下午4-5点</t>
  </si>
  <si>
    <t>25.85%</t>
  </si>
  <si>
    <t>24.9%</t>
  </si>
  <si>
    <t>高新区泰和二街药店</t>
  </si>
  <si>
    <t>下午3-4</t>
  </si>
  <si>
    <t>31.48%</t>
  </si>
  <si>
    <t>34.18%</t>
  </si>
  <si>
    <t>33.17%</t>
  </si>
  <si>
    <t>33.2%</t>
  </si>
  <si>
    <t>成华区水碾河路药店</t>
  </si>
  <si>
    <t>26.15%</t>
  </si>
  <si>
    <t>20.04%</t>
  </si>
  <si>
    <t>21.95%</t>
  </si>
  <si>
    <t>28.52%</t>
  </si>
  <si>
    <t>成华区华泰路二药店</t>
  </si>
  <si>
    <t>早上9-11点</t>
  </si>
  <si>
    <t>23.63%</t>
  </si>
  <si>
    <t>29.62%</t>
  </si>
  <si>
    <t>22.51%</t>
  </si>
  <si>
    <t>27.69%</t>
  </si>
  <si>
    <t>13.55%</t>
  </si>
  <si>
    <t>10.52%</t>
  </si>
  <si>
    <t>27.23%</t>
  </si>
  <si>
    <t>中和大道</t>
  </si>
  <si>
    <t>上午9-11下午5.30到7.30</t>
  </si>
  <si>
    <t>34.74%</t>
  </si>
  <si>
    <t>8.66%</t>
  </si>
  <si>
    <t>25.06%</t>
  </si>
  <si>
    <t>16.03%</t>
  </si>
  <si>
    <t>活动期间</t>
  </si>
  <si>
    <t>活动前期</t>
  </si>
  <si>
    <t>增幅</t>
  </si>
  <si>
    <t>店名</t>
  </si>
  <si>
    <t>场次</t>
  </si>
  <si>
    <t>客流2</t>
  </si>
  <si>
    <t>销售2</t>
  </si>
  <si>
    <t>毛利2</t>
  </si>
  <si>
    <t>2021年12月闪电战奖励表</t>
  </si>
  <si>
    <t>领取签字</t>
  </si>
  <si>
    <t>合计</t>
  </si>
  <si>
    <t>制表人：王四维</t>
  </si>
  <si>
    <t>2022.1.5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</si>
</sst>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 "/>
    <numFmt numFmtId="177" formatCode="0.00_ "/>
    <numFmt numFmtId="178" formatCode="0.0_ "/>
  </numFmts>
  <fonts count="30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0"/>
      <color rgb="FFFF0000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0"/>
    </font>
    <font>
      <b/>
      <sz val="10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1" fillId="2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1" borderId="10" applyNumberFormat="0" applyFon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6" fillId="14" borderId="12" applyNumberFormat="0" applyAlignment="0" applyProtection="0">
      <alignment vertical="center"/>
    </xf>
    <xf numFmtId="0" fontId="22" fillId="14" borderId="7" applyNumberFormat="0" applyAlignment="0" applyProtection="0">
      <alignment vertical="center"/>
    </xf>
    <xf numFmtId="0" fontId="27" fillId="19" borderId="13" applyNumberFormat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177" fontId="0" fillId="0" borderId="0" xfId="0" applyNumberFormat="1" applyAlignment="1">
      <alignment vertical="center"/>
    </xf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177" fontId="4" fillId="0" borderId="1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10" fontId="3" fillId="0" borderId="1" xfId="0" applyNumberFormat="1" applyFont="1" applyBorder="1" applyAlignment="1">
      <alignment horizontal="center" vertical="center"/>
    </xf>
    <xf numFmtId="177" fontId="6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0" fontId="4" fillId="0" borderId="1" xfId="0" applyNumberFormat="1" applyFont="1" applyBorder="1" applyAlignment="1">
      <alignment horizontal="center" vertical="center"/>
    </xf>
    <xf numFmtId="177" fontId="7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177" fontId="2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vertical="center"/>
    </xf>
    <xf numFmtId="177" fontId="0" fillId="0" borderId="0" xfId="0" applyNumberFormat="1" applyAlignment="1">
      <alignment horizontal="center" vertical="center"/>
    </xf>
    <xf numFmtId="0" fontId="3" fillId="0" borderId="0" xfId="0" applyFont="1">
      <alignment vertical="center"/>
    </xf>
    <xf numFmtId="0" fontId="7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177" fontId="4" fillId="0" borderId="0" xfId="0" applyNumberFormat="1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10" fontId="4" fillId="0" borderId="0" xfId="0" applyNumberFormat="1" applyFont="1" applyAlignment="1">
      <alignment horizontal="center" vertical="center"/>
    </xf>
    <xf numFmtId="177" fontId="7" fillId="0" borderId="0" xfId="0" applyNumberFormat="1" applyFont="1" applyAlignment="1">
      <alignment horizontal="center" vertical="center"/>
    </xf>
    <xf numFmtId="0" fontId="4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177" fontId="3" fillId="0" borderId="0" xfId="0" applyNumberFormat="1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176" fontId="7" fillId="0" borderId="0" xfId="0" applyNumberFormat="1" applyFont="1" applyAlignment="1">
      <alignment horizontal="center" vertical="center"/>
    </xf>
    <xf numFmtId="10" fontId="3" fillId="0" borderId="0" xfId="0" applyNumberFormat="1" applyFont="1" applyAlignment="1">
      <alignment horizontal="center" vertical="center"/>
    </xf>
    <xf numFmtId="177" fontId="6" fillId="0" borderId="0" xfId="0" applyNumberFormat="1" applyFont="1" applyAlignment="1">
      <alignment horizontal="center" vertical="center"/>
    </xf>
    <xf numFmtId="10" fontId="7" fillId="0" borderId="0" xfId="0" applyNumberFormat="1" applyFont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176" fontId="4" fillId="0" borderId="0" xfId="0" applyNumberFormat="1" applyFont="1" applyFill="1" applyAlignment="1">
      <alignment horizontal="center" vertical="center" wrapText="1"/>
    </xf>
    <xf numFmtId="177" fontId="4" fillId="0" borderId="0" xfId="0" applyNumberFormat="1" applyFont="1" applyFill="1" applyAlignment="1">
      <alignment horizontal="center" vertical="center" wrapText="1"/>
    </xf>
    <xf numFmtId="10" fontId="4" fillId="0" borderId="0" xfId="0" applyNumberFormat="1" applyFont="1" applyFill="1" applyAlignment="1">
      <alignment horizontal="center" vertical="center" wrapText="1"/>
    </xf>
    <xf numFmtId="10" fontId="5" fillId="0" borderId="0" xfId="0" applyNumberFormat="1" applyFont="1" applyFill="1" applyAlignment="1">
      <alignment horizontal="center" vertical="center" wrapText="1"/>
    </xf>
    <xf numFmtId="177" fontId="7" fillId="0" borderId="0" xfId="0" applyNumberFormat="1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center" vertical="center" wrapText="1"/>
    </xf>
    <xf numFmtId="176" fontId="3" fillId="0" borderId="3" xfId="0" applyNumberFormat="1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 wrapText="1"/>
    </xf>
    <xf numFmtId="176" fontId="3" fillId="0" borderId="5" xfId="0" applyNumberFormat="1" applyFont="1" applyFill="1" applyBorder="1" applyAlignment="1">
      <alignment horizontal="center" vertical="center"/>
    </xf>
    <xf numFmtId="176" fontId="3" fillId="0" borderId="6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0" fontId="10" fillId="0" borderId="1" xfId="0" applyNumberFormat="1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/>
    </xf>
    <xf numFmtId="10" fontId="3" fillId="0" borderId="1" xfId="0" applyNumberFormat="1" applyFont="1" applyFill="1" applyBorder="1" applyAlignment="1">
      <alignment horizontal="center" vertical="center"/>
    </xf>
    <xf numFmtId="10" fontId="8" fillId="0" borderId="1" xfId="0" applyNumberFormat="1" applyFont="1" applyFill="1" applyBorder="1" applyAlignment="1">
      <alignment horizontal="center" vertical="center"/>
    </xf>
    <xf numFmtId="10" fontId="4" fillId="0" borderId="1" xfId="0" applyNumberFormat="1" applyFont="1" applyFill="1" applyBorder="1" applyAlignment="1">
      <alignment horizontal="center" vertical="center" wrapText="1"/>
    </xf>
    <xf numFmtId="10" fontId="5" fillId="0" borderId="1" xfId="0" applyNumberFormat="1" applyFont="1" applyFill="1" applyBorder="1" applyAlignment="1">
      <alignment horizontal="center" vertical="center" wrapText="1"/>
    </xf>
    <xf numFmtId="10" fontId="7" fillId="0" borderId="1" xfId="0" applyNumberFormat="1" applyFont="1" applyFill="1" applyBorder="1" applyAlignment="1">
      <alignment horizontal="center" vertical="center" wrapText="1"/>
    </xf>
    <xf numFmtId="177" fontId="6" fillId="0" borderId="2" xfId="0" applyNumberFormat="1" applyFont="1" applyFill="1" applyBorder="1" applyAlignment="1">
      <alignment horizontal="center" vertical="center" wrapText="1"/>
    </xf>
    <xf numFmtId="177" fontId="6" fillId="0" borderId="4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178" fontId="4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97"/>
  <sheetViews>
    <sheetView workbookViewId="0">
      <selection activeCell="M13" sqref="M13"/>
    </sheetView>
  </sheetViews>
  <sheetFormatPr defaultColWidth="9" defaultRowHeight="22" customHeight="1"/>
  <cols>
    <col min="1" max="1" width="5.125" style="44" customWidth="1"/>
    <col min="2" max="2" width="7.125" style="44" customWidth="1"/>
    <col min="3" max="3" width="14.75" style="45" customWidth="1"/>
    <col min="4" max="4" width="8.75" style="44" customWidth="1"/>
    <col min="5" max="5" width="5.375" style="44" customWidth="1"/>
    <col min="6" max="6" width="9.5" style="44" customWidth="1"/>
    <col min="7" max="7" width="17.125" style="44" customWidth="1"/>
    <col min="8" max="8" width="6.25" style="46" customWidth="1"/>
    <col min="9" max="10" width="10.375" style="47"/>
    <col min="11" max="11" width="9" style="48"/>
    <col min="12" max="12" width="6.125" style="46" customWidth="1"/>
    <col min="13" max="13" width="10.375" style="47"/>
    <col min="14" max="14" width="9.625" style="47" customWidth="1"/>
    <col min="15" max="15" width="9" style="48"/>
    <col min="16" max="17" width="9.375" style="49"/>
    <col min="18" max="18" width="8.875" style="49" customWidth="1"/>
    <col min="19" max="19" width="9.625" style="50" customWidth="1"/>
    <col min="20" max="16384" width="9" style="44"/>
  </cols>
  <sheetData>
    <row r="1" s="44" customFormat="1" customHeight="1" spans="1:20">
      <c r="A1" s="51" t="s">
        <v>0</v>
      </c>
      <c r="B1" s="52" t="s">
        <v>1</v>
      </c>
      <c r="C1" s="53" t="s">
        <v>2</v>
      </c>
      <c r="D1" s="52" t="s">
        <v>3</v>
      </c>
      <c r="E1" s="52" t="s">
        <v>4</v>
      </c>
      <c r="F1" s="54" t="s">
        <v>5</v>
      </c>
      <c r="G1" s="54" t="s">
        <v>6</v>
      </c>
      <c r="H1" s="55" t="s">
        <v>7</v>
      </c>
      <c r="I1" s="67"/>
      <c r="J1" s="67"/>
      <c r="K1" s="68"/>
      <c r="L1" s="69" t="s">
        <v>8</v>
      </c>
      <c r="M1" s="69"/>
      <c r="N1" s="69"/>
      <c r="O1" s="69"/>
      <c r="P1" s="70" t="s">
        <v>9</v>
      </c>
      <c r="Q1" s="70"/>
      <c r="R1" s="70"/>
      <c r="S1" s="77" t="s">
        <v>10</v>
      </c>
      <c r="T1" s="54" t="s">
        <v>11</v>
      </c>
    </row>
    <row r="2" s="44" customFormat="1" customHeight="1" spans="1:20">
      <c r="A2" s="51"/>
      <c r="B2" s="56"/>
      <c r="C2" s="57"/>
      <c r="D2" s="56"/>
      <c r="E2" s="56"/>
      <c r="F2" s="58"/>
      <c r="G2" s="58"/>
      <c r="H2" s="59" t="s">
        <v>12</v>
      </c>
      <c r="I2" s="71" t="s">
        <v>13</v>
      </c>
      <c r="J2" s="71" t="s">
        <v>14</v>
      </c>
      <c r="K2" s="72" t="s">
        <v>15</v>
      </c>
      <c r="L2" s="59" t="s">
        <v>12</v>
      </c>
      <c r="M2" s="71" t="s">
        <v>13</v>
      </c>
      <c r="N2" s="71" t="s">
        <v>14</v>
      </c>
      <c r="O2" s="72" t="s">
        <v>15</v>
      </c>
      <c r="P2" s="73" t="s">
        <v>16</v>
      </c>
      <c r="Q2" s="70" t="s">
        <v>17</v>
      </c>
      <c r="R2" s="70" t="s">
        <v>15</v>
      </c>
      <c r="S2" s="78"/>
      <c r="T2" s="58"/>
    </row>
    <row r="3" s="44" customFormat="1" customHeight="1" spans="1:20">
      <c r="A3" s="60">
        <v>1</v>
      </c>
      <c r="B3" s="61">
        <v>54</v>
      </c>
      <c r="C3" s="62" t="s">
        <v>18</v>
      </c>
      <c r="D3" s="61" t="s">
        <v>19</v>
      </c>
      <c r="E3" s="61" t="s">
        <v>20</v>
      </c>
      <c r="F3" s="63">
        <v>12.2</v>
      </c>
      <c r="G3" s="63" t="s">
        <v>21</v>
      </c>
      <c r="H3" s="64">
        <v>64</v>
      </c>
      <c r="I3" s="66">
        <v>5733.47</v>
      </c>
      <c r="J3" s="66">
        <f t="shared" ref="J3:J66" si="0">I3*K3</f>
        <v>1776.802353</v>
      </c>
      <c r="K3" s="74" t="s">
        <v>22</v>
      </c>
      <c r="L3" s="64">
        <v>98.4444444444444</v>
      </c>
      <c r="M3" s="66">
        <v>7257.42222222222</v>
      </c>
      <c r="N3" s="66">
        <v>2127.50555555556</v>
      </c>
      <c r="O3" s="74">
        <f t="shared" ref="O3:O66" si="1">N3/M3</f>
        <v>0.293148929525023</v>
      </c>
      <c r="P3" s="75">
        <f t="shared" ref="P3:P66" si="2">(H3-L3)/L3</f>
        <v>-0.349887133182844</v>
      </c>
      <c r="Q3" s="75">
        <f t="shared" ref="Q3:Q66" si="3">(I3-M3)/M3</f>
        <v>-0.209985333023051</v>
      </c>
      <c r="R3" s="75">
        <f t="shared" ref="R3:R66" si="4">K3-O3</f>
        <v>0.0167510704749774</v>
      </c>
      <c r="S3" s="79"/>
      <c r="T3" s="60"/>
    </row>
    <row r="4" s="44" customFormat="1" customHeight="1" spans="1:20">
      <c r="A4" s="60">
        <v>2</v>
      </c>
      <c r="B4" s="61">
        <v>54</v>
      </c>
      <c r="C4" s="62" t="s">
        <v>18</v>
      </c>
      <c r="D4" s="61" t="s">
        <v>19</v>
      </c>
      <c r="E4" s="61" t="s">
        <v>20</v>
      </c>
      <c r="F4" s="63">
        <v>12.9</v>
      </c>
      <c r="G4" s="63" t="s">
        <v>21</v>
      </c>
      <c r="H4" s="64">
        <v>57</v>
      </c>
      <c r="I4" s="66">
        <v>3358.66</v>
      </c>
      <c r="J4" s="66">
        <f t="shared" si="0"/>
        <v>1033.795548</v>
      </c>
      <c r="K4" s="74" t="s">
        <v>23</v>
      </c>
      <c r="L4" s="64">
        <v>98.4444444444444</v>
      </c>
      <c r="M4" s="66">
        <v>7257.42222222222</v>
      </c>
      <c r="N4" s="66">
        <v>2127.50555555556</v>
      </c>
      <c r="O4" s="74">
        <f t="shared" si="1"/>
        <v>0.293148929525023</v>
      </c>
      <c r="P4" s="75">
        <f t="shared" si="2"/>
        <v>-0.420993227990971</v>
      </c>
      <c r="Q4" s="75">
        <f t="shared" si="3"/>
        <v>-0.53721033486025</v>
      </c>
      <c r="R4" s="75">
        <f t="shared" si="4"/>
        <v>0.0146510704749774</v>
      </c>
      <c r="S4" s="79"/>
      <c r="T4" s="60"/>
    </row>
    <row r="5" s="44" customFormat="1" customHeight="1" spans="1:20">
      <c r="A5" s="60">
        <v>3</v>
      </c>
      <c r="B5" s="61">
        <v>54</v>
      </c>
      <c r="C5" s="62" t="s">
        <v>18</v>
      </c>
      <c r="D5" s="61" t="s">
        <v>19</v>
      </c>
      <c r="E5" s="61" t="s">
        <v>20</v>
      </c>
      <c r="F5" s="63">
        <v>12.16</v>
      </c>
      <c r="G5" s="63" t="s">
        <v>21</v>
      </c>
      <c r="H5" s="64">
        <v>74</v>
      </c>
      <c r="I5" s="66">
        <v>4401.09</v>
      </c>
      <c r="J5" s="66">
        <f t="shared" si="0"/>
        <v>1305.803403</v>
      </c>
      <c r="K5" s="74" t="s">
        <v>24</v>
      </c>
      <c r="L5" s="64">
        <v>98.4444444444444</v>
      </c>
      <c r="M5" s="66">
        <v>7257.42222222222</v>
      </c>
      <c r="N5" s="66">
        <v>2127.50555555556</v>
      </c>
      <c r="O5" s="74">
        <f t="shared" si="1"/>
        <v>0.293148929525023</v>
      </c>
      <c r="P5" s="75">
        <f t="shared" si="2"/>
        <v>-0.248306997742664</v>
      </c>
      <c r="Q5" s="75">
        <f t="shared" si="3"/>
        <v>-0.393573935036622</v>
      </c>
      <c r="R5" s="75">
        <f t="shared" si="4"/>
        <v>0.00355107047497738</v>
      </c>
      <c r="S5" s="79"/>
      <c r="T5" s="60"/>
    </row>
    <row r="6" s="44" customFormat="1" customHeight="1" spans="1:20">
      <c r="A6" s="60">
        <v>4</v>
      </c>
      <c r="B6" s="61">
        <v>54</v>
      </c>
      <c r="C6" s="62" t="s">
        <v>18</v>
      </c>
      <c r="D6" s="61" t="s">
        <v>19</v>
      </c>
      <c r="E6" s="61" t="s">
        <v>20</v>
      </c>
      <c r="F6" s="63">
        <v>12.23</v>
      </c>
      <c r="G6" s="63" t="s">
        <v>21</v>
      </c>
      <c r="H6" s="64">
        <v>109</v>
      </c>
      <c r="I6" s="66">
        <v>7413.83</v>
      </c>
      <c r="J6" s="66">
        <f t="shared" si="0"/>
        <v>2084.768996</v>
      </c>
      <c r="K6" s="74" t="s">
        <v>25</v>
      </c>
      <c r="L6" s="64">
        <v>98.4444444444444</v>
      </c>
      <c r="M6" s="66">
        <v>7257.42222222222</v>
      </c>
      <c r="N6" s="66">
        <v>2127.50555555556</v>
      </c>
      <c r="O6" s="74">
        <f t="shared" si="1"/>
        <v>0.293148929525023</v>
      </c>
      <c r="P6" s="75">
        <f t="shared" si="2"/>
        <v>0.107223476297968</v>
      </c>
      <c r="Q6" s="75">
        <f t="shared" si="3"/>
        <v>0.0215514232173039</v>
      </c>
      <c r="R6" s="75">
        <f t="shared" si="4"/>
        <v>-0.0119489295250226</v>
      </c>
      <c r="S6" s="79"/>
      <c r="T6" s="60"/>
    </row>
    <row r="7" s="44" customFormat="1" customHeight="1" spans="1:20">
      <c r="A7" s="60">
        <v>5</v>
      </c>
      <c r="B7" s="61">
        <v>56</v>
      </c>
      <c r="C7" s="62" t="s">
        <v>26</v>
      </c>
      <c r="D7" s="61" t="s">
        <v>19</v>
      </c>
      <c r="E7" s="61" t="s">
        <v>27</v>
      </c>
      <c r="F7" s="63">
        <v>12.7</v>
      </c>
      <c r="G7" s="63" t="s">
        <v>28</v>
      </c>
      <c r="H7" s="64">
        <v>36</v>
      </c>
      <c r="I7" s="66">
        <v>1660.6</v>
      </c>
      <c r="J7" s="66">
        <f t="shared" si="0"/>
        <v>751.4215</v>
      </c>
      <c r="K7" s="74" t="s">
        <v>29</v>
      </c>
      <c r="L7" s="64">
        <v>50.2222222222222</v>
      </c>
      <c r="M7" s="66">
        <v>3219.24</v>
      </c>
      <c r="N7" s="66">
        <v>876.883333333333</v>
      </c>
      <c r="O7" s="74">
        <f t="shared" si="1"/>
        <v>0.272388306971004</v>
      </c>
      <c r="P7" s="75">
        <f t="shared" si="2"/>
        <v>-0.283185840707965</v>
      </c>
      <c r="Q7" s="75">
        <f t="shared" si="3"/>
        <v>-0.484163964165455</v>
      </c>
      <c r="R7" s="75">
        <f t="shared" si="4"/>
        <v>0.180111693028996</v>
      </c>
      <c r="S7" s="79"/>
      <c r="T7" s="60"/>
    </row>
    <row r="8" s="44" customFormat="1" customHeight="1" spans="1:20">
      <c r="A8" s="60">
        <v>6</v>
      </c>
      <c r="B8" s="61">
        <v>329</v>
      </c>
      <c r="C8" s="62" t="s">
        <v>30</v>
      </c>
      <c r="D8" s="61" t="s">
        <v>19</v>
      </c>
      <c r="E8" s="61" t="s">
        <v>20</v>
      </c>
      <c r="F8" s="63">
        <v>12.3</v>
      </c>
      <c r="G8" s="63" t="s">
        <v>31</v>
      </c>
      <c r="H8" s="64">
        <v>39</v>
      </c>
      <c r="I8" s="66">
        <v>4298.35</v>
      </c>
      <c r="J8" s="66">
        <f t="shared" si="0"/>
        <v>1688.39188</v>
      </c>
      <c r="K8" s="74" t="s">
        <v>32</v>
      </c>
      <c r="L8" s="64">
        <v>46.2222222222222</v>
      </c>
      <c r="M8" s="66">
        <v>5369.77</v>
      </c>
      <c r="N8" s="66">
        <v>1573.01444444444</v>
      </c>
      <c r="O8" s="74">
        <f t="shared" si="1"/>
        <v>0.292938886478275</v>
      </c>
      <c r="P8" s="75">
        <f t="shared" si="2"/>
        <v>-0.15625</v>
      </c>
      <c r="Q8" s="75">
        <f t="shared" si="3"/>
        <v>-0.199528098968857</v>
      </c>
      <c r="R8" s="75">
        <f t="shared" si="4"/>
        <v>0.0998611135217255</v>
      </c>
      <c r="S8" s="79"/>
      <c r="T8" s="60"/>
    </row>
    <row r="9" s="44" customFormat="1" customHeight="1" spans="1:20">
      <c r="A9" s="60">
        <v>7</v>
      </c>
      <c r="B9" s="61">
        <v>56</v>
      </c>
      <c r="C9" s="62" t="s">
        <v>26</v>
      </c>
      <c r="D9" s="61" t="s">
        <v>19</v>
      </c>
      <c r="E9" s="61" t="s">
        <v>27</v>
      </c>
      <c r="F9" s="63">
        <v>12.14</v>
      </c>
      <c r="G9" s="63" t="s">
        <v>28</v>
      </c>
      <c r="H9" s="64">
        <v>54</v>
      </c>
      <c r="I9" s="66">
        <v>2545.59</v>
      </c>
      <c r="J9" s="66">
        <f t="shared" si="0"/>
        <v>509.627118</v>
      </c>
      <c r="K9" s="74" t="s">
        <v>33</v>
      </c>
      <c r="L9" s="64">
        <v>50.2222222222222</v>
      </c>
      <c r="M9" s="66">
        <v>3219.24</v>
      </c>
      <c r="N9" s="66">
        <v>876.883333333333</v>
      </c>
      <c r="O9" s="74">
        <f t="shared" si="1"/>
        <v>0.272388306971004</v>
      </c>
      <c r="P9" s="75">
        <f t="shared" si="2"/>
        <v>0.0752212389380531</v>
      </c>
      <c r="Q9" s="75">
        <f t="shared" si="3"/>
        <v>-0.209257464494725</v>
      </c>
      <c r="R9" s="75">
        <f t="shared" si="4"/>
        <v>-0.0721883069710035</v>
      </c>
      <c r="S9" s="79"/>
      <c r="T9" s="60"/>
    </row>
    <row r="10" s="44" customFormat="1" customHeight="1" spans="1:20">
      <c r="A10" s="60">
        <v>8</v>
      </c>
      <c r="B10" s="61">
        <v>56</v>
      </c>
      <c r="C10" s="62" t="s">
        <v>26</v>
      </c>
      <c r="D10" s="61" t="s">
        <v>19</v>
      </c>
      <c r="E10" s="61" t="s">
        <v>27</v>
      </c>
      <c r="F10" s="63">
        <v>12.21</v>
      </c>
      <c r="G10" s="63" t="s">
        <v>28</v>
      </c>
      <c r="H10" s="64">
        <v>33</v>
      </c>
      <c r="I10" s="66">
        <v>1540.8</v>
      </c>
      <c r="J10" s="66">
        <f t="shared" si="0"/>
        <v>506.46096</v>
      </c>
      <c r="K10" s="74" t="s">
        <v>34</v>
      </c>
      <c r="L10" s="64">
        <v>50.2222222222222</v>
      </c>
      <c r="M10" s="66">
        <v>3219.24</v>
      </c>
      <c r="N10" s="66">
        <v>876.883333333333</v>
      </c>
      <c r="O10" s="74">
        <f t="shared" si="1"/>
        <v>0.272388306971004</v>
      </c>
      <c r="P10" s="75">
        <f t="shared" si="2"/>
        <v>-0.342920353982301</v>
      </c>
      <c r="Q10" s="75">
        <f t="shared" si="3"/>
        <v>-0.521377716479666</v>
      </c>
      <c r="R10" s="75">
        <f t="shared" si="4"/>
        <v>0.0563116930289965</v>
      </c>
      <c r="S10" s="79"/>
      <c r="T10" s="60"/>
    </row>
    <row r="11" s="44" customFormat="1" customHeight="1" spans="1:20">
      <c r="A11" s="60">
        <v>9</v>
      </c>
      <c r="B11" s="61">
        <v>56</v>
      </c>
      <c r="C11" s="62" t="s">
        <v>26</v>
      </c>
      <c r="D11" s="61" t="s">
        <v>19</v>
      </c>
      <c r="E11" s="61" t="s">
        <v>27</v>
      </c>
      <c r="F11" s="63">
        <v>12.28</v>
      </c>
      <c r="G11" s="63" t="s">
        <v>28</v>
      </c>
      <c r="H11" s="64">
        <v>45</v>
      </c>
      <c r="I11" s="66">
        <v>3114.95</v>
      </c>
      <c r="J11" s="66">
        <f t="shared" si="0"/>
        <v>660.3694</v>
      </c>
      <c r="K11" s="74" t="s">
        <v>35</v>
      </c>
      <c r="L11" s="64">
        <v>50.2222222222222</v>
      </c>
      <c r="M11" s="66">
        <v>3219.24</v>
      </c>
      <c r="N11" s="66">
        <v>876.883333333333</v>
      </c>
      <c r="O11" s="74">
        <f t="shared" si="1"/>
        <v>0.272388306971004</v>
      </c>
      <c r="P11" s="75">
        <f t="shared" si="2"/>
        <v>-0.103982300884956</v>
      </c>
      <c r="Q11" s="75">
        <f t="shared" si="3"/>
        <v>-0.0323958449820454</v>
      </c>
      <c r="R11" s="75">
        <f t="shared" si="4"/>
        <v>-0.0603883069710035</v>
      </c>
      <c r="S11" s="79"/>
      <c r="T11" s="60"/>
    </row>
    <row r="12" s="44" customFormat="1" customHeight="1" spans="1:20">
      <c r="A12" s="60">
        <v>10</v>
      </c>
      <c r="B12" s="61">
        <v>351</v>
      </c>
      <c r="C12" s="62" t="s">
        <v>36</v>
      </c>
      <c r="D12" s="61" t="s">
        <v>19</v>
      </c>
      <c r="E12" s="61" t="s">
        <v>37</v>
      </c>
      <c r="F12" s="63">
        <v>12.7</v>
      </c>
      <c r="G12" s="63" t="s">
        <v>28</v>
      </c>
      <c r="H12" s="64">
        <v>33</v>
      </c>
      <c r="I12" s="66">
        <v>2446.28</v>
      </c>
      <c r="J12" s="66">
        <f t="shared" si="0"/>
        <v>886.042616</v>
      </c>
      <c r="K12" s="74" t="s">
        <v>38</v>
      </c>
      <c r="L12" s="64">
        <v>32.6666666666667</v>
      </c>
      <c r="M12" s="66">
        <v>3727.05666666667</v>
      </c>
      <c r="N12" s="66">
        <v>1106.27</v>
      </c>
      <c r="O12" s="74">
        <f t="shared" si="1"/>
        <v>0.296821352327171</v>
      </c>
      <c r="P12" s="75">
        <f t="shared" si="2"/>
        <v>0.0102040816326531</v>
      </c>
      <c r="Q12" s="75">
        <f t="shared" si="3"/>
        <v>-0.34364292824454</v>
      </c>
      <c r="R12" s="75">
        <f t="shared" si="4"/>
        <v>0.0653786476728285</v>
      </c>
      <c r="S12" s="79"/>
      <c r="T12" s="60"/>
    </row>
    <row r="13" s="44" customFormat="1" customHeight="1" spans="1:20">
      <c r="A13" s="60">
        <v>11</v>
      </c>
      <c r="B13" s="61">
        <v>367</v>
      </c>
      <c r="C13" s="62" t="s">
        <v>39</v>
      </c>
      <c r="D13" s="61" t="s">
        <v>19</v>
      </c>
      <c r="E13" s="61" t="s">
        <v>37</v>
      </c>
      <c r="F13" s="63">
        <v>12.1</v>
      </c>
      <c r="G13" s="63" t="s">
        <v>40</v>
      </c>
      <c r="H13" s="64">
        <v>69</v>
      </c>
      <c r="I13" s="66">
        <v>4812.07</v>
      </c>
      <c r="J13" s="66">
        <f t="shared" si="0"/>
        <v>1492.222907</v>
      </c>
      <c r="K13" s="74" t="s">
        <v>41</v>
      </c>
      <c r="L13" s="64">
        <v>57.8888888888889</v>
      </c>
      <c r="M13" s="66">
        <v>4913.83111111111</v>
      </c>
      <c r="N13" s="66">
        <v>1279.79444444444</v>
      </c>
      <c r="O13" s="74">
        <f t="shared" si="1"/>
        <v>0.260447381178931</v>
      </c>
      <c r="P13" s="75">
        <f t="shared" si="2"/>
        <v>0.191938579654511</v>
      </c>
      <c r="Q13" s="75">
        <f t="shared" si="3"/>
        <v>-0.0207091185696249</v>
      </c>
      <c r="R13" s="75">
        <f t="shared" si="4"/>
        <v>0.0496526188210693</v>
      </c>
      <c r="S13" s="79"/>
      <c r="T13" s="60"/>
    </row>
    <row r="14" s="44" customFormat="1" customHeight="1" spans="1:20">
      <c r="A14" s="60">
        <v>12</v>
      </c>
      <c r="B14" s="61">
        <v>706</v>
      </c>
      <c r="C14" s="62" t="s">
        <v>42</v>
      </c>
      <c r="D14" s="61" t="s">
        <v>19</v>
      </c>
      <c r="E14" s="61" t="s">
        <v>37</v>
      </c>
      <c r="F14" s="63">
        <v>12.6</v>
      </c>
      <c r="G14" s="63" t="s">
        <v>43</v>
      </c>
      <c r="H14" s="64">
        <v>45</v>
      </c>
      <c r="I14" s="66">
        <v>3464.93</v>
      </c>
      <c r="J14" s="66">
        <f t="shared" si="0"/>
        <v>1112.24253</v>
      </c>
      <c r="K14" s="74" t="s">
        <v>44</v>
      </c>
      <c r="L14" s="64">
        <v>51.7777777777778</v>
      </c>
      <c r="M14" s="66">
        <v>3761.32555555556</v>
      </c>
      <c r="N14" s="66">
        <v>1180.98777777778</v>
      </c>
      <c r="O14" s="74">
        <f t="shared" si="1"/>
        <v>0.313981802514657</v>
      </c>
      <c r="P14" s="75">
        <f t="shared" si="2"/>
        <v>-0.130901287553648</v>
      </c>
      <c r="Q14" s="75">
        <f t="shared" si="3"/>
        <v>-0.0788008246501751</v>
      </c>
      <c r="R14" s="75">
        <f t="shared" si="4"/>
        <v>0.00701819748534283</v>
      </c>
      <c r="S14" s="79"/>
      <c r="T14" s="60"/>
    </row>
    <row r="15" s="44" customFormat="1" customHeight="1" spans="1:20">
      <c r="A15" s="60">
        <v>13</v>
      </c>
      <c r="B15" s="61">
        <v>329</v>
      </c>
      <c r="C15" s="62" t="s">
        <v>30</v>
      </c>
      <c r="D15" s="61" t="s">
        <v>19</v>
      </c>
      <c r="E15" s="61" t="s">
        <v>20</v>
      </c>
      <c r="F15" s="65">
        <v>12.1</v>
      </c>
      <c r="G15" s="63" t="s">
        <v>31</v>
      </c>
      <c r="H15" s="64">
        <v>55</v>
      </c>
      <c r="I15" s="66">
        <v>5997.74</v>
      </c>
      <c r="J15" s="66">
        <f t="shared" si="0"/>
        <v>2280.940522</v>
      </c>
      <c r="K15" s="74" t="s">
        <v>45</v>
      </c>
      <c r="L15" s="64">
        <v>46.2222222222222</v>
      </c>
      <c r="M15" s="66">
        <v>5369.77</v>
      </c>
      <c r="N15" s="66">
        <v>1573.01444444444</v>
      </c>
      <c r="O15" s="74">
        <f t="shared" si="1"/>
        <v>0.292938886478275</v>
      </c>
      <c r="P15" s="75">
        <f t="shared" si="2"/>
        <v>0.189903846153846</v>
      </c>
      <c r="Q15" s="75">
        <f t="shared" si="3"/>
        <v>0.116945418518856</v>
      </c>
      <c r="R15" s="75">
        <f t="shared" si="4"/>
        <v>0.0873611135217255</v>
      </c>
      <c r="S15" s="79"/>
      <c r="T15" s="60"/>
    </row>
    <row r="16" s="44" customFormat="1" customHeight="1" spans="1:20">
      <c r="A16" s="60">
        <v>14</v>
      </c>
      <c r="B16" s="61">
        <v>329</v>
      </c>
      <c r="C16" s="62" t="s">
        <v>30</v>
      </c>
      <c r="D16" s="61" t="s">
        <v>19</v>
      </c>
      <c r="E16" s="61" t="s">
        <v>20</v>
      </c>
      <c r="F16" s="63">
        <v>12.17</v>
      </c>
      <c r="G16" s="63" t="s">
        <v>31</v>
      </c>
      <c r="H16" s="64">
        <v>52</v>
      </c>
      <c r="I16" s="66">
        <v>6032.05</v>
      </c>
      <c r="J16" s="66">
        <f t="shared" si="0"/>
        <v>2081.660455</v>
      </c>
      <c r="K16" s="74" t="s">
        <v>46</v>
      </c>
      <c r="L16" s="64">
        <v>46.2222222222222</v>
      </c>
      <c r="M16" s="66">
        <v>5369.77</v>
      </c>
      <c r="N16" s="66">
        <v>1573.01444444444</v>
      </c>
      <c r="O16" s="74">
        <f t="shared" si="1"/>
        <v>0.292938886478275</v>
      </c>
      <c r="P16" s="75">
        <f t="shared" si="2"/>
        <v>0.125</v>
      </c>
      <c r="Q16" s="75">
        <f t="shared" si="3"/>
        <v>0.123334891438553</v>
      </c>
      <c r="R16" s="75">
        <f t="shared" si="4"/>
        <v>0.0521611135217254</v>
      </c>
      <c r="S16" s="79"/>
      <c r="T16" s="60"/>
    </row>
    <row r="17" s="44" customFormat="1" customHeight="1" spans="1:20">
      <c r="A17" s="60">
        <v>15</v>
      </c>
      <c r="B17" s="61">
        <v>329</v>
      </c>
      <c r="C17" s="62" t="s">
        <v>30</v>
      </c>
      <c r="D17" s="61" t="s">
        <v>19</v>
      </c>
      <c r="E17" s="61" t="s">
        <v>20</v>
      </c>
      <c r="F17" s="63">
        <v>12.24</v>
      </c>
      <c r="G17" s="63" t="s">
        <v>31</v>
      </c>
      <c r="H17" s="64">
        <v>41</v>
      </c>
      <c r="I17" s="66">
        <v>6803.81</v>
      </c>
      <c r="J17" s="66">
        <f t="shared" si="0"/>
        <v>1332.185998</v>
      </c>
      <c r="K17" s="74" t="s">
        <v>47</v>
      </c>
      <c r="L17" s="64">
        <v>46.2222222222222</v>
      </c>
      <c r="M17" s="66">
        <v>5369.77</v>
      </c>
      <c r="N17" s="66">
        <v>1573.01444444444</v>
      </c>
      <c r="O17" s="74">
        <f t="shared" si="1"/>
        <v>0.292938886478275</v>
      </c>
      <c r="P17" s="75">
        <f t="shared" si="2"/>
        <v>-0.112980769230769</v>
      </c>
      <c r="Q17" s="75">
        <f t="shared" si="3"/>
        <v>0.267057993172892</v>
      </c>
      <c r="R17" s="75">
        <f t="shared" si="4"/>
        <v>-0.0971388864782746</v>
      </c>
      <c r="S17" s="79"/>
      <c r="T17" s="60"/>
    </row>
    <row r="18" s="44" customFormat="1" customHeight="1" spans="1:20">
      <c r="A18" s="60">
        <v>16</v>
      </c>
      <c r="B18" s="61">
        <v>709</v>
      </c>
      <c r="C18" s="62" t="s">
        <v>48</v>
      </c>
      <c r="D18" s="61" t="s">
        <v>19</v>
      </c>
      <c r="E18" s="61" t="s">
        <v>20</v>
      </c>
      <c r="F18" s="63">
        <v>12.3</v>
      </c>
      <c r="G18" s="63" t="s">
        <v>49</v>
      </c>
      <c r="H18" s="64">
        <v>93</v>
      </c>
      <c r="I18" s="66">
        <v>6462.37</v>
      </c>
      <c r="J18" s="66">
        <f t="shared" si="0"/>
        <v>1693.787177</v>
      </c>
      <c r="K18" s="74" t="s">
        <v>50</v>
      </c>
      <c r="L18" s="64">
        <v>95.4444444444444</v>
      </c>
      <c r="M18" s="66">
        <v>6254.36888888889</v>
      </c>
      <c r="N18" s="66">
        <v>1606.31555555556</v>
      </c>
      <c r="O18" s="74">
        <f t="shared" si="1"/>
        <v>0.256830958341653</v>
      </c>
      <c r="P18" s="75">
        <f t="shared" si="2"/>
        <v>-0.0256111757857974</v>
      </c>
      <c r="Q18" s="75">
        <f t="shared" si="3"/>
        <v>0.0332569304443542</v>
      </c>
      <c r="R18" s="75">
        <f t="shared" si="4"/>
        <v>0.00526904165834657</v>
      </c>
      <c r="S18" s="79"/>
      <c r="T18" s="60"/>
    </row>
    <row r="19" s="44" customFormat="1" customHeight="1" spans="1:20">
      <c r="A19" s="60">
        <v>17</v>
      </c>
      <c r="B19" s="61">
        <v>367</v>
      </c>
      <c r="C19" s="62" t="s">
        <v>39</v>
      </c>
      <c r="D19" s="61" t="s">
        <v>19</v>
      </c>
      <c r="E19" s="61" t="s">
        <v>37</v>
      </c>
      <c r="F19" s="63">
        <v>12.8</v>
      </c>
      <c r="G19" s="63" t="s">
        <v>40</v>
      </c>
      <c r="H19" s="64">
        <v>45</v>
      </c>
      <c r="I19" s="66">
        <v>4115.9</v>
      </c>
      <c r="J19" s="66">
        <f t="shared" si="0"/>
        <v>1322.43867</v>
      </c>
      <c r="K19" s="74" t="s">
        <v>51</v>
      </c>
      <c r="L19" s="64">
        <v>57.8888888888889</v>
      </c>
      <c r="M19" s="66">
        <v>4913.83111111111</v>
      </c>
      <c r="N19" s="66">
        <v>1279.79444444444</v>
      </c>
      <c r="O19" s="74">
        <f t="shared" si="1"/>
        <v>0.260447381178931</v>
      </c>
      <c r="P19" s="75">
        <f t="shared" si="2"/>
        <v>-0.222648752399232</v>
      </c>
      <c r="Q19" s="75">
        <f t="shared" si="3"/>
        <v>-0.162384724478389</v>
      </c>
      <c r="R19" s="75">
        <f t="shared" si="4"/>
        <v>0.0608526188210693</v>
      </c>
      <c r="S19" s="79"/>
      <c r="T19" s="60"/>
    </row>
    <row r="20" s="44" customFormat="1" customHeight="1" spans="1:20">
      <c r="A20" s="60">
        <v>18</v>
      </c>
      <c r="B20" s="61">
        <v>367</v>
      </c>
      <c r="C20" s="62" t="s">
        <v>39</v>
      </c>
      <c r="D20" s="61" t="s">
        <v>19</v>
      </c>
      <c r="E20" s="61" t="s">
        <v>37</v>
      </c>
      <c r="F20" s="63">
        <v>12.15</v>
      </c>
      <c r="G20" s="63" t="s">
        <v>40</v>
      </c>
      <c r="H20" s="64">
        <v>65</v>
      </c>
      <c r="I20" s="66">
        <v>4415.91</v>
      </c>
      <c r="J20" s="66">
        <f t="shared" si="0"/>
        <v>789.564708</v>
      </c>
      <c r="K20" s="74" t="s">
        <v>52</v>
      </c>
      <c r="L20" s="64">
        <v>57.8888888888889</v>
      </c>
      <c r="M20" s="66">
        <v>4913.83111111111</v>
      </c>
      <c r="N20" s="66">
        <v>1279.79444444444</v>
      </c>
      <c r="O20" s="74">
        <f t="shared" si="1"/>
        <v>0.260447381178931</v>
      </c>
      <c r="P20" s="75">
        <f t="shared" si="2"/>
        <v>0.122840690978887</v>
      </c>
      <c r="Q20" s="75">
        <f t="shared" si="3"/>
        <v>-0.10133053005937</v>
      </c>
      <c r="R20" s="75">
        <f t="shared" si="4"/>
        <v>-0.0816473811789307</v>
      </c>
      <c r="S20" s="79"/>
      <c r="T20" s="60"/>
    </row>
    <row r="21" s="44" customFormat="1" customHeight="1" spans="1:20">
      <c r="A21" s="60">
        <v>19</v>
      </c>
      <c r="B21" s="61">
        <v>367</v>
      </c>
      <c r="C21" s="62" t="s">
        <v>39</v>
      </c>
      <c r="D21" s="61" t="s">
        <v>19</v>
      </c>
      <c r="E21" s="61" t="s">
        <v>37</v>
      </c>
      <c r="F21" s="63">
        <v>12.22</v>
      </c>
      <c r="G21" s="63" t="s">
        <v>40</v>
      </c>
      <c r="H21" s="64">
        <v>59</v>
      </c>
      <c r="I21" s="66">
        <v>3010.27</v>
      </c>
      <c r="J21" s="66">
        <f t="shared" si="0"/>
        <v>1033.124664</v>
      </c>
      <c r="K21" s="74" t="s">
        <v>53</v>
      </c>
      <c r="L21" s="64">
        <v>57.8888888888889</v>
      </c>
      <c r="M21" s="66">
        <v>4913.83111111111</v>
      </c>
      <c r="N21" s="66">
        <v>1279.79444444444</v>
      </c>
      <c r="O21" s="74">
        <f t="shared" si="1"/>
        <v>0.260447381178931</v>
      </c>
      <c r="P21" s="75">
        <f t="shared" si="2"/>
        <v>0.0191938579654511</v>
      </c>
      <c r="Q21" s="75">
        <f t="shared" si="3"/>
        <v>-0.387388387607949</v>
      </c>
      <c r="R21" s="75">
        <f t="shared" si="4"/>
        <v>0.0827526188210693</v>
      </c>
      <c r="S21" s="79"/>
      <c r="T21" s="60"/>
    </row>
    <row r="22" s="44" customFormat="1" customHeight="1" spans="1:20">
      <c r="A22" s="60">
        <v>20</v>
      </c>
      <c r="B22" s="61">
        <v>367</v>
      </c>
      <c r="C22" s="62" t="s">
        <v>39</v>
      </c>
      <c r="D22" s="61" t="s">
        <v>19</v>
      </c>
      <c r="E22" s="61" t="s">
        <v>37</v>
      </c>
      <c r="F22" s="63">
        <v>12.29</v>
      </c>
      <c r="G22" s="63" t="s">
        <v>40</v>
      </c>
      <c r="H22" s="64">
        <v>67</v>
      </c>
      <c r="I22" s="66">
        <v>5218.52</v>
      </c>
      <c r="J22" s="66">
        <f t="shared" si="0"/>
        <v>1386.560764</v>
      </c>
      <c r="K22" s="74" t="s">
        <v>54</v>
      </c>
      <c r="L22" s="64">
        <v>57.8888888888889</v>
      </c>
      <c r="M22" s="66">
        <v>4913.83111111111</v>
      </c>
      <c r="N22" s="66">
        <v>1279.79444444444</v>
      </c>
      <c r="O22" s="74">
        <f t="shared" si="1"/>
        <v>0.260447381178931</v>
      </c>
      <c r="P22" s="75">
        <f t="shared" si="2"/>
        <v>0.157389635316699</v>
      </c>
      <c r="Q22" s="75">
        <f t="shared" si="3"/>
        <v>0.0620063819857237</v>
      </c>
      <c r="R22" s="75">
        <f t="shared" si="4"/>
        <v>0.00525261882106925</v>
      </c>
      <c r="S22" s="79"/>
      <c r="T22" s="60"/>
    </row>
    <row r="23" s="44" customFormat="1" customHeight="1" spans="1:20">
      <c r="A23" s="60">
        <v>21</v>
      </c>
      <c r="B23" s="61">
        <v>730</v>
      </c>
      <c r="C23" s="62" t="s">
        <v>55</v>
      </c>
      <c r="D23" s="61" t="s">
        <v>19</v>
      </c>
      <c r="E23" s="61" t="s">
        <v>56</v>
      </c>
      <c r="F23" s="63">
        <v>12.1</v>
      </c>
      <c r="G23" s="63" t="s">
        <v>57</v>
      </c>
      <c r="H23" s="64">
        <v>115</v>
      </c>
      <c r="I23" s="66">
        <v>9679.04</v>
      </c>
      <c r="J23" s="66">
        <f t="shared" si="0"/>
        <v>2882.418112</v>
      </c>
      <c r="K23" s="74" t="s">
        <v>58</v>
      </c>
      <c r="L23" s="64">
        <v>108</v>
      </c>
      <c r="M23" s="66">
        <v>9482.16666666667</v>
      </c>
      <c r="N23" s="66">
        <v>2597.94222222222</v>
      </c>
      <c r="O23" s="74">
        <f t="shared" si="1"/>
        <v>0.273981919275365</v>
      </c>
      <c r="P23" s="75">
        <f t="shared" si="2"/>
        <v>0.0648148148148148</v>
      </c>
      <c r="Q23" s="75">
        <f t="shared" si="3"/>
        <v>0.0207624839611202</v>
      </c>
      <c r="R23" s="75">
        <f t="shared" si="4"/>
        <v>0.0238180807246351</v>
      </c>
      <c r="S23" s="79"/>
      <c r="T23" s="60"/>
    </row>
    <row r="24" s="44" customFormat="1" customHeight="1" spans="1:20">
      <c r="A24" s="60">
        <v>22</v>
      </c>
      <c r="B24" s="61">
        <v>709</v>
      </c>
      <c r="C24" s="62" t="s">
        <v>48</v>
      </c>
      <c r="D24" s="61" t="s">
        <v>19</v>
      </c>
      <c r="E24" s="61" t="s">
        <v>20</v>
      </c>
      <c r="F24" s="65">
        <v>12.1</v>
      </c>
      <c r="G24" s="63" t="s">
        <v>49</v>
      </c>
      <c r="H24" s="64">
        <v>83</v>
      </c>
      <c r="I24" s="66">
        <v>4786.34</v>
      </c>
      <c r="J24" s="66">
        <f t="shared" si="0"/>
        <v>1454.090092</v>
      </c>
      <c r="K24" s="74" t="s">
        <v>59</v>
      </c>
      <c r="L24" s="64">
        <v>95.4444444444444</v>
      </c>
      <c r="M24" s="66">
        <v>6254.36888888889</v>
      </c>
      <c r="N24" s="66">
        <v>1606.31555555556</v>
      </c>
      <c r="O24" s="74">
        <f t="shared" si="1"/>
        <v>0.256830958341653</v>
      </c>
      <c r="P24" s="75">
        <f t="shared" si="2"/>
        <v>-0.130384167636787</v>
      </c>
      <c r="Q24" s="75">
        <f t="shared" si="3"/>
        <v>-0.234720547343617</v>
      </c>
      <c r="R24" s="75">
        <f t="shared" si="4"/>
        <v>0.0469690416583466</v>
      </c>
      <c r="S24" s="79"/>
      <c r="T24" s="60"/>
    </row>
    <row r="25" s="44" customFormat="1" customHeight="1" spans="1:20">
      <c r="A25" s="60">
        <v>23</v>
      </c>
      <c r="B25" s="61">
        <v>709</v>
      </c>
      <c r="C25" s="62" t="s">
        <v>48</v>
      </c>
      <c r="D25" s="61" t="s">
        <v>19</v>
      </c>
      <c r="E25" s="61" t="s">
        <v>20</v>
      </c>
      <c r="F25" s="63">
        <v>12.17</v>
      </c>
      <c r="G25" s="63" t="s">
        <v>49</v>
      </c>
      <c r="H25" s="64">
        <v>80</v>
      </c>
      <c r="I25" s="66">
        <v>6580.24</v>
      </c>
      <c r="J25" s="66">
        <f t="shared" si="0"/>
        <v>1433.176272</v>
      </c>
      <c r="K25" s="74" t="s">
        <v>60</v>
      </c>
      <c r="L25" s="64">
        <v>95.4444444444444</v>
      </c>
      <c r="M25" s="66">
        <v>6254.36888888889</v>
      </c>
      <c r="N25" s="66">
        <v>1606.31555555556</v>
      </c>
      <c r="O25" s="74">
        <f t="shared" si="1"/>
        <v>0.256830958341653</v>
      </c>
      <c r="P25" s="75">
        <f t="shared" si="2"/>
        <v>-0.161816065192084</v>
      </c>
      <c r="Q25" s="75">
        <f t="shared" si="3"/>
        <v>0.0521029566532336</v>
      </c>
      <c r="R25" s="75">
        <f t="shared" si="4"/>
        <v>-0.0390309583416534</v>
      </c>
      <c r="S25" s="79"/>
      <c r="T25" s="60"/>
    </row>
    <row r="26" s="44" customFormat="1" customHeight="1" spans="1:20">
      <c r="A26" s="60">
        <v>24</v>
      </c>
      <c r="B26" s="61">
        <v>709</v>
      </c>
      <c r="C26" s="62" t="s">
        <v>48</v>
      </c>
      <c r="D26" s="61" t="s">
        <v>19</v>
      </c>
      <c r="E26" s="61" t="s">
        <v>20</v>
      </c>
      <c r="F26" s="63">
        <v>12.24</v>
      </c>
      <c r="G26" s="63" t="s">
        <v>49</v>
      </c>
      <c r="H26" s="64">
        <v>96</v>
      </c>
      <c r="I26" s="66">
        <v>9117.36</v>
      </c>
      <c r="J26" s="66">
        <f t="shared" si="0"/>
        <v>2599.359336</v>
      </c>
      <c r="K26" s="74" t="s">
        <v>61</v>
      </c>
      <c r="L26" s="64">
        <v>95.4444444444444</v>
      </c>
      <c r="M26" s="66">
        <v>6254.36888888889</v>
      </c>
      <c r="N26" s="66">
        <v>1606.31555555556</v>
      </c>
      <c r="O26" s="74">
        <f t="shared" si="1"/>
        <v>0.256830958341653</v>
      </c>
      <c r="P26" s="76">
        <f t="shared" si="2"/>
        <v>0.00582072176949943</v>
      </c>
      <c r="Q26" s="76">
        <f t="shared" si="3"/>
        <v>0.457758594347915</v>
      </c>
      <c r="R26" s="75">
        <f t="shared" si="4"/>
        <v>0.0282690416583466</v>
      </c>
      <c r="S26" s="80">
        <v>0</v>
      </c>
      <c r="T26" s="60" t="s">
        <v>62</v>
      </c>
    </row>
    <row r="27" s="44" customFormat="1" customHeight="1" spans="1:20">
      <c r="A27" s="60">
        <v>25</v>
      </c>
      <c r="B27" s="61">
        <v>738</v>
      </c>
      <c r="C27" s="62" t="s">
        <v>63</v>
      </c>
      <c r="D27" s="61" t="s">
        <v>19</v>
      </c>
      <c r="E27" s="61" t="s">
        <v>37</v>
      </c>
      <c r="F27" s="63">
        <v>12.3</v>
      </c>
      <c r="G27" s="63" t="s">
        <v>64</v>
      </c>
      <c r="H27" s="64">
        <v>54</v>
      </c>
      <c r="I27" s="66">
        <v>5336.72</v>
      </c>
      <c r="J27" s="66">
        <f t="shared" si="0"/>
        <v>1654.3832</v>
      </c>
      <c r="K27" s="74" t="s">
        <v>65</v>
      </c>
      <c r="L27" s="64">
        <v>50.4444444444444</v>
      </c>
      <c r="M27" s="66">
        <v>3503.47444444444</v>
      </c>
      <c r="N27" s="66">
        <v>1093.97333333333</v>
      </c>
      <c r="O27" s="74">
        <f t="shared" si="1"/>
        <v>0.312253835636814</v>
      </c>
      <c r="P27" s="76">
        <f t="shared" si="2"/>
        <v>0.0704845814977974</v>
      </c>
      <c r="Q27" s="76">
        <f t="shared" si="3"/>
        <v>0.523265000109415</v>
      </c>
      <c r="R27" s="75">
        <f t="shared" si="4"/>
        <v>-0.00225383563681386</v>
      </c>
      <c r="S27" s="80">
        <f>(J27-N27)*0.1</f>
        <v>56.0409866666667</v>
      </c>
      <c r="T27" s="60"/>
    </row>
    <row r="28" s="44" customFormat="1" customHeight="1" spans="1:20">
      <c r="A28" s="60">
        <v>26</v>
      </c>
      <c r="B28" s="61">
        <v>738</v>
      </c>
      <c r="C28" s="62" t="s">
        <v>63</v>
      </c>
      <c r="D28" s="61" t="s">
        <v>19</v>
      </c>
      <c r="E28" s="61" t="s">
        <v>37</v>
      </c>
      <c r="F28" s="65">
        <v>12.1</v>
      </c>
      <c r="G28" s="63" t="s">
        <v>64</v>
      </c>
      <c r="H28" s="64">
        <v>64</v>
      </c>
      <c r="I28" s="66">
        <v>4507.88</v>
      </c>
      <c r="J28" s="66">
        <f t="shared" si="0"/>
        <v>1307.735988</v>
      </c>
      <c r="K28" s="74" t="s">
        <v>66</v>
      </c>
      <c r="L28" s="64">
        <v>50.4444444444444</v>
      </c>
      <c r="M28" s="66">
        <v>3503.47444444444</v>
      </c>
      <c r="N28" s="66">
        <v>1093.97333333333</v>
      </c>
      <c r="O28" s="74">
        <f t="shared" si="1"/>
        <v>0.312253835636814</v>
      </c>
      <c r="P28" s="75">
        <f t="shared" si="2"/>
        <v>0.268722466960352</v>
      </c>
      <c r="Q28" s="75">
        <f t="shared" si="3"/>
        <v>0.286688420732815</v>
      </c>
      <c r="R28" s="75">
        <f t="shared" si="4"/>
        <v>-0.0221538356368138</v>
      </c>
      <c r="S28" s="79"/>
      <c r="T28" s="60"/>
    </row>
    <row r="29" s="44" customFormat="1" customHeight="1" spans="1:20">
      <c r="A29" s="60">
        <v>27</v>
      </c>
      <c r="B29" s="61">
        <v>738</v>
      </c>
      <c r="C29" s="62" t="s">
        <v>63</v>
      </c>
      <c r="D29" s="61" t="s">
        <v>19</v>
      </c>
      <c r="E29" s="61" t="s">
        <v>37</v>
      </c>
      <c r="F29" s="63">
        <v>12.17</v>
      </c>
      <c r="G29" s="63" t="s">
        <v>64</v>
      </c>
      <c r="H29" s="64">
        <v>40</v>
      </c>
      <c r="I29" s="66">
        <v>3127.41</v>
      </c>
      <c r="J29" s="66">
        <f t="shared" si="0"/>
        <v>955.423755</v>
      </c>
      <c r="K29" s="74" t="s">
        <v>67</v>
      </c>
      <c r="L29" s="64">
        <v>50.4444444444444</v>
      </c>
      <c r="M29" s="66">
        <v>3503.47444444444</v>
      </c>
      <c r="N29" s="66">
        <v>1093.97333333333</v>
      </c>
      <c r="O29" s="74">
        <f t="shared" si="1"/>
        <v>0.312253835636814</v>
      </c>
      <c r="P29" s="75">
        <f t="shared" si="2"/>
        <v>-0.20704845814978</v>
      </c>
      <c r="Q29" s="75">
        <f t="shared" si="3"/>
        <v>-0.107340427455031</v>
      </c>
      <c r="R29" s="75">
        <f t="shared" si="4"/>
        <v>-0.00675383563681387</v>
      </c>
      <c r="S29" s="79"/>
      <c r="T29" s="60"/>
    </row>
    <row r="30" s="44" customFormat="1" customHeight="1" spans="1:20">
      <c r="A30" s="60">
        <v>28</v>
      </c>
      <c r="B30" s="61">
        <v>738</v>
      </c>
      <c r="C30" s="62" t="s">
        <v>63</v>
      </c>
      <c r="D30" s="61" t="s">
        <v>19</v>
      </c>
      <c r="E30" s="61" t="s">
        <v>37</v>
      </c>
      <c r="F30" s="63">
        <v>12.24</v>
      </c>
      <c r="G30" s="63" t="s">
        <v>64</v>
      </c>
      <c r="H30" s="64">
        <v>64</v>
      </c>
      <c r="I30" s="66">
        <v>6554.2</v>
      </c>
      <c r="J30" s="66">
        <f t="shared" si="0"/>
        <v>2031.802</v>
      </c>
      <c r="K30" s="74" t="s">
        <v>65</v>
      </c>
      <c r="L30" s="64">
        <v>50.4444444444444</v>
      </c>
      <c r="M30" s="66">
        <v>3503.47444444444</v>
      </c>
      <c r="N30" s="66">
        <v>1093.97333333333</v>
      </c>
      <c r="O30" s="74">
        <f t="shared" si="1"/>
        <v>0.312253835636814</v>
      </c>
      <c r="P30" s="76">
        <f t="shared" si="2"/>
        <v>0.268722466960352</v>
      </c>
      <c r="Q30" s="76">
        <f t="shared" si="3"/>
        <v>0.870771459570135</v>
      </c>
      <c r="R30" s="75">
        <f t="shared" si="4"/>
        <v>-0.00225383563681386</v>
      </c>
      <c r="S30" s="80">
        <v>0</v>
      </c>
      <c r="T30" s="60" t="s">
        <v>62</v>
      </c>
    </row>
    <row r="31" s="44" customFormat="1" customHeight="1" spans="1:20">
      <c r="A31" s="60">
        <v>29</v>
      </c>
      <c r="B31" s="61">
        <v>754</v>
      </c>
      <c r="C31" s="62" t="s">
        <v>68</v>
      </c>
      <c r="D31" s="61" t="s">
        <v>19</v>
      </c>
      <c r="E31" s="61" t="s">
        <v>37</v>
      </c>
      <c r="F31" s="63">
        <v>12.3</v>
      </c>
      <c r="G31" s="63" t="s">
        <v>64</v>
      </c>
      <c r="H31" s="64">
        <v>68</v>
      </c>
      <c r="I31" s="66">
        <v>4585.6</v>
      </c>
      <c r="J31" s="66">
        <f t="shared" si="0"/>
        <v>1639.352</v>
      </c>
      <c r="K31" s="74" t="s">
        <v>69</v>
      </c>
      <c r="L31" s="64">
        <v>54.8888888888889</v>
      </c>
      <c r="M31" s="66">
        <v>3336.74666666667</v>
      </c>
      <c r="N31" s="66">
        <v>1092.40888888889</v>
      </c>
      <c r="O31" s="74">
        <f t="shared" si="1"/>
        <v>0.327387421946593</v>
      </c>
      <c r="P31" s="75">
        <f t="shared" si="2"/>
        <v>0.238866396761134</v>
      </c>
      <c r="Q31" s="75">
        <f t="shared" si="3"/>
        <v>0.374272744709418</v>
      </c>
      <c r="R31" s="75">
        <f t="shared" si="4"/>
        <v>0.0301125780534067</v>
      </c>
      <c r="S31" s="80"/>
      <c r="T31" s="60"/>
    </row>
    <row r="32" s="44" customFormat="1" customHeight="1" spans="1:20">
      <c r="A32" s="60">
        <v>30</v>
      </c>
      <c r="B32" s="61">
        <v>730</v>
      </c>
      <c r="C32" s="62" t="s">
        <v>55</v>
      </c>
      <c r="D32" s="61" t="s">
        <v>19</v>
      </c>
      <c r="E32" s="61" t="s">
        <v>56</v>
      </c>
      <c r="F32" s="63">
        <v>12.8</v>
      </c>
      <c r="G32" s="63" t="s">
        <v>57</v>
      </c>
      <c r="H32" s="64">
        <v>108</v>
      </c>
      <c r="I32" s="66">
        <v>9362.46</v>
      </c>
      <c r="J32" s="66">
        <f t="shared" si="0"/>
        <v>2456.709504</v>
      </c>
      <c r="K32" s="74" t="s">
        <v>70</v>
      </c>
      <c r="L32" s="64">
        <v>108</v>
      </c>
      <c r="M32" s="66">
        <v>9482.16666666667</v>
      </c>
      <c r="N32" s="66">
        <v>2597.94222222222</v>
      </c>
      <c r="O32" s="74">
        <f t="shared" si="1"/>
        <v>0.273981919275365</v>
      </c>
      <c r="P32" s="75">
        <f t="shared" si="2"/>
        <v>0</v>
      </c>
      <c r="Q32" s="75">
        <f t="shared" si="3"/>
        <v>-0.0126244001898301</v>
      </c>
      <c r="R32" s="75">
        <f t="shared" si="4"/>
        <v>-0.0115819192753649</v>
      </c>
      <c r="S32" s="79"/>
      <c r="T32" s="60"/>
    </row>
    <row r="33" s="44" customFormat="1" customHeight="1" spans="1:20">
      <c r="A33" s="60">
        <v>31</v>
      </c>
      <c r="B33" s="61">
        <v>730</v>
      </c>
      <c r="C33" s="62" t="s">
        <v>55</v>
      </c>
      <c r="D33" s="61" t="s">
        <v>19</v>
      </c>
      <c r="E33" s="61" t="s">
        <v>56</v>
      </c>
      <c r="F33" s="63">
        <v>12.15</v>
      </c>
      <c r="G33" s="63" t="s">
        <v>57</v>
      </c>
      <c r="H33" s="64">
        <v>108</v>
      </c>
      <c r="I33" s="66">
        <v>10140.92</v>
      </c>
      <c r="J33" s="66">
        <f t="shared" si="0"/>
        <v>3477.321468</v>
      </c>
      <c r="K33" s="74" t="s">
        <v>71</v>
      </c>
      <c r="L33" s="64">
        <v>108</v>
      </c>
      <c r="M33" s="66">
        <v>9482.16666666667</v>
      </c>
      <c r="N33" s="66">
        <v>2597.94222222222</v>
      </c>
      <c r="O33" s="74">
        <f t="shared" si="1"/>
        <v>0.273981919275365</v>
      </c>
      <c r="P33" s="75">
        <f t="shared" si="2"/>
        <v>0</v>
      </c>
      <c r="Q33" s="75">
        <f t="shared" si="3"/>
        <v>0.06947287012462</v>
      </c>
      <c r="R33" s="75">
        <f t="shared" si="4"/>
        <v>0.0689180807246351</v>
      </c>
      <c r="S33" s="80"/>
      <c r="T33" s="79"/>
    </row>
    <row r="34" s="44" customFormat="1" customHeight="1" spans="1:20">
      <c r="A34" s="60">
        <v>32</v>
      </c>
      <c r="B34" s="61">
        <v>730</v>
      </c>
      <c r="C34" s="62" t="s">
        <v>55</v>
      </c>
      <c r="D34" s="61" t="s">
        <v>19</v>
      </c>
      <c r="E34" s="61" t="s">
        <v>56</v>
      </c>
      <c r="F34" s="63">
        <v>12.22</v>
      </c>
      <c r="G34" s="63" t="s">
        <v>57</v>
      </c>
      <c r="H34" s="64">
        <v>86</v>
      </c>
      <c r="I34" s="66">
        <v>5845.77</v>
      </c>
      <c r="J34" s="66">
        <f t="shared" si="0"/>
        <v>1946.056833</v>
      </c>
      <c r="K34" s="74" t="s">
        <v>72</v>
      </c>
      <c r="L34" s="64">
        <v>108</v>
      </c>
      <c r="M34" s="66">
        <v>9482.16666666667</v>
      </c>
      <c r="N34" s="66">
        <v>2597.94222222222</v>
      </c>
      <c r="O34" s="74">
        <f t="shared" si="1"/>
        <v>0.273981919275365</v>
      </c>
      <c r="P34" s="75">
        <f t="shared" si="2"/>
        <v>-0.203703703703704</v>
      </c>
      <c r="Q34" s="75">
        <f t="shared" si="3"/>
        <v>-0.383498497178915</v>
      </c>
      <c r="R34" s="75">
        <f t="shared" si="4"/>
        <v>0.0589180807246351</v>
      </c>
      <c r="S34" s="79"/>
      <c r="T34" s="60"/>
    </row>
    <row r="35" s="44" customFormat="1" customHeight="1" spans="1:20">
      <c r="A35" s="60">
        <v>33</v>
      </c>
      <c r="B35" s="61">
        <v>730</v>
      </c>
      <c r="C35" s="62" t="s">
        <v>55</v>
      </c>
      <c r="D35" s="61" t="s">
        <v>19</v>
      </c>
      <c r="E35" s="61" t="s">
        <v>56</v>
      </c>
      <c r="F35" s="63">
        <v>12.29</v>
      </c>
      <c r="G35" s="63" t="s">
        <v>57</v>
      </c>
      <c r="H35" s="64">
        <v>109</v>
      </c>
      <c r="I35" s="66">
        <v>9743.34</v>
      </c>
      <c r="J35" s="66">
        <f t="shared" si="0"/>
        <v>3029.204406</v>
      </c>
      <c r="K35" s="74" t="s">
        <v>73</v>
      </c>
      <c r="L35" s="64">
        <v>108</v>
      </c>
      <c r="M35" s="66">
        <v>9482.16666666667</v>
      </c>
      <c r="N35" s="66">
        <v>2597.94222222222</v>
      </c>
      <c r="O35" s="74">
        <f t="shared" si="1"/>
        <v>0.273981919275365</v>
      </c>
      <c r="P35" s="75">
        <f t="shared" si="2"/>
        <v>0.00925925925925926</v>
      </c>
      <c r="Q35" s="75">
        <f t="shared" si="3"/>
        <v>0.0275436345420351</v>
      </c>
      <c r="R35" s="75">
        <f t="shared" si="4"/>
        <v>0.0369180807246351</v>
      </c>
      <c r="S35" s="79"/>
      <c r="T35" s="60"/>
    </row>
    <row r="36" s="44" customFormat="1" customHeight="1" spans="1:20">
      <c r="A36" s="60">
        <v>34</v>
      </c>
      <c r="B36" s="61">
        <v>104428</v>
      </c>
      <c r="C36" s="62" t="s">
        <v>74</v>
      </c>
      <c r="D36" s="61" t="s">
        <v>19</v>
      </c>
      <c r="E36" s="61" t="s">
        <v>37</v>
      </c>
      <c r="F36" s="63">
        <v>12.1</v>
      </c>
      <c r="G36" s="60" t="s">
        <v>75</v>
      </c>
      <c r="H36" s="64">
        <v>89</v>
      </c>
      <c r="I36" s="66">
        <v>5946.01</v>
      </c>
      <c r="J36" s="66">
        <f t="shared" si="0"/>
        <v>1481.745692</v>
      </c>
      <c r="K36" s="74" t="s">
        <v>76</v>
      </c>
      <c r="L36" s="64">
        <v>66.3333333333333</v>
      </c>
      <c r="M36" s="66">
        <v>5071.34666666667</v>
      </c>
      <c r="N36" s="66">
        <v>1488.69444444444</v>
      </c>
      <c r="O36" s="74">
        <f t="shared" si="1"/>
        <v>0.293550124314997</v>
      </c>
      <c r="P36" s="75">
        <f t="shared" si="2"/>
        <v>0.341708542713568</v>
      </c>
      <c r="Q36" s="75">
        <f t="shared" si="3"/>
        <v>0.172471611748096</v>
      </c>
      <c r="R36" s="75">
        <f t="shared" si="4"/>
        <v>-0.0443501243149967</v>
      </c>
      <c r="S36" s="79"/>
      <c r="T36" s="60"/>
    </row>
    <row r="37" s="44" customFormat="1" customHeight="1" spans="1:20">
      <c r="A37" s="60">
        <v>35</v>
      </c>
      <c r="B37" s="61">
        <v>351</v>
      </c>
      <c r="C37" s="62" t="s">
        <v>36</v>
      </c>
      <c r="D37" s="61" t="s">
        <v>19</v>
      </c>
      <c r="E37" s="61" t="s">
        <v>37</v>
      </c>
      <c r="F37" s="63">
        <v>12.14</v>
      </c>
      <c r="G37" s="63" t="s">
        <v>28</v>
      </c>
      <c r="H37" s="64">
        <v>37</v>
      </c>
      <c r="I37" s="66">
        <v>4297.15</v>
      </c>
      <c r="J37" s="66">
        <f t="shared" si="0"/>
        <v>1490.681335</v>
      </c>
      <c r="K37" s="74" t="s">
        <v>77</v>
      </c>
      <c r="L37" s="64">
        <v>32.6666666666667</v>
      </c>
      <c r="M37" s="66">
        <v>3727.05666666667</v>
      </c>
      <c r="N37" s="66">
        <v>1106.27</v>
      </c>
      <c r="O37" s="74">
        <f t="shared" si="1"/>
        <v>0.296821352327171</v>
      </c>
      <c r="P37" s="75">
        <f t="shared" si="2"/>
        <v>0.13265306122449</v>
      </c>
      <c r="Q37" s="75">
        <f t="shared" si="3"/>
        <v>0.152960736667093</v>
      </c>
      <c r="R37" s="75">
        <f t="shared" si="4"/>
        <v>0.0500786476728285</v>
      </c>
      <c r="S37" s="80"/>
      <c r="T37" s="60"/>
    </row>
    <row r="38" s="44" customFormat="1" customHeight="1" spans="1:20">
      <c r="A38" s="60">
        <v>36</v>
      </c>
      <c r="B38" s="61">
        <v>351</v>
      </c>
      <c r="C38" s="62" t="s">
        <v>36</v>
      </c>
      <c r="D38" s="61" t="s">
        <v>19</v>
      </c>
      <c r="E38" s="61" t="s">
        <v>37</v>
      </c>
      <c r="F38" s="63">
        <v>12.21</v>
      </c>
      <c r="G38" s="63" t="s">
        <v>28</v>
      </c>
      <c r="H38" s="64">
        <v>37</v>
      </c>
      <c r="I38" s="66">
        <v>3057.93</v>
      </c>
      <c r="J38" s="66">
        <f t="shared" si="0"/>
        <v>913.709484</v>
      </c>
      <c r="K38" s="74" t="s">
        <v>78</v>
      </c>
      <c r="L38" s="64">
        <v>32.6666666666667</v>
      </c>
      <c r="M38" s="66">
        <v>3727.05666666667</v>
      </c>
      <c r="N38" s="66">
        <v>1106.27</v>
      </c>
      <c r="O38" s="74">
        <f t="shared" si="1"/>
        <v>0.296821352327171</v>
      </c>
      <c r="P38" s="75">
        <f t="shared" si="2"/>
        <v>0.13265306122449</v>
      </c>
      <c r="Q38" s="75">
        <f t="shared" si="3"/>
        <v>-0.179532195646788</v>
      </c>
      <c r="R38" s="75">
        <f t="shared" si="4"/>
        <v>0.00197864767282857</v>
      </c>
      <c r="S38" s="79"/>
      <c r="T38" s="60"/>
    </row>
    <row r="39" s="44" customFormat="1" customHeight="1" spans="1:20">
      <c r="A39" s="60">
        <v>37</v>
      </c>
      <c r="B39" s="61">
        <v>351</v>
      </c>
      <c r="C39" s="62" t="s">
        <v>36</v>
      </c>
      <c r="D39" s="61" t="s">
        <v>19</v>
      </c>
      <c r="E39" s="61" t="s">
        <v>37</v>
      </c>
      <c r="F39" s="63">
        <v>12.28</v>
      </c>
      <c r="G39" s="63" t="s">
        <v>28</v>
      </c>
      <c r="H39" s="64">
        <v>35</v>
      </c>
      <c r="I39" s="66">
        <v>3121.95</v>
      </c>
      <c r="J39" s="66">
        <f t="shared" si="0"/>
        <v>971.55084</v>
      </c>
      <c r="K39" s="74" t="s">
        <v>79</v>
      </c>
      <c r="L39" s="64">
        <v>32.6666666666667</v>
      </c>
      <c r="M39" s="66">
        <v>3727.05666666667</v>
      </c>
      <c r="N39" s="66">
        <v>1106.27</v>
      </c>
      <c r="O39" s="74">
        <f t="shared" si="1"/>
        <v>0.296821352327171</v>
      </c>
      <c r="P39" s="75">
        <f t="shared" si="2"/>
        <v>0.0714285714285715</v>
      </c>
      <c r="Q39" s="75">
        <f t="shared" si="3"/>
        <v>-0.162355102373008</v>
      </c>
      <c r="R39" s="75">
        <f t="shared" si="4"/>
        <v>0.0143786476728286</v>
      </c>
      <c r="S39" s="79"/>
      <c r="T39" s="60"/>
    </row>
    <row r="40" s="44" customFormat="1" customHeight="1" spans="1:20">
      <c r="A40" s="60">
        <v>38</v>
      </c>
      <c r="B40" s="61">
        <v>104838</v>
      </c>
      <c r="C40" s="62" t="s">
        <v>80</v>
      </c>
      <c r="D40" s="61" t="s">
        <v>19</v>
      </c>
      <c r="E40" s="61" t="s">
        <v>37</v>
      </c>
      <c r="F40" s="60">
        <v>12.7</v>
      </c>
      <c r="G40" s="60" t="s">
        <v>81</v>
      </c>
      <c r="H40" s="64">
        <v>46</v>
      </c>
      <c r="I40" s="66">
        <v>3849.69</v>
      </c>
      <c r="J40" s="66">
        <f t="shared" si="0"/>
        <v>1257.693723</v>
      </c>
      <c r="K40" s="74" t="s">
        <v>82</v>
      </c>
      <c r="L40" s="64">
        <v>56</v>
      </c>
      <c r="M40" s="66">
        <v>3625.71555555556</v>
      </c>
      <c r="N40" s="66">
        <v>902.755555555556</v>
      </c>
      <c r="O40" s="74">
        <f t="shared" si="1"/>
        <v>0.248986866653755</v>
      </c>
      <c r="P40" s="75">
        <f t="shared" si="2"/>
        <v>-0.178571428571429</v>
      </c>
      <c r="Q40" s="75">
        <f t="shared" si="3"/>
        <v>0.0617738598112741</v>
      </c>
      <c r="R40" s="75">
        <f t="shared" si="4"/>
        <v>0.0777131333462452</v>
      </c>
      <c r="S40" s="79"/>
      <c r="T40" s="60"/>
    </row>
    <row r="41" s="44" customFormat="1" customHeight="1" spans="1:20">
      <c r="A41" s="60">
        <v>39</v>
      </c>
      <c r="B41" s="61">
        <v>104428</v>
      </c>
      <c r="C41" s="62" t="s">
        <v>74</v>
      </c>
      <c r="D41" s="61" t="s">
        <v>19</v>
      </c>
      <c r="E41" s="61" t="s">
        <v>37</v>
      </c>
      <c r="F41" s="63">
        <v>12.8</v>
      </c>
      <c r="G41" s="60" t="s">
        <v>75</v>
      </c>
      <c r="H41" s="64">
        <v>58</v>
      </c>
      <c r="I41" s="66">
        <v>2644.4</v>
      </c>
      <c r="J41" s="66">
        <f t="shared" si="0"/>
        <v>809.45084</v>
      </c>
      <c r="K41" s="74" t="s">
        <v>83</v>
      </c>
      <c r="L41" s="64">
        <v>66.3333333333333</v>
      </c>
      <c r="M41" s="66">
        <v>5071.34666666667</v>
      </c>
      <c r="N41" s="66">
        <v>1488.69444444444</v>
      </c>
      <c r="O41" s="74">
        <f t="shared" si="1"/>
        <v>0.293550124314997</v>
      </c>
      <c r="P41" s="75">
        <f t="shared" si="2"/>
        <v>-0.125628140703518</v>
      </c>
      <c r="Q41" s="75">
        <f t="shared" si="3"/>
        <v>-0.478560592715676</v>
      </c>
      <c r="R41" s="75">
        <f t="shared" si="4"/>
        <v>0.0125498756850033</v>
      </c>
      <c r="S41" s="79"/>
      <c r="T41" s="60"/>
    </row>
    <row r="42" s="44" customFormat="1" customHeight="1" spans="1:20">
      <c r="A42" s="60">
        <v>40</v>
      </c>
      <c r="B42" s="61">
        <v>104428</v>
      </c>
      <c r="C42" s="62" t="s">
        <v>74</v>
      </c>
      <c r="D42" s="61" t="s">
        <v>19</v>
      </c>
      <c r="E42" s="61" t="s">
        <v>37</v>
      </c>
      <c r="F42" s="63">
        <v>12.15</v>
      </c>
      <c r="G42" s="60" t="s">
        <v>75</v>
      </c>
      <c r="H42" s="64">
        <v>86</v>
      </c>
      <c r="I42" s="66">
        <v>6091.27</v>
      </c>
      <c r="J42" s="66">
        <f t="shared" si="0"/>
        <v>1402.819481</v>
      </c>
      <c r="K42" s="74" t="s">
        <v>84</v>
      </c>
      <c r="L42" s="64">
        <v>66.3333333333333</v>
      </c>
      <c r="M42" s="66">
        <v>5071.34666666667</v>
      </c>
      <c r="N42" s="66">
        <v>1488.69444444444</v>
      </c>
      <c r="O42" s="74">
        <f t="shared" si="1"/>
        <v>0.293550124314997</v>
      </c>
      <c r="P42" s="75">
        <f t="shared" si="2"/>
        <v>0.296482412060302</v>
      </c>
      <c r="Q42" s="75">
        <f t="shared" si="3"/>
        <v>0.201114891245192</v>
      </c>
      <c r="R42" s="75">
        <f t="shared" si="4"/>
        <v>-0.0632501243149967</v>
      </c>
      <c r="S42" s="79"/>
      <c r="T42" s="60"/>
    </row>
    <row r="43" s="44" customFormat="1" customHeight="1" spans="1:20">
      <c r="A43" s="60">
        <v>41</v>
      </c>
      <c r="B43" s="61">
        <v>104428</v>
      </c>
      <c r="C43" s="62" t="s">
        <v>74</v>
      </c>
      <c r="D43" s="61" t="s">
        <v>19</v>
      </c>
      <c r="E43" s="61" t="s">
        <v>37</v>
      </c>
      <c r="F43" s="63">
        <v>12.22</v>
      </c>
      <c r="G43" s="60" t="s">
        <v>75</v>
      </c>
      <c r="H43" s="64">
        <v>58</v>
      </c>
      <c r="I43" s="66">
        <v>4348.62</v>
      </c>
      <c r="J43" s="66">
        <f t="shared" si="0"/>
        <v>1289.36583</v>
      </c>
      <c r="K43" s="74" t="s">
        <v>85</v>
      </c>
      <c r="L43" s="64">
        <v>66.3333333333333</v>
      </c>
      <c r="M43" s="66">
        <v>5071.34666666667</v>
      </c>
      <c r="N43" s="66">
        <v>1488.69444444444</v>
      </c>
      <c r="O43" s="74">
        <f t="shared" si="1"/>
        <v>0.293550124314997</v>
      </c>
      <c r="P43" s="75">
        <f t="shared" si="2"/>
        <v>-0.125628140703518</v>
      </c>
      <c r="Q43" s="75">
        <f t="shared" si="3"/>
        <v>-0.142511785166859</v>
      </c>
      <c r="R43" s="75">
        <f t="shared" si="4"/>
        <v>0.00294987568500327</v>
      </c>
      <c r="S43" s="79"/>
      <c r="T43" s="60"/>
    </row>
    <row r="44" s="44" customFormat="1" customHeight="1" spans="1:20">
      <c r="A44" s="60">
        <v>42</v>
      </c>
      <c r="B44" s="61">
        <v>104428</v>
      </c>
      <c r="C44" s="62" t="s">
        <v>74</v>
      </c>
      <c r="D44" s="61" t="s">
        <v>19</v>
      </c>
      <c r="E44" s="61" t="s">
        <v>37</v>
      </c>
      <c r="F44" s="63">
        <v>12.29</v>
      </c>
      <c r="G44" s="60" t="s">
        <v>75</v>
      </c>
      <c r="H44" s="64">
        <v>80</v>
      </c>
      <c r="I44" s="66">
        <v>4561.95</v>
      </c>
      <c r="J44" s="66">
        <f t="shared" si="0"/>
        <v>1343.03808</v>
      </c>
      <c r="K44" s="74" t="s">
        <v>86</v>
      </c>
      <c r="L44" s="64">
        <v>66.3333333333333</v>
      </c>
      <c r="M44" s="66">
        <v>5071.34666666667</v>
      </c>
      <c r="N44" s="66">
        <v>1488.69444444444</v>
      </c>
      <c r="O44" s="74">
        <f t="shared" si="1"/>
        <v>0.293550124314997</v>
      </c>
      <c r="P44" s="75">
        <f t="shared" si="2"/>
        <v>0.206030150753769</v>
      </c>
      <c r="Q44" s="75">
        <f t="shared" si="3"/>
        <v>-0.10044603537259</v>
      </c>
      <c r="R44" s="75">
        <f t="shared" si="4"/>
        <v>0.000849875685003276</v>
      </c>
      <c r="S44" s="79"/>
      <c r="T44" s="60"/>
    </row>
    <row r="45" s="44" customFormat="1" customHeight="1" spans="1:20">
      <c r="A45" s="60">
        <v>43</v>
      </c>
      <c r="B45" s="61">
        <v>120844</v>
      </c>
      <c r="C45" s="62" t="s">
        <v>87</v>
      </c>
      <c r="D45" s="61" t="s">
        <v>19</v>
      </c>
      <c r="E45" s="61" t="s">
        <v>88</v>
      </c>
      <c r="F45" s="63">
        <v>12.1</v>
      </c>
      <c r="G45" s="60" t="s">
        <v>89</v>
      </c>
      <c r="H45" s="64">
        <v>63</v>
      </c>
      <c r="I45" s="66">
        <v>8168.4</v>
      </c>
      <c r="J45" s="66">
        <f t="shared" si="0"/>
        <v>1603.45692</v>
      </c>
      <c r="K45" s="74" t="s">
        <v>90</v>
      </c>
      <c r="L45" s="64">
        <v>48.7777777777778</v>
      </c>
      <c r="M45" s="66">
        <v>6234.04777777778</v>
      </c>
      <c r="N45" s="66">
        <v>1196.98555555556</v>
      </c>
      <c r="O45" s="74">
        <f t="shared" si="1"/>
        <v>0.192007760964296</v>
      </c>
      <c r="P45" s="75">
        <f t="shared" si="2"/>
        <v>0.291571753986333</v>
      </c>
      <c r="Q45" s="75">
        <f t="shared" si="3"/>
        <v>0.310288321677212</v>
      </c>
      <c r="R45" s="75">
        <f t="shared" si="4"/>
        <v>0.00429223903570408</v>
      </c>
      <c r="S45" s="80"/>
      <c r="T45" s="60"/>
    </row>
    <row r="46" s="44" customFormat="1" customHeight="1" spans="1:20">
      <c r="A46" s="60">
        <v>44</v>
      </c>
      <c r="B46" s="61">
        <v>706</v>
      </c>
      <c r="C46" s="62" t="s">
        <v>42</v>
      </c>
      <c r="D46" s="61" t="s">
        <v>19</v>
      </c>
      <c r="E46" s="61" t="s">
        <v>37</v>
      </c>
      <c r="F46" s="63">
        <v>12.13</v>
      </c>
      <c r="G46" s="63" t="s">
        <v>43</v>
      </c>
      <c r="H46" s="64">
        <v>63</v>
      </c>
      <c r="I46" s="66">
        <v>7494.88</v>
      </c>
      <c r="J46" s="66">
        <f t="shared" si="0"/>
        <v>1582.169168</v>
      </c>
      <c r="K46" s="74" t="s">
        <v>91</v>
      </c>
      <c r="L46" s="64">
        <v>51.7777777777778</v>
      </c>
      <c r="M46" s="66">
        <v>3761.32555555556</v>
      </c>
      <c r="N46" s="66">
        <v>1180.98777777778</v>
      </c>
      <c r="O46" s="74">
        <f t="shared" si="1"/>
        <v>0.313981802514657</v>
      </c>
      <c r="P46" s="76">
        <f t="shared" si="2"/>
        <v>0.216738197424893</v>
      </c>
      <c r="Q46" s="76">
        <f t="shared" si="3"/>
        <v>0.992616669123444</v>
      </c>
      <c r="R46" s="75">
        <f t="shared" si="4"/>
        <v>-0.102881802514657</v>
      </c>
      <c r="S46" s="80">
        <v>0</v>
      </c>
      <c r="T46" s="60" t="s">
        <v>92</v>
      </c>
    </row>
    <row r="47" s="44" customFormat="1" customHeight="1" spans="1:20">
      <c r="A47" s="60">
        <v>45</v>
      </c>
      <c r="B47" s="61">
        <v>706</v>
      </c>
      <c r="C47" s="62" t="s">
        <v>42</v>
      </c>
      <c r="D47" s="61" t="s">
        <v>19</v>
      </c>
      <c r="E47" s="61" t="s">
        <v>37</v>
      </c>
      <c r="F47" s="65">
        <v>12.2</v>
      </c>
      <c r="G47" s="63" t="s">
        <v>43</v>
      </c>
      <c r="H47" s="64">
        <v>40</v>
      </c>
      <c r="I47" s="66">
        <v>2804.86</v>
      </c>
      <c r="J47" s="66">
        <f t="shared" si="0"/>
        <v>1056.02979</v>
      </c>
      <c r="K47" s="74" t="s">
        <v>93</v>
      </c>
      <c r="L47" s="64">
        <v>51.7777777777778</v>
      </c>
      <c r="M47" s="66">
        <v>3761.32555555556</v>
      </c>
      <c r="N47" s="66">
        <v>1180.98777777778</v>
      </c>
      <c r="O47" s="74">
        <f t="shared" si="1"/>
        <v>0.313981802514657</v>
      </c>
      <c r="P47" s="75">
        <f t="shared" si="2"/>
        <v>-0.227467811158798</v>
      </c>
      <c r="Q47" s="75">
        <f t="shared" si="3"/>
        <v>-0.254289489550522</v>
      </c>
      <c r="R47" s="75">
        <f t="shared" si="4"/>
        <v>0.0625181974853428</v>
      </c>
      <c r="S47" s="79"/>
      <c r="T47" s="60"/>
    </row>
    <row r="48" s="44" customFormat="1" customHeight="1" spans="1:20">
      <c r="A48" s="60">
        <v>46</v>
      </c>
      <c r="B48" s="61">
        <v>706</v>
      </c>
      <c r="C48" s="62" t="s">
        <v>42</v>
      </c>
      <c r="D48" s="61" t="s">
        <v>19</v>
      </c>
      <c r="E48" s="61" t="s">
        <v>37</v>
      </c>
      <c r="F48" s="63">
        <v>12.27</v>
      </c>
      <c r="G48" s="63" t="s">
        <v>43</v>
      </c>
      <c r="H48" s="64">
        <v>46</v>
      </c>
      <c r="I48" s="66">
        <v>3291.63</v>
      </c>
      <c r="J48" s="66">
        <f t="shared" si="0"/>
        <v>1152.0705</v>
      </c>
      <c r="K48" s="74" t="s">
        <v>94</v>
      </c>
      <c r="L48" s="64">
        <v>51.7777777777778</v>
      </c>
      <c r="M48" s="66">
        <v>3761.32555555556</v>
      </c>
      <c r="N48" s="66">
        <v>1180.98777777778</v>
      </c>
      <c r="O48" s="74">
        <f t="shared" si="1"/>
        <v>0.313981802514657</v>
      </c>
      <c r="P48" s="75">
        <f t="shared" si="2"/>
        <v>-0.111587982832618</v>
      </c>
      <c r="Q48" s="75">
        <f t="shared" si="3"/>
        <v>-0.124875007126625</v>
      </c>
      <c r="R48" s="75">
        <f t="shared" si="4"/>
        <v>0.0360181974853428</v>
      </c>
      <c r="S48" s="79"/>
      <c r="T48" s="60"/>
    </row>
    <row r="49" s="44" customFormat="1" customHeight="1" spans="1:20">
      <c r="A49" s="60">
        <v>47</v>
      </c>
      <c r="B49" s="61">
        <v>122176</v>
      </c>
      <c r="C49" s="62" t="s">
        <v>95</v>
      </c>
      <c r="D49" s="61" t="s">
        <v>19</v>
      </c>
      <c r="E49" s="61" t="s">
        <v>27</v>
      </c>
      <c r="F49" s="60">
        <v>12.6</v>
      </c>
      <c r="G49" s="60" t="s">
        <v>96</v>
      </c>
      <c r="H49" s="64">
        <v>17</v>
      </c>
      <c r="I49" s="66">
        <v>624.36</v>
      </c>
      <c r="J49" s="66">
        <f t="shared" si="0"/>
        <v>215.591508</v>
      </c>
      <c r="K49" s="74" t="s">
        <v>97</v>
      </c>
      <c r="L49" s="64">
        <v>15.6666666666667</v>
      </c>
      <c r="M49" s="66">
        <v>622.618888888889</v>
      </c>
      <c r="N49" s="66">
        <v>212.314444444444</v>
      </c>
      <c r="O49" s="74">
        <f t="shared" si="1"/>
        <v>0.341002253920269</v>
      </c>
      <c r="P49" s="75">
        <f t="shared" si="2"/>
        <v>0.0851063829787234</v>
      </c>
      <c r="Q49" s="75">
        <f t="shared" si="3"/>
        <v>0.00279643156059454</v>
      </c>
      <c r="R49" s="75">
        <f t="shared" si="4"/>
        <v>0.00429774607973127</v>
      </c>
      <c r="S49" s="79"/>
      <c r="T49" s="60"/>
    </row>
    <row r="50" s="44" customFormat="1" customHeight="1" spans="1:20">
      <c r="A50" s="60">
        <v>48</v>
      </c>
      <c r="B50" s="61">
        <v>341</v>
      </c>
      <c r="C50" s="62" t="s">
        <v>98</v>
      </c>
      <c r="D50" s="61" t="s">
        <v>99</v>
      </c>
      <c r="E50" s="61" t="s">
        <v>100</v>
      </c>
      <c r="F50" s="63">
        <v>12.2</v>
      </c>
      <c r="G50" s="63" t="s">
        <v>101</v>
      </c>
      <c r="H50" s="64">
        <v>116</v>
      </c>
      <c r="I50" s="66">
        <v>15597.98</v>
      </c>
      <c r="J50" s="66">
        <f t="shared" si="0"/>
        <v>3590.654996</v>
      </c>
      <c r="K50" s="74" t="s">
        <v>102</v>
      </c>
      <c r="L50" s="64">
        <v>130.666666666667</v>
      </c>
      <c r="M50" s="66">
        <v>12324.97</v>
      </c>
      <c r="N50" s="66">
        <v>3661.53777777778</v>
      </c>
      <c r="O50" s="74">
        <f t="shared" si="1"/>
        <v>0.297082895761838</v>
      </c>
      <c r="P50" s="75">
        <f t="shared" si="2"/>
        <v>-0.112244897959184</v>
      </c>
      <c r="Q50" s="76">
        <f t="shared" si="3"/>
        <v>0.26555926708138</v>
      </c>
      <c r="R50" s="75">
        <f t="shared" si="4"/>
        <v>-0.0668828957618378</v>
      </c>
      <c r="S50" s="81">
        <v>0</v>
      </c>
      <c r="T50" s="60" t="s">
        <v>103</v>
      </c>
    </row>
    <row r="51" s="44" customFormat="1" customHeight="1" spans="1:20">
      <c r="A51" s="60">
        <v>49</v>
      </c>
      <c r="B51" s="61">
        <v>341</v>
      </c>
      <c r="C51" s="62" t="s">
        <v>98</v>
      </c>
      <c r="D51" s="61" t="s">
        <v>99</v>
      </c>
      <c r="E51" s="61" t="s">
        <v>100</v>
      </c>
      <c r="F51" s="63">
        <v>12.9</v>
      </c>
      <c r="G51" s="63" t="s">
        <v>101</v>
      </c>
      <c r="H51" s="64">
        <v>130</v>
      </c>
      <c r="I51" s="66">
        <v>9429.1</v>
      </c>
      <c r="J51" s="66">
        <f t="shared" si="0"/>
        <v>2582.63049</v>
      </c>
      <c r="K51" s="74" t="s">
        <v>104</v>
      </c>
      <c r="L51" s="64">
        <v>130.666666666667</v>
      </c>
      <c r="M51" s="66">
        <v>12324.97</v>
      </c>
      <c r="N51" s="66">
        <v>3661.53777777778</v>
      </c>
      <c r="O51" s="74">
        <f t="shared" si="1"/>
        <v>0.297082895761838</v>
      </c>
      <c r="P51" s="75">
        <f t="shared" si="2"/>
        <v>-0.00510204081632646</v>
      </c>
      <c r="Q51" s="75">
        <f t="shared" si="3"/>
        <v>-0.234959598278941</v>
      </c>
      <c r="R51" s="75">
        <f t="shared" si="4"/>
        <v>-0.0231828957618377</v>
      </c>
      <c r="S51" s="79"/>
      <c r="T51" s="60"/>
    </row>
    <row r="52" s="44" customFormat="1" customHeight="1" spans="1:20">
      <c r="A52" s="60">
        <v>50</v>
      </c>
      <c r="B52" s="61">
        <v>341</v>
      </c>
      <c r="C52" s="62" t="s">
        <v>98</v>
      </c>
      <c r="D52" s="61" t="s">
        <v>99</v>
      </c>
      <c r="E52" s="61" t="s">
        <v>100</v>
      </c>
      <c r="F52" s="63">
        <v>12.16</v>
      </c>
      <c r="G52" s="63" t="s">
        <v>101</v>
      </c>
      <c r="H52" s="64">
        <v>93</v>
      </c>
      <c r="I52" s="66">
        <v>8761.8</v>
      </c>
      <c r="J52" s="66">
        <f t="shared" si="0"/>
        <v>1903.93914</v>
      </c>
      <c r="K52" s="74" t="s">
        <v>105</v>
      </c>
      <c r="L52" s="64">
        <v>130.666666666667</v>
      </c>
      <c r="M52" s="66">
        <v>12324.97</v>
      </c>
      <c r="N52" s="66">
        <v>3661.53777777778</v>
      </c>
      <c r="O52" s="74">
        <f t="shared" si="1"/>
        <v>0.297082895761838</v>
      </c>
      <c r="P52" s="75">
        <f t="shared" si="2"/>
        <v>-0.288265306122449</v>
      </c>
      <c r="Q52" s="75">
        <f t="shared" si="3"/>
        <v>-0.289101717894648</v>
      </c>
      <c r="R52" s="75">
        <f t="shared" si="4"/>
        <v>-0.0797828957618378</v>
      </c>
      <c r="S52" s="79"/>
      <c r="T52" s="60"/>
    </row>
    <row r="53" s="44" customFormat="1" customHeight="1" spans="1:20">
      <c r="A53" s="60">
        <v>51</v>
      </c>
      <c r="B53" s="61">
        <v>341</v>
      </c>
      <c r="C53" s="62" t="s">
        <v>98</v>
      </c>
      <c r="D53" s="61" t="s">
        <v>99</v>
      </c>
      <c r="E53" s="61" t="s">
        <v>100</v>
      </c>
      <c r="F53" s="63">
        <v>12.23</v>
      </c>
      <c r="G53" s="63" t="s">
        <v>101</v>
      </c>
      <c r="H53" s="64">
        <v>119</v>
      </c>
      <c r="I53" s="66">
        <v>14618.66</v>
      </c>
      <c r="J53" s="66">
        <f t="shared" si="0"/>
        <v>3527.482658</v>
      </c>
      <c r="K53" s="74" t="s">
        <v>106</v>
      </c>
      <c r="L53" s="64">
        <v>130.666666666667</v>
      </c>
      <c r="M53" s="66">
        <v>12324.97</v>
      </c>
      <c r="N53" s="66">
        <v>3661.53777777778</v>
      </c>
      <c r="O53" s="74">
        <f t="shared" si="1"/>
        <v>0.297082895761838</v>
      </c>
      <c r="P53" s="75">
        <f t="shared" si="2"/>
        <v>-0.0892857142857142</v>
      </c>
      <c r="Q53" s="75">
        <f t="shared" si="3"/>
        <v>0.186101061503598</v>
      </c>
      <c r="R53" s="75">
        <f t="shared" si="4"/>
        <v>-0.0557828957618378</v>
      </c>
      <c r="S53" s="80"/>
      <c r="T53" s="60"/>
    </row>
    <row r="54" s="44" customFormat="1" customHeight="1" spans="1:20">
      <c r="A54" s="60">
        <v>52</v>
      </c>
      <c r="B54" s="61">
        <v>549</v>
      </c>
      <c r="C54" s="62" t="s">
        <v>107</v>
      </c>
      <c r="D54" s="61" t="s">
        <v>99</v>
      </c>
      <c r="E54" s="61" t="s">
        <v>37</v>
      </c>
      <c r="F54" s="63">
        <v>12.2</v>
      </c>
      <c r="G54" s="63" t="s">
        <v>108</v>
      </c>
      <c r="H54" s="64">
        <v>44</v>
      </c>
      <c r="I54" s="66">
        <v>4048.15</v>
      </c>
      <c r="J54" s="66">
        <f t="shared" si="0"/>
        <v>1135.10126</v>
      </c>
      <c r="K54" s="74" t="s">
        <v>109</v>
      </c>
      <c r="L54" s="64">
        <v>42.7777777777778</v>
      </c>
      <c r="M54" s="66">
        <v>3673.85333333333</v>
      </c>
      <c r="N54" s="66">
        <v>988.554444444444</v>
      </c>
      <c r="O54" s="74">
        <f t="shared" si="1"/>
        <v>0.269078363982352</v>
      </c>
      <c r="P54" s="75">
        <f t="shared" si="2"/>
        <v>0.0285714285714286</v>
      </c>
      <c r="Q54" s="75">
        <f t="shared" si="3"/>
        <v>0.101881221895993</v>
      </c>
      <c r="R54" s="75">
        <f t="shared" si="4"/>
        <v>0.0113216360176478</v>
      </c>
      <c r="S54" s="79"/>
      <c r="T54" s="60"/>
    </row>
    <row r="55" s="44" customFormat="1" customHeight="1" spans="1:20">
      <c r="A55" s="60">
        <v>53</v>
      </c>
      <c r="B55" s="61">
        <v>120844</v>
      </c>
      <c r="C55" s="62" t="s">
        <v>87</v>
      </c>
      <c r="D55" s="61" t="s">
        <v>19</v>
      </c>
      <c r="E55" s="61" t="s">
        <v>88</v>
      </c>
      <c r="F55" s="63">
        <v>12.8</v>
      </c>
      <c r="G55" s="60" t="s">
        <v>89</v>
      </c>
      <c r="H55" s="64">
        <v>49</v>
      </c>
      <c r="I55" s="66">
        <v>3484.27</v>
      </c>
      <c r="J55" s="66">
        <f t="shared" si="0"/>
        <v>788.490301</v>
      </c>
      <c r="K55" s="74" t="s">
        <v>110</v>
      </c>
      <c r="L55" s="64">
        <v>48.7777777777778</v>
      </c>
      <c r="M55" s="66">
        <v>6234.04777777778</v>
      </c>
      <c r="N55" s="66">
        <v>1196.98555555556</v>
      </c>
      <c r="O55" s="74">
        <f t="shared" si="1"/>
        <v>0.192007760964296</v>
      </c>
      <c r="P55" s="75">
        <f t="shared" si="2"/>
        <v>0.00455580865603643</v>
      </c>
      <c r="Q55" s="75">
        <f t="shared" si="3"/>
        <v>-0.44109026362932</v>
      </c>
      <c r="R55" s="75">
        <f t="shared" si="4"/>
        <v>0.0342922390357041</v>
      </c>
      <c r="S55" s="79"/>
      <c r="T55" s="60"/>
    </row>
    <row r="56" s="44" customFormat="1" customHeight="1" spans="1:20">
      <c r="A56" s="60">
        <v>54</v>
      </c>
      <c r="B56" s="61">
        <v>120844</v>
      </c>
      <c r="C56" s="62" t="s">
        <v>87</v>
      </c>
      <c r="D56" s="61" t="s">
        <v>19</v>
      </c>
      <c r="E56" s="61" t="s">
        <v>88</v>
      </c>
      <c r="F56" s="63">
        <v>12.15</v>
      </c>
      <c r="G56" s="60" t="s">
        <v>89</v>
      </c>
      <c r="H56" s="64">
        <v>52</v>
      </c>
      <c r="I56" s="66">
        <v>5879.61</v>
      </c>
      <c r="J56" s="66">
        <f t="shared" si="0"/>
        <v>1016.584569</v>
      </c>
      <c r="K56" s="74" t="s">
        <v>111</v>
      </c>
      <c r="L56" s="64">
        <v>48.7777777777778</v>
      </c>
      <c r="M56" s="66">
        <v>6234.04777777778</v>
      </c>
      <c r="N56" s="66">
        <v>1196.98555555556</v>
      </c>
      <c r="O56" s="74">
        <f t="shared" si="1"/>
        <v>0.192007760964296</v>
      </c>
      <c r="P56" s="75">
        <f t="shared" si="2"/>
        <v>0.0660592255125285</v>
      </c>
      <c r="Q56" s="75">
        <f t="shared" si="3"/>
        <v>-0.0568551590254451</v>
      </c>
      <c r="R56" s="75">
        <f t="shared" si="4"/>
        <v>-0.0191077609642959</v>
      </c>
      <c r="S56" s="79"/>
      <c r="T56" s="60"/>
    </row>
    <row r="57" s="44" customFormat="1" customHeight="1" spans="1:20">
      <c r="A57" s="60">
        <v>55</v>
      </c>
      <c r="B57" s="61">
        <v>120844</v>
      </c>
      <c r="C57" s="62" t="s">
        <v>87</v>
      </c>
      <c r="D57" s="61" t="s">
        <v>19</v>
      </c>
      <c r="E57" s="61" t="s">
        <v>88</v>
      </c>
      <c r="F57" s="63">
        <v>12.22</v>
      </c>
      <c r="G57" s="60" t="s">
        <v>89</v>
      </c>
      <c r="H57" s="64">
        <v>45</v>
      </c>
      <c r="I57" s="66">
        <v>3565.94</v>
      </c>
      <c r="J57" s="66">
        <f t="shared" si="0"/>
        <v>880.78718</v>
      </c>
      <c r="K57" s="74" t="s">
        <v>112</v>
      </c>
      <c r="L57" s="64">
        <v>48.7777777777778</v>
      </c>
      <c r="M57" s="66">
        <v>6234.04777777778</v>
      </c>
      <c r="N57" s="66">
        <v>1196.98555555556</v>
      </c>
      <c r="O57" s="74">
        <f t="shared" si="1"/>
        <v>0.192007760964296</v>
      </c>
      <c r="P57" s="75">
        <f t="shared" si="2"/>
        <v>-0.0774487471526196</v>
      </c>
      <c r="Q57" s="75">
        <f t="shared" si="3"/>
        <v>-0.427989626144454</v>
      </c>
      <c r="R57" s="75">
        <f t="shared" si="4"/>
        <v>0.0549922390357041</v>
      </c>
      <c r="S57" s="79"/>
      <c r="T57" s="60"/>
    </row>
    <row r="58" s="44" customFormat="1" customHeight="1" spans="1:20">
      <c r="A58" s="60">
        <v>56</v>
      </c>
      <c r="B58" s="61">
        <v>120844</v>
      </c>
      <c r="C58" s="62" t="s">
        <v>87</v>
      </c>
      <c r="D58" s="61" t="s">
        <v>19</v>
      </c>
      <c r="E58" s="61" t="s">
        <v>88</v>
      </c>
      <c r="F58" s="63">
        <v>12.29</v>
      </c>
      <c r="G58" s="60" t="s">
        <v>89</v>
      </c>
      <c r="H58" s="64">
        <v>44</v>
      </c>
      <c r="I58" s="66">
        <v>3612.43</v>
      </c>
      <c r="J58" s="66">
        <f t="shared" si="0"/>
        <v>761.500244</v>
      </c>
      <c r="K58" s="74" t="s">
        <v>113</v>
      </c>
      <c r="L58" s="64">
        <v>48.7777777777778</v>
      </c>
      <c r="M58" s="66">
        <v>6234.04777777778</v>
      </c>
      <c r="N58" s="66">
        <v>1196.98555555556</v>
      </c>
      <c r="O58" s="74">
        <f t="shared" si="1"/>
        <v>0.192007760964296</v>
      </c>
      <c r="P58" s="75">
        <f t="shared" si="2"/>
        <v>-0.0979498861047836</v>
      </c>
      <c r="Q58" s="75">
        <f t="shared" si="3"/>
        <v>-0.420532192121295</v>
      </c>
      <c r="R58" s="75">
        <f t="shared" si="4"/>
        <v>0.0187922390357041</v>
      </c>
      <c r="S58" s="79"/>
      <c r="T58" s="60"/>
    </row>
    <row r="59" s="44" customFormat="1" customHeight="1" spans="1:20">
      <c r="A59" s="60">
        <v>57</v>
      </c>
      <c r="B59" s="61">
        <v>120844</v>
      </c>
      <c r="C59" s="62" t="s">
        <v>87</v>
      </c>
      <c r="D59" s="61" t="s">
        <v>19</v>
      </c>
      <c r="E59" s="61" t="s">
        <v>88</v>
      </c>
      <c r="F59" s="60">
        <v>12.3</v>
      </c>
      <c r="G59" s="60" t="s">
        <v>89</v>
      </c>
      <c r="H59" s="64">
        <v>51</v>
      </c>
      <c r="I59" s="66">
        <v>6522.91</v>
      </c>
      <c r="J59" s="66">
        <f t="shared" si="0"/>
        <v>1283.708688</v>
      </c>
      <c r="K59" s="74" t="s">
        <v>114</v>
      </c>
      <c r="L59" s="64">
        <v>48.7777777777778</v>
      </c>
      <c r="M59" s="66">
        <v>6234.04777777778</v>
      </c>
      <c r="N59" s="66">
        <v>1196.98555555556</v>
      </c>
      <c r="O59" s="74">
        <f t="shared" si="1"/>
        <v>0.192007760964296</v>
      </c>
      <c r="P59" s="75">
        <f t="shared" si="2"/>
        <v>0.0455580865603644</v>
      </c>
      <c r="Q59" s="75">
        <f t="shared" si="3"/>
        <v>0.0463362220693778</v>
      </c>
      <c r="R59" s="75">
        <f t="shared" si="4"/>
        <v>0.00479223903570408</v>
      </c>
      <c r="S59" s="79"/>
      <c r="T59" s="60"/>
    </row>
    <row r="60" s="44" customFormat="1" customHeight="1" spans="1:20">
      <c r="A60" s="60">
        <v>58</v>
      </c>
      <c r="B60" s="61">
        <v>120844</v>
      </c>
      <c r="C60" s="62" t="s">
        <v>87</v>
      </c>
      <c r="D60" s="61" t="s">
        <v>19</v>
      </c>
      <c r="E60" s="61" t="s">
        <v>88</v>
      </c>
      <c r="F60" s="66">
        <v>12.1</v>
      </c>
      <c r="G60" s="60" t="s">
        <v>89</v>
      </c>
      <c r="H60" s="64">
        <v>49</v>
      </c>
      <c r="I60" s="66">
        <v>4045.72</v>
      </c>
      <c r="J60" s="66">
        <f t="shared" si="0"/>
        <v>985.13282</v>
      </c>
      <c r="K60" s="74" t="s">
        <v>115</v>
      </c>
      <c r="L60" s="64">
        <v>48.7777777777778</v>
      </c>
      <c r="M60" s="66">
        <v>6234.04777777778</v>
      </c>
      <c r="N60" s="66">
        <v>1196.98555555556</v>
      </c>
      <c r="O60" s="74">
        <f t="shared" si="1"/>
        <v>0.192007760964296</v>
      </c>
      <c r="P60" s="75">
        <f t="shared" si="2"/>
        <v>0.00455580865603643</v>
      </c>
      <c r="Q60" s="75">
        <f t="shared" si="3"/>
        <v>-0.351028393715301</v>
      </c>
      <c r="R60" s="75">
        <f t="shared" si="4"/>
        <v>0.0514922390357041</v>
      </c>
      <c r="S60" s="79"/>
      <c r="T60" s="60"/>
    </row>
    <row r="61" s="44" customFormat="1" customHeight="1" spans="1:20">
      <c r="A61" s="60">
        <v>59</v>
      </c>
      <c r="B61" s="61">
        <v>120844</v>
      </c>
      <c r="C61" s="62" t="s">
        <v>87</v>
      </c>
      <c r="D61" s="61" t="s">
        <v>19</v>
      </c>
      <c r="E61" s="61" t="s">
        <v>88</v>
      </c>
      <c r="F61" s="60">
        <v>12.17</v>
      </c>
      <c r="G61" s="60" t="s">
        <v>89</v>
      </c>
      <c r="H61" s="64">
        <v>49</v>
      </c>
      <c r="I61" s="66">
        <v>5877.88</v>
      </c>
      <c r="J61" s="66">
        <f t="shared" si="0"/>
        <v>1229.064708</v>
      </c>
      <c r="K61" s="74" t="s">
        <v>116</v>
      </c>
      <c r="L61" s="64">
        <v>48.7777777777778</v>
      </c>
      <c r="M61" s="66">
        <v>6234.04777777778</v>
      </c>
      <c r="N61" s="66">
        <v>1196.98555555556</v>
      </c>
      <c r="O61" s="74">
        <f t="shared" si="1"/>
        <v>0.192007760964296</v>
      </c>
      <c r="P61" s="75">
        <f t="shared" si="2"/>
        <v>0.00455580865603643</v>
      </c>
      <c r="Q61" s="75">
        <f t="shared" si="3"/>
        <v>-0.0571326673252959</v>
      </c>
      <c r="R61" s="75">
        <f t="shared" si="4"/>
        <v>0.0170922390357041</v>
      </c>
      <c r="S61" s="79"/>
      <c r="T61" s="60"/>
    </row>
    <row r="62" s="44" customFormat="1" customHeight="1" spans="1:20">
      <c r="A62" s="60">
        <v>60</v>
      </c>
      <c r="B62" s="61">
        <v>120844</v>
      </c>
      <c r="C62" s="62" t="s">
        <v>87</v>
      </c>
      <c r="D62" s="61" t="s">
        <v>19</v>
      </c>
      <c r="E62" s="61" t="s">
        <v>88</v>
      </c>
      <c r="F62" s="60">
        <v>12.24</v>
      </c>
      <c r="G62" s="60" t="s">
        <v>89</v>
      </c>
      <c r="H62" s="64">
        <v>53</v>
      </c>
      <c r="I62" s="66">
        <v>8610.87</v>
      </c>
      <c r="J62" s="66">
        <f t="shared" si="0"/>
        <v>1686.869433</v>
      </c>
      <c r="K62" s="74" t="s">
        <v>117</v>
      </c>
      <c r="L62" s="64">
        <v>48.7777777777778</v>
      </c>
      <c r="M62" s="66">
        <v>6234.04777777778</v>
      </c>
      <c r="N62" s="66">
        <v>1196.98555555556</v>
      </c>
      <c r="O62" s="74">
        <f t="shared" si="1"/>
        <v>0.192007760964296</v>
      </c>
      <c r="P62" s="75">
        <f t="shared" si="2"/>
        <v>0.0865603644646925</v>
      </c>
      <c r="Q62" s="75">
        <f t="shared" si="3"/>
        <v>0.381264678576056</v>
      </c>
      <c r="R62" s="75">
        <f t="shared" si="4"/>
        <v>0.00389223903570407</v>
      </c>
      <c r="S62" s="80"/>
      <c r="T62" s="60"/>
    </row>
    <row r="63" s="44" customFormat="1" customHeight="1" spans="1:20">
      <c r="A63" s="60">
        <v>61</v>
      </c>
      <c r="B63" s="61">
        <v>591</v>
      </c>
      <c r="C63" s="62" t="s">
        <v>118</v>
      </c>
      <c r="D63" s="61" t="s">
        <v>99</v>
      </c>
      <c r="E63" s="61" t="s">
        <v>27</v>
      </c>
      <c r="F63" s="63">
        <v>12.1</v>
      </c>
      <c r="G63" s="63" t="s">
        <v>108</v>
      </c>
      <c r="H63" s="64">
        <v>33</v>
      </c>
      <c r="I63" s="66">
        <v>2188.45</v>
      </c>
      <c r="J63" s="66">
        <f t="shared" si="0"/>
        <v>223.878435</v>
      </c>
      <c r="K63" s="74" t="s">
        <v>119</v>
      </c>
      <c r="L63" s="64">
        <v>22</v>
      </c>
      <c r="M63" s="66">
        <v>1435.73444444444</v>
      </c>
      <c r="N63" s="66">
        <v>394.816666666667</v>
      </c>
      <c r="O63" s="74">
        <f t="shared" si="1"/>
        <v>0.27499282210189</v>
      </c>
      <c r="P63" s="76">
        <f t="shared" si="2"/>
        <v>0.5</v>
      </c>
      <c r="Q63" s="76">
        <f t="shared" si="3"/>
        <v>0.524272130175729</v>
      </c>
      <c r="R63" s="75">
        <f t="shared" si="4"/>
        <v>-0.17269282210189</v>
      </c>
      <c r="S63" s="81">
        <v>0</v>
      </c>
      <c r="T63" s="60" t="s">
        <v>120</v>
      </c>
    </row>
    <row r="64" s="44" customFormat="1" customHeight="1" spans="1:20">
      <c r="A64" s="60">
        <v>62</v>
      </c>
      <c r="B64" s="61">
        <v>549</v>
      </c>
      <c r="C64" s="62" t="s">
        <v>107</v>
      </c>
      <c r="D64" s="61" t="s">
        <v>99</v>
      </c>
      <c r="E64" s="61" t="s">
        <v>37</v>
      </c>
      <c r="F64" s="63">
        <v>12.9</v>
      </c>
      <c r="G64" s="63" t="s">
        <v>108</v>
      </c>
      <c r="H64" s="64">
        <v>46</v>
      </c>
      <c r="I64" s="66">
        <v>2727.7</v>
      </c>
      <c r="J64" s="66">
        <f t="shared" si="0"/>
        <v>783.94098</v>
      </c>
      <c r="K64" s="74" t="s">
        <v>121</v>
      </c>
      <c r="L64" s="64">
        <v>42.7777777777778</v>
      </c>
      <c r="M64" s="66">
        <v>3673.85333333333</v>
      </c>
      <c r="N64" s="66">
        <v>988.554444444444</v>
      </c>
      <c r="O64" s="74">
        <f t="shared" si="1"/>
        <v>0.269078363982352</v>
      </c>
      <c r="P64" s="75">
        <f t="shared" si="2"/>
        <v>0.0753246753246753</v>
      </c>
      <c r="Q64" s="75">
        <f t="shared" si="3"/>
        <v>-0.257537045572496</v>
      </c>
      <c r="R64" s="75">
        <f t="shared" si="4"/>
        <v>0.0183216360176478</v>
      </c>
      <c r="S64" s="79"/>
      <c r="T64" s="60"/>
    </row>
    <row r="65" s="44" customFormat="1" customHeight="1" spans="1:20">
      <c r="A65" s="60">
        <v>63</v>
      </c>
      <c r="B65" s="61">
        <v>549</v>
      </c>
      <c r="C65" s="62" t="s">
        <v>107</v>
      </c>
      <c r="D65" s="61" t="s">
        <v>99</v>
      </c>
      <c r="E65" s="61" t="s">
        <v>37</v>
      </c>
      <c r="F65" s="63">
        <v>12.16</v>
      </c>
      <c r="G65" s="63" t="s">
        <v>108</v>
      </c>
      <c r="H65" s="64">
        <v>47</v>
      </c>
      <c r="I65" s="66">
        <v>3821.2</v>
      </c>
      <c r="J65" s="66">
        <f t="shared" si="0"/>
        <v>1006.50408</v>
      </c>
      <c r="K65" s="74" t="s">
        <v>122</v>
      </c>
      <c r="L65" s="64">
        <v>42.7777777777778</v>
      </c>
      <c r="M65" s="66">
        <v>3673.85333333333</v>
      </c>
      <c r="N65" s="66">
        <v>988.554444444444</v>
      </c>
      <c r="O65" s="74">
        <f t="shared" si="1"/>
        <v>0.269078363982352</v>
      </c>
      <c r="P65" s="75">
        <f t="shared" si="2"/>
        <v>0.0987012987012987</v>
      </c>
      <c r="Q65" s="75">
        <f t="shared" si="3"/>
        <v>0.0401068451290016</v>
      </c>
      <c r="R65" s="75">
        <f t="shared" si="4"/>
        <v>-0.00567836398235216</v>
      </c>
      <c r="S65" s="79"/>
      <c r="T65" s="60"/>
    </row>
    <row r="66" s="44" customFormat="1" customHeight="1" spans="1:20">
      <c r="A66" s="60">
        <v>64</v>
      </c>
      <c r="B66" s="61">
        <v>549</v>
      </c>
      <c r="C66" s="62" t="s">
        <v>107</v>
      </c>
      <c r="D66" s="61" t="s">
        <v>99</v>
      </c>
      <c r="E66" s="61" t="s">
        <v>37</v>
      </c>
      <c r="F66" s="63">
        <v>12.23</v>
      </c>
      <c r="G66" s="63" t="s">
        <v>108</v>
      </c>
      <c r="H66" s="64">
        <v>37</v>
      </c>
      <c r="I66" s="66">
        <v>3030</v>
      </c>
      <c r="J66" s="66">
        <f t="shared" si="0"/>
        <v>1067.469</v>
      </c>
      <c r="K66" s="74" t="s">
        <v>123</v>
      </c>
      <c r="L66" s="64">
        <v>42.7777777777778</v>
      </c>
      <c r="M66" s="66">
        <v>3673.85333333333</v>
      </c>
      <c r="N66" s="66">
        <v>988.554444444444</v>
      </c>
      <c r="O66" s="74">
        <f t="shared" si="1"/>
        <v>0.269078363982352</v>
      </c>
      <c r="P66" s="75">
        <f t="shared" si="2"/>
        <v>-0.135064935064935</v>
      </c>
      <c r="Q66" s="75">
        <f t="shared" si="3"/>
        <v>-0.175252868015054</v>
      </c>
      <c r="R66" s="75">
        <f t="shared" si="4"/>
        <v>0.0832216360176478</v>
      </c>
      <c r="S66" s="79"/>
      <c r="T66" s="60"/>
    </row>
    <row r="67" s="44" customFormat="1" customHeight="1" spans="1:20">
      <c r="A67" s="60">
        <v>65</v>
      </c>
      <c r="B67" s="61">
        <v>717</v>
      </c>
      <c r="C67" s="62" t="s">
        <v>124</v>
      </c>
      <c r="D67" s="61" t="s">
        <v>99</v>
      </c>
      <c r="E67" s="61" t="s">
        <v>88</v>
      </c>
      <c r="F67" s="63">
        <v>12.2</v>
      </c>
      <c r="G67" s="63" t="s">
        <v>125</v>
      </c>
      <c r="H67" s="64">
        <v>72</v>
      </c>
      <c r="I67" s="66">
        <v>4612.95</v>
      </c>
      <c r="J67" s="66">
        <f t="shared" ref="J67:J130" si="5">I67*K67</f>
        <v>1372.352625</v>
      </c>
      <c r="K67" s="74" t="s">
        <v>126</v>
      </c>
      <c r="L67" s="64">
        <v>68.2222222222222</v>
      </c>
      <c r="M67" s="66">
        <v>4612.02222222222</v>
      </c>
      <c r="N67" s="66">
        <v>1451.10444444444</v>
      </c>
      <c r="O67" s="74">
        <f t="shared" ref="O67:O130" si="6">N67/M67</f>
        <v>0.314635180518548</v>
      </c>
      <c r="P67" s="75">
        <f t="shared" ref="P67:P130" si="7">(H67-L67)/L67</f>
        <v>0.0553745928338761</v>
      </c>
      <c r="Q67" s="75">
        <f t="shared" ref="Q67:Q130" si="8">(I67-M67)/M67</f>
        <v>0.00020116507099805</v>
      </c>
      <c r="R67" s="75">
        <f t="shared" ref="R67:R130" si="9">K67-O67</f>
        <v>-0.0171351805185482</v>
      </c>
      <c r="S67" s="79"/>
      <c r="T67" s="60"/>
    </row>
    <row r="68" s="44" customFormat="1" customHeight="1" spans="1:20">
      <c r="A68" s="60">
        <v>66</v>
      </c>
      <c r="B68" s="61">
        <v>720</v>
      </c>
      <c r="C68" s="62" t="s">
        <v>127</v>
      </c>
      <c r="D68" s="61" t="s">
        <v>99</v>
      </c>
      <c r="E68" s="61" t="s">
        <v>37</v>
      </c>
      <c r="F68" s="63">
        <v>12.4</v>
      </c>
      <c r="G68" s="63" t="s">
        <v>128</v>
      </c>
      <c r="H68" s="64">
        <v>65</v>
      </c>
      <c r="I68" s="66">
        <v>4739.01</v>
      </c>
      <c r="J68" s="66">
        <f t="shared" si="5"/>
        <v>1568.138409</v>
      </c>
      <c r="K68" s="74" t="s">
        <v>129</v>
      </c>
      <c r="L68" s="64">
        <v>59.1111111111111</v>
      </c>
      <c r="M68" s="66">
        <v>3850.11555555556</v>
      </c>
      <c r="N68" s="66">
        <v>1221.63444444444</v>
      </c>
      <c r="O68" s="74">
        <f t="shared" si="6"/>
        <v>0.3172981243853</v>
      </c>
      <c r="P68" s="75">
        <f t="shared" si="7"/>
        <v>0.0996240601503759</v>
      </c>
      <c r="Q68" s="75">
        <f t="shared" si="8"/>
        <v>0.230874744307819</v>
      </c>
      <c r="R68" s="75">
        <f t="shared" si="9"/>
        <v>0.0136018756147002</v>
      </c>
      <c r="S68" s="80"/>
      <c r="T68" s="60"/>
    </row>
    <row r="69" s="44" customFormat="1" customHeight="1" spans="1:20">
      <c r="A69" s="60">
        <v>67</v>
      </c>
      <c r="B69" s="61">
        <v>717</v>
      </c>
      <c r="C69" s="62" t="s">
        <v>124</v>
      </c>
      <c r="D69" s="61" t="s">
        <v>99</v>
      </c>
      <c r="E69" s="61" t="s">
        <v>88</v>
      </c>
      <c r="F69" s="63">
        <v>12.9</v>
      </c>
      <c r="G69" s="63" t="s">
        <v>125</v>
      </c>
      <c r="H69" s="64">
        <v>69</v>
      </c>
      <c r="I69" s="66">
        <v>5113.51</v>
      </c>
      <c r="J69" s="66">
        <f t="shared" si="5"/>
        <v>1676.719929</v>
      </c>
      <c r="K69" s="74" t="s">
        <v>130</v>
      </c>
      <c r="L69" s="64">
        <v>68.2222222222222</v>
      </c>
      <c r="M69" s="66">
        <v>4612.02222222222</v>
      </c>
      <c r="N69" s="66">
        <v>1451.10444444444</v>
      </c>
      <c r="O69" s="74">
        <f t="shared" si="6"/>
        <v>0.314635180518548</v>
      </c>
      <c r="P69" s="75">
        <f t="shared" si="7"/>
        <v>0.011400651465798</v>
      </c>
      <c r="Q69" s="75">
        <f t="shared" si="8"/>
        <v>0.108734900573863</v>
      </c>
      <c r="R69" s="75">
        <f t="shared" si="9"/>
        <v>0.0132648194814518</v>
      </c>
      <c r="S69" s="79"/>
      <c r="T69" s="60"/>
    </row>
    <row r="70" s="44" customFormat="1" customHeight="1" spans="1:20">
      <c r="A70" s="60">
        <v>68</v>
      </c>
      <c r="B70" s="61">
        <v>717</v>
      </c>
      <c r="C70" s="62" t="s">
        <v>124</v>
      </c>
      <c r="D70" s="61" t="s">
        <v>99</v>
      </c>
      <c r="E70" s="61" t="s">
        <v>88</v>
      </c>
      <c r="F70" s="63">
        <v>12.16</v>
      </c>
      <c r="G70" s="63" t="s">
        <v>125</v>
      </c>
      <c r="H70" s="64">
        <v>60</v>
      </c>
      <c r="I70" s="66">
        <v>3891.8</v>
      </c>
      <c r="J70" s="66">
        <f t="shared" si="5"/>
        <v>1174.54524</v>
      </c>
      <c r="K70" s="74" t="s">
        <v>131</v>
      </c>
      <c r="L70" s="64">
        <v>68.2222222222222</v>
      </c>
      <c r="M70" s="66">
        <v>4612.02222222222</v>
      </c>
      <c r="N70" s="66">
        <v>1451.10444444444</v>
      </c>
      <c r="O70" s="74">
        <f t="shared" si="6"/>
        <v>0.314635180518548</v>
      </c>
      <c r="P70" s="75">
        <f t="shared" si="7"/>
        <v>-0.120521172638437</v>
      </c>
      <c r="Q70" s="75">
        <f t="shared" si="8"/>
        <v>-0.156161914995109</v>
      </c>
      <c r="R70" s="75">
        <f t="shared" si="9"/>
        <v>-0.0128351805185482</v>
      </c>
      <c r="S70" s="79"/>
      <c r="T70" s="60"/>
    </row>
    <row r="71" s="44" customFormat="1" customHeight="1" spans="1:20">
      <c r="A71" s="60">
        <v>69</v>
      </c>
      <c r="B71" s="61">
        <v>717</v>
      </c>
      <c r="C71" s="62" t="s">
        <v>124</v>
      </c>
      <c r="D71" s="61" t="s">
        <v>99</v>
      </c>
      <c r="E71" s="61" t="s">
        <v>88</v>
      </c>
      <c r="F71" s="63">
        <v>12.23</v>
      </c>
      <c r="G71" s="63" t="s">
        <v>125</v>
      </c>
      <c r="H71" s="64">
        <v>55</v>
      </c>
      <c r="I71" s="66">
        <v>3655.19</v>
      </c>
      <c r="J71" s="66">
        <f t="shared" si="5"/>
        <v>1171.122876</v>
      </c>
      <c r="K71" s="74" t="s">
        <v>132</v>
      </c>
      <c r="L71" s="64">
        <v>68.2222222222222</v>
      </c>
      <c r="M71" s="66">
        <v>4612.02222222222</v>
      </c>
      <c r="N71" s="66">
        <v>1451.10444444444</v>
      </c>
      <c r="O71" s="74">
        <f t="shared" si="6"/>
        <v>0.314635180518548</v>
      </c>
      <c r="P71" s="75">
        <f t="shared" si="7"/>
        <v>-0.193811074918567</v>
      </c>
      <c r="Q71" s="75">
        <f t="shared" si="8"/>
        <v>-0.207464790089669</v>
      </c>
      <c r="R71" s="75">
        <f t="shared" si="9"/>
        <v>0.00576481948145185</v>
      </c>
      <c r="S71" s="79"/>
      <c r="T71" s="60"/>
    </row>
    <row r="72" s="44" customFormat="1" customHeight="1" spans="1:20">
      <c r="A72" s="60">
        <v>70</v>
      </c>
      <c r="B72" s="61">
        <v>732</v>
      </c>
      <c r="C72" s="62" t="s">
        <v>133</v>
      </c>
      <c r="D72" s="61" t="s">
        <v>99</v>
      </c>
      <c r="E72" s="61" t="s">
        <v>37</v>
      </c>
      <c r="F72" s="63">
        <v>12.2</v>
      </c>
      <c r="G72" s="63" t="s">
        <v>134</v>
      </c>
      <c r="H72" s="64">
        <v>39</v>
      </c>
      <c r="I72" s="66">
        <v>1991.81</v>
      </c>
      <c r="J72" s="66">
        <f t="shared" si="5"/>
        <v>519.86241</v>
      </c>
      <c r="K72" s="74" t="s">
        <v>135</v>
      </c>
      <c r="L72" s="64">
        <v>48.7777777777778</v>
      </c>
      <c r="M72" s="66">
        <v>3595.11888888889</v>
      </c>
      <c r="N72" s="66">
        <v>1109.01555555556</v>
      </c>
      <c r="O72" s="74">
        <f t="shared" si="6"/>
        <v>0.30847813099675</v>
      </c>
      <c r="P72" s="75">
        <f t="shared" si="7"/>
        <v>-0.200455580865604</v>
      </c>
      <c r="Q72" s="75">
        <f t="shared" si="8"/>
        <v>-0.445968252633895</v>
      </c>
      <c r="R72" s="75">
        <f t="shared" si="9"/>
        <v>-0.0474781309967496</v>
      </c>
      <c r="S72" s="79"/>
      <c r="T72" s="60"/>
    </row>
    <row r="73" s="44" customFormat="1" customHeight="1" spans="1:20">
      <c r="A73" s="60">
        <v>71</v>
      </c>
      <c r="B73" s="61">
        <v>591</v>
      </c>
      <c r="C73" s="62" t="s">
        <v>118</v>
      </c>
      <c r="D73" s="61" t="s">
        <v>99</v>
      </c>
      <c r="E73" s="61" t="s">
        <v>27</v>
      </c>
      <c r="F73" s="63">
        <v>12.8</v>
      </c>
      <c r="G73" s="63" t="s">
        <v>108</v>
      </c>
      <c r="H73" s="64">
        <v>25</v>
      </c>
      <c r="I73" s="66">
        <v>1675.8</v>
      </c>
      <c r="J73" s="66">
        <f t="shared" si="5"/>
        <v>390.62898</v>
      </c>
      <c r="K73" s="74" t="s">
        <v>136</v>
      </c>
      <c r="L73" s="64">
        <v>22</v>
      </c>
      <c r="M73" s="66">
        <v>1435.73444444444</v>
      </c>
      <c r="N73" s="66">
        <v>394.816666666667</v>
      </c>
      <c r="O73" s="74">
        <f t="shared" si="6"/>
        <v>0.27499282210189</v>
      </c>
      <c r="P73" s="75">
        <f t="shared" si="7"/>
        <v>0.136363636363636</v>
      </c>
      <c r="Q73" s="75">
        <f t="shared" si="8"/>
        <v>0.167207491945663</v>
      </c>
      <c r="R73" s="75">
        <f t="shared" si="9"/>
        <v>-0.0418928221018898</v>
      </c>
      <c r="S73" s="79"/>
      <c r="T73" s="60"/>
    </row>
    <row r="74" s="44" customFormat="1" customHeight="1" spans="1:20">
      <c r="A74" s="60">
        <v>72</v>
      </c>
      <c r="B74" s="61">
        <v>591</v>
      </c>
      <c r="C74" s="62" t="s">
        <v>118</v>
      </c>
      <c r="D74" s="61" t="s">
        <v>99</v>
      </c>
      <c r="E74" s="61" t="s">
        <v>27</v>
      </c>
      <c r="F74" s="63">
        <v>12.15</v>
      </c>
      <c r="G74" s="63" t="s">
        <v>108</v>
      </c>
      <c r="H74" s="64">
        <v>24</v>
      </c>
      <c r="I74" s="66">
        <v>859.13</v>
      </c>
      <c r="J74" s="66">
        <f t="shared" si="5"/>
        <v>194.077467</v>
      </c>
      <c r="K74" s="74" t="s">
        <v>137</v>
      </c>
      <c r="L74" s="64">
        <v>22</v>
      </c>
      <c r="M74" s="66">
        <v>1435.73444444444</v>
      </c>
      <c r="N74" s="66">
        <v>394.816666666667</v>
      </c>
      <c r="O74" s="74">
        <f t="shared" si="6"/>
        <v>0.27499282210189</v>
      </c>
      <c r="P74" s="75">
        <f t="shared" si="7"/>
        <v>0.0909090909090909</v>
      </c>
      <c r="Q74" s="75">
        <f t="shared" si="8"/>
        <v>-0.40160939697143</v>
      </c>
      <c r="R74" s="75">
        <f t="shared" si="9"/>
        <v>-0.0490928221018898</v>
      </c>
      <c r="S74" s="79"/>
      <c r="T74" s="60"/>
    </row>
    <row r="75" s="44" customFormat="1" customHeight="1" spans="1:20">
      <c r="A75" s="60">
        <v>73</v>
      </c>
      <c r="B75" s="61">
        <v>591</v>
      </c>
      <c r="C75" s="62" t="s">
        <v>118</v>
      </c>
      <c r="D75" s="61" t="s">
        <v>99</v>
      </c>
      <c r="E75" s="61" t="s">
        <v>27</v>
      </c>
      <c r="F75" s="63">
        <v>12.22</v>
      </c>
      <c r="G75" s="63" t="s">
        <v>108</v>
      </c>
      <c r="H75" s="64">
        <v>27</v>
      </c>
      <c r="I75" s="66">
        <v>1357.89</v>
      </c>
      <c r="J75" s="66">
        <f t="shared" si="5"/>
        <v>206.535069</v>
      </c>
      <c r="K75" s="74" t="s">
        <v>138</v>
      </c>
      <c r="L75" s="64">
        <v>22</v>
      </c>
      <c r="M75" s="66">
        <v>1435.73444444444</v>
      </c>
      <c r="N75" s="66">
        <v>394.816666666667</v>
      </c>
      <c r="O75" s="74">
        <f t="shared" si="6"/>
        <v>0.27499282210189</v>
      </c>
      <c r="P75" s="75">
        <f t="shared" si="7"/>
        <v>0.227272727272727</v>
      </c>
      <c r="Q75" s="75">
        <f t="shared" si="8"/>
        <v>-0.0542192497684112</v>
      </c>
      <c r="R75" s="75">
        <f t="shared" si="9"/>
        <v>-0.12289282210189</v>
      </c>
      <c r="S75" s="79"/>
      <c r="T75" s="60"/>
    </row>
    <row r="76" s="44" customFormat="1" customHeight="1" spans="1:20">
      <c r="A76" s="60">
        <v>74</v>
      </c>
      <c r="B76" s="61">
        <v>591</v>
      </c>
      <c r="C76" s="62" t="s">
        <v>118</v>
      </c>
      <c r="D76" s="61" t="s">
        <v>99</v>
      </c>
      <c r="E76" s="61" t="s">
        <v>27</v>
      </c>
      <c r="F76" s="63">
        <v>12.29</v>
      </c>
      <c r="G76" s="63" t="s">
        <v>108</v>
      </c>
      <c r="H76" s="64">
        <v>24</v>
      </c>
      <c r="I76" s="66">
        <v>1490.5</v>
      </c>
      <c r="J76" s="66">
        <f t="shared" si="5"/>
        <v>508.5586</v>
      </c>
      <c r="K76" s="74" t="s">
        <v>139</v>
      </c>
      <c r="L76" s="64">
        <v>22</v>
      </c>
      <c r="M76" s="66">
        <v>1435.73444444444</v>
      </c>
      <c r="N76" s="66">
        <v>394.816666666667</v>
      </c>
      <c r="O76" s="74">
        <f t="shared" si="6"/>
        <v>0.27499282210189</v>
      </c>
      <c r="P76" s="75">
        <f t="shared" si="7"/>
        <v>0.0909090909090909</v>
      </c>
      <c r="Q76" s="75">
        <f t="shared" si="8"/>
        <v>0.0381446274883702</v>
      </c>
      <c r="R76" s="75">
        <f t="shared" si="9"/>
        <v>0.0662071778981102</v>
      </c>
      <c r="S76" s="79"/>
      <c r="T76" s="60"/>
    </row>
    <row r="77" s="44" customFormat="1" customHeight="1" spans="1:20">
      <c r="A77" s="60">
        <v>75</v>
      </c>
      <c r="B77" s="61">
        <v>746</v>
      </c>
      <c r="C77" s="62" t="s">
        <v>140</v>
      </c>
      <c r="D77" s="61" t="s">
        <v>99</v>
      </c>
      <c r="E77" s="61" t="s">
        <v>20</v>
      </c>
      <c r="F77" s="63">
        <v>12.1</v>
      </c>
      <c r="G77" s="63" t="s">
        <v>128</v>
      </c>
      <c r="H77" s="64">
        <v>77</v>
      </c>
      <c r="I77" s="66">
        <v>8213.88</v>
      </c>
      <c r="J77" s="66">
        <f t="shared" si="5"/>
        <v>2510.161728</v>
      </c>
      <c r="K77" s="74" t="s">
        <v>141</v>
      </c>
      <c r="L77" s="64">
        <v>87.6666666666667</v>
      </c>
      <c r="M77" s="66">
        <v>6448.48444444444</v>
      </c>
      <c r="N77" s="66">
        <v>1923.54666666667</v>
      </c>
      <c r="O77" s="74">
        <f t="shared" si="6"/>
        <v>0.29829437959238</v>
      </c>
      <c r="P77" s="75">
        <f t="shared" si="7"/>
        <v>-0.121673003802281</v>
      </c>
      <c r="Q77" s="75">
        <f t="shared" si="8"/>
        <v>0.273769064772498</v>
      </c>
      <c r="R77" s="75">
        <f t="shared" si="9"/>
        <v>0.00730562040762034</v>
      </c>
      <c r="S77" s="81"/>
      <c r="T77" s="60"/>
    </row>
    <row r="78" s="44" customFormat="1" customHeight="1" spans="1:20">
      <c r="A78" s="60">
        <v>76</v>
      </c>
      <c r="B78" s="61">
        <v>122176</v>
      </c>
      <c r="C78" s="62" t="s">
        <v>95</v>
      </c>
      <c r="D78" s="61" t="s">
        <v>19</v>
      </c>
      <c r="E78" s="61" t="s">
        <v>27</v>
      </c>
      <c r="F78" s="60">
        <v>12.13</v>
      </c>
      <c r="G78" s="60" t="s">
        <v>96</v>
      </c>
      <c r="H78" s="64">
        <v>25</v>
      </c>
      <c r="I78" s="66">
        <v>603.3</v>
      </c>
      <c r="J78" s="66">
        <f t="shared" si="5"/>
        <v>270.03708</v>
      </c>
      <c r="K78" s="74" t="s">
        <v>142</v>
      </c>
      <c r="L78" s="64">
        <v>15.6666666666667</v>
      </c>
      <c r="M78" s="66">
        <v>622.618888888889</v>
      </c>
      <c r="N78" s="66">
        <v>212.314444444444</v>
      </c>
      <c r="O78" s="74">
        <f t="shared" si="6"/>
        <v>0.341002253920269</v>
      </c>
      <c r="P78" s="75">
        <f t="shared" si="7"/>
        <v>0.595744680851064</v>
      </c>
      <c r="Q78" s="75">
        <f t="shared" si="8"/>
        <v>-0.0310284336592565</v>
      </c>
      <c r="R78" s="75">
        <f t="shared" si="9"/>
        <v>0.106597746079731</v>
      </c>
      <c r="S78" s="79"/>
      <c r="T78" s="60"/>
    </row>
    <row r="79" s="44" customFormat="1" customHeight="1" spans="1:20">
      <c r="A79" s="60">
        <v>77</v>
      </c>
      <c r="B79" s="61">
        <v>122176</v>
      </c>
      <c r="C79" s="62" t="s">
        <v>95</v>
      </c>
      <c r="D79" s="61" t="s">
        <v>19</v>
      </c>
      <c r="E79" s="61" t="s">
        <v>27</v>
      </c>
      <c r="F79" s="66">
        <v>12.2</v>
      </c>
      <c r="G79" s="60" t="s">
        <v>96</v>
      </c>
      <c r="H79" s="64">
        <v>18</v>
      </c>
      <c r="I79" s="66">
        <v>562.92</v>
      </c>
      <c r="J79" s="66">
        <f t="shared" si="5"/>
        <v>246.55896</v>
      </c>
      <c r="K79" s="74" t="s">
        <v>143</v>
      </c>
      <c r="L79" s="64">
        <v>15.6666666666667</v>
      </c>
      <c r="M79" s="66">
        <v>622.618888888889</v>
      </c>
      <c r="N79" s="66">
        <v>212.314444444444</v>
      </c>
      <c r="O79" s="74">
        <f t="shared" si="6"/>
        <v>0.341002253920269</v>
      </c>
      <c r="P79" s="75">
        <f t="shared" si="7"/>
        <v>0.148936170212766</v>
      </c>
      <c r="Q79" s="75">
        <f t="shared" si="8"/>
        <v>-0.095883517114982</v>
      </c>
      <c r="R79" s="75">
        <f t="shared" si="9"/>
        <v>0.0969977460797312</v>
      </c>
      <c r="S79" s="79"/>
      <c r="T79" s="60"/>
    </row>
    <row r="80" s="44" customFormat="1" customHeight="1" spans="1:20">
      <c r="A80" s="60">
        <v>78</v>
      </c>
      <c r="B80" s="61">
        <v>122176</v>
      </c>
      <c r="C80" s="62" t="s">
        <v>95</v>
      </c>
      <c r="D80" s="61" t="s">
        <v>19</v>
      </c>
      <c r="E80" s="61" t="s">
        <v>27</v>
      </c>
      <c r="F80" s="60">
        <v>12.27</v>
      </c>
      <c r="G80" s="60" t="s">
        <v>96</v>
      </c>
      <c r="H80" s="64">
        <v>15</v>
      </c>
      <c r="I80" s="66">
        <v>626.4</v>
      </c>
      <c r="J80" s="66">
        <f t="shared" si="5"/>
        <v>231.70536</v>
      </c>
      <c r="K80" s="74" t="s">
        <v>144</v>
      </c>
      <c r="L80" s="64">
        <v>15.6666666666667</v>
      </c>
      <c r="M80" s="66">
        <v>622.618888888889</v>
      </c>
      <c r="N80" s="66">
        <v>212.314444444444</v>
      </c>
      <c r="O80" s="74">
        <f t="shared" si="6"/>
        <v>0.341002253920269</v>
      </c>
      <c r="P80" s="75">
        <f t="shared" si="7"/>
        <v>-0.0425531914893617</v>
      </c>
      <c r="Q80" s="75">
        <f t="shared" si="8"/>
        <v>0.00607291423146323</v>
      </c>
      <c r="R80" s="75">
        <f t="shared" si="9"/>
        <v>0.0288977460797313</v>
      </c>
      <c r="S80" s="79"/>
      <c r="T80" s="60"/>
    </row>
    <row r="81" s="44" customFormat="1" customHeight="1" spans="1:20">
      <c r="A81" s="60">
        <v>79</v>
      </c>
      <c r="B81" s="61">
        <v>122176</v>
      </c>
      <c r="C81" s="62" t="s">
        <v>95</v>
      </c>
      <c r="D81" s="61" t="s">
        <v>19</v>
      </c>
      <c r="E81" s="61" t="s">
        <v>27</v>
      </c>
      <c r="F81" s="60">
        <v>12.3</v>
      </c>
      <c r="G81" s="60" t="s">
        <v>96</v>
      </c>
      <c r="H81" s="64">
        <v>13</v>
      </c>
      <c r="I81" s="66">
        <v>512.85</v>
      </c>
      <c r="J81" s="66">
        <f t="shared" si="5"/>
        <v>204.370725</v>
      </c>
      <c r="K81" s="74" t="s">
        <v>145</v>
      </c>
      <c r="L81" s="64">
        <v>15.6666666666667</v>
      </c>
      <c r="M81" s="66">
        <v>622.618888888889</v>
      </c>
      <c r="N81" s="66">
        <v>212.314444444444</v>
      </c>
      <c r="O81" s="74">
        <f t="shared" si="6"/>
        <v>0.341002253920269</v>
      </c>
      <c r="P81" s="75">
        <f t="shared" si="7"/>
        <v>-0.170212765957447</v>
      </c>
      <c r="Q81" s="75">
        <f t="shared" si="8"/>
        <v>-0.176301893257334</v>
      </c>
      <c r="R81" s="75">
        <f t="shared" si="9"/>
        <v>0.0574977460797313</v>
      </c>
      <c r="S81" s="79"/>
      <c r="T81" s="60"/>
    </row>
    <row r="82" s="44" customFormat="1" customHeight="1" spans="1:20">
      <c r="A82" s="60">
        <v>80</v>
      </c>
      <c r="B82" s="61">
        <v>122176</v>
      </c>
      <c r="C82" s="62" t="s">
        <v>95</v>
      </c>
      <c r="D82" s="61" t="s">
        <v>19</v>
      </c>
      <c r="E82" s="61" t="s">
        <v>27</v>
      </c>
      <c r="F82" s="66">
        <v>12.1</v>
      </c>
      <c r="G82" s="60" t="s">
        <v>96</v>
      </c>
      <c r="H82" s="64">
        <v>14</v>
      </c>
      <c r="I82" s="66">
        <v>560.05</v>
      </c>
      <c r="J82" s="66">
        <f t="shared" si="5"/>
        <v>260.815285</v>
      </c>
      <c r="K82" s="74" t="s">
        <v>146</v>
      </c>
      <c r="L82" s="64">
        <v>15.6666666666667</v>
      </c>
      <c r="M82" s="66">
        <v>622.618888888889</v>
      </c>
      <c r="N82" s="66">
        <v>212.314444444444</v>
      </c>
      <c r="O82" s="74">
        <f t="shared" si="6"/>
        <v>0.341002253920269</v>
      </c>
      <c r="P82" s="75">
        <f t="shared" si="7"/>
        <v>-0.106382978723404</v>
      </c>
      <c r="Q82" s="75">
        <f t="shared" si="8"/>
        <v>-0.100493078519587</v>
      </c>
      <c r="R82" s="75">
        <f t="shared" si="9"/>
        <v>0.124697746079731</v>
      </c>
      <c r="S82" s="79"/>
      <c r="T82" s="60"/>
    </row>
    <row r="83" s="44" customFormat="1" customHeight="1" spans="1:20">
      <c r="A83" s="60">
        <v>81</v>
      </c>
      <c r="B83" s="61">
        <v>122176</v>
      </c>
      <c r="C83" s="62" t="s">
        <v>95</v>
      </c>
      <c r="D83" s="61" t="s">
        <v>19</v>
      </c>
      <c r="E83" s="61" t="s">
        <v>27</v>
      </c>
      <c r="F83" s="60">
        <v>12.17</v>
      </c>
      <c r="G83" s="60" t="s">
        <v>96</v>
      </c>
      <c r="H83" s="64">
        <v>24</v>
      </c>
      <c r="I83" s="66">
        <v>1052.26</v>
      </c>
      <c r="J83" s="66">
        <f t="shared" si="5"/>
        <v>301.893394</v>
      </c>
      <c r="K83" s="74" t="s">
        <v>147</v>
      </c>
      <c r="L83" s="64">
        <v>15.6666666666667</v>
      </c>
      <c r="M83" s="66">
        <v>622.618888888889</v>
      </c>
      <c r="N83" s="66">
        <v>212.314444444444</v>
      </c>
      <c r="O83" s="74">
        <f t="shared" si="6"/>
        <v>0.341002253920269</v>
      </c>
      <c r="P83" s="76">
        <f t="shared" si="7"/>
        <v>0.531914893617021</v>
      </c>
      <c r="Q83" s="76">
        <f t="shared" si="8"/>
        <v>0.690054732964878</v>
      </c>
      <c r="R83" s="75">
        <f t="shared" si="9"/>
        <v>-0.0541022539202687</v>
      </c>
      <c r="S83" s="80">
        <v>0</v>
      </c>
      <c r="T83" s="60" t="s">
        <v>148</v>
      </c>
    </row>
    <row r="84" s="44" customFormat="1" customHeight="1" spans="1:20">
      <c r="A84" s="60">
        <v>82</v>
      </c>
      <c r="B84" s="61">
        <v>122176</v>
      </c>
      <c r="C84" s="62" t="s">
        <v>95</v>
      </c>
      <c r="D84" s="61" t="s">
        <v>19</v>
      </c>
      <c r="E84" s="61" t="s">
        <v>27</v>
      </c>
      <c r="F84" s="60">
        <v>12.24</v>
      </c>
      <c r="G84" s="60" t="s">
        <v>96</v>
      </c>
      <c r="H84" s="64">
        <v>9</v>
      </c>
      <c r="I84" s="66">
        <v>336.3</v>
      </c>
      <c r="J84" s="66">
        <f t="shared" si="5"/>
        <v>142.15401</v>
      </c>
      <c r="K84" s="74" t="s">
        <v>149</v>
      </c>
      <c r="L84" s="64">
        <v>15.6666666666667</v>
      </c>
      <c r="M84" s="66">
        <v>622.618888888889</v>
      </c>
      <c r="N84" s="66">
        <v>212.314444444444</v>
      </c>
      <c r="O84" s="74">
        <f t="shared" si="6"/>
        <v>0.341002253920269</v>
      </c>
      <c r="P84" s="75">
        <f t="shared" si="7"/>
        <v>-0.425531914893617</v>
      </c>
      <c r="Q84" s="75">
        <f t="shared" si="8"/>
        <v>-0.459862194993549</v>
      </c>
      <c r="R84" s="75">
        <f t="shared" si="9"/>
        <v>0.0816977460797313</v>
      </c>
      <c r="S84" s="79"/>
      <c r="T84" s="60"/>
    </row>
    <row r="85" s="44" customFormat="1" customHeight="1" spans="1:20">
      <c r="A85" s="60">
        <v>83</v>
      </c>
      <c r="B85" s="61">
        <v>748</v>
      </c>
      <c r="C85" s="62" t="s">
        <v>150</v>
      </c>
      <c r="D85" s="61" t="s">
        <v>99</v>
      </c>
      <c r="E85" s="61" t="s">
        <v>88</v>
      </c>
      <c r="F85" s="63">
        <v>12.6</v>
      </c>
      <c r="G85" s="63" t="s">
        <v>125</v>
      </c>
      <c r="H85" s="64">
        <v>71</v>
      </c>
      <c r="I85" s="66">
        <v>5565.91</v>
      </c>
      <c r="J85" s="66">
        <f t="shared" si="5"/>
        <v>1723.762327</v>
      </c>
      <c r="K85" s="74" t="s">
        <v>151</v>
      </c>
      <c r="L85" s="64">
        <v>67.7777777777778</v>
      </c>
      <c r="M85" s="66">
        <v>5782.27222222222</v>
      </c>
      <c r="N85" s="66">
        <v>1598.15111111111</v>
      </c>
      <c r="O85" s="74">
        <f t="shared" si="6"/>
        <v>0.276388078888634</v>
      </c>
      <c r="P85" s="75">
        <f t="shared" si="7"/>
        <v>0.0475409836065575</v>
      </c>
      <c r="Q85" s="75">
        <f t="shared" si="8"/>
        <v>-0.0374182006496869</v>
      </c>
      <c r="R85" s="75">
        <f t="shared" si="9"/>
        <v>0.0333119211113662</v>
      </c>
      <c r="S85" s="79"/>
      <c r="T85" s="60"/>
    </row>
    <row r="86" s="44" customFormat="1" customHeight="1" spans="1:20">
      <c r="A86" s="60">
        <v>84</v>
      </c>
      <c r="B86" s="61">
        <v>720</v>
      </c>
      <c r="C86" s="62" t="s">
        <v>127</v>
      </c>
      <c r="D86" s="61" t="s">
        <v>99</v>
      </c>
      <c r="E86" s="61" t="s">
        <v>37</v>
      </c>
      <c r="F86" s="63">
        <v>12.11</v>
      </c>
      <c r="G86" s="63" t="s">
        <v>128</v>
      </c>
      <c r="H86" s="64">
        <v>63</v>
      </c>
      <c r="I86" s="66">
        <v>5447.66</v>
      </c>
      <c r="J86" s="66">
        <f t="shared" si="5"/>
        <v>1560.209824</v>
      </c>
      <c r="K86" s="74" t="s">
        <v>152</v>
      </c>
      <c r="L86" s="64">
        <v>59.1111111111111</v>
      </c>
      <c r="M86" s="66">
        <v>3850.11555555556</v>
      </c>
      <c r="N86" s="66">
        <v>1221.63444444444</v>
      </c>
      <c r="O86" s="74">
        <f t="shared" si="6"/>
        <v>0.3172981243853</v>
      </c>
      <c r="P86" s="76">
        <f t="shared" si="7"/>
        <v>0.0657894736842105</v>
      </c>
      <c r="Q86" s="76">
        <f t="shared" si="8"/>
        <v>0.414934154934455</v>
      </c>
      <c r="R86" s="75">
        <f t="shared" si="9"/>
        <v>-0.0308981243852998</v>
      </c>
      <c r="S86" s="80">
        <v>0</v>
      </c>
      <c r="T86" s="60" t="s">
        <v>92</v>
      </c>
    </row>
    <row r="87" s="44" customFormat="1" customHeight="1" spans="1:20">
      <c r="A87" s="60">
        <v>85</v>
      </c>
      <c r="B87" s="61">
        <v>720</v>
      </c>
      <c r="C87" s="62" t="s">
        <v>127</v>
      </c>
      <c r="D87" s="61" t="s">
        <v>99</v>
      </c>
      <c r="E87" s="61" t="s">
        <v>37</v>
      </c>
      <c r="F87" s="63">
        <v>12.18</v>
      </c>
      <c r="G87" s="63" t="s">
        <v>128</v>
      </c>
      <c r="H87" s="64">
        <v>52</v>
      </c>
      <c r="I87" s="66">
        <v>3172.2</v>
      </c>
      <c r="J87" s="66">
        <f t="shared" si="5"/>
        <v>1193.06442</v>
      </c>
      <c r="K87" s="74" t="s">
        <v>153</v>
      </c>
      <c r="L87" s="64">
        <v>59.1111111111111</v>
      </c>
      <c r="M87" s="66">
        <v>3850.11555555556</v>
      </c>
      <c r="N87" s="66">
        <v>1221.63444444444</v>
      </c>
      <c r="O87" s="74">
        <f t="shared" si="6"/>
        <v>0.3172981243853</v>
      </c>
      <c r="P87" s="75">
        <f t="shared" si="7"/>
        <v>-0.120300751879699</v>
      </c>
      <c r="Q87" s="75">
        <f t="shared" si="8"/>
        <v>-0.176076677640844</v>
      </c>
      <c r="R87" s="75">
        <f t="shared" si="9"/>
        <v>0.0588018756147002</v>
      </c>
      <c r="S87" s="79"/>
      <c r="T87" s="60"/>
    </row>
    <row r="88" s="44" customFormat="1" customHeight="1" spans="1:20">
      <c r="A88" s="60">
        <v>86</v>
      </c>
      <c r="B88" s="61">
        <v>720</v>
      </c>
      <c r="C88" s="62" t="s">
        <v>127</v>
      </c>
      <c r="D88" s="61" t="s">
        <v>99</v>
      </c>
      <c r="E88" s="61" t="s">
        <v>37</v>
      </c>
      <c r="F88" s="63">
        <v>12.25</v>
      </c>
      <c r="G88" s="63" t="s">
        <v>128</v>
      </c>
      <c r="H88" s="64">
        <v>75</v>
      </c>
      <c r="I88" s="66">
        <v>4316.95</v>
      </c>
      <c r="J88" s="66">
        <f t="shared" si="5"/>
        <v>1705.19525</v>
      </c>
      <c r="K88" s="74" t="s">
        <v>154</v>
      </c>
      <c r="L88" s="64">
        <v>59.1111111111111</v>
      </c>
      <c r="M88" s="66">
        <v>3850.11555555556</v>
      </c>
      <c r="N88" s="66">
        <v>1221.63444444444</v>
      </c>
      <c r="O88" s="74">
        <f t="shared" si="6"/>
        <v>0.3172981243853</v>
      </c>
      <c r="P88" s="75">
        <f t="shared" si="7"/>
        <v>0.268796992481203</v>
      </c>
      <c r="Q88" s="75">
        <f t="shared" si="8"/>
        <v>0.121252060544214</v>
      </c>
      <c r="R88" s="75">
        <f t="shared" si="9"/>
        <v>0.0777018756147002</v>
      </c>
      <c r="S88" s="79"/>
      <c r="T88" s="60"/>
    </row>
    <row r="89" s="44" customFormat="1" customHeight="1" spans="1:20">
      <c r="A89" s="60">
        <v>87</v>
      </c>
      <c r="B89" s="61">
        <v>104533</v>
      </c>
      <c r="C89" s="62" t="s">
        <v>155</v>
      </c>
      <c r="D89" s="61" t="s">
        <v>99</v>
      </c>
      <c r="E89" s="61" t="s">
        <v>37</v>
      </c>
      <c r="F89" s="63">
        <v>12.4</v>
      </c>
      <c r="G89" s="63" t="s">
        <v>125</v>
      </c>
      <c r="H89" s="64">
        <v>53</v>
      </c>
      <c r="I89" s="66">
        <v>4823.02</v>
      </c>
      <c r="J89" s="66">
        <f t="shared" si="5"/>
        <v>1498.994616</v>
      </c>
      <c r="K89" s="74" t="s">
        <v>156</v>
      </c>
      <c r="L89" s="64">
        <v>48.7777777777778</v>
      </c>
      <c r="M89" s="66">
        <v>3102.87222222222</v>
      </c>
      <c r="N89" s="66">
        <v>996.831111111111</v>
      </c>
      <c r="O89" s="74">
        <f t="shared" si="6"/>
        <v>0.321260767353545</v>
      </c>
      <c r="P89" s="76">
        <f t="shared" si="7"/>
        <v>0.0865603644646925</v>
      </c>
      <c r="Q89" s="76">
        <f t="shared" si="8"/>
        <v>0.554372740668592</v>
      </c>
      <c r="R89" s="75">
        <f t="shared" si="9"/>
        <v>-0.0104607673535452</v>
      </c>
      <c r="S89" s="80">
        <v>0</v>
      </c>
      <c r="T89" s="60" t="s">
        <v>148</v>
      </c>
    </row>
    <row r="90" s="44" customFormat="1" customHeight="1" spans="1:20">
      <c r="A90" s="60">
        <v>88</v>
      </c>
      <c r="B90" s="61">
        <v>732</v>
      </c>
      <c r="C90" s="62" t="s">
        <v>133</v>
      </c>
      <c r="D90" s="61" t="s">
        <v>99</v>
      </c>
      <c r="E90" s="61" t="s">
        <v>37</v>
      </c>
      <c r="F90" s="63">
        <v>12.9</v>
      </c>
      <c r="G90" s="63" t="s">
        <v>134</v>
      </c>
      <c r="H90" s="64">
        <v>54</v>
      </c>
      <c r="I90" s="66">
        <v>3682.44</v>
      </c>
      <c r="J90" s="66">
        <f t="shared" si="5"/>
        <v>1414.05696</v>
      </c>
      <c r="K90" s="74" t="s">
        <v>157</v>
      </c>
      <c r="L90" s="64">
        <v>48.7777777777778</v>
      </c>
      <c r="M90" s="66">
        <v>3595.11888888889</v>
      </c>
      <c r="N90" s="66">
        <v>1109.01555555556</v>
      </c>
      <c r="O90" s="74">
        <f t="shared" si="6"/>
        <v>0.30847813099675</v>
      </c>
      <c r="P90" s="75">
        <f t="shared" si="7"/>
        <v>0.107061503416856</v>
      </c>
      <c r="Q90" s="75">
        <f t="shared" si="8"/>
        <v>0.024288796507116</v>
      </c>
      <c r="R90" s="75">
        <f t="shared" si="9"/>
        <v>0.0755218690032504</v>
      </c>
      <c r="S90" s="79"/>
      <c r="T90" s="60"/>
    </row>
    <row r="91" s="44" customFormat="1" customHeight="1" spans="1:20">
      <c r="A91" s="60">
        <v>89</v>
      </c>
      <c r="B91" s="61">
        <v>732</v>
      </c>
      <c r="C91" s="62" t="s">
        <v>133</v>
      </c>
      <c r="D91" s="61" t="s">
        <v>99</v>
      </c>
      <c r="E91" s="61" t="s">
        <v>37</v>
      </c>
      <c r="F91" s="63">
        <v>12.16</v>
      </c>
      <c r="G91" s="63" t="s">
        <v>134</v>
      </c>
      <c r="H91" s="64">
        <v>50</v>
      </c>
      <c r="I91" s="66">
        <v>3358.01</v>
      </c>
      <c r="J91" s="66">
        <f t="shared" si="5"/>
        <v>918.079934</v>
      </c>
      <c r="K91" s="74" t="s">
        <v>158</v>
      </c>
      <c r="L91" s="64">
        <v>48.7777777777778</v>
      </c>
      <c r="M91" s="66">
        <v>3595.11888888889</v>
      </c>
      <c r="N91" s="66">
        <v>1109.01555555556</v>
      </c>
      <c r="O91" s="74">
        <f t="shared" si="6"/>
        <v>0.30847813099675</v>
      </c>
      <c r="P91" s="75">
        <f t="shared" si="7"/>
        <v>0.0250569476082004</v>
      </c>
      <c r="Q91" s="75">
        <f t="shared" si="8"/>
        <v>-0.0659530035631644</v>
      </c>
      <c r="R91" s="75">
        <f t="shared" si="9"/>
        <v>-0.0350781309967496</v>
      </c>
      <c r="S91" s="79"/>
      <c r="T91" s="60"/>
    </row>
    <row r="92" s="44" customFormat="1" customHeight="1" spans="1:20">
      <c r="A92" s="60">
        <v>90</v>
      </c>
      <c r="B92" s="61">
        <v>732</v>
      </c>
      <c r="C92" s="62" t="s">
        <v>133</v>
      </c>
      <c r="D92" s="61" t="s">
        <v>99</v>
      </c>
      <c r="E92" s="61" t="s">
        <v>37</v>
      </c>
      <c r="F92" s="63">
        <v>12.23</v>
      </c>
      <c r="G92" s="63" t="s">
        <v>134</v>
      </c>
      <c r="H92" s="64">
        <v>55</v>
      </c>
      <c r="I92" s="66">
        <v>3135.89</v>
      </c>
      <c r="J92" s="66">
        <f t="shared" si="5"/>
        <v>884.32098</v>
      </c>
      <c r="K92" s="74" t="s">
        <v>159</v>
      </c>
      <c r="L92" s="64">
        <v>48.7777777777778</v>
      </c>
      <c r="M92" s="66">
        <v>3595.11888888889</v>
      </c>
      <c r="N92" s="66">
        <v>1109.01555555556</v>
      </c>
      <c r="O92" s="74">
        <f t="shared" si="6"/>
        <v>0.30847813099675</v>
      </c>
      <c r="P92" s="75">
        <f t="shared" si="7"/>
        <v>0.12756264236902</v>
      </c>
      <c r="Q92" s="75">
        <f t="shared" si="8"/>
        <v>-0.127736773965441</v>
      </c>
      <c r="R92" s="75">
        <f t="shared" si="9"/>
        <v>-0.0264781309967496</v>
      </c>
      <c r="S92" s="79"/>
      <c r="T92" s="60"/>
    </row>
    <row r="93" s="44" customFormat="1" customHeight="1" spans="1:20">
      <c r="A93" s="60">
        <v>91</v>
      </c>
      <c r="B93" s="61">
        <v>107728</v>
      </c>
      <c r="C93" s="62" t="s">
        <v>160</v>
      </c>
      <c r="D93" s="61" t="s">
        <v>99</v>
      </c>
      <c r="E93" s="61" t="s">
        <v>88</v>
      </c>
      <c r="F93" s="63">
        <v>12.2</v>
      </c>
      <c r="G93" s="63" t="s">
        <v>161</v>
      </c>
      <c r="H93" s="64">
        <v>56</v>
      </c>
      <c r="I93" s="66">
        <v>3607.96</v>
      </c>
      <c r="J93" s="66">
        <f t="shared" si="5"/>
        <v>1074.811284</v>
      </c>
      <c r="K93" s="74" t="s">
        <v>162</v>
      </c>
      <c r="L93" s="64">
        <v>56.1111111111111</v>
      </c>
      <c r="M93" s="66">
        <v>4778.37666666667</v>
      </c>
      <c r="N93" s="66">
        <v>1203.72555555556</v>
      </c>
      <c r="O93" s="74">
        <f t="shared" si="6"/>
        <v>0.251910981390937</v>
      </c>
      <c r="P93" s="75">
        <f t="shared" si="7"/>
        <v>-0.00198019801980204</v>
      </c>
      <c r="Q93" s="75">
        <f t="shared" si="8"/>
        <v>-0.244940227259885</v>
      </c>
      <c r="R93" s="75">
        <f t="shared" si="9"/>
        <v>0.0459890186090627</v>
      </c>
      <c r="S93" s="79"/>
      <c r="T93" s="60"/>
    </row>
    <row r="94" s="44" customFormat="1" customHeight="1" spans="1:20">
      <c r="A94" s="60">
        <v>92</v>
      </c>
      <c r="B94" s="61">
        <v>104533</v>
      </c>
      <c r="C94" s="62" t="s">
        <v>155</v>
      </c>
      <c r="D94" s="61" t="s">
        <v>99</v>
      </c>
      <c r="E94" s="61" t="s">
        <v>37</v>
      </c>
      <c r="F94" s="63">
        <v>12.11</v>
      </c>
      <c r="G94" s="63" t="s">
        <v>125</v>
      </c>
      <c r="H94" s="64">
        <v>37</v>
      </c>
      <c r="I94" s="66">
        <v>3244.5</v>
      </c>
      <c r="J94" s="66">
        <f t="shared" si="5"/>
        <v>961.6698</v>
      </c>
      <c r="K94" s="74" t="s">
        <v>163</v>
      </c>
      <c r="L94" s="64">
        <v>48.7777777777778</v>
      </c>
      <c r="M94" s="66">
        <v>3102.87222222222</v>
      </c>
      <c r="N94" s="66">
        <v>996.831111111111</v>
      </c>
      <c r="O94" s="74">
        <f t="shared" si="6"/>
        <v>0.321260767353545</v>
      </c>
      <c r="P94" s="75">
        <f t="shared" si="7"/>
        <v>-0.241457858769932</v>
      </c>
      <c r="Q94" s="75">
        <f t="shared" si="8"/>
        <v>0.0456440896158935</v>
      </c>
      <c r="R94" s="75">
        <f t="shared" si="9"/>
        <v>-0.0248607673535452</v>
      </c>
      <c r="S94" s="79"/>
      <c r="T94" s="60"/>
    </row>
    <row r="95" s="44" customFormat="1" customHeight="1" spans="1:20">
      <c r="A95" s="60">
        <v>93</v>
      </c>
      <c r="B95" s="61">
        <v>104533</v>
      </c>
      <c r="C95" s="62" t="s">
        <v>155</v>
      </c>
      <c r="D95" s="61" t="s">
        <v>99</v>
      </c>
      <c r="E95" s="61" t="s">
        <v>37</v>
      </c>
      <c r="F95" s="63">
        <v>12.18</v>
      </c>
      <c r="G95" s="63" t="s">
        <v>125</v>
      </c>
      <c r="H95" s="64">
        <v>40</v>
      </c>
      <c r="I95" s="66">
        <v>3540.9</v>
      </c>
      <c r="J95" s="66">
        <f t="shared" si="5"/>
        <v>999.59607</v>
      </c>
      <c r="K95" s="74" t="s">
        <v>164</v>
      </c>
      <c r="L95" s="64">
        <v>48.7777777777778</v>
      </c>
      <c r="M95" s="66">
        <v>3102.87222222222</v>
      </c>
      <c r="N95" s="66">
        <v>996.831111111111</v>
      </c>
      <c r="O95" s="74">
        <f t="shared" si="6"/>
        <v>0.321260767353545</v>
      </c>
      <c r="P95" s="75">
        <f t="shared" si="7"/>
        <v>-0.17995444191344</v>
      </c>
      <c r="Q95" s="75">
        <f t="shared" si="8"/>
        <v>0.141168487261802</v>
      </c>
      <c r="R95" s="75">
        <f t="shared" si="9"/>
        <v>-0.0389607673535452</v>
      </c>
      <c r="S95" s="79"/>
      <c r="T95" s="60"/>
    </row>
    <row r="96" s="44" customFormat="1" customHeight="1" spans="1:20">
      <c r="A96" s="60">
        <v>94</v>
      </c>
      <c r="B96" s="61">
        <v>104533</v>
      </c>
      <c r="C96" s="62" t="s">
        <v>155</v>
      </c>
      <c r="D96" s="61" t="s">
        <v>99</v>
      </c>
      <c r="E96" s="61" t="s">
        <v>37</v>
      </c>
      <c r="F96" s="63">
        <v>12.25</v>
      </c>
      <c r="G96" s="63" t="s">
        <v>125</v>
      </c>
      <c r="H96" s="64">
        <v>53</v>
      </c>
      <c r="I96" s="66">
        <v>3621.52</v>
      </c>
      <c r="J96" s="66">
        <f t="shared" si="5"/>
        <v>1202.706792</v>
      </c>
      <c r="K96" s="74" t="s">
        <v>165</v>
      </c>
      <c r="L96" s="64">
        <v>48.7777777777778</v>
      </c>
      <c r="M96" s="66">
        <v>3102.87222222222</v>
      </c>
      <c r="N96" s="66">
        <v>996.831111111111</v>
      </c>
      <c r="O96" s="74">
        <f t="shared" si="6"/>
        <v>0.321260767353545</v>
      </c>
      <c r="P96" s="75">
        <f t="shared" si="7"/>
        <v>0.0865603644646925</v>
      </c>
      <c r="Q96" s="75">
        <f t="shared" si="8"/>
        <v>0.167150865595855</v>
      </c>
      <c r="R96" s="75">
        <f t="shared" si="9"/>
        <v>0.0108392326464548</v>
      </c>
      <c r="S96" s="79"/>
      <c r="T96" s="60"/>
    </row>
    <row r="97" s="44" customFormat="1" customHeight="1" spans="1:20">
      <c r="A97" s="60">
        <v>95</v>
      </c>
      <c r="B97" s="61">
        <v>111064</v>
      </c>
      <c r="C97" s="62" t="s">
        <v>166</v>
      </c>
      <c r="D97" s="61" t="s">
        <v>99</v>
      </c>
      <c r="E97" s="61" t="s">
        <v>167</v>
      </c>
      <c r="F97" s="63">
        <v>12.4</v>
      </c>
      <c r="G97" s="63" t="s">
        <v>168</v>
      </c>
      <c r="H97" s="64">
        <v>52</v>
      </c>
      <c r="I97" s="66">
        <v>1958.72</v>
      </c>
      <c r="J97" s="66">
        <f t="shared" si="5"/>
        <v>294.78736</v>
      </c>
      <c r="K97" s="74" t="s">
        <v>169</v>
      </c>
      <c r="L97" s="64">
        <v>23</v>
      </c>
      <c r="M97" s="66">
        <v>982.622222222222</v>
      </c>
      <c r="N97" s="66">
        <v>281.084444444444</v>
      </c>
      <c r="O97" s="74">
        <f t="shared" si="6"/>
        <v>0.286055452530644</v>
      </c>
      <c r="P97" s="76">
        <f t="shared" si="7"/>
        <v>1.26086956521739</v>
      </c>
      <c r="Q97" s="76">
        <f t="shared" si="8"/>
        <v>0.993360170066489</v>
      </c>
      <c r="R97" s="75">
        <f t="shared" si="9"/>
        <v>-0.135555452530644</v>
      </c>
      <c r="S97" s="80">
        <f>(J97-N97)*0.2</f>
        <v>2.74058311111111</v>
      </c>
      <c r="T97" s="60"/>
    </row>
    <row r="98" s="44" customFormat="1" customHeight="1" spans="1:20">
      <c r="A98" s="60">
        <v>96</v>
      </c>
      <c r="B98" s="61">
        <v>111064</v>
      </c>
      <c r="C98" s="62" t="s">
        <v>166</v>
      </c>
      <c r="D98" s="61" t="s">
        <v>99</v>
      </c>
      <c r="E98" s="61" t="s">
        <v>167</v>
      </c>
      <c r="F98" s="63">
        <v>12.11</v>
      </c>
      <c r="G98" s="63" t="s">
        <v>168</v>
      </c>
      <c r="H98" s="64">
        <v>23</v>
      </c>
      <c r="I98" s="66">
        <v>789.12</v>
      </c>
      <c r="J98" s="66">
        <f t="shared" si="5"/>
        <v>181.181952</v>
      </c>
      <c r="K98" s="74" t="s">
        <v>170</v>
      </c>
      <c r="L98" s="64">
        <v>23</v>
      </c>
      <c r="M98" s="66">
        <v>982.622222222222</v>
      </c>
      <c r="N98" s="66">
        <v>281.084444444444</v>
      </c>
      <c r="O98" s="74">
        <f t="shared" si="6"/>
        <v>0.286055452530644</v>
      </c>
      <c r="P98" s="75">
        <f t="shared" si="7"/>
        <v>0</v>
      </c>
      <c r="Q98" s="75">
        <f t="shared" si="8"/>
        <v>-0.196924329458592</v>
      </c>
      <c r="R98" s="75">
        <f t="shared" si="9"/>
        <v>-0.0564554525306436</v>
      </c>
      <c r="S98" s="79"/>
      <c r="T98" s="60"/>
    </row>
    <row r="99" s="44" customFormat="1" customHeight="1" spans="1:20">
      <c r="A99" s="60">
        <v>97</v>
      </c>
      <c r="B99" s="61">
        <v>111064</v>
      </c>
      <c r="C99" s="62" t="s">
        <v>166</v>
      </c>
      <c r="D99" s="61" t="s">
        <v>99</v>
      </c>
      <c r="E99" s="61" t="s">
        <v>167</v>
      </c>
      <c r="F99" s="63">
        <v>12.18</v>
      </c>
      <c r="G99" s="63" t="s">
        <v>168</v>
      </c>
      <c r="H99" s="64">
        <v>24</v>
      </c>
      <c r="I99" s="66">
        <v>1011.25</v>
      </c>
      <c r="J99" s="66">
        <f t="shared" si="5"/>
        <v>88.282125</v>
      </c>
      <c r="K99" s="74" t="s">
        <v>171</v>
      </c>
      <c r="L99" s="64">
        <v>23</v>
      </c>
      <c r="M99" s="66">
        <v>982.622222222222</v>
      </c>
      <c r="N99" s="66">
        <v>281.084444444444</v>
      </c>
      <c r="O99" s="74">
        <f t="shared" si="6"/>
        <v>0.286055452530644</v>
      </c>
      <c r="P99" s="75">
        <f t="shared" si="7"/>
        <v>0.0434782608695652</v>
      </c>
      <c r="Q99" s="75">
        <f t="shared" si="8"/>
        <v>0.0291340630512461</v>
      </c>
      <c r="R99" s="75">
        <f t="shared" si="9"/>
        <v>-0.198755452530644</v>
      </c>
      <c r="S99" s="79"/>
      <c r="T99" s="60"/>
    </row>
    <row r="100" s="44" customFormat="1" customHeight="1" spans="1:20">
      <c r="A100" s="60">
        <v>98</v>
      </c>
      <c r="B100" s="61">
        <v>111064</v>
      </c>
      <c r="C100" s="62" t="s">
        <v>166</v>
      </c>
      <c r="D100" s="61" t="s">
        <v>99</v>
      </c>
      <c r="E100" s="61" t="s">
        <v>167</v>
      </c>
      <c r="F100" s="63">
        <v>12.25</v>
      </c>
      <c r="G100" s="63" t="s">
        <v>168</v>
      </c>
      <c r="H100" s="64">
        <v>8</v>
      </c>
      <c r="I100" s="66">
        <v>1339.69</v>
      </c>
      <c r="J100" s="66">
        <f t="shared" si="5"/>
        <v>-1077.378698</v>
      </c>
      <c r="K100" s="74" t="s">
        <v>172</v>
      </c>
      <c r="L100" s="64">
        <v>23</v>
      </c>
      <c r="M100" s="66">
        <v>982.622222222222</v>
      </c>
      <c r="N100" s="66">
        <v>281.084444444444</v>
      </c>
      <c r="O100" s="74">
        <f t="shared" si="6"/>
        <v>0.286055452530644</v>
      </c>
      <c r="P100" s="75">
        <f t="shared" si="7"/>
        <v>-0.652173913043478</v>
      </c>
      <c r="Q100" s="75">
        <f t="shared" si="8"/>
        <v>0.363382559138812</v>
      </c>
      <c r="R100" s="75">
        <f t="shared" si="9"/>
        <v>-1.09025545253064</v>
      </c>
      <c r="S100" s="81"/>
      <c r="T100" s="60"/>
    </row>
    <row r="101" s="44" customFormat="1" customHeight="1" spans="1:20">
      <c r="A101" s="60">
        <v>99</v>
      </c>
      <c r="B101" s="61">
        <v>117637</v>
      </c>
      <c r="C101" s="62" t="s">
        <v>173</v>
      </c>
      <c r="D101" s="61" t="s">
        <v>99</v>
      </c>
      <c r="E101" s="61" t="s">
        <v>27</v>
      </c>
      <c r="F101" s="63">
        <v>12.4</v>
      </c>
      <c r="G101" s="60" t="s">
        <v>168</v>
      </c>
      <c r="H101" s="64">
        <v>39</v>
      </c>
      <c r="I101" s="66">
        <v>2778.59</v>
      </c>
      <c r="J101" s="66">
        <f t="shared" si="5"/>
        <v>819.68405</v>
      </c>
      <c r="K101" s="74" t="s">
        <v>174</v>
      </c>
      <c r="L101" s="64">
        <v>43.7777777777778</v>
      </c>
      <c r="M101" s="66">
        <v>2938.23333333333</v>
      </c>
      <c r="N101" s="66">
        <v>726.894444444445</v>
      </c>
      <c r="O101" s="74">
        <f t="shared" si="6"/>
        <v>0.247391667706596</v>
      </c>
      <c r="P101" s="75">
        <f t="shared" si="7"/>
        <v>-0.109137055837563</v>
      </c>
      <c r="Q101" s="75">
        <f t="shared" si="8"/>
        <v>-0.0543331026580597</v>
      </c>
      <c r="R101" s="75">
        <f t="shared" si="9"/>
        <v>0.0476083322934038</v>
      </c>
      <c r="S101" s="79"/>
      <c r="T101" s="60"/>
    </row>
    <row r="102" s="44" customFormat="1" customHeight="1" spans="1:20">
      <c r="A102" s="60">
        <v>100</v>
      </c>
      <c r="B102" s="61">
        <v>117637</v>
      </c>
      <c r="C102" s="62" t="s">
        <v>173</v>
      </c>
      <c r="D102" s="61" t="s">
        <v>99</v>
      </c>
      <c r="E102" s="61" t="s">
        <v>27</v>
      </c>
      <c r="F102" s="63">
        <v>12.11</v>
      </c>
      <c r="G102" s="60" t="s">
        <v>168</v>
      </c>
      <c r="H102" s="64">
        <v>39</v>
      </c>
      <c r="I102" s="66">
        <v>2773.81</v>
      </c>
      <c r="J102" s="66">
        <f t="shared" si="5"/>
        <v>802.463233</v>
      </c>
      <c r="K102" s="74" t="s">
        <v>175</v>
      </c>
      <c r="L102" s="64">
        <v>43.7777777777778</v>
      </c>
      <c r="M102" s="66">
        <v>2938.23333333333</v>
      </c>
      <c r="N102" s="66">
        <v>726.894444444445</v>
      </c>
      <c r="O102" s="74">
        <f t="shared" si="6"/>
        <v>0.247391667706596</v>
      </c>
      <c r="P102" s="75">
        <f t="shared" si="7"/>
        <v>-0.109137055837563</v>
      </c>
      <c r="Q102" s="75">
        <f t="shared" si="8"/>
        <v>-0.0559599305705242</v>
      </c>
      <c r="R102" s="75">
        <f t="shared" si="9"/>
        <v>0.0419083322934038</v>
      </c>
      <c r="S102" s="79"/>
      <c r="T102" s="60"/>
    </row>
    <row r="103" s="44" customFormat="1" customHeight="1" spans="1:20">
      <c r="A103" s="60">
        <v>101</v>
      </c>
      <c r="B103" s="61">
        <v>117637</v>
      </c>
      <c r="C103" s="62" t="s">
        <v>173</v>
      </c>
      <c r="D103" s="61" t="s">
        <v>99</v>
      </c>
      <c r="E103" s="61" t="s">
        <v>27</v>
      </c>
      <c r="F103" s="63">
        <v>12.18</v>
      </c>
      <c r="G103" s="60" t="s">
        <v>168</v>
      </c>
      <c r="H103" s="64">
        <v>24</v>
      </c>
      <c r="I103" s="66">
        <v>1218.39</v>
      </c>
      <c r="J103" s="66">
        <f t="shared" si="5"/>
        <v>285.346938</v>
      </c>
      <c r="K103" s="74" t="s">
        <v>176</v>
      </c>
      <c r="L103" s="64">
        <v>43.7777777777778</v>
      </c>
      <c r="M103" s="66">
        <v>2938.23333333333</v>
      </c>
      <c r="N103" s="66">
        <v>726.894444444445</v>
      </c>
      <c r="O103" s="74">
        <f t="shared" si="6"/>
        <v>0.247391667706596</v>
      </c>
      <c r="P103" s="75">
        <f t="shared" si="7"/>
        <v>-0.451776649746193</v>
      </c>
      <c r="Q103" s="75">
        <f t="shared" si="8"/>
        <v>-0.585332456010982</v>
      </c>
      <c r="R103" s="75">
        <f t="shared" si="9"/>
        <v>-0.0131916677065962</v>
      </c>
      <c r="S103" s="79"/>
      <c r="T103" s="60"/>
    </row>
    <row r="104" s="44" customFormat="1" customHeight="1" spans="1:20">
      <c r="A104" s="60">
        <v>102</v>
      </c>
      <c r="B104" s="61">
        <v>117637</v>
      </c>
      <c r="C104" s="62" t="s">
        <v>173</v>
      </c>
      <c r="D104" s="61" t="s">
        <v>99</v>
      </c>
      <c r="E104" s="61" t="s">
        <v>27</v>
      </c>
      <c r="F104" s="63">
        <v>12.25</v>
      </c>
      <c r="G104" s="60" t="s">
        <v>168</v>
      </c>
      <c r="H104" s="64">
        <v>44</v>
      </c>
      <c r="I104" s="66">
        <v>3049.42</v>
      </c>
      <c r="J104" s="66">
        <f t="shared" si="5"/>
        <v>608.054348</v>
      </c>
      <c r="K104" s="74" t="s">
        <v>177</v>
      </c>
      <c r="L104" s="64">
        <v>43.7777777777778</v>
      </c>
      <c r="M104" s="66">
        <v>2938.23333333333</v>
      </c>
      <c r="N104" s="66">
        <v>726.894444444445</v>
      </c>
      <c r="O104" s="74">
        <f t="shared" si="6"/>
        <v>0.247391667706596</v>
      </c>
      <c r="P104" s="75">
        <f t="shared" si="7"/>
        <v>0.00507614213197968</v>
      </c>
      <c r="Q104" s="75">
        <f t="shared" si="8"/>
        <v>0.0378413332274497</v>
      </c>
      <c r="R104" s="75">
        <f t="shared" si="9"/>
        <v>-0.0479916677065962</v>
      </c>
      <c r="S104" s="79"/>
      <c r="T104" s="60"/>
    </row>
    <row r="105" s="44" customFormat="1" customHeight="1" spans="1:20">
      <c r="A105" s="60">
        <v>103</v>
      </c>
      <c r="B105" s="61">
        <v>117637</v>
      </c>
      <c r="C105" s="62" t="s">
        <v>173</v>
      </c>
      <c r="D105" s="61" t="s">
        <v>99</v>
      </c>
      <c r="E105" s="61" t="s">
        <v>27</v>
      </c>
      <c r="F105" s="60">
        <v>12.5</v>
      </c>
      <c r="G105" s="60" t="s">
        <v>168</v>
      </c>
      <c r="H105" s="64">
        <v>40</v>
      </c>
      <c r="I105" s="66">
        <v>3208.16</v>
      </c>
      <c r="J105" s="66">
        <f t="shared" si="5"/>
        <v>974.639008</v>
      </c>
      <c r="K105" s="74" t="s">
        <v>59</v>
      </c>
      <c r="L105" s="64">
        <v>43.7777777777778</v>
      </c>
      <c r="M105" s="66">
        <v>2938.23333333333</v>
      </c>
      <c r="N105" s="66">
        <v>726.894444444445</v>
      </c>
      <c r="O105" s="74">
        <f t="shared" si="6"/>
        <v>0.247391667706596</v>
      </c>
      <c r="P105" s="75">
        <f t="shared" si="7"/>
        <v>-0.0862944162436548</v>
      </c>
      <c r="Q105" s="75">
        <f t="shared" si="8"/>
        <v>0.0918669949062362</v>
      </c>
      <c r="R105" s="75">
        <f t="shared" si="9"/>
        <v>0.0564083322934038</v>
      </c>
      <c r="S105" s="79"/>
      <c r="T105" s="60"/>
    </row>
    <row r="106" s="44" customFormat="1" customHeight="1" spans="1:20">
      <c r="A106" s="60">
        <v>104</v>
      </c>
      <c r="B106" s="61">
        <v>117637</v>
      </c>
      <c r="C106" s="62" t="s">
        <v>173</v>
      </c>
      <c r="D106" s="61" t="s">
        <v>99</v>
      </c>
      <c r="E106" s="61" t="s">
        <v>27</v>
      </c>
      <c r="F106" s="60">
        <v>12.12</v>
      </c>
      <c r="G106" s="60" t="s">
        <v>168</v>
      </c>
      <c r="H106" s="64">
        <v>40</v>
      </c>
      <c r="I106" s="66">
        <v>3636.81</v>
      </c>
      <c r="J106" s="66">
        <f t="shared" si="5"/>
        <v>396.048609</v>
      </c>
      <c r="K106" s="74" t="s">
        <v>178</v>
      </c>
      <c r="L106" s="64">
        <v>43.7777777777778</v>
      </c>
      <c r="M106" s="66">
        <v>2938.23333333333</v>
      </c>
      <c r="N106" s="66">
        <v>726.894444444445</v>
      </c>
      <c r="O106" s="74">
        <f t="shared" si="6"/>
        <v>0.247391667706596</v>
      </c>
      <c r="P106" s="75">
        <f t="shared" si="7"/>
        <v>-0.0862944162436548</v>
      </c>
      <c r="Q106" s="75">
        <f t="shared" si="8"/>
        <v>0.237753979148468</v>
      </c>
      <c r="R106" s="75">
        <f t="shared" si="9"/>
        <v>-0.138491667706596</v>
      </c>
      <c r="S106" s="79"/>
      <c r="T106" s="60"/>
    </row>
    <row r="107" s="44" customFormat="1" customHeight="1" spans="1:20">
      <c r="A107" s="60">
        <v>105</v>
      </c>
      <c r="B107" s="61">
        <v>117637</v>
      </c>
      <c r="C107" s="62" t="s">
        <v>173</v>
      </c>
      <c r="D107" s="61" t="s">
        <v>99</v>
      </c>
      <c r="E107" s="61" t="s">
        <v>27</v>
      </c>
      <c r="F107" s="60">
        <v>12.19</v>
      </c>
      <c r="G107" s="60" t="s">
        <v>168</v>
      </c>
      <c r="H107" s="64">
        <v>34</v>
      </c>
      <c r="I107" s="66">
        <v>3136.94</v>
      </c>
      <c r="J107" s="66">
        <f t="shared" si="5"/>
        <v>737.1809</v>
      </c>
      <c r="K107" s="74" t="s">
        <v>179</v>
      </c>
      <c r="L107" s="64">
        <v>43.7777777777778</v>
      </c>
      <c r="M107" s="66">
        <v>2938.23333333333</v>
      </c>
      <c r="N107" s="66">
        <v>726.894444444445</v>
      </c>
      <c r="O107" s="74">
        <f t="shared" si="6"/>
        <v>0.247391667706596</v>
      </c>
      <c r="P107" s="75">
        <f t="shared" si="7"/>
        <v>-0.223350253807107</v>
      </c>
      <c r="Q107" s="75">
        <f t="shared" si="8"/>
        <v>0.0676279396916515</v>
      </c>
      <c r="R107" s="75">
        <f t="shared" si="9"/>
        <v>-0.0123916677065962</v>
      </c>
      <c r="S107" s="79"/>
      <c r="T107" s="60"/>
    </row>
    <row r="108" s="44" customFormat="1" customHeight="1" spans="1:20">
      <c r="A108" s="60">
        <v>106</v>
      </c>
      <c r="B108" s="61">
        <v>117637</v>
      </c>
      <c r="C108" s="62" t="s">
        <v>173</v>
      </c>
      <c r="D108" s="61" t="s">
        <v>99</v>
      </c>
      <c r="E108" s="61" t="s">
        <v>27</v>
      </c>
      <c r="F108" s="60">
        <v>12.26</v>
      </c>
      <c r="G108" s="60" t="s">
        <v>168</v>
      </c>
      <c r="H108" s="64">
        <v>43</v>
      </c>
      <c r="I108" s="66">
        <v>3410.6</v>
      </c>
      <c r="J108" s="66">
        <f t="shared" si="5"/>
        <v>758.51744</v>
      </c>
      <c r="K108" s="74" t="s">
        <v>180</v>
      </c>
      <c r="L108" s="64">
        <v>43.7777777777778</v>
      </c>
      <c r="M108" s="66">
        <v>2938.23333333333</v>
      </c>
      <c r="N108" s="66">
        <v>726.894444444445</v>
      </c>
      <c r="O108" s="74">
        <f t="shared" si="6"/>
        <v>0.247391667706596</v>
      </c>
      <c r="P108" s="75">
        <f t="shared" si="7"/>
        <v>-0.017766497461929</v>
      </c>
      <c r="Q108" s="75">
        <f t="shared" si="8"/>
        <v>0.160765539383076</v>
      </c>
      <c r="R108" s="75">
        <f t="shared" si="9"/>
        <v>-0.0249916677065962</v>
      </c>
      <c r="S108" s="79"/>
      <c r="T108" s="60"/>
    </row>
    <row r="109" s="44" customFormat="1" customHeight="1" spans="1:20">
      <c r="A109" s="60">
        <v>107</v>
      </c>
      <c r="B109" s="61">
        <v>117923</v>
      </c>
      <c r="C109" s="62" t="s">
        <v>181</v>
      </c>
      <c r="D109" s="61" t="s">
        <v>99</v>
      </c>
      <c r="E109" s="61" t="s">
        <v>27</v>
      </c>
      <c r="F109" s="63">
        <v>12.4</v>
      </c>
      <c r="G109" s="60" t="s">
        <v>49</v>
      </c>
      <c r="H109" s="64">
        <v>27</v>
      </c>
      <c r="I109" s="66">
        <v>2102.55</v>
      </c>
      <c r="J109" s="66">
        <f t="shared" si="5"/>
        <v>632.657295</v>
      </c>
      <c r="K109" s="74" t="s">
        <v>182</v>
      </c>
      <c r="L109" s="64">
        <v>41.6666666666667</v>
      </c>
      <c r="M109" s="66">
        <v>2861.86777777778</v>
      </c>
      <c r="N109" s="66">
        <v>766.473333333333</v>
      </c>
      <c r="O109" s="74">
        <f t="shared" si="6"/>
        <v>0.267822762213178</v>
      </c>
      <c r="P109" s="75">
        <f t="shared" si="7"/>
        <v>-0.352</v>
      </c>
      <c r="Q109" s="75">
        <f t="shared" si="8"/>
        <v>-0.265322452586326</v>
      </c>
      <c r="R109" s="75">
        <f t="shared" si="9"/>
        <v>0.0330772377868222</v>
      </c>
      <c r="S109" s="79"/>
      <c r="T109" s="60"/>
    </row>
    <row r="110" s="44" customFormat="1" customHeight="1" spans="1:20">
      <c r="A110" s="60">
        <v>108</v>
      </c>
      <c r="B110" s="61">
        <v>117923</v>
      </c>
      <c r="C110" s="62" t="s">
        <v>181</v>
      </c>
      <c r="D110" s="61" t="s">
        <v>99</v>
      </c>
      <c r="E110" s="61" t="s">
        <v>27</v>
      </c>
      <c r="F110" s="63">
        <v>12.11</v>
      </c>
      <c r="G110" s="60" t="s">
        <v>49</v>
      </c>
      <c r="H110" s="64">
        <v>52</v>
      </c>
      <c r="I110" s="66">
        <v>3835.31</v>
      </c>
      <c r="J110" s="66">
        <f t="shared" si="5"/>
        <v>1030.931328</v>
      </c>
      <c r="K110" s="74" t="s">
        <v>183</v>
      </c>
      <c r="L110" s="64">
        <v>41.6666666666667</v>
      </c>
      <c r="M110" s="66">
        <v>2861.86777777778</v>
      </c>
      <c r="N110" s="66">
        <v>766.473333333333</v>
      </c>
      <c r="O110" s="74">
        <f t="shared" si="6"/>
        <v>0.267822762213178</v>
      </c>
      <c r="P110" s="75">
        <f t="shared" si="7"/>
        <v>0.248</v>
      </c>
      <c r="Q110" s="75">
        <f t="shared" si="8"/>
        <v>0.340142276935692</v>
      </c>
      <c r="R110" s="75">
        <f t="shared" si="9"/>
        <v>0.000977237786822183</v>
      </c>
      <c r="S110" s="80"/>
      <c r="T110" s="60"/>
    </row>
    <row r="111" s="44" customFormat="1" customHeight="1" spans="1:20">
      <c r="A111" s="60">
        <v>109</v>
      </c>
      <c r="B111" s="61">
        <v>117923</v>
      </c>
      <c r="C111" s="62" t="s">
        <v>181</v>
      </c>
      <c r="D111" s="61" t="s">
        <v>99</v>
      </c>
      <c r="E111" s="61" t="s">
        <v>27</v>
      </c>
      <c r="F111" s="63">
        <v>12.18</v>
      </c>
      <c r="G111" s="60" t="s">
        <v>49</v>
      </c>
      <c r="H111" s="64">
        <v>40</v>
      </c>
      <c r="I111" s="66">
        <v>2685.36</v>
      </c>
      <c r="J111" s="66">
        <f t="shared" si="5"/>
        <v>829.507704</v>
      </c>
      <c r="K111" s="74" t="s">
        <v>184</v>
      </c>
      <c r="L111" s="64">
        <v>41.6666666666667</v>
      </c>
      <c r="M111" s="66">
        <v>2861.86777777778</v>
      </c>
      <c r="N111" s="66">
        <v>766.473333333333</v>
      </c>
      <c r="O111" s="74">
        <f t="shared" si="6"/>
        <v>0.267822762213178</v>
      </c>
      <c r="P111" s="75">
        <f t="shared" si="7"/>
        <v>-0.0399999999999999</v>
      </c>
      <c r="Q111" s="75">
        <f t="shared" si="8"/>
        <v>-0.0616757277007518</v>
      </c>
      <c r="R111" s="75">
        <f t="shared" si="9"/>
        <v>0.0410772377868222</v>
      </c>
      <c r="S111" s="79"/>
      <c r="T111" s="60"/>
    </row>
    <row r="112" s="44" customFormat="1" customHeight="1" spans="1:20">
      <c r="A112" s="60">
        <v>110</v>
      </c>
      <c r="B112" s="61">
        <v>117923</v>
      </c>
      <c r="C112" s="62" t="s">
        <v>181</v>
      </c>
      <c r="D112" s="61" t="s">
        <v>99</v>
      </c>
      <c r="E112" s="61" t="s">
        <v>27</v>
      </c>
      <c r="F112" s="63">
        <v>12.25</v>
      </c>
      <c r="G112" s="60" t="s">
        <v>49</v>
      </c>
      <c r="H112" s="64">
        <v>35</v>
      </c>
      <c r="I112" s="66">
        <v>3381.23</v>
      </c>
      <c r="J112" s="66">
        <f t="shared" si="5"/>
        <v>605.916416</v>
      </c>
      <c r="K112" s="74" t="s">
        <v>185</v>
      </c>
      <c r="L112" s="64">
        <v>41.6666666666667</v>
      </c>
      <c r="M112" s="66">
        <v>2861.86777777778</v>
      </c>
      <c r="N112" s="66">
        <v>766.473333333333</v>
      </c>
      <c r="O112" s="74">
        <f t="shared" si="6"/>
        <v>0.267822762213178</v>
      </c>
      <c r="P112" s="75">
        <f t="shared" si="7"/>
        <v>-0.16</v>
      </c>
      <c r="Q112" s="75">
        <f t="shared" si="8"/>
        <v>0.181476665782758</v>
      </c>
      <c r="R112" s="75">
        <f t="shared" si="9"/>
        <v>-0.0886227622131778</v>
      </c>
      <c r="S112" s="79"/>
      <c r="T112" s="60"/>
    </row>
    <row r="113" s="44" customFormat="1" customHeight="1" spans="1:20">
      <c r="A113" s="60">
        <v>111</v>
      </c>
      <c r="B113" s="61">
        <v>117923</v>
      </c>
      <c r="C113" s="62" t="s">
        <v>181</v>
      </c>
      <c r="D113" s="61" t="s">
        <v>99</v>
      </c>
      <c r="E113" s="61" t="s">
        <v>27</v>
      </c>
      <c r="F113" s="60">
        <v>12.5</v>
      </c>
      <c r="G113" s="60" t="s">
        <v>49</v>
      </c>
      <c r="H113" s="64">
        <v>29</v>
      </c>
      <c r="I113" s="66">
        <v>1924.32</v>
      </c>
      <c r="J113" s="66">
        <f t="shared" si="5"/>
        <v>437.013072</v>
      </c>
      <c r="K113" s="74" t="s">
        <v>186</v>
      </c>
      <c r="L113" s="64">
        <v>41.6666666666667</v>
      </c>
      <c r="M113" s="66">
        <v>2861.86777777778</v>
      </c>
      <c r="N113" s="66">
        <v>766.473333333333</v>
      </c>
      <c r="O113" s="74">
        <f t="shared" si="6"/>
        <v>0.267822762213178</v>
      </c>
      <c r="P113" s="75">
        <f t="shared" si="7"/>
        <v>-0.304</v>
      </c>
      <c r="Q113" s="75">
        <f t="shared" si="8"/>
        <v>-0.327599962883602</v>
      </c>
      <c r="R113" s="75">
        <f t="shared" si="9"/>
        <v>-0.0407227622131778</v>
      </c>
      <c r="S113" s="79"/>
      <c r="T113" s="60"/>
    </row>
    <row r="114" s="44" customFormat="1" customHeight="1" spans="1:20">
      <c r="A114" s="60">
        <v>112</v>
      </c>
      <c r="B114" s="61">
        <v>117923</v>
      </c>
      <c r="C114" s="62" t="s">
        <v>181</v>
      </c>
      <c r="D114" s="61" t="s">
        <v>99</v>
      </c>
      <c r="E114" s="61" t="s">
        <v>27</v>
      </c>
      <c r="F114" s="60">
        <v>12.12</v>
      </c>
      <c r="G114" s="60" t="s">
        <v>49</v>
      </c>
      <c r="H114" s="64">
        <v>44</v>
      </c>
      <c r="I114" s="66">
        <v>3558.92</v>
      </c>
      <c r="J114" s="66">
        <f t="shared" si="5"/>
        <v>873.71486</v>
      </c>
      <c r="K114" s="74" t="s">
        <v>187</v>
      </c>
      <c r="L114" s="64">
        <v>41.6666666666667</v>
      </c>
      <c r="M114" s="66">
        <v>2861.86777777778</v>
      </c>
      <c r="N114" s="66">
        <v>766.473333333333</v>
      </c>
      <c r="O114" s="74">
        <f t="shared" si="6"/>
        <v>0.267822762213178</v>
      </c>
      <c r="P114" s="75">
        <f t="shared" si="7"/>
        <v>0.0560000000000001</v>
      </c>
      <c r="Q114" s="75">
        <f t="shared" si="8"/>
        <v>0.243565488117511</v>
      </c>
      <c r="R114" s="75">
        <f t="shared" si="9"/>
        <v>-0.0223227622131778</v>
      </c>
      <c r="S114" s="80"/>
      <c r="T114" s="60"/>
    </row>
    <row r="115" s="44" customFormat="1" customHeight="1" spans="1:20">
      <c r="A115" s="60">
        <v>113</v>
      </c>
      <c r="B115" s="61">
        <v>117923</v>
      </c>
      <c r="C115" s="62" t="s">
        <v>181</v>
      </c>
      <c r="D115" s="61" t="s">
        <v>99</v>
      </c>
      <c r="E115" s="61" t="s">
        <v>27</v>
      </c>
      <c r="F115" s="60">
        <v>12.19</v>
      </c>
      <c r="G115" s="60" t="s">
        <v>49</v>
      </c>
      <c r="H115" s="64">
        <v>35</v>
      </c>
      <c r="I115" s="66">
        <v>1952.69</v>
      </c>
      <c r="J115" s="66">
        <f t="shared" si="5"/>
        <v>671.920629</v>
      </c>
      <c r="K115" s="74" t="s">
        <v>188</v>
      </c>
      <c r="L115" s="64">
        <v>41.6666666666667</v>
      </c>
      <c r="M115" s="66">
        <v>2861.86777777778</v>
      </c>
      <c r="N115" s="66">
        <v>766.473333333333</v>
      </c>
      <c r="O115" s="74">
        <f t="shared" si="6"/>
        <v>0.267822762213178</v>
      </c>
      <c r="P115" s="75">
        <f t="shared" si="7"/>
        <v>-0.16</v>
      </c>
      <c r="Q115" s="75">
        <f t="shared" si="8"/>
        <v>-0.317686856408072</v>
      </c>
      <c r="R115" s="75">
        <f t="shared" si="9"/>
        <v>0.0762772377868222</v>
      </c>
      <c r="S115" s="79"/>
      <c r="T115" s="60"/>
    </row>
    <row r="116" s="44" customFormat="1" customHeight="1" spans="1:20">
      <c r="A116" s="60">
        <v>114</v>
      </c>
      <c r="B116" s="61">
        <v>117923</v>
      </c>
      <c r="C116" s="62" t="s">
        <v>181</v>
      </c>
      <c r="D116" s="61" t="s">
        <v>99</v>
      </c>
      <c r="E116" s="61" t="s">
        <v>27</v>
      </c>
      <c r="F116" s="60">
        <v>12.26</v>
      </c>
      <c r="G116" s="60" t="s">
        <v>49</v>
      </c>
      <c r="H116" s="64">
        <v>46</v>
      </c>
      <c r="I116" s="66">
        <v>2477.11</v>
      </c>
      <c r="J116" s="66">
        <f t="shared" si="5"/>
        <v>505.578151</v>
      </c>
      <c r="K116" s="74" t="s">
        <v>189</v>
      </c>
      <c r="L116" s="64">
        <v>41.6666666666667</v>
      </c>
      <c r="M116" s="66">
        <v>2861.86777777778</v>
      </c>
      <c r="N116" s="66">
        <v>766.473333333333</v>
      </c>
      <c r="O116" s="74">
        <f t="shared" si="6"/>
        <v>0.267822762213178</v>
      </c>
      <c r="P116" s="75">
        <f t="shared" si="7"/>
        <v>0.104</v>
      </c>
      <c r="Q116" s="75">
        <f t="shared" si="8"/>
        <v>-0.134442891025713</v>
      </c>
      <c r="R116" s="75">
        <f t="shared" si="9"/>
        <v>-0.0637227622131778</v>
      </c>
      <c r="S116" s="79"/>
      <c r="T116" s="60"/>
    </row>
    <row r="117" s="44" customFormat="1" customHeight="1" spans="1:20">
      <c r="A117" s="60">
        <v>115</v>
      </c>
      <c r="B117" s="61">
        <v>122686</v>
      </c>
      <c r="C117" s="62" t="s">
        <v>190</v>
      </c>
      <c r="D117" s="61" t="s">
        <v>99</v>
      </c>
      <c r="E117" s="61" t="s">
        <v>27</v>
      </c>
      <c r="F117" s="63">
        <v>12.4</v>
      </c>
      <c r="G117" s="60" t="s">
        <v>49</v>
      </c>
      <c r="H117" s="64">
        <v>13</v>
      </c>
      <c r="I117" s="66">
        <v>682.63</v>
      </c>
      <c r="J117" s="66">
        <f t="shared" si="5"/>
        <v>177.074222</v>
      </c>
      <c r="K117" s="74" t="s">
        <v>191</v>
      </c>
      <c r="L117" s="64">
        <v>16.2222222222222</v>
      </c>
      <c r="M117" s="66">
        <v>974.912222222222</v>
      </c>
      <c r="N117" s="66">
        <v>246.781111111111</v>
      </c>
      <c r="O117" s="74">
        <f t="shared" si="6"/>
        <v>0.253131620966446</v>
      </c>
      <c r="P117" s="75">
        <f t="shared" si="7"/>
        <v>-0.198630136986301</v>
      </c>
      <c r="Q117" s="75">
        <f t="shared" si="8"/>
        <v>-0.299803629044666</v>
      </c>
      <c r="R117" s="75">
        <f t="shared" si="9"/>
        <v>0.00626837903355398</v>
      </c>
      <c r="S117" s="79"/>
      <c r="T117" s="60"/>
    </row>
    <row r="118" s="44" customFormat="1" customHeight="1" spans="1:20">
      <c r="A118" s="60">
        <v>116</v>
      </c>
      <c r="B118" s="61">
        <v>122686</v>
      </c>
      <c r="C118" s="62" t="s">
        <v>190</v>
      </c>
      <c r="D118" s="61" t="s">
        <v>99</v>
      </c>
      <c r="E118" s="61" t="s">
        <v>27</v>
      </c>
      <c r="F118" s="63">
        <v>12.11</v>
      </c>
      <c r="G118" s="60" t="s">
        <v>49</v>
      </c>
      <c r="H118" s="64">
        <v>12</v>
      </c>
      <c r="I118" s="66">
        <v>1209.15</v>
      </c>
      <c r="J118" s="66">
        <f t="shared" si="5"/>
        <v>250.656795</v>
      </c>
      <c r="K118" s="74" t="s">
        <v>192</v>
      </c>
      <c r="L118" s="64">
        <v>16.2222222222222</v>
      </c>
      <c r="M118" s="66">
        <v>974.912222222222</v>
      </c>
      <c r="N118" s="66">
        <v>246.781111111111</v>
      </c>
      <c r="O118" s="74">
        <f t="shared" si="6"/>
        <v>0.253131620966446</v>
      </c>
      <c r="P118" s="75">
        <f t="shared" si="7"/>
        <v>-0.26027397260274</v>
      </c>
      <c r="Q118" s="75">
        <f t="shared" si="8"/>
        <v>0.240265505384531</v>
      </c>
      <c r="R118" s="75">
        <f t="shared" si="9"/>
        <v>-0.045831620966446</v>
      </c>
      <c r="S118" s="81"/>
      <c r="T118" s="60"/>
    </row>
    <row r="119" s="44" customFormat="1" customHeight="1" spans="1:20">
      <c r="A119" s="60">
        <v>117</v>
      </c>
      <c r="B119" s="61">
        <v>122686</v>
      </c>
      <c r="C119" s="62" t="s">
        <v>190</v>
      </c>
      <c r="D119" s="61" t="s">
        <v>99</v>
      </c>
      <c r="E119" s="61" t="s">
        <v>27</v>
      </c>
      <c r="F119" s="63">
        <v>12.18</v>
      </c>
      <c r="G119" s="60" t="s">
        <v>49</v>
      </c>
      <c r="H119" s="64">
        <v>22</v>
      </c>
      <c r="I119" s="66">
        <v>947.71</v>
      </c>
      <c r="J119" s="66">
        <f t="shared" si="5"/>
        <v>316.914224</v>
      </c>
      <c r="K119" s="74" t="s">
        <v>193</v>
      </c>
      <c r="L119" s="64">
        <v>16.2222222222222</v>
      </c>
      <c r="M119" s="66">
        <v>974.912222222222</v>
      </c>
      <c r="N119" s="66">
        <v>246.781111111111</v>
      </c>
      <c r="O119" s="74">
        <f t="shared" si="6"/>
        <v>0.253131620966446</v>
      </c>
      <c r="P119" s="75">
        <f t="shared" si="7"/>
        <v>0.356164383561644</v>
      </c>
      <c r="Q119" s="75">
        <f t="shared" si="8"/>
        <v>-0.0279022270950888</v>
      </c>
      <c r="R119" s="75">
        <f t="shared" si="9"/>
        <v>0.0812683790335539</v>
      </c>
      <c r="S119" s="79"/>
      <c r="T119" s="60"/>
    </row>
    <row r="120" s="44" customFormat="1" customHeight="1" spans="1:20">
      <c r="A120" s="60">
        <v>118</v>
      </c>
      <c r="B120" s="61">
        <v>122686</v>
      </c>
      <c r="C120" s="62" t="s">
        <v>190</v>
      </c>
      <c r="D120" s="61" t="s">
        <v>99</v>
      </c>
      <c r="E120" s="61" t="s">
        <v>27</v>
      </c>
      <c r="F120" s="63">
        <v>12.25</v>
      </c>
      <c r="G120" s="60" t="s">
        <v>49</v>
      </c>
      <c r="H120" s="64">
        <v>18</v>
      </c>
      <c r="I120" s="66">
        <v>1364.98</v>
      </c>
      <c r="J120" s="66">
        <f t="shared" si="5"/>
        <v>222.49174</v>
      </c>
      <c r="K120" s="74" t="s">
        <v>194</v>
      </c>
      <c r="L120" s="64">
        <v>16.2222222222222</v>
      </c>
      <c r="M120" s="66">
        <v>974.912222222222</v>
      </c>
      <c r="N120" s="66">
        <v>246.781111111111</v>
      </c>
      <c r="O120" s="74">
        <f t="shared" si="6"/>
        <v>0.253131620966446</v>
      </c>
      <c r="P120" s="76">
        <f t="shared" si="7"/>
        <v>0.10958904109589</v>
      </c>
      <c r="Q120" s="76">
        <f t="shared" si="8"/>
        <v>0.400105536566825</v>
      </c>
      <c r="R120" s="75">
        <f t="shared" si="9"/>
        <v>-0.090131620966446</v>
      </c>
      <c r="S120" s="80">
        <v>0</v>
      </c>
      <c r="T120" s="60" t="s">
        <v>62</v>
      </c>
    </row>
    <row r="121" s="44" customFormat="1" customHeight="1" spans="1:20">
      <c r="A121" s="60">
        <v>119</v>
      </c>
      <c r="B121" s="61">
        <v>122686</v>
      </c>
      <c r="C121" s="62" t="s">
        <v>190</v>
      </c>
      <c r="D121" s="61" t="s">
        <v>99</v>
      </c>
      <c r="E121" s="61" t="s">
        <v>27</v>
      </c>
      <c r="F121" s="60">
        <v>12.5</v>
      </c>
      <c r="G121" s="60" t="s">
        <v>49</v>
      </c>
      <c r="H121" s="64">
        <v>17</v>
      </c>
      <c r="I121" s="66">
        <v>739.09</v>
      </c>
      <c r="J121" s="66">
        <f t="shared" si="5"/>
        <v>199.5543</v>
      </c>
      <c r="K121" s="74" t="s">
        <v>195</v>
      </c>
      <c r="L121" s="64">
        <v>16.2222222222222</v>
      </c>
      <c r="M121" s="66">
        <v>974.912222222222</v>
      </c>
      <c r="N121" s="66">
        <v>246.781111111111</v>
      </c>
      <c r="O121" s="74">
        <f t="shared" si="6"/>
        <v>0.253131620966446</v>
      </c>
      <c r="P121" s="75">
        <f t="shared" si="7"/>
        <v>0.0479452054794521</v>
      </c>
      <c r="Q121" s="75">
        <f t="shared" si="8"/>
        <v>-0.241890722925483</v>
      </c>
      <c r="R121" s="75">
        <f t="shared" si="9"/>
        <v>0.016868379033554</v>
      </c>
      <c r="S121" s="79"/>
      <c r="T121" s="60"/>
    </row>
    <row r="122" s="44" customFormat="1" customHeight="1" spans="1:20">
      <c r="A122" s="60">
        <v>120</v>
      </c>
      <c r="B122" s="61">
        <v>122686</v>
      </c>
      <c r="C122" s="62" t="s">
        <v>190</v>
      </c>
      <c r="D122" s="61" t="s">
        <v>99</v>
      </c>
      <c r="E122" s="61" t="s">
        <v>27</v>
      </c>
      <c r="F122" s="60">
        <v>12.12</v>
      </c>
      <c r="G122" s="60" t="s">
        <v>49</v>
      </c>
      <c r="H122" s="64">
        <v>11</v>
      </c>
      <c r="I122" s="66">
        <v>547.3</v>
      </c>
      <c r="J122" s="66">
        <f t="shared" si="5"/>
        <v>149.68655</v>
      </c>
      <c r="K122" s="74" t="s">
        <v>196</v>
      </c>
      <c r="L122" s="64">
        <v>16.2222222222222</v>
      </c>
      <c r="M122" s="66">
        <v>974.912222222222</v>
      </c>
      <c r="N122" s="66">
        <v>246.781111111111</v>
      </c>
      <c r="O122" s="74">
        <f t="shared" si="6"/>
        <v>0.253131620966446</v>
      </c>
      <c r="P122" s="75">
        <f t="shared" si="7"/>
        <v>-0.321917808219178</v>
      </c>
      <c r="Q122" s="75">
        <f t="shared" si="8"/>
        <v>-0.438616126124175</v>
      </c>
      <c r="R122" s="75">
        <f t="shared" si="9"/>
        <v>0.020368379033554</v>
      </c>
      <c r="S122" s="79"/>
      <c r="T122" s="60"/>
    </row>
    <row r="123" s="44" customFormat="1" customHeight="1" spans="1:20">
      <c r="A123" s="60">
        <v>121</v>
      </c>
      <c r="B123" s="61">
        <v>122686</v>
      </c>
      <c r="C123" s="62" t="s">
        <v>190</v>
      </c>
      <c r="D123" s="61" t="s">
        <v>99</v>
      </c>
      <c r="E123" s="61" t="s">
        <v>27</v>
      </c>
      <c r="F123" s="60">
        <v>12.19</v>
      </c>
      <c r="G123" s="60" t="s">
        <v>49</v>
      </c>
      <c r="H123" s="64">
        <v>21</v>
      </c>
      <c r="I123" s="66">
        <v>944.35</v>
      </c>
      <c r="J123" s="66">
        <f t="shared" si="5"/>
        <v>254.880065</v>
      </c>
      <c r="K123" s="74" t="s">
        <v>197</v>
      </c>
      <c r="L123" s="64">
        <v>16.2222222222222</v>
      </c>
      <c r="M123" s="66">
        <v>974.912222222222</v>
      </c>
      <c r="N123" s="66">
        <v>246.781111111111</v>
      </c>
      <c r="O123" s="74">
        <f t="shared" si="6"/>
        <v>0.253131620966446</v>
      </c>
      <c r="P123" s="75">
        <f t="shared" si="7"/>
        <v>0.294520547945206</v>
      </c>
      <c r="Q123" s="75">
        <f t="shared" si="8"/>
        <v>-0.0313486912212038</v>
      </c>
      <c r="R123" s="75">
        <f t="shared" si="9"/>
        <v>0.0167683790335539</v>
      </c>
      <c r="S123" s="79"/>
      <c r="T123" s="60"/>
    </row>
    <row r="124" s="44" customFormat="1" customHeight="1" spans="1:20">
      <c r="A124" s="60">
        <v>122</v>
      </c>
      <c r="B124" s="61">
        <v>122686</v>
      </c>
      <c r="C124" s="62" t="s">
        <v>190</v>
      </c>
      <c r="D124" s="61" t="s">
        <v>99</v>
      </c>
      <c r="E124" s="61" t="s">
        <v>27</v>
      </c>
      <c r="F124" s="60">
        <v>12.26</v>
      </c>
      <c r="G124" s="60" t="s">
        <v>49</v>
      </c>
      <c r="H124" s="64">
        <v>17</v>
      </c>
      <c r="I124" s="66">
        <v>900.68</v>
      </c>
      <c r="J124" s="66">
        <f t="shared" si="5"/>
        <v>199.50062</v>
      </c>
      <c r="K124" s="74" t="s">
        <v>198</v>
      </c>
      <c r="L124" s="64">
        <v>16.2222222222222</v>
      </c>
      <c r="M124" s="66">
        <v>974.912222222222</v>
      </c>
      <c r="N124" s="66">
        <v>246.781111111111</v>
      </c>
      <c r="O124" s="74">
        <f t="shared" si="6"/>
        <v>0.253131620966446</v>
      </c>
      <c r="P124" s="75">
        <f t="shared" si="7"/>
        <v>0.0479452054794521</v>
      </c>
      <c r="Q124" s="75">
        <f t="shared" si="8"/>
        <v>-0.076142467526991</v>
      </c>
      <c r="R124" s="75">
        <f t="shared" si="9"/>
        <v>-0.0316316209664461</v>
      </c>
      <c r="S124" s="79"/>
      <c r="T124" s="60"/>
    </row>
    <row r="125" s="44" customFormat="1" customHeight="1" spans="1:20">
      <c r="A125" s="60">
        <v>123</v>
      </c>
      <c r="B125" s="61">
        <v>122718</v>
      </c>
      <c r="C125" s="62" t="s">
        <v>199</v>
      </c>
      <c r="D125" s="61" t="s">
        <v>99</v>
      </c>
      <c r="E125" s="61" t="s">
        <v>27</v>
      </c>
      <c r="F125" s="60">
        <v>12.5</v>
      </c>
      <c r="G125" s="60" t="s">
        <v>200</v>
      </c>
      <c r="H125" s="64">
        <v>10</v>
      </c>
      <c r="I125" s="66">
        <v>478.9</v>
      </c>
      <c r="J125" s="66">
        <f t="shared" si="5"/>
        <v>180.16218</v>
      </c>
      <c r="K125" s="74" t="s">
        <v>201</v>
      </c>
      <c r="L125" s="64">
        <v>16.8888888888889</v>
      </c>
      <c r="M125" s="66">
        <v>490.75</v>
      </c>
      <c r="N125" s="66">
        <v>126.171111111111</v>
      </c>
      <c r="O125" s="74">
        <f t="shared" si="6"/>
        <v>0.257098545310466</v>
      </c>
      <c r="P125" s="75">
        <f t="shared" si="7"/>
        <v>-0.407894736842105</v>
      </c>
      <c r="Q125" s="75">
        <f t="shared" si="8"/>
        <v>-0.0241467142129394</v>
      </c>
      <c r="R125" s="75">
        <f t="shared" si="9"/>
        <v>0.119101454689534</v>
      </c>
      <c r="S125" s="79"/>
      <c r="T125" s="60"/>
    </row>
    <row r="126" s="44" customFormat="1" customHeight="1" spans="1:20">
      <c r="A126" s="60">
        <v>124</v>
      </c>
      <c r="B126" s="61">
        <v>122718</v>
      </c>
      <c r="C126" s="62" t="s">
        <v>199</v>
      </c>
      <c r="D126" s="61" t="s">
        <v>99</v>
      </c>
      <c r="E126" s="61" t="s">
        <v>27</v>
      </c>
      <c r="F126" s="60">
        <v>12.12</v>
      </c>
      <c r="G126" s="60" t="s">
        <v>200</v>
      </c>
      <c r="H126" s="64">
        <v>13</v>
      </c>
      <c r="I126" s="66">
        <v>401.3</v>
      </c>
      <c r="J126" s="66">
        <f t="shared" si="5"/>
        <v>175.72927</v>
      </c>
      <c r="K126" s="74" t="s">
        <v>202</v>
      </c>
      <c r="L126" s="64">
        <v>16.8888888888889</v>
      </c>
      <c r="M126" s="66">
        <v>490.75</v>
      </c>
      <c r="N126" s="66">
        <v>126.171111111111</v>
      </c>
      <c r="O126" s="74">
        <f t="shared" si="6"/>
        <v>0.257098545310466</v>
      </c>
      <c r="P126" s="75">
        <f t="shared" si="7"/>
        <v>-0.230263157894737</v>
      </c>
      <c r="Q126" s="75">
        <f t="shared" si="8"/>
        <v>-0.182272032603158</v>
      </c>
      <c r="R126" s="75">
        <f t="shared" si="9"/>
        <v>0.180801454689534</v>
      </c>
      <c r="S126" s="79"/>
      <c r="T126" s="60"/>
    </row>
    <row r="127" s="44" customFormat="1" customHeight="1" spans="1:20">
      <c r="A127" s="60">
        <v>125</v>
      </c>
      <c r="B127" s="61">
        <v>122718</v>
      </c>
      <c r="C127" s="62" t="s">
        <v>199</v>
      </c>
      <c r="D127" s="61" t="s">
        <v>99</v>
      </c>
      <c r="E127" s="61" t="s">
        <v>27</v>
      </c>
      <c r="F127" s="60">
        <v>12.19</v>
      </c>
      <c r="G127" s="60" t="s">
        <v>200</v>
      </c>
      <c r="H127" s="64">
        <v>16</v>
      </c>
      <c r="I127" s="66">
        <v>425.4</v>
      </c>
      <c r="J127" s="66">
        <f t="shared" si="5"/>
        <v>142.55154</v>
      </c>
      <c r="K127" s="74" t="s">
        <v>203</v>
      </c>
      <c r="L127" s="64">
        <v>16.8888888888889</v>
      </c>
      <c r="M127" s="66">
        <v>490.75</v>
      </c>
      <c r="N127" s="66">
        <v>126.171111111111</v>
      </c>
      <c r="O127" s="74">
        <f t="shared" si="6"/>
        <v>0.257098545310466</v>
      </c>
      <c r="P127" s="75">
        <f t="shared" si="7"/>
        <v>-0.0526315789473684</v>
      </c>
      <c r="Q127" s="75">
        <f t="shared" si="8"/>
        <v>-0.133163525216505</v>
      </c>
      <c r="R127" s="75">
        <f t="shared" si="9"/>
        <v>0.0780014546895341</v>
      </c>
      <c r="S127" s="79"/>
      <c r="T127" s="60"/>
    </row>
    <row r="128" s="44" customFormat="1" customHeight="1" spans="1:20">
      <c r="A128" s="60">
        <v>126</v>
      </c>
      <c r="B128" s="61">
        <v>122718</v>
      </c>
      <c r="C128" s="62" t="s">
        <v>199</v>
      </c>
      <c r="D128" s="61" t="s">
        <v>99</v>
      </c>
      <c r="E128" s="61" t="s">
        <v>27</v>
      </c>
      <c r="F128" s="60">
        <v>12.26</v>
      </c>
      <c r="G128" s="60" t="s">
        <v>200</v>
      </c>
      <c r="H128" s="64">
        <v>21</v>
      </c>
      <c r="I128" s="66">
        <v>1005.3</v>
      </c>
      <c r="J128" s="66">
        <f t="shared" si="5"/>
        <v>196.13403</v>
      </c>
      <c r="K128" s="74" t="s">
        <v>204</v>
      </c>
      <c r="L128" s="64">
        <v>16.8888888888889</v>
      </c>
      <c r="M128" s="66">
        <v>490.75</v>
      </c>
      <c r="N128" s="66">
        <v>126.171111111111</v>
      </c>
      <c r="O128" s="74">
        <f t="shared" si="6"/>
        <v>0.257098545310466</v>
      </c>
      <c r="P128" s="76">
        <f t="shared" si="7"/>
        <v>0.243421052631579</v>
      </c>
      <c r="Q128" s="76">
        <f t="shared" si="8"/>
        <v>1.04849719816607</v>
      </c>
      <c r="R128" s="75">
        <f t="shared" si="9"/>
        <v>-0.0619985453104658</v>
      </c>
      <c r="S128" s="80">
        <v>0</v>
      </c>
      <c r="T128" s="60" t="s">
        <v>62</v>
      </c>
    </row>
    <row r="129" s="44" customFormat="1" customHeight="1" spans="1:20">
      <c r="A129" s="60">
        <v>127</v>
      </c>
      <c r="B129" s="61">
        <v>122718</v>
      </c>
      <c r="C129" s="62" t="s">
        <v>199</v>
      </c>
      <c r="D129" s="61" t="s">
        <v>99</v>
      </c>
      <c r="E129" s="61" t="s">
        <v>27</v>
      </c>
      <c r="F129" s="63">
        <v>12.4</v>
      </c>
      <c r="G129" s="60" t="s">
        <v>200</v>
      </c>
      <c r="H129" s="64">
        <v>21</v>
      </c>
      <c r="I129" s="66">
        <v>477.37</v>
      </c>
      <c r="J129" s="66">
        <f t="shared" si="5"/>
        <v>145.741061</v>
      </c>
      <c r="K129" s="74" t="s">
        <v>205</v>
      </c>
      <c r="L129" s="64">
        <v>16.8888888888889</v>
      </c>
      <c r="M129" s="66">
        <v>490.75</v>
      </c>
      <c r="N129" s="66">
        <v>126.171111111111</v>
      </c>
      <c r="O129" s="74">
        <f t="shared" si="6"/>
        <v>0.257098545310466</v>
      </c>
      <c r="P129" s="75">
        <f t="shared" si="7"/>
        <v>0.243421052631579</v>
      </c>
      <c r="Q129" s="75">
        <f t="shared" si="8"/>
        <v>-0.0272643912379012</v>
      </c>
      <c r="R129" s="75">
        <f t="shared" si="9"/>
        <v>0.0482014546895342</v>
      </c>
      <c r="S129" s="79"/>
      <c r="T129" s="60"/>
    </row>
    <row r="130" s="44" customFormat="1" customHeight="1" spans="1:20">
      <c r="A130" s="60">
        <v>128</v>
      </c>
      <c r="B130" s="61">
        <v>122718</v>
      </c>
      <c r="C130" s="62" t="s">
        <v>199</v>
      </c>
      <c r="D130" s="61" t="s">
        <v>99</v>
      </c>
      <c r="E130" s="61" t="s">
        <v>27</v>
      </c>
      <c r="F130" s="63">
        <v>12.11</v>
      </c>
      <c r="G130" s="60" t="s">
        <v>200</v>
      </c>
      <c r="H130" s="64">
        <v>18</v>
      </c>
      <c r="I130" s="66">
        <v>869.2</v>
      </c>
      <c r="J130" s="66">
        <f t="shared" si="5"/>
        <v>160.62816</v>
      </c>
      <c r="K130" s="74" t="s">
        <v>206</v>
      </c>
      <c r="L130" s="64">
        <v>16.8888888888889</v>
      </c>
      <c r="M130" s="66">
        <v>490.75</v>
      </c>
      <c r="N130" s="66">
        <v>126.171111111111</v>
      </c>
      <c r="O130" s="74">
        <f t="shared" si="6"/>
        <v>0.257098545310466</v>
      </c>
      <c r="P130" s="76">
        <f t="shared" si="7"/>
        <v>0.0657894736842105</v>
      </c>
      <c r="Q130" s="76">
        <f t="shared" si="8"/>
        <v>0.771166581762608</v>
      </c>
      <c r="R130" s="75">
        <f t="shared" si="9"/>
        <v>-0.0722985453104658</v>
      </c>
      <c r="S130" s="80">
        <v>0</v>
      </c>
      <c r="T130" s="60" t="s">
        <v>92</v>
      </c>
    </row>
    <row r="131" s="44" customFormat="1" customHeight="1" spans="1:20">
      <c r="A131" s="60">
        <v>129</v>
      </c>
      <c r="B131" s="61">
        <v>122718</v>
      </c>
      <c r="C131" s="62" t="s">
        <v>199</v>
      </c>
      <c r="D131" s="61" t="s">
        <v>99</v>
      </c>
      <c r="E131" s="61" t="s">
        <v>27</v>
      </c>
      <c r="F131" s="63">
        <v>12.18</v>
      </c>
      <c r="G131" s="60" t="s">
        <v>200</v>
      </c>
      <c r="H131" s="64">
        <v>19</v>
      </c>
      <c r="I131" s="66">
        <v>1490.39</v>
      </c>
      <c r="J131" s="66">
        <f t="shared" ref="J131:J194" si="10">I131*K131</f>
        <v>299.121273</v>
      </c>
      <c r="K131" s="74" t="s">
        <v>207</v>
      </c>
      <c r="L131" s="64">
        <v>16.8888888888889</v>
      </c>
      <c r="M131" s="66">
        <v>490.75</v>
      </c>
      <c r="N131" s="66">
        <v>126.171111111111</v>
      </c>
      <c r="O131" s="74">
        <f t="shared" ref="O131:O194" si="11">N131/M131</f>
        <v>0.257098545310466</v>
      </c>
      <c r="P131" s="76">
        <f t="shared" ref="P131:P194" si="12">(H131-L131)/L131</f>
        <v>0.125</v>
      </c>
      <c r="Q131" s="76">
        <f t="shared" ref="Q131:Q194" si="13">(I131-M131)/M131</f>
        <v>2.03696383087112</v>
      </c>
      <c r="R131" s="75">
        <f t="shared" ref="R131:R194" si="14">K131-O131</f>
        <v>-0.0563985453104658</v>
      </c>
      <c r="S131" s="80">
        <f>(J131-N131)*0.3</f>
        <v>51.8850485666667</v>
      </c>
      <c r="T131" s="60"/>
    </row>
    <row r="132" s="44" customFormat="1" customHeight="1" spans="1:20">
      <c r="A132" s="60">
        <v>130</v>
      </c>
      <c r="B132" s="61">
        <v>122718</v>
      </c>
      <c r="C132" s="62" t="s">
        <v>199</v>
      </c>
      <c r="D132" s="61" t="s">
        <v>99</v>
      </c>
      <c r="E132" s="61" t="s">
        <v>27</v>
      </c>
      <c r="F132" s="63">
        <v>12.25</v>
      </c>
      <c r="G132" s="60" t="s">
        <v>200</v>
      </c>
      <c r="H132" s="64">
        <v>21</v>
      </c>
      <c r="I132" s="66">
        <v>822.13</v>
      </c>
      <c r="J132" s="66">
        <f t="shared" si="10"/>
        <v>111.480828</v>
      </c>
      <c r="K132" s="74" t="s">
        <v>208</v>
      </c>
      <c r="L132" s="64">
        <v>16.8888888888889</v>
      </c>
      <c r="M132" s="66">
        <v>490.75</v>
      </c>
      <c r="N132" s="66">
        <v>126.171111111111</v>
      </c>
      <c r="O132" s="74">
        <f t="shared" si="11"/>
        <v>0.257098545310466</v>
      </c>
      <c r="P132" s="76">
        <f t="shared" si="12"/>
        <v>0.243421052631579</v>
      </c>
      <c r="Q132" s="76">
        <f t="shared" si="13"/>
        <v>0.67525216505349</v>
      </c>
      <c r="R132" s="75">
        <f t="shared" si="14"/>
        <v>-0.121498545310466</v>
      </c>
      <c r="S132" s="80">
        <v>0</v>
      </c>
      <c r="T132" s="60" t="s">
        <v>120</v>
      </c>
    </row>
    <row r="133" s="44" customFormat="1" customHeight="1" spans="1:20">
      <c r="A133" s="60">
        <v>131</v>
      </c>
      <c r="B133" s="61">
        <v>123007</v>
      </c>
      <c r="C133" s="62" t="s">
        <v>209</v>
      </c>
      <c r="D133" s="61" t="s">
        <v>99</v>
      </c>
      <c r="E133" s="61" t="s">
        <v>27</v>
      </c>
      <c r="F133" s="63">
        <v>12.4</v>
      </c>
      <c r="G133" s="60" t="s">
        <v>49</v>
      </c>
      <c r="H133" s="64">
        <v>41</v>
      </c>
      <c r="I133" s="66">
        <v>2322.78</v>
      </c>
      <c r="J133" s="66">
        <f t="shared" si="10"/>
        <v>454.335768</v>
      </c>
      <c r="K133" s="74" t="s">
        <v>210</v>
      </c>
      <c r="L133" s="64">
        <v>29.875</v>
      </c>
      <c r="M133" s="66">
        <v>1243.99875</v>
      </c>
      <c r="N133" s="66">
        <v>341.5425</v>
      </c>
      <c r="O133" s="74">
        <f t="shared" si="11"/>
        <v>0.274552124750929</v>
      </c>
      <c r="P133" s="76">
        <f t="shared" si="12"/>
        <v>0.372384937238494</v>
      </c>
      <c r="Q133" s="76">
        <f t="shared" si="13"/>
        <v>0.867188371370952</v>
      </c>
      <c r="R133" s="75">
        <f t="shared" si="14"/>
        <v>-0.0789521247509292</v>
      </c>
      <c r="S133" s="80">
        <v>0</v>
      </c>
      <c r="T133" s="60" t="s">
        <v>148</v>
      </c>
    </row>
    <row r="134" s="44" customFormat="1" customHeight="1" spans="1:20">
      <c r="A134" s="60">
        <v>132</v>
      </c>
      <c r="B134" s="61">
        <v>748</v>
      </c>
      <c r="C134" s="62" t="s">
        <v>150</v>
      </c>
      <c r="D134" s="61" t="s">
        <v>99</v>
      </c>
      <c r="E134" s="61" t="s">
        <v>88</v>
      </c>
      <c r="F134" s="60">
        <v>12.13</v>
      </c>
      <c r="G134" s="63" t="s">
        <v>125</v>
      </c>
      <c r="H134" s="64">
        <v>52</v>
      </c>
      <c r="I134" s="66">
        <v>3499.84</v>
      </c>
      <c r="J134" s="66">
        <f t="shared" si="10"/>
        <v>925.007712</v>
      </c>
      <c r="K134" s="74" t="s">
        <v>211</v>
      </c>
      <c r="L134" s="64">
        <v>67.7777777777778</v>
      </c>
      <c r="M134" s="66">
        <v>5782.27222222222</v>
      </c>
      <c r="N134" s="66">
        <v>1598.15111111111</v>
      </c>
      <c r="O134" s="74">
        <f t="shared" si="11"/>
        <v>0.276388078888634</v>
      </c>
      <c r="P134" s="75">
        <f t="shared" si="12"/>
        <v>-0.232786885245902</v>
      </c>
      <c r="Q134" s="75">
        <f t="shared" si="13"/>
        <v>-0.394729292310116</v>
      </c>
      <c r="R134" s="75">
        <f t="shared" si="14"/>
        <v>-0.0120880788886338</v>
      </c>
      <c r="S134" s="79"/>
      <c r="T134" s="60"/>
    </row>
    <row r="135" s="44" customFormat="1" customHeight="1" spans="1:20">
      <c r="A135" s="60">
        <v>133</v>
      </c>
      <c r="B135" s="61">
        <v>748</v>
      </c>
      <c r="C135" s="62" t="s">
        <v>150</v>
      </c>
      <c r="D135" s="61" t="s">
        <v>99</v>
      </c>
      <c r="E135" s="61" t="s">
        <v>88</v>
      </c>
      <c r="F135" s="66">
        <v>12.2</v>
      </c>
      <c r="G135" s="63" t="s">
        <v>125</v>
      </c>
      <c r="H135" s="64">
        <v>69</v>
      </c>
      <c r="I135" s="66">
        <v>6224.2</v>
      </c>
      <c r="J135" s="66">
        <f t="shared" si="10"/>
        <v>1915.18634</v>
      </c>
      <c r="K135" s="74" t="s">
        <v>212</v>
      </c>
      <c r="L135" s="64">
        <v>67.7777777777778</v>
      </c>
      <c r="M135" s="66">
        <v>5782.27222222222</v>
      </c>
      <c r="N135" s="66">
        <v>1598.15111111111</v>
      </c>
      <c r="O135" s="74">
        <f t="shared" si="11"/>
        <v>0.276388078888634</v>
      </c>
      <c r="P135" s="75">
        <f t="shared" si="12"/>
        <v>0.018032786885246</v>
      </c>
      <c r="Q135" s="75">
        <f t="shared" si="13"/>
        <v>0.0764280477974345</v>
      </c>
      <c r="R135" s="75">
        <f t="shared" si="14"/>
        <v>0.0313119211113662</v>
      </c>
      <c r="S135" s="79"/>
      <c r="T135" s="60"/>
    </row>
    <row r="136" s="44" customFormat="1" customHeight="1" spans="1:20">
      <c r="A136" s="60">
        <v>134</v>
      </c>
      <c r="B136" s="61">
        <v>748</v>
      </c>
      <c r="C136" s="62" t="s">
        <v>150</v>
      </c>
      <c r="D136" s="61" t="s">
        <v>99</v>
      </c>
      <c r="E136" s="61" t="s">
        <v>88</v>
      </c>
      <c r="F136" s="60">
        <v>12.27</v>
      </c>
      <c r="G136" s="63" t="s">
        <v>125</v>
      </c>
      <c r="H136" s="64">
        <v>59</v>
      </c>
      <c r="I136" s="66">
        <v>5129.08</v>
      </c>
      <c r="J136" s="66">
        <f t="shared" si="10"/>
        <v>1474.097592</v>
      </c>
      <c r="K136" s="74" t="s">
        <v>121</v>
      </c>
      <c r="L136" s="64">
        <v>67.7777777777778</v>
      </c>
      <c r="M136" s="66">
        <v>5782.27222222222</v>
      </c>
      <c r="N136" s="66">
        <v>1598.15111111111</v>
      </c>
      <c r="O136" s="74">
        <f t="shared" si="11"/>
        <v>0.276388078888634</v>
      </c>
      <c r="P136" s="75">
        <f t="shared" si="12"/>
        <v>-0.129508196721311</v>
      </c>
      <c r="Q136" s="75">
        <f t="shared" si="13"/>
        <v>-0.11296462655492</v>
      </c>
      <c r="R136" s="75">
        <f t="shared" si="14"/>
        <v>0.0110119211113662</v>
      </c>
      <c r="S136" s="79"/>
      <c r="T136" s="60"/>
    </row>
    <row r="137" s="44" customFormat="1" customHeight="1" spans="1:20">
      <c r="A137" s="60">
        <v>135</v>
      </c>
      <c r="B137" s="61">
        <v>349</v>
      </c>
      <c r="C137" s="62" t="s">
        <v>213</v>
      </c>
      <c r="D137" s="61" t="s">
        <v>214</v>
      </c>
      <c r="E137" s="61" t="s">
        <v>37</v>
      </c>
      <c r="F137" s="63">
        <v>12.2</v>
      </c>
      <c r="G137" s="60" t="s">
        <v>215</v>
      </c>
      <c r="H137" s="64">
        <v>57</v>
      </c>
      <c r="I137" s="66">
        <v>4904.23</v>
      </c>
      <c r="J137" s="66">
        <f t="shared" si="10"/>
        <v>1629.185206</v>
      </c>
      <c r="K137" s="74" t="s">
        <v>216</v>
      </c>
      <c r="L137" s="64">
        <v>57.7777777777778</v>
      </c>
      <c r="M137" s="66">
        <v>3832.44555555556</v>
      </c>
      <c r="N137" s="66">
        <v>1135.66666666667</v>
      </c>
      <c r="O137" s="74">
        <f t="shared" si="11"/>
        <v>0.296329497759046</v>
      </c>
      <c r="P137" s="75">
        <f t="shared" si="12"/>
        <v>-0.0134615384615385</v>
      </c>
      <c r="Q137" s="75">
        <f t="shared" si="13"/>
        <v>0.27966070982816</v>
      </c>
      <c r="R137" s="75">
        <f t="shared" si="14"/>
        <v>0.0358705022409538</v>
      </c>
      <c r="S137" s="80"/>
      <c r="T137" s="60"/>
    </row>
    <row r="138" s="44" customFormat="1" customHeight="1" spans="1:20">
      <c r="A138" s="60">
        <v>136</v>
      </c>
      <c r="B138" s="61">
        <v>746</v>
      </c>
      <c r="C138" s="62" t="s">
        <v>140</v>
      </c>
      <c r="D138" s="61" t="s">
        <v>99</v>
      </c>
      <c r="E138" s="61" t="s">
        <v>20</v>
      </c>
      <c r="F138" s="63">
        <v>12.8</v>
      </c>
      <c r="G138" s="63" t="s">
        <v>128</v>
      </c>
      <c r="H138" s="64">
        <v>93</v>
      </c>
      <c r="I138" s="66">
        <v>6054.35</v>
      </c>
      <c r="J138" s="66">
        <f t="shared" si="10"/>
        <v>1660.708205</v>
      </c>
      <c r="K138" s="74" t="s">
        <v>217</v>
      </c>
      <c r="L138" s="64">
        <v>87.6666666666667</v>
      </c>
      <c r="M138" s="66">
        <v>6448.48444444444</v>
      </c>
      <c r="N138" s="66">
        <v>1923.54666666667</v>
      </c>
      <c r="O138" s="74">
        <f t="shared" si="11"/>
        <v>0.29829437959238</v>
      </c>
      <c r="P138" s="75">
        <f t="shared" si="12"/>
        <v>0.0608365019011406</v>
      </c>
      <c r="Q138" s="75">
        <f t="shared" si="13"/>
        <v>-0.0611204768872479</v>
      </c>
      <c r="R138" s="75">
        <f t="shared" si="14"/>
        <v>-0.0239943795923797</v>
      </c>
      <c r="S138" s="79"/>
      <c r="T138" s="60"/>
    </row>
    <row r="139" s="44" customFormat="1" customHeight="1" spans="1:20">
      <c r="A139" s="60">
        <v>137</v>
      </c>
      <c r="B139" s="61">
        <v>746</v>
      </c>
      <c r="C139" s="62" t="s">
        <v>140</v>
      </c>
      <c r="D139" s="61" t="s">
        <v>99</v>
      </c>
      <c r="E139" s="61" t="s">
        <v>20</v>
      </c>
      <c r="F139" s="63">
        <v>12.15</v>
      </c>
      <c r="G139" s="63" t="s">
        <v>128</v>
      </c>
      <c r="H139" s="64">
        <v>126</v>
      </c>
      <c r="I139" s="66">
        <v>7082.13</v>
      </c>
      <c r="J139" s="66">
        <f t="shared" si="10"/>
        <v>1919.965443</v>
      </c>
      <c r="K139" s="74" t="s">
        <v>218</v>
      </c>
      <c r="L139" s="64">
        <v>87.6666666666667</v>
      </c>
      <c r="M139" s="66">
        <v>6448.48444444444</v>
      </c>
      <c r="N139" s="66">
        <v>1923.54666666667</v>
      </c>
      <c r="O139" s="74">
        <f t="shared" si="11"/>
        <v>0.29829437959238</v>
      </c>
      <c r="P139" s="75">
        <f t="shared" si="12"/>
        <v>0.437262357414449</v>
      </c>
      <c r="Q139" s="75">
        <f t="shared" si="13"/>
        <v>0.0982627097908966</v>
      </c>
      <c r="R139" s="75">
        <f t="shared" si="14"/>
        <v>-0.0271943795923796</v>
      </c>
      <c r="S139" s="79"/>
      <c r="T139" s="60"/>
    </row>
    <row r="140" s="44" customFormat="1" customHeight="1" spans="1:20">
      <c r="A140" s="60">
        <v>138</v>
      </c>
      <c r="B140" s="61">
        <v>746</v>
      </c>
      <c r="C140" s="62" t="s">
        <v>140</v>
      </c>
      <c r="D140" s="61" t="s">
        <v>99</v>
      </c>
      <c r="E140" s="61" t="s">
        <v>20</v>
      </c>
      <c r="F140" s="63">
        <v>12.22</v>
      </c>
      <c r="G140" s="63" t="s">
        <v>128</v>
      </c>
      <c r="H140" s="64">
        <v>100</v>
      </c>
      <c r="I140" s="66">
        <v>5889.16</v>
      </c>
      <c r="J140" s="66">
        <f t="shared" si="10"/>
        <v>2033.526948</v>
      </c>
      <c r="K140" s="74" t="s">
        <v>97</v>
      </c>
      <c r="L140" s="64">
        <v>87.6666666666667</v>
      </c>
      <c r="M140" s="66">
        <v>6448.48444444444</v>
      </c>
      <c r="N140" s="66">
        <v>1923.54666666667</v>
      </c>
      <c r="O140" s="74">
        <f t="shared" si="11"/>
        <v>0.29829437959238</v>
      </c>
      <c r="P140" s="75">
        <f t="shared" si="12"/>
        <v>0.140684410646388</v>
      </c>
      <c r="Q140" s="75">
        <f t="shared" si="13"/>
        <v>-0.086737348793067</v>
      </c>
      <c r="R140" s="75">
        <f t="shared" si="14"/>
        <v>0.0470056204076204</v>
      </c>
      <c r="S140" s="79"/>
      <c r="T140" s="60"/>
    </row>
    <row r="141" s="44" customFormat="1" customHeight="1" spans="1:20">
      <c r="A141" s="60">
        <v>139</v>
      </c>
      <c r="B141" s="61">
        <v>746</v>
      </c>
      <c r="C141" s="62" t="s">
        <v>140</v>
      </c>
      <c r="D141" s="61" t="s">
        <v>99</v>
      </c>
      <c r="E141" s="61" t="s">
        <v>20</v>
      </c>
      <c r="F141" s="63">
        <v>12.29</v>
      </c>
      <c r="G141" s="63" t="s">
        <v>128</v>
      </c>
      <c r="H141" s="64">
        <v>92</v>
      </c>
      <c r="I141" s="66">
        <v>6887.51</v>
      </c>
      <c r="J141" s="66">
        <f t="shared" si="10"/>
        <v>1788.686347</v>
      </c>
      <c r="K141" s="74" t="s">
        <v>219</v>
      </c>
      <c r="L141" s="64">
        <v>87.6666666666667</v>
      </c>
      <c r="M141" s="66">
        <v>6448.48444444444</v>
      </c>
      <c r="N141" s="66">
        <v>1923.54666666667</v>
      </c>
      <c r="O141" s="74">
        <f t="shared" si="11"/>
        <v>0.29829437959238</v>
      </c>
      <c r="P141" s="75">
        <f t="shared" si="12"/>
        <v>0.0494296577946767</v>
      </c>
      <c r="Q141" s="75">
        <f t="shared" si="13"/>
        <v>0.0680819748171664</v>
      </c>
      <c r="R141" s="75">
        <f t="shared" si="14"/>
        <v>-0.0385943795923797</v>
      </c>
      <c r="S141" s="79"/>
      <c r="T141" s="60"/>
    </row>
    <row r="142" s="44" customFormat="1" customHeight="1" spans="1:20">
      <c r="A142" s="60">
        <v>140</v>
      </c>
      <c r="B142" s="61">
        <v>391</v>
      </c>
      <c r="C142" s="62" t="s">
        <v>220</v>
      </c>
      <c r="D142" s="61" t="s">
        <v>214</v>
      </c>
      <c r="E142" s="61" t="s">
        <v>37</v>
      </c>
      <c r="F142" s="63">
        <v>12.1</v>
      </c>
      <c r="G142" s="60" t="s">
        <v>221</v>
      </c>
      <c r="H142" s="64">
        <v>79</v>
      </c>
      <c r="I142" s="66">
        <v>5515.67</v>
      </c>
      <c r="J142" s="66">
        <f t="shared" si="10"/>
        <v>1530.598425</v>
      </c>
      <c r="K142" s="74" t="s">
        <v>222</v>
      </c>
      <c r="L142" s="64">
        <v>60.5555555555556</v>
      </c>
      <c r="M142" s="66">
        <v>4596.41444444444</v>
      </c>
      <c r="N142" s="66">
        <v>1484.08666666667</v>
      </c>
      <c r="O142" s="74">
        <f t="shared" si="11"/>
        <v>0.322879210437701</v>
      </c>
      <c r="P142" s="75">
        <f t="shared" si="12"/>
        <v>0.304587155963303</v>
      </c>
      <c r="Q142" s="75">
        <f t="shared" si="13"/>
        <v>0.199994053335776</v>
      </c>
      <c r="R142" s="75">
        <f t="shared" si="14"/>
        <v>-0.0453792104377011</v>
      </c>
      <c r="S142" s="80"/>
      <c r="T142" s="60"/>
    </row>
    <row r="143" s="44" customFormat="1" customHeight="1" spans="1:20">
      <c r="A143" s="60">
        <v>141</v>
      </c>
      <c r="B143" s="61">
        <v>123007</v>
      </c>
      <c r="C143" s="62" t="s">
        <v>209</v>
      </c>
      <c r="D143" s="61" t="s">
        <v>99</v>
      </c>
      <c r="E143" s="61" t="s">
        <v>27</v>
      </c>
      <c r="F143" s="63">
        <v>12.11</v>
      </c>
      <c r="G143" s="60" t="s">
        <v>49</v>
      </c>
      <c r="H143" s="64">
        <v>31</v>
      </c>
      <c r="I143" s="66">
        <v>2855.31</v>
      </c>
      <c r="J143" s="66">
        <f t="shared" si="10"/>
        <v>882.005259</v>
      </c>
      <c r="K143" s="74" t="s">
        <v>184</v>
      </c>
      <c r="L143" s="64">
        <v>29.875</v>
      </c>
      <c r="M143" s="66">
        <v>1243.99875</v>
      </c>
      <c r="N143" s="66">
        <v>341.5425</v>
      </c>
      <c r="O143" s="74">
        <f t="shared" si="11"/>
        <v>0.274552124750929</v>
      </c>
      <c r="P143" s="76">
        <f t="shared" si="12"/>
        <v>0.0376569037656904</v>
      </c>
      <c r="Q143" s="76">
        <f t="shared" si="13"/>
        <v>1.2952675796499</v>
      </c>
      <c r="R143" s="75">
        <f t="shared" si="14"/>
        <v>0.0343478752490708</v>
      </c>
      <c r="S143" s="80">
        <v>0</v>
      </c>
      <c r="T143" s="60" t="s">
        <v>92</v>
      </c>
    </row>
    <row r="144" s="44" customFormat="1" customHeight="1" spans="1:20">
      <c r="A144" s="60">
        <v>142</v>
      </c>
      <c r="B144" s="61">
        <v>123007</v>
      </c>
      <c r="C144" s="62" t="s">
        <v>209</v>
      </c>
      <c r="D144" s="61" t="s">
        <v>99</v>
      </c>
      <c r="E144" s="61" t="s">
        <v>27</v>
      </c>
      <c r="F144" s="63">
        <v>12.18</v>
      </c>
      <c r="G144" s="60" t="s">
        <v>49</v>
      </c>
      <c r="H144" s="64">
        <v>28</v>
      </c>
      <c r="I144" s="66">
        <v>1762.47</v>
      </c>
      <c r="J144" s="66">
        <f t="shared" si="10"/>
        <v>380.517273</v>
      </c>
      <c r="K144" s="74" t="s">
        <v>223</v>
      </c>
      <c r="L144" s="64">
        <v>29.875</v>
      </c>
      <c r="M144" s="66">
        <v>1243.99875</v>
      </c>
      <c r="N144" s="66">
        <v>341.5425</v>
      </c>
      <c r="O144" s="74">
        <f t="shared" si="11"/>
        <v>0.274552124750929</v>
      </c>
      <c r="P144" s="75">
        <f t="shared" si="12"/>
        <v>-0.0627615062761506</v>
      </c>
      <c r="Q144" s="76">
        <f t="shared" si="13"/>
        <v>0.416777950942475</v>
      </c>
      <c r="R144" s="75">
        <f t="shared" si="14"/>
        <v>-0.0586521247509292</v>
      </c>
      <c r="S144" s="79">
        <v>0</v>
      </c>
      <c r="T144" s="60" t="s">
        <v>103</v>
      </c>
    </row>
    <row r="145" s="44" customFormat="1" customHeight="1" spans="1:20">
      <c r="A145" s="60">
        <v>143</v>
      </c>
      <c r="B145" s="61">
        <v>123007</v>
      </c>
      <c r="C145" s="62" t="s">
        <v>209</v>
      </c>
      <c r="D145" s="61" t="s">
        <v>99</v>
      </c>
      <c r="E145" s="61" t="s">
        <v>27</v>
      </c>
      <c r="F145" s="63">
        <v>12.25</v>
      </c>
      <c r="G145" s="60" t="s">
        <v>49</v>
      </c>
      <c r="H145" s="64">
        <v>28</v>
      </c>
      <c r="I145" s="66">
        <v>1682.31</v>
      </c>
      <c r="J145" s="66">
        <f t="shared" si="10"/>
        <v>387.099531</v>
      </c>
      <c r="K145" s="74" t="s">
        <v>224</v>
      </c>
      <c r="L145" s="64">
        <v>29.875</v>
      </c>
      <c r="M145" s="66">
        <v>1243.99875</v>
      </c>
      <c r="N145" s="66">
        <v>341.5425</v>
      </c>
      <c r="O145" s="74">
        <f t="shared" si="11"/>
        <v>0.274552124750929</v>
      </c>
      <c r="P145" s="75">
        <f t="shared" si="12"/>
        <v>-0.0627615062761506</v>
      </c>
      <c r="Q145" s="75">
        <f t="shared" si="13"/>
        <v>0.35234058715895</v>
      </c>
      <c r="R145" s="75">
        <f t="shared" si="14"/>
        <v>-0.0444521247509292</v>
      </c>
      <c r="S145" s="79"/>
      <c r="T145" s="60"/>
    </row>
    <row r="146" s="44" customFormat="1" customHeight="1" spans="1:20">
      <c r="A146" s="60">
        <v>144</v>
      </c>
      <c r="B146" s="61">
        <v>123007</v>
      </c>
      <c r="C146" s="62" t="s">
        <v>209</v>
      </c>
      <c r="D146" s="61" t="s">
        <v>99</v>
      </c>
      <c r="E146" s="61" t="s">
        <v>27</v>
      </c>
      <c r="F146" s="60">
        <v>12.5</v>
      </c>
      <c r="G146" s="60" t="s">
        <v>49</v>
      </c>
      <c r="H146" s="64">
        <v>30</v>
      </c>
      <c r="I146" s="66">
        <v>1133.23</v>
      </c>
      <c r="J146" s="66">
        <f t="shared" si="10"/>
        <v>400.936774</v>
      </c>
      <c r="K146" s="74" t="s">
        <v>225</v>
      </c>
      <c r="L146" s="64">
        <v>29.875</v>
      </c>
      <c r="M146" s="66">
        <v>1243.99875</v>
      </c>
      <c r="N146" s="66">
        <v>341.5425</v>
      </c>
      <c r="O146" s="74">
        <f t="shared" si="11"/>
        <v>0.274552124750929</v>
      </c>
      <c r="P146" s="75">
        <f t="shared" si="12"/>
        <v>0.00418410041841004</v>
      </c>
      <c r="Q146" s="75">
        <f t="shared" si="13"/>
        <v>-0.0890424930089359</v>
      </c>
      <c r="R146" s="75">
        <f t="shared" si="14"/>
        <v>0.0792478752490708</v>
      </c>
      <c r="S146" s="79"/>
      <c r="T146" s="60"/>
    </row>
    <row r="147" s="44" customFormat="1" customHeight="1" spans="1:20">
      <c r="A147" s="60">
        <v>145</v>
      </c>
      <c r="B147" s="61">
        <v>123007</v>
      </c>
      <c r="C147" s="62" t="s">
        <v>209</v>
      </c>
      <c r="D147" s="61" t="s">
        <v>99</v>
      </c>
      <c r="E147" s="61" t="s">
        <v>27</v>
      </c>
      <c r="F147" s="60">
        <v>12.12</v>
      </c>
      <c r="G147" s="60" t="s">
        <v>49</v>
      </c>
      <c r="H147" s="64">
        <v>21</v>
      </c>
      <c r="I147" s="66">
        <v>1090.5</v>
      </c>
      <c r="J147" s="66">
        <f t="shared" si="10"/>
        <v>416.24385</v>
      </c>
      <c r="K147" s="74" t="s">
        <v>226</v>
      </c>
      <c r="L147" s="64">
        <v>29.875</v>
      </c>
      <c r="M147" s="66">
        <v>1243.99875</v>
      </c>
      <c r="N147" s="66">
        <v>341.5425</v>
      </c>
      <c r="O147" s="74">
        <f t="shared" si="11"/>
        <v>0.274552124750929</v>
      </c>
      <c r="P147" s="75">
        <f t="shared" si="12"/>
        <v>-0.297071129707113</v>
      </c>
      <c r="Q147" s="75">
        <f t="shared" si="13"/>
        <v>-0.123391402121586</v>
      </c>
      <c r="R147" s="75">
        <f t="shared" si="14"/>
        <v>0.107147875249071</v>
      </c>
      <c r="S147" s="79"/>
      <c r="T147" s="60"/>
    </row>
    <row r="148" s="44" customFormat="1" customHeight="1" spans="1:20">
      <c r="A148" s="60">
        <v>146</v>
      </c>
      <c r="B148" s="61">
        <v>123007</v>
      </c>
      <c r="C148" s="62" t="s">
        <v>209</v>
      </c>
      <c r="D148" s="61" t="s">
        <v>99</v>
      </c>
      <c r="E148" s="61" t="s">
        <v>27</v>
      </c>
      <c r="F148" s="60">
        <v>12.19</v>
      </c>
      <c r="G148" s="60" t="s">
        <v>49</v>
      </c>
      <c r="H148" s="64">
        <v>36</v>
      </c>
      <c r="I148" s="66">
        <v>1352.64</v>
      </c>
      <c r="J148" s="66">
        <f t="shared" si="10"/>
        <v>400.516704</v>
      </c>
      <c r="K148" s="74">
        <v>0.2961</v>
      </c>
      <c r="L148" s="64">
        <v>29.875</v>
      </c>
      <c r="M148" s="66">
        <v>1243.99875</v>
      </c>
      <c r="N148" s="66">
        <v>341.5425</v>
      </c>
      <c r="O148" s="74">
        <f t="shared" si="11"/>
        <v>0.274552124750929</v>
      </c>
      <c r="P148" s="75">
        <f t="shared" si="12"/>
        <v>0.205020920502092</v>
      </c>
      <c r="Q148" s="75">
        <f t="shared" si="13"/>
        <v>0.0873322822872612</v>
      </c>
      <c r="R148" s="75">
        <f t="shared" si="14"/>
        <v>0.0215478752490708</v>
      </c>
      <c r="S148" s="79"/>
      <c r="T148" s="60"/>
    </row>
    <row r="149" s="44" customFormat="1" customHeight="1" spans="1:20">
      <c r="A149" s="60">
        <v>147</v>
      </c>
      <c r="B149" s="61">
        <v>123007</v>
      </c>
      <c r="C149" s="62" t="s">
        <v>209</v>
      </c>
      <c r="D149" s="61" t="s">
        <v>99</v>
      </c>
      <c r="E149" s="61" t="s">
        <v>27</v>
      </c>
      <c r="F149" s="60">
        <v>12.26</v>
      </c>
      <c r="G149" s="60" t="s">
        <v>49</v>
      </c>
      <c r="H149" s="64">
        <v>21</v>
      </c>
      <c r="I149" s="66">
        <v>567.33</v>
      </c>
      <c r="J149" s="66">
        <f t="shared" si="10"/>
        <v>181.885998</v>
      </c>
      <c r="K149" s="74" t="s">
        <v>227</v>
      </c>
      <c r="L149" s="64">
        <v>29.875</v>
      </c>
      <c r="M149" s="66">
        <v>1243.99875</v>
      </c>
      <c r="N149" s="66">
        <v>341.5425</v>
      </c>
      <c r="O149" s="74">
        <f t="shared" si="11"/>
        <v>0.274552124750929</v>
      </c>
      <c r="P149" s="75">
        <f t="shared" si="12"/>
        <v>-0.297071129707113</v>
      </c>
      <c r="Q149" s="75">
        <f t="shared" si="13"/>
        <v>-0.543946487084493</v>
      </c>
      <c r="R149" s="75">
        <f t="shared" si="14"/>
        <v>0.0460478752490708</v>
      </c>
      <c r="S149" s="79"/>
      <c r="T149" s="60"/>
    </row>
    <row r="150" s="44" customFormat="1" customHeight="1" spans="1:20">
      <c r="A150" s="60">
        <v>148</v>
      </c>
      <c r="B150" s="61">
        <v>578</v>
      </c>
      <c r="C150" s="62" t="s">
        <v>228</v>
      </c>
      <c r="D150" s="61" t="s">
        <v>214</v>
      </c>
      <c r="E150" s="61" t="s">
        <v>20</v>
      </c>
      <c r="F150" s="60">
        <v>12.4</v>
      </c>
      <c r="G150" s="60" t="s">
        <v>229</v>
      </c>
      <c r="H150" s="64">
        <v>93</v>
      </c>
      <c r="I150" s="66">
        <v>5611.34</v>
      </c>
      <c r="J150" s="66">
        <f t="shared" si="10"/>
        <v>2076.1958</v>
      </c>
      <c r="K150" s="74" t="s">
        <v>230</v>
      </c>
      <c r="L150" s="64">
        <v>105.666666666667</v>
      </c>
      <c r="M150" s="66">
        <v>8291.48111111111</v>
      </c>
      <c r="N150" s="66">
        <v>2126.62666666667</v>
      </c>
      <c r="O150" s="74">
        <f t="shared" si="11"/>
        <v>0.256483327667098</v>
      </c>
      <c r="P150" s="75">
        <f t="shared" si="12"/>
        <v>-0.1198738170347</v>
      </c>
      <c r="Q150" s="75">
        <f t="shared" si="13"/>
        <v>-0.323240332480472</v>
      </c>
      <c r="R150" s="75">
        <f t="shared" si="14"/>
        <v>0.113516672332902</v>
      </c>
      <c r="S150" s="79"/>
      <c r="T150" s="60"/>
    </row>
    <row r="151" s="44" customFormat="1" customHeight="1" spans="1:20">
      <c r="A151" s="60">
        <v>149</v>
      </c>
      <c r="B151" s="61">
        <v>391</v>
      </c>
      <c r="C151" s="62" t="s">
        <v>220</v>
      </c>
      <c r="D151" s="61" t="s">
        <v>214</v>
      </c>
      <c r="E151" s="61" t="s">
        <v>37</v>
      </c>
      <c r="F151" s="63">
        <v>12.8</v>
      </c>
      <c r="G151" s="60" t="s">
        <v>221</v>
      </c>
      <c r="H151" s="64">
        <v>86</v>
      </c>
      <c r="I151" s="66">
        <v>5792.41</v>
      </c>
      <c r="J151" s="66">
        <f t="shared" si="10"/>
        <v>1829.243078</v>
      </c>
      <c r="K151" s="74" t="s">
        <v>231</v>
      </c>
      <c r="L151" s="64">
        <v>60.5555555555556</v>
      </c>
      <c r="M151" s="66">
        <v>4596.41444444444</v>
      </c>
      <c r="N151" s="66">
        <v>1484.08666666667</v>
      </c>
      <c r="O151" s="74">
        <f t="shared" si="11"/>
        <v>0.322879210437701</v>
      </c>
      <c r="P151" s="75">
        <f t="shared" si="12"/>
        <v>0.420183486238532</v>
      </c>
      <c r="Q151" s="75">
        <f t="shared" si="13"/>
        <v>0.260201852990241</v>
      </c>
      <c r="R151" s="75">
        <f t="shared" si="14"/>
        <v>-0.00707921043770116</v>
      </c>
      <c r="S151" s="80"/>
      <c r="T151" s="60"/>
    </row>
    <row r="152" s="44" customFormat="1" customHeight="1" spans="1:20">
      <c r="A152" s="60">
        <v>150</v>
      </c>
      <c r="B152" s="61">
        <v>391</v>
      </c>
      <c r="C152" s="62" t="s">
        <v>220</v>
      </c>
      <c r="D152" s="61" t="s">
        <v>214</v>
      </c>
      <c r="E152" s="61" t="s">
        <v>37</v>
      </c>
      <c r="F152" s="63">
        <v>12.15</v>
      </c>
      <c r="G152" s="60" t="s">
        <v>221</v>
      </c>
      <c r="H152" s="64">
        <v>70</v>
      </c>
      <c r="I152" s="66">
        <v>7424.48</v>
      </c>
      <c r="J152" s="66">
        <f t="shared" si="10"/>
        <v>2109.294768</v>
      </c>
      <c r="K152" s="74" t="s">
        <v>232</v>
      </c>
      <c r="L152" s="64">
        <v>60.5555555555556</v>
      </c>
      <c r="M152" s="66">
        <v>4596.41444444444</v>
      </c>
      <c r="N152" s="66">
        <v>1484.08666666667</v>
      </c>
      <c r="O152" s="74">
        <f t="shared" si="11"/>
        <v>0.322879210437701</v>
      </c>
      <c r="P152" s="76">
        <f t="shared" si="12"/>
        <v>0.155963302752294</v>
      </c>
      <c r="Q152" s="76">
        <f t="shared" si="13"/>
        <v>0.615276448574771</v>
      </c>
      <c r="R152" s="75">
        <f t="shared" si="14"/>
        <v>-0.0387792104377011</v>
      </c>
      <c r="S152" s="80">
        <v>0</v>
      </c>
      <c r="T152" s="60" t="s">
        <v>92</v>
      </c>
    </row>
    <row r="153" s="44" customFormat="1" customHeight="1" spans="1:20">
      <c r="A153" s="60">
        <v>151</v>
      </c>
      <c r="B153" s="61">
        <v>391</v>
      </c>
      <c r="C153" s="62" t="s">
        <v>220</v>
      </c>
      <c r="D153" s="61" t="s">
        <v>214</v>
      </c>
      <c r="E153" s="61" t="s">
        <v>37</v>
      </c>
      <c r="F153" s="63">
        <v>12.22</v>
      </c>
      <c r="G153" s="60" t="s">
        <v>221</v>
      </c>
      <c r="H153" s="64">
        <v>72</v>
      </c>
      <c r="I153" s="66">
        <v>3958.44</v>
      </c>
      <c r="J153" s="66">
        <f t="shared" si="10"/>
        <v>1500.24876</v>
      </c>
      <c r="K153" s="74" t="s">
        <v>233</v>
      </c>
      <c r="L153" s="64">
        <v>60.5555555555556</v>
      </c>
      <c r="M153" s="66">
        <v>4596.41444444444</v>
      </c>
      <c r="N153" s="66">
        <v>1484.08666666667</v>
      </c>
      <c r="O153" s="74">
        <f t="shared" si="11"/>
        <v>0.322879210437701</v>
      </c>
      <c r="P153" s="75">
        <f t="shared" si="12"/>
        <v>0.188990825688073</v>
      </c>
      <c r="Q153" s="75">
        <f t="shared" si="13"/>
        <v>-0.138798285523523</v>
      </c>
      <c r="R153" s="75">
        <f t="shared" si="14"/>
        <v>0.0561207895622989</v>
      </c>
      <c r="S153" s="79"/>
      <c r="T153" s="60"/>
    </row>
    <row r="154" s="44" customFormat="1" customHeight="1" spans="1:20">
      <c r="A154" s="60">
        <v>152</v>
      </c>
      <c r="B154" s="61">
        <v>391</v>
      </c>
      <c r="C154" s="62" t="s">
        <v>220</v>
      </c>
      <c r="D154" s="61" t="s">
        <v>214</v>
      </c>
      <c r="E154" s="61" t="s">
        <v>37</v>
      </c>
      <c r="F154" s="63">
        <v>12.29</v>
      </c>
      <c r="G154" s="60" t="s">
        <v>221</v>
      </c>
      <c r="H154" s="64">
        <v>71</v>
      </c>
      <c r="I154" s="66">
        <v>5293.14</v>
      </c>
      <c r="J154" s="66">
        <f t="shared" si="10"/>
        <v>1657.282134</v>
      </c>
      <c r="K154" s="74" t="s">
        <v>234</v>
      </c>
      <c r="L154" s="64">
        <v>60.5555555555556</v>
      </c>
      <c r="M154" s="66">
        <v>4596.41444444444</v>
      </c>
      <c r="N154" s="66">
        <v>1484.08666666667</v>
      </c>
      <c r="O154" s="74">
        <f t="shared" si="11"/>
        <v>0.322879210437701</v>
      </c>
      <c r="P154" s="75">
        <f t="shared" si="12"/>
        <v>0.172477064220183</v>
      </c>
      <c r="Q154" s="75">
        <f t="shared" si="13"/>
        <v>0.151580229323678</v>
      </c>
      <c r="R154" s="75">
        <f t="shared" si="14"/>
        <v>-0.00977921043770114</v>
      </c>
      <c r="S154" s="79"/>
      <c r="T154" s="60"/>
    </row>
    <row r="155" s="44" customFormat="1" customHeight="1" spans="1:20">
      <c r="A155" s="60">
        <v>153</v>
      </c>
      <c r="B155" s="61">
        <v>581</v>
      </c>
      <c r="C155" s="62" t="s">
        <v>235</v>
      </c>
      <c r="D155" s="61" t="s">
        <v>214</v>
      </c>
      <c r="E155" s="61" t="s">
        <v>56</v>
      </c>
      <c r="F155" s="63">
        <v>12.1</v>
      </c>
      <c r="G155" s="60" t="s">
        <v>215</v>
      </c>
      <c r="H155" s="64">
        <v>127</v>
      </c>
      <c r="I155" s="66">
        <v>7642.93</v>
      </c>
      <c r="J155" s="66">
        <f t="shared" si="10"/>
        <v>1882.453659</v>
      </c>
      <c r="K155" s="74" t="s">
        <v>236</v>
      </c>
      <c r="L155" s="64">
        <v>122.444444444444</v>
      </c>
      <c r="M155" s="66">
        <v>8199.86333333333</v>
      </c>
      <c r="N155" s="66">
        <v>2162.98111111111</v>
      </c>
      <c r="O155" s="74">
        <f t="shared" si="11"/>
        <v>0.263782580658187</v>
      </c>
      <c r="P155" s="75">
        <f t="shared" si="12"/>
        <v>0.0372050816696915</v>
      </c>
      <c r="Q155" s="75">
        <f t="shared" si="13"/>
        <v>-0.0679198311841784</v>
      </c>
      <c r="R155" s="75">
        <f t="shared" si="14"/>
        <v>-0.0174825806581871</v>
      </c>
      <c r="S155" s="79"/>
      <c r="T155" s="60"/>
    </row>
    <row r="156" s="44" customFormat="1" customHeight="1" spans="1:20">
      <c r="A156" s="60">
        <v>154</v>
      </c>
      <c r="B156" s="61">
        <v>581</v>
      </c>
      <c r="C156" s="62" t="s">
        <v>235</v>
      </c>
      <c r="D156" s="61" t="s">
        <v>214</v>
      </c>
      <c r="E156" s="61" t="s">
        <v>56</v>
      </c>
      <c r="F156" s="63">
        <v>12.8</v>
      </c>
      <c r="G156" s="60" t="s">
        <v>215</v>
      </c>
      <c r="H156" s="64">
        <v>100</v>
      </c>
      <c r="I156" s="66">
        <v>7405</v>
      </c>
      <c r="J156" s="66">
        <f t="shared" si="10"/>
        <v>2412.549</v>
      </c>
      <c r="K156" s="74" t="s">
        <v>237</v>
      </c>
      <c r="L156" s="64">
        <v>122.444444444444</v>
      </c>
      <c r="M156" s="66">
        <v>8199.86333333333</v>
      </c>
      <c r="N156" s="66">
        <v>2162.98111111111</v>
      </c>
      <c r="O156" s="74">
        <f t="shared" si="11"/>
        <v>0.263782580658187</v>
      </c>
      <c r="P156" s="75">
        <f t="shared" si="12"/>
        <v>-0.183303085299456</v>
      </c>
      <c r="Q156" s="75">
        <f t="shared" si="13"/>
        <v>-0.0969361684483361</v>
      </c>
      <c r="R156" s="75">
        <f t="shared" si="14"/>
        <v>0.0620174193418129</v>
      </c>
      <c r="S156" s="79"/>
      <c r="T156" s="60"/>
    </row>
    <row r="157" s="44" customFormat="1" customHeight="1" spans="1:20">
      <c r="A157" s="60">
        <v>155</v>
      </c>
      <c r="B157" s="61">
        <v>581</v>
      </c>
      <c r="C157" s="62" t="s">
        <v>235</v>
      </c>
      <c r="D157" s="61" t="s">
        <v>214</v>
      </c>
      <c r="E157" s="61" t="s">
        <v>56</v>
      </c>
      <c r="F157" s="63">
        <v>12.15</v>
      </c>
      <c r="G157" s="60" t="s">
        <v>215</v>
      </c>
      <c r="H157" s="64">
        <v>148</v>
      </c>
      <c r="I157" s="66">
        <v>9151.19</v>
      </c>
      <c r="J157" s="66">
        <f t="shared" si="10"/>
        <v>2597.107722</v>
      </c>
      <c r="K157" s="74" t="s">
        <v>238</v>
      </c>
      <c r="L157" s="64">
        <v>122.444444444444</v>
      </c>
      <c r="M157" s="66">
        <v>8199.86333333333</v>
      </c>
      <c r="N157" s="66">
        <v>2162.98111111111</v>
      </c>
      <c r="O157" s="74">
        <f t="shared" si="11"/>
        <v>0.263782580658187</v>
      </c>
      <c r="P157" s="75">
        <f t="shared" si="12"/>
        <v>0.208711433756806</v>
      </c>
      <c r="Q157" s="75">
        <f t="shared" si="13"/>
        <v>0.116017380777484</v>
      </c>
      <c r="R157" s="75">
        <f t="shared" si="14"/>
        <v>0.0200174193418129</v>
      </c>
      <c r="S157" s="80"/>
      <c r="T157" s="60"/>
    </row>
    <row r="158" s="44" customFormat="1" customHeight="1" spans="1:20">
      <c r="A158" s="60">
        <v>156</v>
      </c>
      <c r="B158" s="61">
        <v>581</v>
      </c>
      <c r="C158" s="62" t="s">
        <v>235</v>
      </c>
      <c r="D158" s="61" t="s">
        <v>214</v>
      </c>
      <c r="E158" s="61" t="s">
        <v>56</v>
      </c>
      <c r="F158" s="63">
        <v>12.22</v>
      </c>
      <c r="G158" s="60" t="s">
        <v>215</v>
      </c>
      <c r="H158" s="64">
        <v>107</v>
      </c>
      <c r="I158" s="66">
        <v>6205.25</v>
      </c>
      <c r="J158" s="66">
        <f t="shared" si="10"/>
        <v>1073.50825</v>
      </c>
      <c r="K158" s="74" t="s">
        <v>239</v>
      </c>
      <c r="L158" s="64">
        <v>122.444444444444</v>
      </c>
      <c r="M158" s="66">
        <v>8199.86333333333</v>
      </c>
      <c r="N158" s="66">
        <v>2162.98111111111</v>
      </c>
      <c r="O158" s="74">
        <f t="shared" si="11"/>
        <v>0.263782580658187</v>
      </c>
      <c r="P158" s="75">
        <f t="shared" si="12"/>
        <v>-0.126134301270417</v>
      </c>
      <c r="Q158" s="75">
        <f t="shared" si="13"/>
        <v>-0.243249582614995</v>
      </c>
      <c r="R158" s="75">
        <f t="shared" si="14"/>
        <v>-0.0907825806581871</v>
      </c>
      <c r="S158" s="79"/>
      <c r="T158" s="60"/>
    </row>
    <row r="159" s="44" customFormat="1" customHeight="1" spans="1:20">
      <c r="A159" s="60">
        <v>157</v>
      </c>
      <c r="B159" s="61">
        <v>581</v>
      </c>
      <c r="C159" s="62" t="s">
        <v>235</v>
      </c>
      <c r="D159" s="61" t="s">
        <v>214</v>
      </c>
      <c r="E159" s="61" t="s">
        <v>56</v>
      </c>
      <c r="F159" s="63">
        <v>12.29</v>
      </c>
      <c r="G159" s="60" t="s">
        <v>215</v>
      </c>
      <c r="H159" s="64">
        <v>112</v>
      </c>
      <c r="I159" s="66">
        <v>7502.16</v>
      </c>
      <c r="J159" s="66">
        <f t="shared" si="10"/>
        <v>1594.209</v>
      </c>
      <c r="K159" s="74" t="s">
        <v>240</v>
      </c>
      <c r="L159" s="64">
        <v>122.444444444444</v>
      </c>
      <c r="M159" s="66">
        <v>8199.86333333333</v>
      </c>
      <c r="N159" s="66">
        <v>2162.98111111111</v>
      </c>
      <c r="O159" s="74">
        <f t="shared" si="11"/>
        <v>0.263782580658187</v>
      </c>
      <c r="P159" s="75">
        <f t="shared" si="12"/>
        <v>-0.0852994555353902</v>
      </c>
      <c r="Q159" s="75">
        <f t="shared" si="13"/>
        <v>-0.085087190477565</v>
      </c>
      <c r="R159" s="75">
        <f t="shared" si="14"/>
        <v>-0.0512825806581871</v>
      </c>
      <c r="S159" s="79"/>
      <c r="T159" s="60"/>
    </row>
    <row r="160" s="44" customFormat="1" customHeight="1" spans="1:20">
      <c r="A160" s="60">
        <v>158</v>
      </c>
      <c r="B160" s="61">
        <v>585</v>
      </c>
      <c r="C160" s="62" t="s">
        <v>241</v>
      </c>
      <c r="D160" s="61" t="s">
        <v>214</v>
      </c>
      <c r="E160" s="61" t="s">
        <v>56</v>
      </c>
      <c r="F160" s="63">
        <v>12.1</v>
      </c>
      <c r="G160" s="60" t="s">
        <v>242</v>
      </c>
      <c r="H160" s="64">
        <v>144</v>
      </c>
      <c r="I160" s="66">
        <v>10739.89</v>
      </c>
      <c r="J160" s="66">
        <f t="shared" si="10"/>
        <v>3145.713781</v>
      </c>
      <c r="K160" s="74" t="s">
        <v>243</v>
      </c>
      <c r="L160" s="64">
        <v>117.5</v>
      </c>
      <c r="M160" s="66">
        <v>7739.9975</v>
      </c>
      <c r="N160" s="66">
        <v>2139.06375</v>
      </c>
      <c r="O160" s="74">
        <f t="shared" si="11"/>
        <v>0.276364914846549</v>
      </c>
      <c r="P160" s="76">
        <f t="shared" si="12"/>
        <v>0.225531914893617</v>
      </c>
      <c r="Q160" s="76">
        <f t="shared" si="13"/>
        <v>0.387583135524268</v>
      </c>
      <c r="R160" s="75">
        <f t="shared" si="14"/>
        <v>0.0165350851534513</v>
      </c>
      <c r="S160" s="80">
        <f>(J160-N160)*0.1</f>
        <v>100.6650031</v>
      </c>
      <c r="T160" s="60"/>
    </row>
    <row r="161" s="44" customFormat="1" customHeight="1" spans="1:20">
      <c r="A161" s="60">
        <v>159</v>
      </c>
      <c r="B161" s="61">
        <v>107728</v>
      </c>
      <c r="C161" s="62" t="s">
        <v>160</v>
      </c>
      <c r="D161" s="61" t="s">
        <v>99</v>
      </c>
      <c r="E161" s="61" t="s">
        <v>88</v>
      </c>
      <c r="F161" s="63">
        <v>12.9</v>
      </c>
      <c r="G161" s="63" t="s">
        <v>161</v>
      </c>
      <c r="H161" s="64">
        <v>59</v>
      </c>
      <c r="I161" s="66">
        <v>4835.61</v>
      </c>
      <c r="J161" s="66">
        <f t="shared" si="10"/>
        <v>1384.435143</v>
      </c>
      <c r="K161" s="74" t="s">
        <v>244</v>
      </c>
      <c r="L161" s="64">
        <v>56.1111111111111</v>
      </c>
      <c r="M161" s="66">
        <v>4778.37666666667</v>
      </c>
      <c r="N161" s="66">
        <v>1203.72555555556</v>
      </c>
      <c r="O161" s="74">
        <f t="shared" si="11"/>
        <v>0.251910981390937</v>
      </c>
      <c r="P161" s="75">
        <f t="shared" si="12"/>
        <v>0.0514851485148514</v>
      </c>
      <c r="Q161" s="75">
        <f t="shared" si="13"/>
        <v>0.011977568393171</v>
      </c>
      <c r="R161" s="75">
        <f t="shared" si="14"/>
        <v>0.0343890186090627</v>
      </c>
      <c r="S161" s="79"/>
      <c r="T161" s="60"/>
    </row>
    <row r="162" s="44" customFormat="1" customHeight="1" spans="1:20">
      <c r="A162" s="60">
        <v>160</v>
      </c>
      <c r="B162" s="61">
        <v>107728</v>
      </c>
      <c r="C162" s="62" t="s">
        <v>160</v>
      </c>
      <c r="D162" s="61" t="s">
        <v>99</v>
      </c>
      <c r="E162" s="61" t="s">
        <v>88</v>
      </c>
      <c r="F162" s="63">
        <v>12.16</v>
      </c>
      <c r="G162" s="63" t="s">
        <v>161</v>
      </c>
      <c r="H162" s="64">
        <v>54</v>
      </c>
      <c r="I162" s="66">
        <v>5053.09</v>
      </c>
      <c r="J162" s="66">
        <f t="shared" si="10"/>
        <v>1109.658564</v>
      </c>
      <c r="K162" s="74" t="s">
        <v>245</v>
      </c>
      <c r="L162" s="64">
        <v>56.1111111111111</v>
      </c>
      <c r="M162" s="66">
        <v>4778.37666666667</v>
      </c>
      <c r="N162" s="66">
        <v>1203.72555555556</v>
      </c>
      <c r="O162" s="74">
        <f t="shared" si="11"/>
        <v>0.251910981390937</v>
      </c>
      <c r="P162" s="75">
        <f t="shared" si="12"/>
        <v>-0.0376237623762377</v>
      </c>
      <c r="Q162" s="75">
        <f t="shared" si="13"/>
        <v>0.0574909331132678</v>
      </c>
      <c r="R162" s="75">
        <f t="shared" si="14"/>
        <v>-0.0323109813909373</v>
      </c>
      <c r="S162" s="79"/>
      <c r="T162" s="60"/>
    </row>
    <row r="163" s="44" customFormat="1" customHeight="1" spans="1:20">
      <c r="A163" s="60">
        <v>161</v>
      </c>
      <c r="B163" s="61">
        <v>107728</v>
      </c>
      <c r="C163" s="62" t="s">
        <v>160</v>
      </c>
      <c r="D163" s="61" t="s">
        <v>99</v>
      </c>
      <c r="E163" s="61" t="s">
        <v>88</v>
      </c>
      <c r="F163" s="63">
        <v>12.23</v>
      </c>
      <c r="G163" s="63" t="s">
        <v>161</v>
      </c>
      <c r="H163" s="64">
        <v>70</v>
      </c>
      <c r="I163" s="66">
        <v>5212.7</v>
      </c>
      <c r="J163" s="66">
        <f t="shared" si="10"/>
        <v>1618.02208</v>
      </c>
      <c r="K163" s="74" t="s">
        <v>246</v>
      </c>
      <c r="L163" s="64">
        <v>56.1111111111111</v>
      </c>
      <c r="M163" s="66">
        <v>4778.37666666667</v>
      </c>
      <c r="N163" s="66">
        <v>1203.72555555556</v>
      </c>
      <c r="O163" s="74">
        <f t="shared" si="11"/>
        <v>0.251910981390937</v>
      </c>
      <c r="P163" s="75">
        <f t="shared" si="12"/>
        <v>0.247524752475247</v>
      </c>
      <c r="Q163" s="75">
        <f t="shared" si="13"/>
        <v>0.0908934903276077</v>
      </c>
      <c r="R163" s="75">
        <f t="shared" si="14"/>
        <v>0.0584890186090627</v>
      </c>
      <c r="S163" s="79"/>
      <c r="T163" s="60"/>
    </row>
    <row r="164" s="44" customFormat="1" customHeight="1" spans="1:20">
      <c r="A164" s="60">
        <v>162</v>
      </c>
      <c r="B164" s="61">
        <v>598</v>
      </c>
      <c r="C164" s="62" t="s">
        <v>247</v>
      </c>
      <c r="D164" s="61" t="s">
        <v>214</v>
      </c>
      <c r="E164" s="61" t="s">
        <v>88</v>
      </c>
      <c r="F164" s="63">
        <v>12.2</v>
      </c>
      <c r="G164" s="60" t="s">
        <v>248</v>
      </c>
      <c r="H164" s="64">
        <v>107</v>
      </c>
      <c r="I164" s="66">
        <v>6010.6</v>
      </c>
      <c r="J164" s="66">
        <f t="shared" si="10"/>
        <v>1835.03618</v>
      </c>
      <c r="K164" s="74" t="s">
        <v>205</v>
      </c>
      <c r="L164" s="64">
        <v>106.222222222222</v>
      </c>
      <c r="M164" s="66">
        <v>5925.61888888889</v>
      </c>
      <c r="N164" s="66">
        <v>1954.01444444444</v>
      </c>
      <c r="O164" s="74">
        <f t="shared" si="11"/>
        <v>0.329757023035756</v>
      </c>
      <c r="P164" s="75">
        <f t="shared" si="12"/>
        <v>0.00732217573221751</v>
      </c>
      <c r="Q164" s="75">
        <f t="shared" si="13"/>
        <v>0.0143413055588943</v>
      </c>
      <c r="R164" s="75">
        <f t="shared" si="14"/>
        <v>-0.024457023035756</v>
      </c>
      <c r="S164" s="79"/>
      <c r="T164" s="60"/>
    </row>
    <row r="165" s="44" customFormat="1" customHeight="1" spans="1:20">
      <c r="A165" s="60">
        <v>163</v>
      </c>
      <c r="B165" s="61">
        <v>578</v>
      </c>
      <c r="C165" s="62" t="s">
        <v>228</v>
      </c>
      <c r="D165" s="61" t="s">
        <v>214</v>
      </c>
      <c r="E165" s="61" t="s">
        <v>20</v>
      </c>
      <c r="F165" s="60">
        <v>12.11</v>
      </c>
      <c r="G165" s="60" t="s">
        <v>229</v>
      </c>
      <c r="H165" s="64">
        <v>112</v>
      </c>
      <c r="I165" s="66">
        <v>7620.63</v>
      </c>
      <c r="J165" s="66">
        <f t="shared" si="10"/>
        <v>2337.247221</v>
      </c>
      <c r="K165" s="74" t="s">
        <v>249</v>
      </c>
      <c r="L165" s="64">
        <v>105.666666666667</v>
      </c>
      <c r="M165" s="66">
        <v>8291.48111111111</v>
      </c>
      <c r="N165" s="66">
        <v>2126.62666666667</v>
      </c>
      <c r="O165" s="74">
        <f t="shared" si="11"/>
        <v>0.256483327667098</v>
      </c>
      <c r="P165" s="75">
        <f t="shared" si="12"/>
        <v>0.0599369085173501</v>
      </c>
      <c r="Q165" s="75">
        <f t="shared" si="13"/>
        <v>-0.0809084772818368</v>
      </c>
      <c r="R165" s="75">
        <f t="shared" si="14"/>
        <v>0.0502166723329018</v>
      </c>
      <c r="S165" s="79"/>
      <c r="T165" s="60"/>
    </row>
    <row r="166" s="44" customFormat="1" customHeight="1" spans="1:20">
      <c r="A166" s="60">
        <v>164</v>
      </c>
      <c r="B166" s="61">
        <v>578</v>
      </c>
      <c r="C166" s="62" t="s">
        <v>228</v>
      </c>
      <c r="D166" s="61" t="s">
        <v>214</v>
      </c>
      <c r="E166" s="61" t="s">
        <v>20</v>
      </c>
      <c r="F166" s="60">
        <v>12.18</v>
      </c>
      <c r="G166" s="60" t="s">
        <v>229</v>
      </c>
      <c r="H166" s="64">
        <v>97</v>
      </c>
      <c r="I166" s="66">
        <v>6197.64</v>
      </c>
      <c r="J166" s="66">
        <f t="shared" si="10"/>
        <v>1837.60026</v>
      </c>
      <c r="K166" s="74" t="s">
        <v>85</v>
      </c>
      <c r="L166" s="64">
        <v>105.666666666667</v>
      </c>
      <c r="M166" s="66">
        <v>8291.48111111111</v>
      </c>
      <c r="N166" s="66">
        <v>2126.62666666667</v>
      </c>
      <c r="O166" s="74">
        <f t="shared" si="11"/>
        <v>0.256483327667098</v>
      </c>
      <c r="P166" s="75">
        <f t="shared" si="12"/>
        <v>-0.082018927444795</v>
      </c>
      <c r="Q166" s="75">
        <f t="shared" si="13"/>
        <v>-0.252529202328548</v>
      </c>
      <c r="R166" s="75">
        <f t="shared" si="14"/>
        <v>0.0400166723329018</v>
      </c>
      <c r="S166" s="79"/>
      <c r="T166" s="60"/>
    </row>
    <row r="167" s="44" customFormat="1" customHeight="1" spans="1:20">
      <c r="A167" s="60">
        <v>165</v>
      </c>
      <c r="B167" s="61">
        <v>578</v>
      </c>
      <c r="C167" s="62" t="s">
        <v>228</v>
      </c>
      <c r="D167" s="61" t="s">
        <v>214</v>
      </c>
      <c r="E167" s="61" t="s">
        <v>20</v>
      </c>
      <c r="F167" s="60">
        <v>12.25</v>
      </c>
      <c r="G167" s="60" t="s">
        <v>229</v>
      </c>
      <c r="H167" s="64">
        <v>104</v>
      </c>
      <c r="I167" s="66">
        <v>10517.37</v>
      </c>
      <c r="J167" s="66">
        <f t="shared" si="10"/>
        <v>2577.807387</v>
      </c>
      <c r="K167" s="74" t="s">
        <v>250</v>
      </c>
      <c r="L167" s="64">
        <v>105.666666666667</v>
      </c>
      <c r="M167" s="66">
        <v>8291.48111111111</v>
      </c>
      <c r="N167" s="66">
        <v>2126.62666666667</v>
      </c>
      <c r="O167" s="74">
        <f t="shared" si="11"/>
        <v>0.256483327667098</v>
      </c>
      <c r="P167" s="75">
        <f t="shared" si="12"/>
        <v>-0.0157728706624606</v>
      </c>
      <c r="Q167" s="75">
        <f t="shared" si="13"/>
        <v>0.268454918857146</v>
      </c>
      <c r="R167" s="75">
        <f t="shared" si="14"/>
        <v>-0.0113833276670982</v>
      </c>
      <c r="S167" s="80"/>
      <c r="T167" s="60"/>
    </row>
    <row r="168" s="44" customFormat="1" customHeight="1" spans="1:20">
      <c r="A168" s="60">
        <v>166</v>
      </c>
      <c r="B168" s="61">
        <v>724</v>
      </c>
      <c r="C168" s="62" t="s">
        <v>251</v>
      </c>
      <c r="D168" s="61" t="s">
        <v>214</v>
      </c>
      <c r="E168" s="61" t="s">
        <v>20</v>
      </c>
      <c r="F168" s="60">
        <v>12.4</v>
      </c>
      <c r="G168" s="60" t="s">
        <v>242</v>
      </c>
      <c r="H168" s="64">
        <v>94</v>
      </c>
      <c r="I168" s="66">
        <v>8726.23</v>
      </c>
      <c r="J168" s="66">
        <f t="shared" si="10"/>
        <v>3144.060669</v>
      </c>
      <c r="K168" s="74" t="s">
        <v>252</v>
      </c>
      <c r="L168" s="64">
        <v>94.4444444444444</v>
      </c>
      <c r="M168" s="66">
        <v>7423.03333333333</v>
      </c>
      <c r="N168" s="66">
        <v>2340.37888888889</v>
      </c>
      <c r="O168" s="74">
        <f t="shared" si="11"/>
        <v>0.315286054068942</v>
      </c>
      <c r="P168" s="75">
        <f t="shared" si="12"/>
        <v>-0.00470588235294116</v>
      </c>
      <c r="Q168" s="75">
        <f t="shared" si="13"/>
        <v>0.175561203640919</v>
      </c>
      <c r="R168" s="75">
        <f t="shared" si="14"/>
        <v>0.0450139459310585</v>
      </c>
      <c r="S168" s="79"/>
      <c r="T168" s="60"/>
    </row>
    <row r="169" s="44" customFormat="1" customHeight="1" spans="1:20">
      <c r="A169" s="60">
        <v>167</v>
      </c>
      <c r="B169" s="61">
        <v>724</v>
      </c>
      <c r="C169" s="62" t="s">
        <v>251</v>
      </c>
      <c r="D169" s="61" t="s">
        <v>214</v>
      </c>
      <c r="E169" s="61" t="s">
        <v>20</v>
      </c>
      <c r="F169" s="60">
        <v>12.11</v>
      </c>
      <c r="G169" s="60" t="s">
        <v>242</v>
      </c>
      <c r="H169" s="64">
        <v>146</v>
      </c>
      <c r="I169" s="66">
        <v>12675.99</v>
      </c>
      <c r="J169" s="66">
        <f t="shared" si="10"/>
        <v>3335.052969</v>
      </c>
      <c r="K169" s="74" t="s">
        <v>253</v>
      </c>
      <c r="L169" s="64">
        <v>94.4444444444444</v>
      </c>
      <c r="M169" s="66">
        <v>7423.03333333333</v>
      </c>
      <c r="N169" s="66">
        <v>2340.37888888889</v>
      </c>
      <c r="O169" s="74">
        <f t="shared" si="11"/>
        <v>0.315286054068942</v>
      </c>
      <c r="P169" s="76">
        <f t="shared" si="12"/>
        <v>0.545882352941176</v>
      </c>
      <c r="Q169" s="76">
        <f t="shared" si="13"/>
        <v>0.707656348931928</v>
      </c>
      <c r="R169" s="75">
        <f t="shared" si="14"/>
        <v>-0.0521860540689416</v>
      </c>
      <c r="S169" s="80">
        <v>0</v>
      </c>
      <c r="T169" s="60" t="s">
        <v>92</v>
      </c>
    </row>
    <row r="170" s="44" customFormat="1" customHeight="1" spans="1:20">
      <c r="A170" s="60">
        <v>168</v>
      </c>
      <c r="B170" s="61">
        <v>724</v>
      </c>
      <c r="C170" s="62" t="s">
        <v>251</v>
      </c>
      <c r="D170" s="61" t="s">
        <v>214</v>
      </c>
      <c r="E170" s="61" t="s">
        <v>20</v>
      </c>
      <c r="F170" s="60">
        <v>12.18</v>
      </c>
      <c r="G170" s="60" t="s">
        <v>242</v>
      </c>
      <c r="H170" s="64">
        <v>96</v>
      </c>
      <c r="I170" s="66">
        <v>6307.09</v>
      </c>
      <c r="J170" s="66">
        <f t="shared" si="10"/>
        <v>1923.66245</v>
      </c>
      <c r="K170" s="74" t="s">
        <v>254</v>
      </c>
      <c r="L170" s="64">
        <v>94.4444444444444</v>
      </c>
      <c r="M170" s="66">
        <v>7423.03333333333</v>
      </c>
      <c r="N170" s="66">
        <v>2340.37888888889</v>
      </c>
      <c r="O170" s="74">
        <f t="shared" si="11"/>
        <v>0.315286054068942</v>
      </c>
      <c r="P170" s="75">
        <f t="shared" si="12"/>
        <v>0.0164705882352941</v>
      </c>
      <c r="Q170" s="75">
        <f t="shared" si="13"/>
        <v>-0.150335217857929</v>
      </c>
      <c r="R170" s="75">
        <f t="shared" si="14"/>
        <v>-0.0102860540689416</v>
      </c>
      <c r="S170" s="79"/>
      <c r="T170" s="60"/>
    </row>
    <row r="171" s="44" customFormat="1" customHeight="1" spans="1:20">
      <c r="A171" s="60">
        <v>169</v>
      </c>
      <c r="B171" s="61">
        <v>724</v>
      </c>
      <c r="C171" s="62" t="s">
        <v>251</v>
      </c>
      <c r="D171" s="61" t="s">
        <v>214</v>
      </c>
      <c r="E171" s="61" t="s">
        <v>20</v>
      </c>
      <c r="F171" s="60">
        <v>12.25</v>
      </c>
      <c r="G171" s="60" t="s">
        <v>242</v>
      </c>
      <c r="H171" s="64">
        <v>92</v>
      </c>
      <c r="I171" s="66">
        <v>6812.81</v>
      </c>
      <c r="J171" s="66">
        <f t="shared" si="10"/>
        <v>1917.124734</v>
      </c>
      <c r="K171" s="74" t="s">
        <v>255</v>
      </c>
      <c r="L171" s="64">
        <v>94.4444444444444</v>
      </c>
      <c r="M171" s="66">
        <v>7423.03333333333</v>
      </c>
      <c r="N171" s="66">
        <v>2340.37888888889</v>
      </c>
      <c r="O171" s="74">
        <f t="shared" si="11"/>
        <v>0.315286054068942</v>
      </c>
      <c r="P171" s="75">
        <f t="shared" si="12"/>
        <v>-0.0258823529411765</v>
      </c>
      <c r="Q171" s="75">
        <f t="shared" si="13"/>
        <v>-0.0822067348927438</v>
      </c>
      <c r="R171" s="75">
        <f t="shared" si="14"/>
        <v>-0.0338860540689416</v>
      </c>
      <c r="S171" s="79"/>
      <c r="T171" s="60"/>
    </row>
    <row r="172" s="44" customFormat="1" customHeight="1" spans="1:20">
      <c r="A172" s="60">
        <v>170</v>
      </c>
      <c r="B172" s="61">
        <v>744</v>
      </c>
      <c r="C172" s="62" t="s">
        <v>256</v>
      </c>
      <c r="D172" s="61" t="s">
        <v>214</v>
      </c>
      <c r="E172" s="61" t="s">
        <v>56</v>
      </c>
      <c r="F172" s="60">
        <v>12.4</v>
      </c>
      <c r="G172" s="60" t="s">
        <v>257</v>
      </c>
      <c r="H172" s="64">
        <v>119</v>
      </c>
      <c r="I172" s="66">
        <v>10636.64</v>
      </c>
      <c r="J172" s="66">
        <f t="shared" si="10"/>
        <v>3312.249696</v>
      </c>
      <c r="K172" s="74" t="s">
        <v>258</v>
      </c>
      <c r="L172" s="64">
        <v>76</v>
      </c>
      <c r="M172" s="66">
        <v>6715.21</v>
      </c>
      <c r="N172" s="66">
        <v>2081.34</v>
      </c>
      <c r="O172" s="74">
        <f t="shared" si="11"/>
        <v>0.309944141731979</v>
      </c>
      <c r="P172" s="76">
        <f t="shared" si="12"/>
        <v>0.565789473684211</v>
      </c>
      <c r="Q172" s="76">
        <f t="shared" si="13"/>
        <v>0.583962377944993</v>
      </c>
      <c r="R172" s="75">
        <f t="shared" si="14"/>
        <v>0.00145585826802141</v>
      </c>
      <c r="S172" s="80">
        <f>(J172-N172)*0.2</f>
        <v>246.1819392</v>
      </c>
      <c r="T172" s="60"/>
    </row>
    <row r="173" s="44" customFormat="1" customHeight="1" spans="1:20">
      <c r="A173" s="60">
        <v>171</v>
      </c>
      <c r="B173" s="61">
        <v>585</v>
      </c>
      <c r="C173" s="62" t="s">
        <v>241</v>
      </c>
      <c r="D173" s="61" t="s">
        <v>214</v>
      </c>
      <c r="E173" s="61" t="s">
        <v>56</v>
      </c>
      <c r="F173" s="63">
        <v>12.8</v>
      </c>
      <c r="G173" s="60" t="s">
        <v>242</v>
      </c>
      <c r="H173" s="64">
        <v>129</v>
      </c>
      <c r="I173" s="66">
        <v>7867.06</v>
      </c>
      <c r="J173" s="66">
        <f t="shared" si="10"/>
        <v>2502.511786</v>
      </c>
      <c r="K173" s="74" t="s">
        <v>259</v>
      </c>
      <c r="L173" s="64">
        <v>117.5</v>
      </c>
      <c r="M173" s="66">
        <v>7739.9975</v>
      </c>
      <c r="N173" s="66">
        <v>2139.06375</v>
      </c>
      <c r="O173" s="74">
        <f t="shared" si="11"/>
        <v>0.276364914846549</v>
      </c>
      <c r="P173" s="75">
        <f t="shared" si="12"/>
        <v>0.0978723404255319</v>
      </c>
      <c r="Q173" s="75">
        <f t="shared" si="13"/>
        <v>0.0164163489716889</v>
      </c>
      <c r="R173" s="75">
        <f t="shared" si="14"/>
        <v>0.0417350851534513</v>
      </c>
      <c r="S173" s="79"/>
      <c r="T173" s="60"/>
    </row>
    <row r="174" s="44" customFormat="1" customHeight="1" spans="1:20">
      <c r="A174" s="60">
        <v>172</v>
      </c>
      <c r="B174" s="61">
        <v>585</v>
      </c>
      <c r="C174" s="62" t="s">
        <v>241</v>
      </c>
      <c r="D174" s="61" t="s">
        <v>214</v>
      </c>
      <c r="E174" s="61" t="s">
        <v>56</v>
      </c>
      <c r="F174" s="63">
        <v>12.15</v>
      </c>
      <c r="G174" s="60" t="s">
        <v>242</v>
      </c>
      <c r="H174" s="64">
        <v>109</v>
      </c>
      <c r="I174" s="66">
        <v>14266.75</v>
      </c>
      <c r="J174" s="66">
        <f t="shared" si="10"/>
        <v>4124.517425</v>
      </c>
      <c r="K174" s="74" t="s">
        <v>260</v>
      </c>
      <c r="L174" s="64">
        <v>117.5</v>
      </c>
      <c r="M174" s="66">
        <v>7739.9975</v>
      </c>
      <c r="N174" s="66">
        <v>2139.06375</v>
      </c>
      <c r="O174" s="74">
        <f t="shared" si="11"/>
        <v>0.276364914846549</v>
      </c>
      <c r="P174" s="75">
        <f t="shared" si="12"/>
        <v>-0.0723404255319149</v>
      </c>
      <c r="Q174" s="76">
        <f t="shared" si="13"/>
        <v>0.843249949370139</v>
      </c>
      <c r="R174" s="75">
        <f t="shared" si="14"/>
        <v>0.0127350851534513</v>
      </c>
      <c r="S174" s="81">
        <v>0</v>
      </c>
      <c r="T174" s="60" t="s">
        <v>103</v>
      </c>
    </row>
    <row r="175" s="44" customFormat="1" customHeight="1" spans="1:20">
      <c r="A175" s="60">
        <v>173</v>
      </c>
      <c r="B175" s="61">
        <v>585</v>
      </c>
      <c r="C175" s="62" t="s">
        <v>241</v>
      </c>
      <c r="D175" s="61" t="s">
        <v>214</v>
      </c>
      <c r="E175" s="61" t="s">
        <v>56</v>
      </c>
      <c r="F175" s="63">
        <v>12.22</v>
      </c>
      <c r="G175" s="60" t="s">
        <v>242</v>
      </c>
      <c r="H175" s="64">
        <v>97</v>
      </c>
      <c r="I175" s="66">
        <v>7459.3</v>
      </c>
      <c r="J175" s="66">
        <f t="shared" si="10"/>
        <v>1998.34647</v>
      </c>
      <c r="K175" s="74">
        <v>0.2679</v>
      </c>
      <c r="L175" s="64">
        <v>117.5</v>
      </c>
      <c r="M175" s="66">
        <v>7739.9975</v>
      </c>
      <c r="N175" s="66">
        <v>2139.06375</v>
      </c>
      <c r="O175" s="74">
        <f t="shared" si="11"/>
        <v>0.276364914846549</v>
      </c>
      <c r="P175" s="75">
        <f t="shared" si="12"/>
        <v>-0.174468085106383</v>
      </c>
      <c r="Q175" s="75">
        <f t="shared" si="13"/>
        <v>-0.0362658385871572</v>
      </c>
      <c r="R175" s="75">
        <f t="shared" si="14"/>
        <v>-0.00846491484654865</v>
      </c>
      <c r="S175" s="79"/>
      <c r="T175" s="60"/>
    </row>
    <row r="176" s="44" customFormat="1" customHeight="1" spans="1:20">
      <c r="A176" s="60">
        <v>174</v>
      </c>
      <c r="B176" s="61">
        <v>585</v>
      </c>
      <c r="C176" s="62" t="s">
        <v>241</v>
      </c>
      <c r="D176" s="61" t="s">
        <v>214</v>
      </c>
      <c r="E176" s="61" t="s">
        <v>56</v>
      </c>
      <c r="F176" s="63">
        <v>12.29</v>
      </c>
      <c r="G176" s="60" t="s">
        <v>242</v>
      </c>
      <c r="H176" s="64">
        <v>133</v>
      </c>
      <c r="I176" s="66">
        <v>11336.3</v>
      </c>
      <c r="J176" s="66">
        <f t="shared" si="10"/>
        <v>2458.84347</v>
      </c>
      <c r="K176" s="74" t="s">
        <v>261</v>
      </c>
      <c r="L176" s="64">
        <v>117.5</v>
      </c>
      <c r="M176" s="66">
        <v>7739.9975</v>
      </c>
      <c r="N176" s="66">
        <v>2139.06375</v>
      </c>
      <c r="O176" s="74">
        <f t="shared" si="11"/>
        <v>0.276364914846549</v>
      </c>
      <c r="P176" s="76">
        <f t="shared" si="12"/>
        <v>0.131914893617021</v>
      </c>
      <c r="Q176" s="76">
        <f t="shared" si="13"/>
        <v>0.464638715968577</v>
      </c>
      <c r="R176" s="75">
        <f t="shared" si="14"/>
        <v>-0.0594649148465487</v>
      </c>
      <c r="S176" s="80">
        <f>(J176-N176)*0.2</f>
        <v>63.955944</v>
      </c>
      <c r="T176" s="60"/>
    </row>
    <row r="177" s="44" customFormat="1" customHeight="1" spans="1:20">
      <c r="A177" s="60">
        <v>175</v>
      </c>
      <c r="B177" s="61">
        <v>747</v>
      </c>
      <c r="C177" s="62" t="s">
        <v>262</v>
      </c>
      <c r="D177" s="61" t="s">
        <v>214</v>
      </c>
      <c r="E177" s="61" t="s">
        <v>56</v>
      </c>
      <c r="F177" s="63">
        <v>12.1</v>
      </c>
      <c r="G177" s="60" t="s">
        <v>263</v>
      </c>
      <c r="H177" s="64">
        <v>67</v>
      </c>
      <c r="I177" s="66">
        <v>11151.81</v>
      </c>
      <c r="J177" s="66">
        <f t="shared" si="10"/>
        <v>2045.241954</v>
      </c>
      <c r="K177" s="74" t="s">
        <v>264</v>
      </c>
      <c r="L177" s="64">
        <v>68</v>
      </c>
      <c r="M177" s="66">
        <v>6892.99444444444</v>
      </c>
      <c r="N177" s="66">
        <v>1451.63333333333</v>
      </c>
      <c r="O177" s="74">
        <f t="shared" si="11"/>
        <v>0.210595459641391</v>
      </c>
      <c r="P177" s="75">
        <f t="shared" si="12"/>
        <v>-0.0147058823529412</v>
      </c>
      <c r="Q177" s="76">
        <f t="shared" si="13"/>
        <v>0.617846944441982</v>
      </c>
      <c r="R177" s="75">
        <f t="shared" si="14"/>
        <v>-0.0271954596413911</v>
      </c>
      <c r="S177" s="81">
        <v>0</v>
      </c>
      <c r="T177" s="60" t="s">
        <v>103</v>
      </c>
    </row>
    <row r="178" s="44" customFormat="1" customHeight="1" spans="1:20">
      <c r="A178" s="60">
        <v>176</v>
      </c>
      <c r="B178" s="61">
        <v>744</v>
      </c>
      <c r="C178" s="62" t="s">
        <v>256</v>
      </c>
      <c r="D178" s="61" t="s">
        <v>214</v>
      </c>
      <c r="E178" s="61" t="s">
        <v>56</v>
      </c>
      <c r="F178" s="60">
        <v>12.11</v>
      </c>
      <c r="G178" s="60" t="s">
        <v>257</v>
      </c>
      <c r="H178" s="64">
        <v>94</v>
      </c>
      <c r="I178" s="66">
        <v>11069.33</v>
      </c>
      <c r="J178" s="66">
        <f t="shared" si="10"/>
        <v>2926.730852</v>
      </c>
      <c r="K178" s="74" t="s">
        <v>265</v>
      </c>
      <c r="L178" s="64">
        <v>76</v>
      </c>
      <c r="M178" s="66">
        <v>6715.21</v>
      </c>
      <c r="N178" s="66">
        <v>2081.34</v>
      </c>
      <c r="O178" s="74">
        <f t="shared" si="11"/>
        <v>0.309944141731979</v>
      </c>
      <c r="P178" s="76">
        <f t="shared" si="12"/>
        <v>0.236842105263158</v>
      </c>
      <c r="Q178" s="76">
        <f t="shared" si="13"/>
        <v>0.648396699433078</v>
      </c>
      <c r="R178" s="75">
        <f t="shared" si="14"/>
        <v>-0.0455441417319786</v>
      </c>
      <c r="S178" s="80">
        <v>0</v>
      </c>
      <c r="T178" s="60" t="s">
        <v>92</v>
      </c>
    </row>
    <row r="179" s="44" customFormat="1" customHeight="1" spans="1:20">
      <c r="A179" s="60">
        <v>177</v>
      </c>
      <c r="B179" s="61">
        <v>744</v>
      </c>
      <c r="C179" s="62" t="s">
        <v>256</v>
      </c>
      <c r="D179" s="61" t="s">
        <v>214</v>
      </c>
      <c r="E179" s="61" t="s">
        <v>56</v>
      </c>
      <c r="F179" s="60">
        <v>12.18</v>
      </c>
      <c r="G179" s="60" t="s">
        <v>257</v>
      </c>
      <c r="H179" s="64">
        <v>110</v>
      </c>
      <c r="I179" s="66">
        <v>8923.8</v>
      </c>
      <c r="J179" s="66">
        <f t="shared" si="10"/>
        <v>3087.6348</v>
      </c>
      <c r="K179" s="74" t="s">
        <v>266</v>
      </c>
      <c r="L179" s="64">
        <v>76</v>
      </c>
      <c r="M179" s="66">
        <v>6715.21</v>
      </c>
      <c r="N179" s="66">
        <v>2081.34</v>
      </c>
      <c r="O179" s="74">
        <f t="shared" si="11"/>
        <v>0.309944141731979</v>
      </c>
      <c r="P179" s="76">
        <f t="shared" si="12"/>
        <v>0.447368421052632</v>
      </c>
      <c r="Q179" s="76">
        <f t="shared" si="13"/>
        <v>0.32889366080882</v>
      </c>
      <c r="R179" s="75">
        <f t="shared" si="14"/>
        <v>0.0360558582680214</v>
      </c>
      <c r="S179" s="80">
        <f>(J179-N179)*0.1</f>
        <v>100.62948</v>
      </c>
      <c r="T179" s="60"/>
    </row>
    <row r="180" s="44" customFormat="1" customHeight="1" spans="1:20">
      <c r="A180" s="60">
        <v>178</v>
      </c>
      <c r="B180" s="61">
        <v>744</v>
      </c>
      <c r="C180" s="62" t="s">
        <v>256</v>
      </c>
      <c r="D180" s="61" t="s">
        <v>214</v>
      </c>
      <c r="E180" s="61" t="s">
        <v>56</v>
      </c>
      <c r="F180" s="60">
        <v>12.25</v>
      </c>
      <c r="G180" s="60" t="s">
        <v>257</v>
      </c>
      <c r="H180" s="64">
        <v>100</v>
      </c>
      <c r="I180" s="66">
        <v>14709.31</v>
      </c>
      <c r="J180" s="66">
        <f t="shared" si="10"/>
        <v>3995.048596</v>
      </c>
      <c r="K180" s="74" t="s">
        <v>267</v>
      </c>
      <c r="L180" s="64">
        <v>76</v>
      </c>
      <c r="M180" s="66">
        <v>6715.21</v>
      </c>
      <c r="N180" s="66">
        <v>2081.34</v>
      </c>
      <c r="O180" s="74">
        <f t="shared" si="11"/>
        <v>0.309944141731979</v>
      </c>
      <c r="P180" s="76">
        <f t="shared" si="12"/>
        <v>0.315789473684211</v>
      </c>
      <c r="Q180" s="76">
        <f t="shared" si="13"/>
        <v>1.1904467619032</v>
      </c>
      <c r="R180" s="75">
        <f t="shared" si="14"/>
        <v>-0.0383441417319786</v>
      </c>
      <c r="S180" s="80">
        <v>0</v>
      </c>
      <c r="T180" s="60" t="s">
        <v>62</v>
      </c>
    </row>
    <row r="181" s="44" customFormat="1" customHeight="1" spans="1:20">
      <c r="A181" s="60">
        <v>179</v>
      </c>
      <c r="B181" s="61">
        <v>753</v>
      </c>
      <c r="C181" s="62" t="s">
        <v>268</v>
      </c>
      <c r="D181" s="61" t="s">
        <v>214</v>
      </c>
      <c r="E181" s="61" t="s">
        <v>27</v>
      </c>
      <c r="F181" s="60">
        <v>12.4</v>
      </c>
      <c r="G181" s="60" t="s">
        <v>269</v>
      </c>
      <c r="H181" s="64">
        <v>36</v>
      </c>
      <c r="I181" s="66">
        <v>2361.9</v>
      </c>
      <c r="J181" s="66">
        <f t="shared" si="10"/>
        <v>854.06304</v>
      </c>
      <c r="K181" s="74" t="s">
        <v>270</v>
      </c>
      <c r="L181" s="64">
        <v>30.5555555555556</v>
      </c>
      <c r="M181" s="66">
        <v>1687.36222222222</v>
      </c>
      <c r="N181" s="66">
        <v>564.9</v>
      </c>
      <c r="O181" s="74">
        <f t="shared" si="11"/>
        <v>0.334782889269642</v>
      </c>
      <c r="P181" s="75">
        <f t="shared" si="12"/>
        <v>0.178181818181818</v>
      </c>
      <c r="Q181" s="75">
        <f t="shared" si="13"/>
        <v>0.399758729272382</v>
      </c>
      <c r="R181" s="75">
        <f t="shared" si="14"/>
        <v>0.0268171107303575</v>
      </c>
      <c r="S181" s="80"/>
      <c r="T181" s="60"/>
    </row>
    <row r="182" s="44" customFormat="1" customHeight="1" spans="1:20">
      <c r="A182" s="60">
        <v>180</v>
      </c>
      <c r="B182" s="61">
        <v>754</v>
      </c>
      <c r="C182" s="62" t="s">
        <v>68</v>
      </c>
      <c r="D182" s="61" t="s">
        <v>19</v>
      </c>
      <c r="E182" s="61" t="s">
        <v>37</v>
      </c>
      <c r="F182" s="65">
        <v>12.1</v>
      </c>
      <c r="G182" s="63" t="s">
        <v>64</v>
      </c>
      <c r="H182" s="64">
        <v>63</v>
      </c>
      <c r="I182" s="66">
        <v>3768.66</v>
      </c>
      <c r="J182" s="66">
        <f t="shared" si="10"/>
        <v>998.318034</v>
      </c>
      <c r="K182" s="74" t="s">
        <v>271</v>
      </c>
      <c r="L182" s="64">
        <v>54.8888888888889</v>
      </c>
      <c r="M182" s="66">
        <v>3336.74666666667</v>
      </c>
      <c r="N182" s="66">
        <v>1092.40888888889</v>
      </c>
      <c r="O182" s="74">
        <f t="shared" si="11"/>
        <v>0.327387421946593</v>
      </c>
      <c r="P182" s="75">
        <f t="shared" si="12"/>
        <v>0.147773279352227</v>
      </c>
      <c r="Q182" s="75">
        <f t="shared" si="13"/>
        <v>0.1294414519532</v>
      </c>
      <c r="R182" s="75">
        <f t="shared" si="14"/>
        <v>-0.0624874219465933</v>
      </c>
      <c r="S182" s="79"/>
      <c r="T182" s="60"/>
    </row>
    <row r="183" s="44" customFormat="1" customHeight="1" spans="1:20">
      <c r="A183" s="60">
        <v>181</v>
      </c>
      <c r="B183" s="61">
        <v>754</v>
      </c>
      <c r="C183" s="62" t="s">
        <v>68</v>
      </c>
      <c r="D183" s="61" t="s">
        <v>19</v>
      </c>
      <c r="E183" s="61" t="s">
        <v>37</v>
      </c>
      <c r="F183" s="63">
        <v>12.17</v>
      </c>
      <c r="G183" s="63" t="s">
        <v>64</v>
      </c>
      <c r="H183" s="64">
        <v>52</v>
      </c>
      <c r="I183" s="66">
        <v>3799.08</v>
      </c>
      <c r="J183" s="66">
        <f t="shared" si="10"/>
        <v>953.948988</v>
      </c>
      <c r="K183" s="74" t="s">
        <v>272</v>
      </c>
      <c r="L183" s="64">
        <v>54.8888888888889</v>
      </c>
      <c r="M183" s="66">
        <v>3336.74666666667</v>
      </c>
      <c r="N183" s="66">
        <v>1092.40888888889</v>
      </c>
      <c r="O183" s="74">
        <f t="shared" si="11"/>
        <v>0.327387421946593</v>
      </c>
      <c r="P183" s="75">
        <f t="shared" si="12"/>
        <v>-0.0526315789473684</v>
      </c>
      <c r="Q183" s="75">
        <f t="shared" si="13"/>
        <v>0.138558116488715</v>
      </c>
      <c r="R183" s="75">
        <f t="shared" si="14"/>
        <v>-0.0762874219465933</v>
      </c>
      <c r="S183" s="79"/>
      <c r="T183" s="60"/>
    </row>
    <row r="184" s="44" customFormat="1" customHeight="1" spans="1:20">
      <c r="A184" s="60">
        <v>182</v>
      </c>
      <c r="B184" s="61">
        <v>754</v>
      </c>
      <c r="C184" s="62" t="s">
        <v>68</v>
      </c>
      <c r="D184" s="61" t="s">
        <v>19</v>
      </c>
      <c r="E184" s="61" t="s">
        <v>37</v>
      </c>
      <c r="F184" s="63">
        <v>12.24</v>
      </c>
      <c r="G184" s="63" t="s">
        <v>64</v>
      </c>
      <c r="H184" s="64">
        <v>86</v>
      </c>
      <c r="I184" s="66">
        <v>5628.35</v>
      </c>
      <c r="J184" s="66">
        <f t="shared" si="10"/>
        <v>1756.0452</v>
      </c>
      <c r="K184" s="74" t="s">
        <v>273</v>
      </c>
      <c r="L184" s="64">
        <v>54.8888888888889</v>
      </c>
      <c r="M184" s="66">
        <v>3336.74666666667</v>
      </c>
      <c r="N184" s="66">
        <v>1092.40888888889</v>
      </c>
      <c r="O184" s="74">
        <f t="shared" si="11"/>
        <v>0.327387421946593</v>
      </c>
      <c r="P184" s="76">
        <f t="shared" si="12"/>
        <v>0.566801619433199</v>
      </c>
      <c r="Q184" s="76">
        <f t="shared" si="13"/>
        <v>0.686777739594655</v>
      </c>
      <c r="R184" s="75">
        <f t="shared" si="14"/>
        <v>-0.0153874219465933</v>
      </c>
      <c r="S184" s="80">
        <v>0</v>
      </c>
      <c r="T184" s="60" t="s">
        <v>62</v>
      </c>
    </row>
    <row r="185" s="44" customFormat="1" customHeight="1" spans="1:20">
      <c r="A185" s="60">
        <v>183</v>
      </c>
      <c r="B185" s="61">
        <v>102479</v>
      </c>
      <c r="C185" s="62" t="s">
        <v>274</v>
      </c>
      <c r="D185" s="61" t="s">
        <v>214</v>
      </c>
      <c r="E185" s="61" t="s">
        <v>37</v>
      </c>
      <c r="F185" s="63">
        <v>12.3</v>
      </c>
      <c r="G185" s="60" t="s">
        <v>275</v>
      </c>
      <c r="H185" s="64">
        <v>83</v>
      </c>
      <c r="I185" s="66">
        <v>3604.85</v>
      </c>
      <c r="J185" s="66">
        <f t="shared" si="10"/>
        <v>1286.570965</v>
      </c>
      <c r="K185" s="74" t="s">
        <v>276</v>
      </c>
      <c r="L185" s="64">
        <v>61.1111111111111</v>
      </c>
      <c r="M185" s="66">
        <v>3910.32222222222</v>
      </c>
      <c r="N185" s="66">
        <v>1304.09444444444</v>
      </c>
      <c r="O185" s="74">
        <f t="shared" si="11"/>
        <v>0.333500507204578</v>
      </c>
      <c r="P185" s="75">
        <f t="shared" si="12"/>
        <v>0.358181818181818</v>
      </c>
      <c r="Q185" s="75">
        <f t="shared" si="13"/>
        <v>-0.0781194502300181</v>
      </c>
      <c r="R185" s="75">
        <f t="shared" si="14"/>
        <v>0.0233994927954218</v>
      </c>
      <c r="S185" s="79"/>
      <c r="T185" s="60"/>
    </row>
    <row r="186" s="44" customFormat="1" customHeight="1" spans="1:20">
      <c r="A186" s="60">
        <v>184</v>
      </c>
      <c r="B186" s="61">
        <v>349</v>
      </c>
      <c r="C186" s="62" t="s">
        <v>213</v>
      </c>
      <c r="D186" s="61" t="s">
        <v>214</v>
      </c>
      <c r="E186" s="61" t="s">
        <v>37</v>
      </c>
      <c r="F186" s="60">
        <v>12.13</v>
      </c>
      <c r="G186" s="60" t="s">
        <v>215</v>
      </c>
      <c r="H186" s="64">
        <v>76</v>
      </c>
      <c r="I186" s="66">
        <v>3655.01</v>
      </c>
      <c r="J186" s="66">
        <f t="shared" si="10"/>
        <v>1014.630776</v>
      </c>
      <c r="K186" s="74" t="s">
        <v>277</v>
      </c>
      <c r="L186" s="64">
        <v>57.7777777777778</v>
      </c>
      <c r="M186" s="66">
        <v>3832.44555555556</v>
      </c>
      <c r="N186" s="66">
        <v>1135.66666666667</v>
      </c>
      <c r="O186" s="74">
        <f t="shared" si="11"/>
        <v>0.296329497759046</v>
      </c>
      <c r="P186" s="75">
        <f t="shared" si="12"/>
        <v>0.315384615384615</v>
      </c>
      <c r="Q186" s="75">
        <f t="shared" si="13"/>
        <v>-0.0462982586401895</v>
      </c>
      <c r="R186" s="75">
        <f t="shared" si="14"/>
        <v>-0.0187294977590462</v>
      </c>
      <c r="S186" s="79"/>
      <c r="T186" s="60"/>
    </row>
    <row r="187" s="44" customFormat="1" customHeight="1" spans="1:20">
      <c r="A187" s="60">
        <v>185</v>
      </c>
      <c r="B187" s="61">
        <v>349</v>
      </c>
      <c r="C187" s="62" t="s">
        <v>213</v>
      </c>
      <c r="D187" s="61" t="s">
        <v>214</v>
      </c>
      <c r="E187" s="61" t="s">
        <v>37</v>
      </c>
      <c r="F187" s="66">
        <v>12.2</v>
      </c>
      <c r="G187" s="60" t="s">
        <v>215</v>
      </c>
      <c r="H187" s="64">
        <v>75</v>
      </c>
      <c r="I187" s="66">
        <v>3745.95</v>
      </c>
      <c r="J187" s="66">
        <f t="shared" si="10"/>
        <v>1314.453855</v>
      </c>
      <c r="K187" s="74" t="s">
        <v>278</v>
      </c>
      <c r="L187" s="64">
        <v>57.7777777777778</v>
      </c>
      <c r="M187" s="66">
        <v>3832.44555555556</v>
      </c>
      <c r="N187" s="66">
        <v>1135.66666666667</v>
      </c>
      <c r="O187" s="74">
        <f t="shared" si="11"/>
        <v>0.296329497759046</v>
      </c>
      <c r="P187" s="75">
        <f t="shared" si="12"/>
        <v>0.298076923076923</v>
      </c>
      <c r="Q187" s="75">
        <f t="shared" si="13"/>
        <v>-0.0225692848865579</v>
      </c>
      <c r="R187" s="75">
        <f t="shared" si="14"/>
        <v>0.0545705022409538</v>
      </c>
      <c r="S187" s="79"/>
      <c r="T187" s="60"/>
    </row>
    <row r="188" s="44" customFormat="1" customHeight="1" spans="1:20">
      <c r="A188" s="60">
        <v>186</v>
      </c>
      <c r="B188" s="61">
        <v>349</v>
      </c>
      <c r="C188" s="62" t="s">
        <v>213</v>
      </c>
      <c r="D188" s="61" t="s">
        <v>214</v>
      </c>
      <c r="E188" s="61" t="s">
        <v>37</v>
      </c>
      <c r="F188" s="60">
        <v>12.27</v>
      </c>
      <c r="G188" s="60" t="s">
        <v>215</v>
      </c>
      <c r="H188" s="64">
        <v>70</v>
      </c>
      <c r="I188" s="66">
        <v>6029.92</v>
      </c>
      <c r="J188" s="66">
        <f t="shared" si="10"/>
        <v>1359.74696</v>
      </c>
      <c r="K188" s="74" t="s">
        <v>279</v>
      </c>
      <c r="L188" s="64">
        <v>57.7777777777778</v>
      </c>
      <c r="M188" s="66">
        <v>3832.44555555556</v>
      </c>
      <c r="N188" s="66">
        <v>1135.66666666667</v>
      </c>
      <c r="O188" s="74">
        <f t="shared" si="11"/>
        <v>0.296329497759046</v>
      </c>
      <c r="P188" s="76">
        <f t="shared" si="12"/>
        <v>0.211538461538462</v>
      </c>
      <c r="Q188" s="76">
        <f t="shared" si="13"/>
        <v>0.573386996002842</v>
      </c>
      <c r="R188" s="75">
        <f t="shared" si="14"/>
        <v>-0.0708294977590462</v>
      </c>
      <c r="S188" s="80">
        <v>0</v>
      </c>
      <c r="T188" s="60" t="s">
        <v>62</v>
      </c>
    </row>
    <row r="189" s="44" customFormat="1" customHeight="1" spans="1:20">
      <c r="A189" s="60">
        <v>187</v>
      </c>
      <c r="B189" s="61">
        <v>103199</v>
      </c>
      <c r="C189" s="62" t="s">
        <v>280</v>
      </c>
      <c r="D189" s="61" t="s">
        <v>214</v>
      </c>
      <c r="E189" s="61" t="s">
        <v>88</v>
      </c>
      <c r="F189" s="63">
        <v>12.6</v>
      </c>
      <c r="G189" s="60" t="s">
        <v>281</v>
      </c>
      <c r="H189" s="64">
        <v>78</v>
      </c>
      <c r="I189" s="66">
        <v>3068.15</v>
      </c>
      <c r="J189" s="66">
        <f t="shared" si="10"/>
        <v>1059.432195</v>
      </c>
      <c r="K189" s="74" t="s">
        <v>97</v>
      </c>
      <c r="L189" s="64">
        <v>75.6666666666667</v>
      </c>
      <c r="M189" s="66">
        <v>4116.96888888889</v>
      </c>
      <c r="N189" s="66">
        <v>1272.70333333333</v>
      </c>
      <c r="O189" s="74">
        <f t="shared" si="11"/>
        <v>0.309136009448159</v>
      </c>
      <c r="P189" s="75">
        <f t="shared" si="12"/>
        <v>0.0308370044052863</v>
      </c>
      <c r="Q189" s="75">
        <f t="shared" si="13"/>
        <v>-0.254755116493472</v>
      </c>
      <c r="R189" s="75">
        <f t="shared" si="14"/>
        <v>0.0361639905518407</v>
      </c>
      <c r="S189" s="79"/>
      <c r="T189" s="60"/>
    </row>
    <row r="190" s="44" customFormat="1" customHeight="1" spans="1:20">
      <c r="A190" s="60">
        <v>188</v>
      </c>
      <c r="B190" s="61">
        <v>747</v>
      </c>
      <c r="C190" s="62" t="s">
        <v>262</v>
      </c>
      <c r="D190" s="61" t="s">
        <v>214</v>
      </c>
      <c r="E190" s="61" t="s">
        <v>56</v>
      </c>
      <c r="F190" s="63">
        <v>12.8</v>
      </c>
      <c r="G190" s="60" t="s">
        <v>263</v>
      </c>
      <c r="H190" s="64">
        <v>54</v>
      </c>
      <c r="I190" s="66">
        <v>7122.62</v>
      </c>
      <c r="J190" s="66">
        <f t="shared" si="10"/>
        <v>1344.750656</v>
      </c>
      <c r="K190" s="74" t="s">
        <v>282</v>
      </c>
      <c r="L190" s="64">
        <v>68</v>
      </c>
      <c r="M190" s="66">
        <v>6892.99444444444</v>
      </c>
      <c r="N190" s="66">
        <v>1451.63333333333</v>
      </c>
      <c r="O190" s="74">
        <f t="shared" si="11"/>
        <v>0.210595459641391</v>
      </c>
      <c r="P190" s="75">
        <f t="shared" si="12"/>
        <v>-0.205882352941176</v>
      </c>
      <c r="Q190" s="75">
        <f t="shared" si="13"/>
        <v>0.0333128885285301</v>
      </c>
      <c r="R190" s="75">
        <f t="shared" si="14"/>
        <v>-0.0217954596413912</v>
      </c>
      <c r="S190" s="79"/>
      <c r="T190" s="60"/>
    </row>
    <row r="191" s="44" customFormat="1" customHeight="1" spans="1:20">
      <c r="A191" s="60">
        <v>189</v>
      </c>
      <c r="B191" s="61">
        <v>747</v>
      </c>
      <c r="C191" s="62" t="s">
        <v>262</v>
      </c>
      <c r="D191" s="61" t="s">
        <v>214</v>
      </c>
      <c r="E191" s="61" t="s">
        <v>56</v>
      </c>
      <c r="F191" s="63">
        <v>12.15</v>
      </c>
      <c r="G191" s="60" t="s">
        <v>263</v>
      </c>
      <c r="H191" s="64">
        <v>56</v>
      </c>
      <c r="I191" s="66">
        <v>5184.67</v>
      </c>
      <c r="J191" s="66">
        <f t="shared" si="10"/>
        <v>1300.315236</v>
      </c>
      <c r="K191" s="74" t="s">
        <v>283</v>
      </c>
      <c r="L191" s="64">
        <v>68</v>
      </c>
      <c r="M191" s="66">
        <v>6892.99444444444</v>
      </c>
      <c r="N191" s="66">
        <v>1451.63333333333</v>
      </c>
      <c r="O191" s="74">
        <f t="shared" si="11"/>
        <v>0.210595459641391</v>
      </c>
      <c r="P191" s="75">
        <f t="shared" si="12"/>
        <v>-0.176470588235294</v>
      </c>
      <c r="Q191" s="75">
        <f t="shared" si="13"/>
        <v>-0.24783487905192</v>
      </c>
      <c r="R191" s="75">
        <f t="shared" si="14"/>
        <v>0.0402045403586088</v>
      </c>
      <c r="S191" s="79"/>
      <c r="T191" s="60"/>
    </row>
    <row r="192" s="44" customFormat="1" customHeight="1" spans="1:20">
      <c r="A192" s="60">
        <v>190</v>
      </c>
      <c r="B192" s="61">
        <v>747</v>
      </c>
      <c r="C192" s="62" t="s">
        <v>262</v>
      </c>
      <c r="D192" s="61" t="s">
        <v>214</v>
      </c>
      <c r="E192" s="61" t="s">
        <v>56</v>
      </c>
      <c r="F192" s="63">
        <v>12.22</v>
      </c>
      <c r="G192" s="60" t="s">
        <v>263</v>
      </c>
      <c r="H192" s="64">
        <v>64</v>
      </c>
      <c r="I192" s="66">
        <v>4958.86</v>
      </c>
      <c r="J192" s="66">
        <f t="shared" si="10"/>
        <v>1560.553242</v>
      </c>
      <c r="K192" s="74" t="s">
        <v>284</v>
      </c>
      <c r="L192" s="64">
        <v>68</v>
      </c>
      <c r="M192" s="66">
        <v>6892.99444444444</v>
      </c>
      <c r="N192" s="66">
        <v>1451.63333333333</v>
      </c>
      <c r="O192" s="74">
        <f t="shared" si="11"/>
        <v>0.210595459641391</v>
      </c>
      <c r="P192" s="75">
        <f t="shared" si="12"/>
        <v>-0.0588235294117647</v>
      </c>
      <c r="Q192" s="75">
        <f t="shared" si="13"/>
        <v>-0.280594226505333</v>
      </c>
      <c r="R192" s="75">
        <f t="shared" si="14"/>
        <v>0.104104540358609</v>
      </c>
      <c r="S192" s="79"/>
      <c r="T192" s="60"/>
    </row>
    <row r="193" s="44" customFormat="1" customHeight="1" spans="1:20">
      <c r="A193" s="60">
        <v>191</v>
      </c>
      <c r="B193" s="61">
        <v>747</v>
      </c>
      <c r="C193" s="62" t="s">
        <v>262</v>
      </c>
      <c r="D193" s="61" t="s">
        <v>214</v>
      </c>
      <c r="E193" s="61" t="s">
        <v>56</v>
      </c>
      <c r="F193" s="63">
        <v>12.29</v>
      </c>
      <c r="G193" s="60" t="s">
        <v>263</v>
      </c>
      <c r="H193" s="64">
        <v>65</v>
      </c>
      <c r="I193" s="66">
        <v>8382.6</v>
      </c>
      <c r="J193" s="66">
        <f t="shared" si="10"/>
        <v>1798.0677</v>
      </c>
      <c r="K193" s="74" t="s">
        <v>285</v>
      </c>
      <c r="L193" s="64">
        <v>68</v>
      </c>
      <c r="M193" s="66">
        <v>6892.99444444444</v>
      </c>
      <c r="N193" s="66">
        <v>1451.63333333333</v>
      </c>
      <c r="O193" s="74">
        <f t="shared" si="11"/>
        <v>0.210595459641391</v>
      </c>
      <c r="P193" s="75">
        <f t="shared" si="12"/>
        <v>-0.0441176470588235</v>
      </c>
      <c r="Q193" s="76">
        <f t="shared" si="13"/>
        <v>0.216104273340324</v>
      </c>
      <c r="R193" s="75">
        <f t="shared" si="14"/>
        <v>0.00390454035860885</v>
      </c>
      <c r="S193" s="80">
        <v>0</v>
      </c>
      <c r="T193" s="60" t="s">
        <v>103</v>
      </c>
    </row>
    <row r="194" s="44" customFormat="1" customHeight="1" spans="1:20">
      <c r="A194" s="60">
        <v>192</v>
      </c>
      <c r="B194" s="61">
        <v>105396</v>
      </c>
      <c r="C194" s="62" t="s">
        <v>286</v>
      </c>
      <c r="D194" s="61" t="s">
        <v>214</v>
      </c>
      <c r="E194" s="61" t="s">
        <v>37</v>
      </c>
      <c r="F194" s="63">
        <v>12.2</v>
      </c>
      <c r="G194" s="60" t="s">
        <v>287</v>
      </c>
      <c r="H194" s="64">
        <v>42</v>
      </c>
      <c r="I194" s="66">
        <v>2205.88</v>
      </c>
      <c r="J194" s="66">
        <f t="shared" si="10"/>
        <v>778.013876</v>
      </c>
      <c r="K194" s="74" t="s">
        <v>288</v>
      </c>
      <c r="L194" s="64">
        <v>39.8888888888889</v>
      </c>
      <c r="M194" s="66">
        <v>2014.25666666667</v>
      </c>
      <c r="N194" s="66">
        <v>754.105555555555</v>
      </c>
      <c r="O194" s="74">
        <f t="shared" si="11"/>
        <v>0.37438404352088</v>
      </c>
      <c r="P194" s="75">
        <f t="shared" si="12"/>
        <v>0.0529247910863511</v>
      </c>
      <c r="Q194" s="75">
        <f t="shared" si="13"/>
        <v>0.0951335232021076</v>
      </c>
      <c r="R194" s="75">
        <f t="shared" si="14"/>
        <v>-0.0216840435208797</v>
      </c>
      <c r="S194" s="79"/>
      <c r="T194" s="60"/>
    </row>
    <row r="195" s="44" customFormat="1" customHeight="1" spans="1:20">
      <c r="A195" s="60">
        <v>193</v>
      </c>
      <c r="B195" s="61">
        <v>103199</v>
      </c>
      <c r="C195" s="62" t="s">
        <v>280</v>
      </c>
      <c r="D195" s="61" t="s">
        <v>214</v>
      </c>
      <c r="E195" s="61" t="s">
        <v>88</v>
      </c>
      <c r="F195" s="60">
        <v>12.13</v>
      </c>
      <c r="G195" s="60" t="s">
        <v>281</v>
      </c>
      <c r="H195" s="64">
        <v>112</v>
      </c>
      <c r="I195" s="66">
        <v>7079.52</v>
      </c>
      <c r="J195" s="66">
        <f t="shared" ref="J195:J258" si="15">I195*K195</f>
        <v>2234.296512</v>
      </c>
      <c r="K195" s="74" t="s">
        <v>289</v>
      </c>
      <c r="L195" s="64">
        <v>75.6666666666667</v>
      </c>
      <c r="M195" s="66">
        <v>4116.96888888889</v>
      </c>
      <c r="N195" s="66">
        <v>1272.70333333333</v>
      </c>
      <c r="O195" s="74">
        <f t="shared" ref="O195:O258" si="16">N195/M195</f>
        <v>0.309136009448159</v>
      </c>
      <c r="P195" s="76">
        <f t="shared" ref="P195:P258" si="17">(H195-L195)/L195</f>
        <v>0.480176211453744</v>
      </c>
      <c r="Q195" s="76">
        <f t="shared" ref="Q195:Q258" si="18">(I195-M195)/M195</f>
        <v>0.719595214602329</v>
      </c>
      <c r="R195" s="75">
        <f t="shared" ref="R195:R258" si="19">K195-O195</f>
        <v>0.00646399055184071</v>
      </c>
      <c r="S195" s="80">
        <v>0</v>
      </c>
      <c r="T195" s="60" t="s">
        <v>92</v>
      </c>
    </row>
    <row r="196" s="44" customFormat="1" customHeight="1" spans="1:20">
      <c r="A196" s="60">
        <v>194</v>
      </c>
      <c r="B196" s="61">
        <v>103199</v>
      </c>
      <c r="C196" s="62" t="s">
        <v>280</v>
      </c>
      <c r="D196" s="61" t="s">
        <v>214</v>
      </c>
      <c r="E196" s="61" t="s">
        <v>88</v>
      </c>
      <c r="F196" s="66">
        <v>12.2</v>
      </c>
      <c r="G196" s="60" t="s">
        <v>281</v>
      </c>
      <c r="H196" s="64">
        <v>88</v>
      </c>
      <c r="I196" s="66">
        <v>4179.53</v>
      </c>
      <c r="J196" s="66">
        <f t="shared" si="15"/>
        <v>1176.537695</v>
      </c>
      <c r="K196" s="74" t="s">
        <v>290</v>
      </c>
      <c r="L196" s="64">
        <v>75.6666666666667</v>
      </c>
      <c r="M196" s="66">
        <v>4116.96888888889</v>
      </c>
      <c r="N196" s="66">
        <v>1272.70333333333</v>
      </c>
      <c r="O196" s="74">
        <f t="shared" si="16"/>
        <v>0.309136009448159</v>
      </c>
      <c r="P196" s="75">
        <f t="shared" si="17"/>
        <v>0.162995594713656</v>
      </c>
      <c r="Q196" s="75">
        <f t="shared" si="18"/>
        <v>0.0151959154415654</v>
      </c>
      <c r="R196" s="75">
        <f t="shared" si="19"/>
        <v>-0.0276360094481593</v>
      </c>
      <c r="S196" s="79"/>
      <c r="T196" s="60"/>
    </row>
    <row r="197" s="44" customFormat="1" customHeight="1" spans="1:20">
      <c r="A197" s="60">
        <v>195</v>
      </c>
      <c r="B197" s="61">
        <v>103199</v>
      </c>
      <c r="C197" s="62" t="s">
        <v>280</v>
      </c>
      <c r="D197" s="61" t="s">
        <v>214</v>
      </c>
      <c r="E197" s="61" t="s">
        <v>88</v>
      </c>
      <c r="F197" s="60">
        <v>12.27</v>
      </c>
      <c r="G197" s="60" t="s">
        <v>281</v>
      </c>
      <c r="H197" s="64">
        <v>80</v>
      </c>
      <c r="I197" s="66">
        <v>4094.57</v>
      </c>
      <c r="J197" s="66">
        <f t="shared" si="15"/>
        <v>1349.570272</v>
      </c>
      <c r="K197" s="74" t="s">
        <v>291</v>
      </c>
      <c r="L197" s="64">
        <v>75.6666666666667</v>
      </c>
      <c r="M197" s="66">
        <v>4116.96888888889</v>
      </c>
      <c r="N197" s="66">
        <v>1272.70333333333</v>
      </c>
      <c r="O197" s="74">
        <f t="shared" si="16"/>
        <v>0.309136009448159</v>
      </c>
      <c r="P197" s="75">
        <f t="shared" si="17"/>
        <v>0.0572687224669603</v>
      </c>
      <c r="Q197" s="75">
        <f t="shared" si="18"/>
        <v>-0.00544062622123277</v>
      </c>
      <c r="R197" s="75">
        <f t="shared" si="19"/>
        <v>0.0204639905518407</v>
      </c>
      <c r="S197" s="79"/>
      <c r="T197" s="60"/>
    </row>
    <row r="198" s="44" customFormat="1" customHeight="1" spans="1:20">
      <c r="A198" s="60">
        <v>196</v>
      </c>
      <c r="B198" s="61">
        <v>113023</v>
      </c>
      <c r="C198" s="62" t="s">
        <v>292</v>
      </c>
      <c r="D198" s="61" t="s">
        <v>214</v>
      </c>
      <c r="E198" s="61" t="s">
        <v>167</v>
      </c>
      <c r="F198" s="63">
        <v>12.6</v>
      </c>
      <c r="G198" s="60" t="s">
        <v>275</v>
      </c>
      <c r="H198" s="64">
        <v>26</v>
      </c>
      <c r="I198" s="66">
        <v>1386.47</v>
      </c>
      <c r="J198" s="66">
        <f t="shared" si="15"/>
        <v>334.416564</v>
      </c>
      <c r="K198" s="74" t="s">
        <v>293</v>
      </c>
      <c r="L198" s="64">
        <v>28.6666666666667</v>
      </c>
      <c r="M198" s="66">
        <v>1255.60111111111</v>
      </c>
      <c r="N198" s="66">
        <v>297.832222222222</v>
      </c>
      <c r="O198" s="74">
        <f t="shared" si="16"/>
        <v>0.237202897947951</v>
      </c>
      <c r="P198" s="75">
        <f t="shared" si="17"/>
        <v>-0.0930232558139535</v>
      </c>
      <c r="Q198" s="75">
        <f t="shared" si="18"/>
        <v>0.104228076680404</v>
      </c>
      <c r="R198" s="75">
        <f t="shared" si="19"/>
        <v>0.00399710205204945</v>
      </c>
      <c r="S198" s="79"/>
      <c r="T198" s="60"/>
    </row>
    <row r="199" s="44" customFormat="1" customHeight="1" spans="1:20">
      <c r="A199" s="60">
        <v>197</v>
      </c>
      <c r="B199" s="61">
        <v>105396</v>
      </c>
      <c r="C199" s="62" t="s">
        <v>286</v>
      </c>
      <c r="D199" s="61" t="s">
        <v>214</v>
      </c>
      <c r="E199" s="61" t="s">
        <v>37</v>
      </c>
      <c r="F199" s="63">
        <v>12.8</v>
      </c>
      <c r="G199" s="60" t="s">
        <v>287</v>
      </c>
      <c r="H199" s="64">
        <v>58</v>
      </c>
      <c r="I199" s="66">
        <v>3196.55</v>
      </c>
      <c r="J199" s="66">
        <f t="shared" si="15"/>
        <v>1179.52695</v>
      </c>
      <c r="K199" s="74" t="s">
        <v>294</v>
      </c>
      <c r="L199" s="64">
        <v>39.8888888888889</v>
      </c>
      <c r="M199" s="66">
        <v>2014.25666666667</v>
      </c>
      <c r="N199" s="66">
        <v>754.105555555555</v>
      </c>
      <c r="O199" s="74">
        <f t="shared" si="16"/>
        <v>0.37438404352088</v>
      </c>
      <c r="P199" s="76">
        <f t="shared" si="17"/>
        <v>0.454038997214485</v>
      </c>
      <c r="Q199" s="76">
        <f t="shared" si="18"/>
        <v>0.586962601588344</v>
      </c>
      <c r="R199" s="75">
        <f t="shared" si="19"/>
        <v>-0.00538404352087973</v>
      </c>
      <c r="S199" s="80">
        <f t="shared" ref="S199:S202" si="20">(J199-N199)*0.1</f>
        <v>42.5421394444444</v>
      </c>
      <c r="T199" s="60"/>
    </row>
    <row r="200" s="44" customFormat="1" customHeight="1" spans="1:20">
      <c r="A200" s="60">
        <v>198</v>
      </c>
      <c r="B200" s="61">
        <v>105396</v>
      </c>
      <c r="C200" s="62" t="s">
        <v>286</v>
      </c>
      <c r="D200" s="61" t="s">
        <v>214</v>
      </c>
      <c r="E200" s="61" t="s">
        <v>37</v>
      </c>
      <c r="F200" s="63">
        <v>12.15</v>
      </c>
      <c r="G200" s="60" t="s">
        <v>287</v>
      </c>
      <c r="H200" s="64">
        <v>63</v>
      </c>
      <c r="I200" s="66">
        <v>3437.3</v>
      </c>
      <c r="J200" s="66">
        <f t="shared" si="15"/>
        <v>1106.46687</v>
      </c>
      <c r="K200" s="74" t="s">
        <v>295</v>
      </c>
      <c r="L200" s="64">
        <v>39.8888888888889</v>
      </c>
      <c r="M200" s="66">
        <v>2014.25666666667</v>
      </c>
      <c r="N200" s="66">
        <v>754.105555555555</v>
      </c>
      <c r="O200" s="74">
        <f t="shared" si="16"/>
        <v>0.37438404352088</v>
      </c>
      <c r="P200" s="76">
        <f t="shared" si="17"/>
        <v>0.579387186629527</v>
      </c>
      <c r="Q200" s="76">
        <f t="shared" si="18"/>
        <v>0.706485601801823</v>
      </c>
      <c r="R200" s="75">
        <f t="shared" si="19"/>
        <v>-0.0524840435208798</v>
      </c>
      <c r="S200" s="80">
        <v>0</v>
      </c>
      <c r="T200" s="60" t="s">
        <v>92</v>
      </c>
    </row>
    <row r="201" s="44" customFormat="1" customHeight="1" spans="1:20">
      <c r="A201" s="60">
        <v>199</v>
      </c>
      <c r="B201" s="61">
        <v>105396</v>
      </c>
      <c r="C201" s="62" t="s">
        <v>286</v>
      </c>
      <c r="D201" s="61" t="s">
        <v>214</v>
      </c>
      <c r="E201" s="61" t="s">
        <v>37</v>
      </c>
      <c r="F201" s="63">
        <v>12.22</v>
      </c>
      <c r="G201" s="60" t="s">
        <v>287</v>
      </c>
      <c r="H201" s="64">
        <v>60</v>
      </c>
      <c r="I201" s="66">
        <v>2979.02</v>
      </c>
      <c r="J201" s="66">
        <f t="shared" si="15"/>
        <v>1092.704536</v>
      </c>
      <c r="K201" s="74" t="s">
        <v>296</v>
      </c>
      <c r="L201" s="64">
        <v>39.8888888888889</v>
      </c>
      <c r="M201" s="66">
        <v>2014.25666666667</v>
      </c>
      <c r="N201" s="66">
        <v>754.105555555555</v>
      </c>
      <c r="O201" s="74">
        <f t="shared" si="16"/>
        <v>0.37438404352088</v>
      </c>
      <c r="P201" s="76">
        <f t="shared" si="17"/>
        <v>0.504178272980502</v>
      </c>
      <c r="Q201" s="76">
        <f t="shared" si="18"/>
        <v>0.478967427189848</v>
      </c>
      <c r="R201" s="75">
        <f t="shared" si="19"/>
        <v>-0.00758404352087971</v>
      </c>
      <c r="S201" s="80">
        <f t="shared" si="20"/>
        <v>33.8598980444444</v>
      </c>
      <c r="T201" s="60"/>
    </row>
    <row r="202" s="44" customFormat="1" customHeight="1" spans="1:20">
      <c r="A202" s="60">
        <v>200</v>
      </c>
      <c r="B202" s="61">
        <v>105396</v>
      </c>
      <c r="C202" s="62" t="s">
        <v>286</v>
      </c>
      <c r="D202" s="61" t="s">
        <v>214</v>
      </c>
      <c r="E202" s="61" t="s">
        <v>37</v>
      </c>
      <c r="F202" s="63">
        <v>12.29</v>
      </c>
      <c r="G202" s="60" t="s">
        <v>287</v>
      </c>
      <c r="H202" s="64">
        <v>66</v>
      </c>
      <c r="I202" s="66">
        <v>3437.28</v>
      </c>
      <c r="J202" s="66">
        <f t="shared" si="15"/>
        <v>1360.475424</v>
      </c>
      <c r="K202" s="74" t="s">
        <v>297</v>
      </c>
      <c r="L202" s="64">
        <v>39.8888888888889</v>
      </c>
      <c r="M202" s="66">
        <v>2014.25666666667</v>
      </c>
      <c r="N202" s="66">
        <v>754.105555555555</v>
      </c>
      <c r="O202" s="74">
        <f t="shared" si="16"/>
        <v>0.37438404352088</v>
      </c>
      <c r="P202" s="76">
        <f t="shared" si="17"/>
        <v>0.654596100278552</v>
      </c>
      <c r="Q202" s="76">
        <f t="shared" si="18"/>
        <v>0.706475672580621</v>
      </c>
      <c r="R202" s="75">
        <f t="shared" si="19"/>
        <v>0.0214159564791203</v>
      </c>
      <c r="S202" s="80">
        <f t="shared" si="20"/>
        <v>60.6369868444445</v>
      </c>
      <c r="T202" s="60"/>
    </row>
    <row r="203" s="44" customFormat="1" customHeight="1" spans="1:20">
      <c r="A203" s="60">
        <v>201</v>
      </c>
      <c r="B203" s="61">
        <v>113023</v>
      </c>
      <c r="C203" s="62" t="s">
        <v>292</v>
      </c>
      <c r="D203" s="61" t="s">
        <v>214</v>
      </c>
      <c r="E203" s="61" t="s">
        <v>167</v>
      </c>
      <c r="F203" s="60">
        <v>12.13</v>
      </c>
      <c r="G203" s="60" t="s">
        <v>275</v>
      </c>
      <c r="H203" s="64">
        <v>19</v>
      </c>
      <c r="I203" s="66">
        <v>1109.82</v>
      </c>
      <c r="J203" s="66">
        <f t="shared" si="15"/>
        <v>98.330052</v>
      </c>
      <c r="K203" s="74" t="s">
        <v>298</v>
      </c>
      <c r="L203" s="64">
        <v>28.6666666666667</v>
      </c>
      <c r="M203" s="66">
        <v>1255.60111111111</v>
      </c>
      <c r="N203" s="66">
        <v>297.832222222222</v>
      </c>
      <c r="O203" s="74">
        <f t="shared" si="16"/>
        <v>0.237202897947951</v>
      </c>
      <c r="P203" s="75">
        <f t="shared" si="17"/>
        <v>-0.337209302325581</v>
      </c>
      <c r="Q203" s="75">
        <f t="shared" si="18"/>
        <v>-0.116104636911404</v>
      </c>
      <c r="R203" s="75">
        <f t="shared" si="19"/>
        <v>-0.148602897947951</v>
      </c>
      <c r="S203" s="79"/>
      <c r="T203" s="60"/>
    </row>
    <row r="204" s="44" customFormat="1" customHeight="1" spans="1:20">
      <c r="A204" s="60">
        <v>202</v>
      </c>
      <c r="B204" s="61">
        <v>113023</v>
      </c>
      <c r="C204" s="62" t="s">
        <v>292</v>
      </c>
      <c r="D204" s="61" t="s">
        <v>214</v>
      </c>
      <c r="E204" s="61" t="s">
        <v>167</v>
      </c>
      <c r="F204" s="66">
        <v>12.2</v>
      </c>
      <c r="G204" s="60" t="s">
        <v>275</v>
      </c>
      <c r="H204" s="64">
        <v>25</v>
      </c>
      <c r="I204" s="66">
        <v>734.75</v>
      </c>
      <c r="J204" s="66">
        <f t="shared" si="15"/>
        <v>-18.295275</v>
      </c>
      <c r="K204" s="74" t="s">
        <v>299</v>
      </c>
      <c r="L204" s="64">
        <v>28.6666666666667</v>
      </c>
      <c r="M204" s="66">
        <v>1255.60111111111</v>
      </c>
      <c r="N204" s="66">
        <v>297.832222222222</v>
      </c>
      <c r="O204" s="74">
        <f t="shared" si="16"/>
        <v>0.237202897947951</v>
      </c>
      <c r="P204" s="75">
        <f t="shared" si="17"/>
        <v>-0.127906976744186</v>
      </c>
      <c r="Q204" s="75">
        <f t="shared" si="18"/>
        <v>-0.414822117073628</v>
      </c>
      <c r="R204" s="75">
        <f t="shared" si="19"/>
        <v>-0.262102897947951</v>
      </c>
      <c r="S204" s="79"/>
      <c r="T204" s="60"/>
    </row>
    <row r="205" s="44" customFormat="1" customHeight="1" spans="1:20">
      <c r="A205" s="60">
        <v>203</v>
      </c>
      <c r="B205" s="61">
        <v>113023</v>
      </c>
      <c r="C205" s="62" t="s">
        <v>292</v>
      </c>
      <c r="D205" s="61" t="s">
        <v>214</v>
      </c>
      <c r="E205" s="61" t="s">
        <v>167</v>
      </c>
      <c r="F205" s="60">
        <v>12.5</v>
      </c>
      <c r="G205" s="60" t="s">
        <v>275</v>
      </c>
      <c r="H205" s="64">
        <v>30</v>
      </c>
      <c r="I205" s="66">
        <v>974</v>
      </c>
      <c r="J205" s="66">
        <f t="shared" si="15"/>
        <v>87.0756</v>
      </c>
      <c r="K205" s="74" t="s">
        <v>300</v>
      </c>
      <c r="L205" s="64">
        <v>28.6666666666667</v>
      </c>
      <c r="M205" s="66">
        <v>1255.60111111111</v>
      </c>
      <c r="N205" s="66">
        <v>297.832222222222</v>
      </c>
      <c r="O205" s="74">
        <f t="shared" si="16"/>
        <v>0.237202897947951</v>
      </c>
      <c r="P205" s="75">
        <f t="shared" si="17"/>
        <v>0.0465116279069767</v>
      </c>
      <c r="Q205" s="75">
        <f t="shared" si="18"/>
        <v>-0.224275933351091</v>
      </c>
      <c r="R205" s="75">
        <f t="shared" si="19"/>
        <v>-0.147802897947951</v>
      </c>
      <c r="S205" s="79"/>
      <c r="T205" s="60"/>
    </row>
    <row r="206" s="44" customFormat="1" customHeight="1" spans="1:20">
      <c r="A206" s="60">
        <v>204</v>
      </c>
      <c r="B206" s="61">
        <v>113023</v>
      </c>
      <c r="C206" s="62" t="s">
        <v>292</v>
      </c>
      <c r="D206" s="61" t="s">
        <v>214</v>
      </c>
      <c r="E206" s="61" t="s">
        <v>167</v>
      </c>
      <c r="F206" s="60">
        <v>12.12</v>
      </c>
      <c r="G206" s="60" t="s">
        <v>275</v>
      </c>
      <c r="H206" s="64">
        <v>57</v>
      </c>
      <c r="I206" s="66">
        <v>1760.45</v>
      </c>
      <c r="J206" s="66">
        <f t="shared" si="15"/>
        <v>302.621355</v>
      </c>
      <c r="K206" s="74" t="s">
        <v>301</v>
      </c>
      <c r="L206" s="64">
        <v>28.6666666666667</v>
      </c>
      <c r="M206" s="66">
        <v>1255.60111111111</v>
      </c>
      <c r="N206" s="66">
        <v>297.832222222222</v>
      </c>
      <c r="O206" s="74">
        <f t="shared" si="16"/>
        <v>0.237202897947951</v>
      </c>
      <c r="P206" s="76">
        <f t="shared" si="17"/>
        <v>0.988372093023256</v>
      </c>
      <c r="Q206" s="76">
        <f t="shared" si="18"/>
        <v>0.402077446747507</v>
      </c>
      <c r="R206" s="75">
        <f t="shared" si="19"/>
        <v>-0.0653028979479505</v>
      </c>
      <c r="S206" s="80">
        <v>0</v>
      </c>
      <c r="T206" s="60" t="s">
        <v>92</v>
      </c>
    </row>
    <row r="207" s="44" customFormat="1" customHeight="1" spans="1:20">
      <c r="A207" s="60">
        <v>205</v>
      </c>
      <c r="B207" s="61">
        <v>113023</v>
      </c>
      <c r="C207" s="62" t="s">
        <v>292</v>
      </c>
      <c r="D207" s="61" t="s">
        <v>214</v>
      </c>
      <c r="E207" s="61" t="s">
        <v>167</v>
      </c>
      <c r="F207" s="60">
        <v>12.19</v>
      </c>
      <c r="G207" s="60" t="s">
        <v>275</v>
      </c>
      <c r="H207" s="64">
        <v>27</v>
      </c>
      <c r="I207" s="66">
        <v>821.22</v>
      </c>
      <c r="J207" s="66">
        <f t="shared" si="15"/>
        <v>108.565284</v>
      </c>
      <c r="K207" s="74" t="s">
        <v>302</v>
      </c>
      <c r="L207" s="64">
        <v>28.6666666666667</v>
      </c>
      <c r="M207" s="66">
        <v>1255.60111111111</v>
      </c>
      <c r="N207" s="66">
        <v>297.832222222222</v>
      </c>
      <c r="O207" s="74">
        <f t="shared" si="16"/>
        <v>0.237202897947951</v>
      </c>
      <c r="P207" s="75">
        <f t="shared" si="17"/>
        <v>-0.058139534883721</v>
      </c>
      <c r="Q207" s="75">
        <f t="shared" si="18"/>
        <v>-0.34595470429834</v>
      </c>
      <c r="R207" s="75">
        <f t="shared" si="19"/>
        <v>-0.105002897947951</v>
      </c>
      <c r="S207" s="79"/>
      <c r="T207" s="60"/>
    </row>
    <row r="208" s="44" customFormat="1" customHeight="1" spans="1:20">
      <c r="A208" s="60">
        <v>206</v>
      </c>
      <c r="B208" s="61">
        <v>113023</v>
      </c>
      <c r="C208" s="62" t="s">
        <v>292</v>
      </c>
      <c r="D208" s="61" t="s">
        <v>214</v>
      </c>
      <c r="E208" s="61" t="s">
        <v>167</v>
      </c>
      <c r="F208" s="60">
        <v>12.26</v>
      </c>
      <c r="G208" s="60" t="s">
        <v>275</v>
      </c>
      <c r="H208" s="64">
        <v>20</v>
      </c>
      <c r="I208" s="66">
        <v>616.9</v>
      </c>
      <c r="J208" s="66">
        <f t="shared" si="15"/>
        <v>73.59617</v>
      </c>
      <c r="K208" s="74" t="s">
        <v>303</v>
      </c>
      <c r="L208" s="64">
        <v>28.6666666666667</v>
      </c>
      <c r="M208" s="66">
        <v>1255.60111111111</v>
      </c>
      <c r="N208" s="66">
        <v>297.832222222222</v>
      </c>
      <c r="O208" s="74">
        <f t="shared" si="16"/>
        <v>0.237202897947951</v>
      </c>
      <c r="P208" s="75">
        <f t="shared" si="17"/>
        <v>-0.302325581395349</v>
      </c>
      <c r="Q208" s="75">
        <f t="shared" si="18"/>
        <v>-0.508681543413027</v>
      </c>
      <c r="R208" s="75">
        <f t="shared" si="19"/>
        <v>-0.117902897947951</v>
      </c>
      <c r="S208" s="79"/>
      <c r="T208" s="60"/>
    </row>
    <row r="209" s="44" customFormat="1" customHeight="1" spans="1:20">
      <c r="A209" s="60">
        <v>207</v>
      </c>
      <c r="B209" s="61">
        <v>117184</v>
      </c>
      <c r="C209" s="62" t="s">
        <v>304</v>
      </c>
      <c r="D209" s="61" t="s">
        <v>214</v>
      </c>
      <c r="E209" s="61" t="s">
        <v>88</v>
      </c>
      <c r="F209" s="63">
        <v>12.6</v>
      </c>
      <c r="G209" s="60" t="s">
        <v>305</v>
      </c>
      <c r="H209" s="64">
        <v>84</v>
      </c>
      <c r="I209" s="66">
        <v>5414.6</v>
      </c>
      <c r="J209" s="66">
        <f t="shared" si="15"/>
        <v>1405.0887</v>
      </c>
      <c r="K209" s="74" t="s">
        <v>306</v>
      </c>
      <c r="L209" s="64">
        <v>95</v>
      </c>
      <c r="M209" s="66">
        <v>5678.85555555555</v>
      </c>
      <c r="N209" s="66">
        <v>2015.39666666667</v>
      </c>
      <c r="O209" s="74">
        <f t="shared" si="16"/>
        <v>0.354894863401663</v>
      </c>
      <c r="P209" s="75">
        <f t="shared" si="17"/>
        <v>-0.115789473684211</v>
      </c>
      <c r="Q209" s="75">
        <f t="shared" si="18"/>
        <v>-0.0465332412438342</v>
      </c>
      <c r="R209" s="75">
        <f t="shared" si="19"/>
        <v>-0.0953948634016635</v>
      </c>
      <c r="S209" s="79"/>
      <c r="T209" s="60"/>
    </row>
    <row r="210" s="44" customFormat="1" customHeight="1" spans="1:20">
      <c r="A210" s="60">
        <v>208</v>
      </c>
      <c r="B210" s="61">
        <v>104838</v>
      </c>
      <c r="C210" s="62" t="s">
        <v>80</v>
      </c>
      <c r="D210" s="61" t="s">
        <v>19</v>
      </c>
      <c r="E210" s="61" t="s">
        <v>37</v>
      </c>
      <c r="F210" s="60">
        <v>12.14</v>
      </c>
      <c r="G210" s="60" t="s">
        <v>81</v>
      </c>
      <c r="H210" s="64">
        <v>53</v>
      </c>
      <c r="I210" s="66">
        <v>3687.91</v>
      </c>
      <c r="J210" s="66">
        <f t="shared" si="15"/>
        <v>934.885185</v>
      </c>
      <c r="K210" s="74" t="s">
        <v>307</v>
      </c>
      <c r="L210" s="64">
        <v>56</v>
      </c>
      <c r="M210" s="66">
        <v>3625.71555555556</v>
      </c>
      <c r="N210" s="66">
        <v>902.755555555556</v>
      </c>
      <c r="O210" s="74">
        <f t="shared" si="16"/>
        <v>0.248986866653755</v>
      </c>
      <c r="P210" s="75">
        <f t="shared" si="17"/>
        <v>-0.0535714285714286</v>
      </c>
      <c r="Q210" s="75">
        <f t="shared" si="18"/>
        <v>0.0171537020738282</v>
      </c>
      <c r="R210" s="75">
        <f t="shared" si="19"/>
        <v>0.0045131333462452</v>
      </c>
      <c r="S210" s="79"/>
      <c r="T210" s="60"/>
    </row>
    <row r="211" s="44" customFormat="1" customHeight="1" spans="1:20">
      <c r="A211" s="60">
        <v>209</v>
      </c>
      <c r="B211" s="61">
        <v>104838</v>
      </c>
      <c r="C211" s="62" t="s">
        <v>80</v>
      </c>
      <c r="D211" s="61" t="s">
        <v>19</v>
      </c>
      <c r="E211" s="61" t="s">
        <v>37</v>
      </c>
      <c r="F211" s="60">
        <v>12.21</v>
      </c>
      <c r="G211" s="60" t="s">
        <v>81</v>
      </c>
      <c r="H211" s="64">
        <v>48</v>
      </c>
      <c r="I211" s="66">
        <v>2318.63</v>
      </c>
      <c r="J211" s="66">
        <f t="shared" si="15"/>
        <v>730.36845</v>
      </c>
      <c r="K211" s="74" t="s">
        <v>308</v>
      </c>
      <c r="L211" s="64">
        <v>56</v>
      </c>
      <c r="M211" s="66">
        <v>3625.71555555556</v>
      </c>
      <c r="N211" s="66">
        <v>902.755555555556</v>
      </c>
      <c r="O211" s="74">
        <f t="shared" si="16"/>
        <v>0.248986866653755</v>
      </c>
      <c r="P211" s="75">
        <f t="shared" si="17"/>
        <v>-0.142857142857143</v>
      </c>
      <c r="Q211" s="75">
        <f t="shared" si="18"/>
        <v>-0.360504164082247</v>
      </c>
      <c r="R211" s="75">
        <f t="shared" si="19"/>
        <v>0.0660131333462452</v>
      </c>
      <c r="S211" s="79"/>
      <c r="T211" s="60"/>
    </row>
    <row r="212" s="44" customFormat="1" customHeight="1" spans="1:20">
      <c r="A212" s="60">
        <v>210</v>
      </c>
      <c r="B212" s="61">
        <v>104838</v>
      </c>
      <c r="C212" s="62" t="s">
        <v>80</v>
      </c>
      <c r="D212" s="61" t="s">
        <v>19</v>
      </c>
      <c r="E212" s="61" t="s">
        <v>37</v>
      </c>
      <c r="F212" s="60">
        <v>12.28</v>
      </c>
      <c r="G212" s="60" t="s">
        <v>81</v>
      </c>
      <c r="H212" s="64">
        <v>61</v>
      </c>
      <c r="I212" s="66">
        <v>3803.09</v>
      </c>
      <c r="J212" s="66">
        <f t="shared" si="15"/>
        <v>928.334269</v>
      </c>
      <c r="K212" s="74">
        <v>0.2441</v>
      </c>
      <c r="L212" s="64">
        <v>56</v>
      </c>
      <c r="M212" s="66">
        <v>3625.71555555556</v>
      </c>
      <c r="N212" s="66">
        <v>902.755555555556</v>
      </c>
      <c r="O212" s="74">
        <f t="shared" si="16"/>
        <v>0.248986866653755</v>
      </c>
      <c r="P212" s="75">
        <f t="shared" si="17"/>
        <v>0.0892857142857143</v>
      </c>
      <c r="Q212" s="75">
        <f t="shared" si="18"/>
        <v>0.0489212244387622</v>
      </c>
      <c r="R212" s="75">
        <f t="shared" si="19"/>
        <v>-0.00488686665375479</v>
      </c>
      <c r="S212" s="79"/>
      <c r="T212" s="60"/>
    </row>
    <row r="213" s="44" customFormat="1" customHeight="1" spans="1:20">
      <c r="A213" s="60">
        <v>211</v>
      </c>
      <c r="B213" s="61">
        <v>117310</v>
      </c>
      <c r="C213" s="62" t="s">
        <v>309</v>
      </c>
      <c r="D213" s="61" t="s">
        <v>214</v>
      </c>
      <c r="E213" s="61" t="s">
        <v>37</v>
      </c>
      <c r="F213" s="60">
        <v>12.7</v>
      </c>
      <c r="G213" s="60" t="s">
        <v>263</v>
      </c>
      <c r="H213" s="64">
        <v>51</v>
      </c>
      <c r="I213" s="66">
        <v>4678.46</v>
      </c>
      <c r="J213" s="66">
        <f t="shared" si="15"/>
        <v>670.891164</v>
      </c>
      <c r="K213" s="74" t="s">
        <v>310</v>
      </c>
      <c r="L213" s="64">
        <v>55.2222222222222</v>
      </c>
      <c r="M213" s="66">
        <v>4427.22222222222</v>
      </c>
      <c r="N213" s="66">
        <v>1329.99666666667</v>
      </c>
      <c r="O213" s="74">
        <f t="shared" si="16"/>
        <v>0.300413351737985</v>
      </c>
      <c r="P213" s="75">
        <f t="shared" si="17"/>
        <v>-0.0764587525150905</v>
      </c>
      <c r="Q213" s="75">
        <f t="shared" si="18"/>
        <v>0.0567484000501944</v>
      </c>
      <c r="R213" s="75">
        <f t="shared" si="19"/>
        <v>-0.157013351737985</v>
      </c>
      <c r="S213" s="79"/>
      <c r="T213" s="60"/>
    </row>
    <row r="214" s="44" customFormat="1" customHeight="1" spans="1:20">
      <c r="A214" s="60">
        <v>212</v>
      </c>
      <c r="B214" s="61">
        <v>102479</v>
      </c>
      <c r="C214" s="62" t="s">
        <v>274</v>
      </c>
      <c r="D214" s="61" t="s">
        <v>214</v>
      </c>
      <c r="E214" s="61" t="s">
        <v>37</v>
      </c>
      <c r="F214" s="65">
        <v>12.1</v>
      </c>
      <c r="G214" s="60" t="s">
        <v>275</v>
      </c>
      <c r="H214" s="64">
        <v>67</v>
      </c>
      <c r="I214" s="66">
        <v>4488.6</v>
      </c>
      <c r="J214" s="66">
        <f t="shared" si="15"/>
        <v>1386.52854</v>
      </c>
      <c r="K214" s="74" t="s">
        <v>184</v>
      </c>
      <c r="L214" s="64">
        <v>61.1111111111111</v>
      </c>
      <c r="M214" s="66">
        <v>3910.32222222222</v>
      </c>
      <c r="N214" s="66">
        <v>1304.09444444444</v>
      </c>
      <c r="O214" s="74">
        <f t="shared" si="16"/>
        <v>0.333500507204578</v>
      </c>
      <c r="P214" s="75">
        <f t="shared" si="17"/>
        <v>0.0963636363636363</v>
      </c>
      <c r="Q214" s="75">
        <f t="shared" si="18"/>
        <v>0.147884942701511</v>
      </c>
      <c r="R214" s="75">
        <f t="shared" si="19"/>
        <v>-0.0246005072045782</v>
      </c>
      <c r="S214" s="79"/>
      <c r="T214" s="60"/>
    </row>
    <row r="215" s="44" customFormat="1" customHeight="1" spans="1:20">
      <c r="A215" s="60">
        <v>213</v>
      </c>
      <c r="B215" s="61">
        <v>102479</v>
      </c>
      <c r="C215" s="62" t="s">
        <v>274</v>
      </c>
      <c r="D215" s="61" t="s">
        <v>214</v>
      </c>
      <c r="E215" s="61" t="s">
        <v>37</v>
      </c>
      <c r="F215" s="63">
        <v>12.17</v>
      </c>
      <c r="G215" s="60" t="s">
        <v>275</v>
      </c>
      <c r="H215" s="64">
        <v>61</v>
      </c>
      <c r="I215" s="66">
        <v>4259.93</v>
      </c>
      <c r="J215" s="66">
        <f t="shared" si="15"/>
        <v>1404.498921</v>
      </c>
      <c r="K215" s="74" t="s">
        <v>311</v>
      </c>
      <c r="L215" s="64">
        <v>61.1111111111111</v>
      </c>
      <c r="M215" s="66">
        <v>3910.32222222222</v>
      </c>
      <c r="N215" s="66">
        <v>1304.09444444444</v>
      </c>
      <c r="O215" s="74">
        <f t="shared" si="16"/>
        <v>0.333500507204578</v>
      </c>
      <c r="P215" s="75">
        <f t="shared" si="17"/>
        <v>-0.00181818181818187</v>
      </c>
      <c r="Q215" s="75">
        <f t="shared" si="18"/>
        <v>0.0894063859471655</v>
      </c>
      <c r="R215" s="75">
        <f t="shared" si="19"/>
        <v>-0.0038005072045782</v>
      </c>
      <c r="S215" s="79"/>
      <c r="T215" s="60"/>
    </row>
    <row r="216" s="44" customFormat="1" customHeight="1" spans="1:20">
      <c r="A216" s="60">
        <v>214</v>
      </c>
      <c r="B216" s="61">
        <v>102479</v>
      </c>
      <c r="C216" s="62" t="s">
        <v>274</v>
      </c>
      <c r="D216" s="61" t="s">
        <v>214</v>
      </c>
      <c r="E216" s="61" t="s">
        <v>37</v>
      </c>
      <c r="F216" s="63">
        <v>12.24</v>
      </c>
      <c r="G216" s="60" t="s">
        <v>275</v>
      </c>
      <c r="H216" s="64">
        <v>69</v>
      </c>
      <c r="I216" s="66">
        <v>4188.81</v>
      </c>
      <c r="J216" s="66">
        <f t="shared" si="15"/>
        <v>1169.934633</v>
      </c>
      <c r="K216" s="74" t="s">
        <v>312</v>
      </c>
      <c r="L216" s="64">
        <v>61.1111111111111</v>
      </c>
      <c r="M216" s="66">
        <v>3910.32222222222</v>
      </c>
      <c r="N216" s="66">
        <v>1304.09444444444</v>
      </c>
      <c r="O216" s="74">
        <f t="shared" si="16"/>
        <v>0.333500507204578</v>
      </c>
      <c r="P216" s="75">
        <f t="shared" si="17"/>
        <v>0.129090909090909</v>
      </c>
      <c r="Q216" s="75">
        <f t="shared" si="18"/>
        <v>0.0712186264843193</v>
      </c>
      <c r="R216" s="75">
        <f t="shared" si="19"/>
        <v>-0.0542005072045782</v>
      </c>
      <c r="S216" s="79"/>
      <c r="T216" s="60"/>
    </row>
    <row r="217" s="44" customFormat="1" customHeight="1" spans="1:20">
      <c r="A217" s="60">
        <v>215</v>
      </c>
      <c r="B217" s="61">
        <v>119262</v>
      </c>
      <c r="C217" s="62" t="s">
        <v>313</v>
      </c>
      <c r="D217" s="61" t="s">
        <v>214</v>
      </c>
      <c r="E217" s="61" t="s">
        <v>27</v>
      </c>
      <c r="F217" s="60">
        <v>12.3</v>
      </c>
      <c r="G217" s="60" t="s">
        <v>229</v>
      </c>
      <c r="H217" s="64">
        <v>32</v>
      </c>
      <c r="I217" s="66">
        <v>1143.66</v>
      </c>
      <c r="J217" s="66">
        <f t="shared" si="15"/>
        <v>355.449528</v>
      </c>
      <c r="K217" s="74" t="s">
        <v>156</v>
      </c>
      <c r="L217" s="64">
        <v>32.2222222222222</v>
      </c>
      <c r="M217" s="66">
        <v>2026.46666666667</v>
      </c>
      <c r="N217" s="66">
        <v>626.483333333333</v>
      </c>
      <c r="O217" s="74">
        <f t="shared" si="16"/>
        <v>0.30915057406981</v>
      </c>
      <c r="P217" s="75">
        <f t="shared" si="17"/>
        <v>-0.00689655172413791</v>
      </c>
      <c r="Q217" s="75">
        <f t="shared" si="18"/>
        <v>-0.435638385366977</v>
      </c>
      <c r="R217" s="75">
        <f t="shared" si="19"/>
        <v>0.00164942593019046</v>
      </c>
      <c r="S217" s="79"/>
      <c r="T217" s="60"/>
    </row>
    <row r="218" s="44" customFormat="1" customHeight="1" spans="1:20">
      <c r="A218" s="60">
        <v>216</v>
      </c>
      <c r="B218" s="61">
        <v>371</v>
      </c>
      <c r="C218" s="62" t="s">
        <v>314</v>
      </c>
      <c r="D218" s="61" t="s">
        <v>315</v>
      </c>
      <c r="E218" s="61" t="s">
        <v>27</v>
      </c>
      <c r="F218" s="63">
        <v>12.1</v>
      </c>
      <c r="G218" s="60" t="s">
        <v>316</v>
      </c>
      <c r="H218" s="64">
        <v>31</v>
      </c>
      <c r="I218" s="66">
        <v>2006.63</v>
      </c>
      <c r="J218" s="66">
        <f t="shared" si="15"/>
        <v>432.629428</v>
      </c>
      <c r="K218" s="74" t="s">
        <v>317</v>
      </c>
      <c r="L218" s="64">
        <v>40</v>
      </c>
      <c r="M218" s="66">
        <v>2487.24</v>
      </c>
      <c r="N218" s="66">
        <v>675.562222222222</v>
      </c>
      <c r="O218" s="74">
        <f t="shared" si="16"/>
        <v>0.271611192414975</v>
      </c>
      <c r="P218" s="75">
        <f t="shared" si="17"/>
        <v>-0.225</v>
      </c>
      <c r="Q218" s="75">
        <f t="shared" si="18"/>
        <v>-0.193230247181615</v>
      </c>
      <c r="R218" s="75">
        <f t="shared" si="19"/>
        <v>-0.056011192414975</v>
      </c>
      <c r="S218" s="79"/>
      <c r="T218" s="60"/>
    </row>
    <row r="219" s="44" customFormat="1" customHeight="1" spans="1:20">
      <c r="A219" s="60">
        <v>217</v>
      </c>
      <c r="B219" s="61">
        <v>117310</v>
      </c>
      <c r="C219" s="62" t="s">
        <v>309</v>
      </c>
      <c r="D219" s="61" t="s">
        <v>214</v>
      </c>
      <c r="E219" s="61" t="s">
        <v>37</v>
      </c>
      <c r="F219" s="60">
        <v>12.14</v>
      </c>
      <c r="G219" s="60" t="s">
        <v>263</v>
      </c>
      <c r="H219" s="64">
        <v>59</v>
      </c>
      <c r="I219" s="66">
        <v>5781.56</v>
      </c>
      <c r="J219" s="66">
        <f t="shared" si="15"/>
        <v>1110.05952</v>
      </c>
      <c r="K219" s="74" t="s">
        <v>318</v>
      </c>
      <c r="L219" s="64">
        <v>55.2222222222222</v>
      </c>
      <c r="M219" s="66">
        <v>4427.22222222222</v>
      </c>
      <c r="N219" s="66">
        <v>1329.99666666667</v>
      </c>
      <c r="O219" s="74">
        <f t="shared" si="16"/>
        <v>0.300413351737985</v>
      </c>
      <c r="P219" s="75">
        <f t="shared" si="17"/>
        <v>0.06841046277666</v>
      </c>
      <c r="Q219" s="75">
        <f t="shared" si="18"/>
        <v>0.305911406700966</v>
      </c>
      <c r="R219" s="75">
        <f t="shared" si="19"/>
        <v>-0.108413351737985</v>
      </c>
      <c r="S219" s="80"/>
      <c r="T219" s="60"/>
    </row>
    <row r="220" s="44" customFormat="1" customHeight="1" spans="1:20">
      <c r="A220" s="60">
        <v>218</v>
      </c>
      <c r="B220" s="61">
        <v>117310</v>
      </c>
      <c r="C220" s="62" t="s">
        <v>309</v>
      </c>
      <c r="D220" s="61" t="s">
        <v>214</v>
      </c>
      <c r="E220" s="61" t="s">
        <v>37</v>
      </c>
      <c r="F220" s="60">
        <v>12.21</v>
      </c>
      <c r="G220" s="60" t="s">
        <v>263</v>
      </c>
      <c r="H220" s="64">
        <v>53</v>
      </c>
      <c r="I220" s="66">
        <v>3282.68</v>
      </c>
      <c r="J220" s="66">
        <f t="shared" si="15"/>
        <v>1111.515448</v>
      </c>
      <c r="K220" s="74" t="s">
        <v>319</v>
      </c>
      <c r="L220" s="64">
        <v>55.2222222222222</v>
      </c>
      <c r="M220" s="66">
        <v>4427.22222222222</v>
      </c>
      <c r="N220" s="66">
        <v>1329.99666666667</v>
      </c>
      <c r="O220" s="74">
        <f t="shared" si="16"/>
        <v>0.300413351737985</v>
      </c>
      <c r="P220" s="75">
        <f t="shared" si="17"/>
        <v>-0.0402414486921529</v>
      </c>
      <c r="Q220" s="75">
        <f t="shared" si="18"/>
        <v>-0.258523779646129</v>
      </c>
      <c r="R220" s="75">
        <f t="shared" si="19"/>
        <v>0.0381866482620153</v>
      </c>
      <c r="S220" s="79"/>
      <c r="T220" s="60"/>
    </row>
    <row r="221" s="44" customFormat="1" customHeight="1" spans="1:20">
      <c r="A221" s="60">
        <v>219</v>
      </c>
      <c r="B221" s="61">
        <v>117310</v>
      </c>
      <c r="C221" s="62" t="s">
        <v>309</v>
      </c>
      <c r="D221" s="61" t="s">
        <v>214</v>
      </c>
      <c r="E221" s="61" t="s">
        <v>37</v>
      </c>
      <c r="F221" s="60">
        <v>12.28</v>
      </c>
      <c r="G221" s="60" t="s">
        <v>263</v>
      </c>
      <c r="H221" s="64">
        <v>59</v>
      </c>
      <c r="I221" s="66">
        <v>3716.53</v>
      </c>
      <c r="J221" s="66">
        <f t="shared" si="15"/>
        <v>1321.226415</v>
      </c>
      <c r="K221" s="74" t="s">
        <v>320</v>
      </c>
      <c r="L221" s="64">
        <v>55.2222222222222</v>
      </c>
      <c r="M221" s="66">
        <v>4427.22222222222</v>
      </c>
      <c r="N221" s="66">
        <v>1329.99666666667</v>
      </c>
      <c r="O221" s="74">
        <f t="shared" si="16"/>
        <v>0.300413351737985</v>
      </c>
      <c r="P221" s="75">
        <f t="shared" si="17"/>
        <v>0.06841046277666</v>
      </c>
      <c r="Q221" s="75">
        <f t="shared" si="18"/>
        <v>-0.160527795206425</v>
      </c>
      <c r="R221" s="75">
        <f t="shared" si="19"/>
        <v>0.0550866482620153</v>
      </c>
      <c r="S221" s="79"/>
      <c r="T221" s="60"/>
    </row>
    <row r="222" s="44" customFormat="1" customHeight="1" spans="1:20">
      <c r="A222" s="60">
        <v>220</v>
      </c>
      <c r="B222" s="61">
        <v>117310</v>
      </c>
      <c r="C222" s="62" t="s">
        <v>309</v>
      </c>
      <c r="D222" s="61" t="s">
        <v>214</v>
      </c>
      <c r="E222" s="61" t="s">
        <v>37</v>
      </c>
      <c r="F222" s="60">
        <v>12.3</v>
      </c>
      <c r="G222" s="60" t="s">
        <v>263</v>
      </c>
      <c r="H222" s="64">
        <v>75</v>
      </c>
      <c r="I222" s="66">
        <v>5158.48</v>
      </c>
      <c r="J222" s="66">
        <f t="shared" si="15"/>
        <v>1228.234088</v>
      </c>
      <c r="K222" s="74" t="s">
        <v>321</v>
      </c>
      <c r="L222" s="64">
        <v>55.2222222222222</v>
      </c>
      <c r="M222" s="66">
        <v>4427.22222222222</v>
      </c>
      <c r="N222" s="66">
        <v>1329.99666666667</v>
      </c>
      <c r="O222" s="74">
        <f t="shared" si="16"/>
        <v>0.300413351737985</v>
      </c>
      <c r="P222" s="75">
        <f t="shared" si="17"/>
        <v>0.358148893360161</v>
      </c>
      <c r="Q222" s="75">
        <f t="shared" si="18"/>
        <v>0.165173045551512</v>
      </c>
      <c r="R222" s="75">
        <f t="shared" si="19"/>
        <v>-0.0623133517379847</v>
      </c>
      <c r="S222" s="80"/>
      <c r="T222" s="60"/>
    </row>
    <row r="223" s="44" customFormat="1" customHeight="1" spans="1:20">
      <c r="A223" s="60">
        <v>221</v>
      </c>
      <c r="B223" s="61">
        <v>117310</v>
      </c>
      <c r="C223" s="62" t="s">
        <v>309</v>
      </c>
      <c r="D223" s="61" t="s">
        <v>214</v>
      </c>
      <c r="E223" s="61" t="s">
        <v>37</v>
      </c>
      <c r="F223" s="66">
        <v>12.1</v>
      </c>
      <c r="G223" s="60" t="s">
        <v>263</v>
      </c>
      <c r="H223" s="64">
        <v>47</v>
      </c>
      <c r="I223" s="66">
        <v>3054.2</v>
      </c>
      <c r="J223" s="66">
        <f t="shared" si="15"/>
        <v>1083.63016</v>
      </c>
      <c r="K223" s="74" t="s">
        <v>322</v>
      </c>
      <c r="L223" s="64">
        <v>55.2222222222222</v>
      </c>
      <c r="M223" s="66">
        <v>4427.22222222222</v>
      </c>
      <c r="N223" s="66">
        <v>1329.99666666667</v>
      </c>
      <c r="O223" s="74">
        <f t="shared" si="16"/>
        <v>0.300413351737985</v>
      </c>
      <c r="P223" s="75">
        <f t="shared" si="17"/>
        <v>-0.148893360160966</v>
      </c>
      <c r="Q223" s="75">
        <f t="shared" si="18"/>
        <v>-0.310131760572217</v>
      </c>
      <c r="R223" s="75">
        <f t="shared" si="19"/>
        <v>0.0543866482620153</v>
      </c>
      <c r="S223" s="79"/>
      <c r="T223" s="60"/>
    </row>
    <row r="224" s="44" customFormat="1" customHeight="1" spans="1:20">
      <c r="A224" s="60">
        <v>222</v>
      </c>
      <c r="B224" s="61">
        <v>117310</v>
      </c>
      <c r="C224" s="62" t="s">
        <v>309</v>
      </c>
      <c r="D224" s="61" t="s">
        <v>214</v>
      </c>
      <c r="E224" s="61" t="s">
        <v>37</v>
      </c>
      <c r="F224" s="60">
        <v>12.17</v>
      </c>
      <c r="G224" s="60" t="s">
        <v>263</v>
      </c>
      <c r="H224" s="64">
        <v>75</v>
      </c>
      <c r="I224" s="66">
        <v>4774.22</v>
      </c>
      <c r="J224" s="66">
        <f t="shared" si="15"/>
        <v>1163.477414</v>
      </c>
      <c r="K224" s="74" t="s">
        <v>323</v>
      </c>
      <c r="L224" s="64">
        <v>55.2222222222222</v>
      </c>
      <c r="M224" s="66">
        <v>4427.22222222222</v>
      </c>
      <c r="N224" s="66">
        <v>1329.99666666667</v>
      </c>
      <c r="O224" s="74">
        <f t="shared" si="16"/>
        <v>0.300413351737985</v>
      </c>
      <c r="P224" s="75">
        <f t="shared" si="17"/>
        <v>0.358148893360161</v>
      </c>
      <c r="Q224" s="75">
        <f t="shared" si="18"/>
        <v>0.0783782155853934</v>
      </c>
      <c r="R224" s="75">
        <f t="shared" si="19"/>
        <v>-0.0567133517379847</v>
      </c>
      <c r="S224" s="79"/>
      <c r="T224" s="60"/>
    </row>
    <row r="225" s="44" customFormat="1" customHeight="1" spans="1:20">
      <c r="A225" s="60">
        <v>223</v>
      </c>
      <c r="B225" s="61">
        <v>117310</v>
      </c>
      <c r="C225" s="62" t="s">
        <v>309</v>
      </c>
      <c r="D225" s="61" t="s">
        <v>214</v>
      </c>
      <c r="E225" s="61" t="s">
        <v>37</v>
      </c>
      <c r="F225" s="60">
        <v>12.24</v>
      </c>
      <c r="G225" s="60" t="s">
        <v>263</v>
      </c>
      <c r="H225" s="64">
        <v>54</v>
      </c>
      <c r="I225" s="66">
        <v>4631.81</v>
      </c>
      <c r="J225" s="66">
        <f t="shared" si="15"/>
        <v>1276.526836</v>
      </c>
      <c r="K225" s="74" t="s">
        <v>324</v>
      </c>
      <c r="L225" s="64">
        <v>55.2222222222222</v>
      </c>
      <c r="M225" s="66">
        <v>4427.22222222222</v>
      </c>
      <c r="N225" s="66">
        <v>1329.99666666667</v>
      </c>
      <c r="O225" s="74">
        <f t="shared" si="16"/>
        <v>0.300413351737985</v>
      </c>
      <c r="P225" s="75">
        <f t="shared" si="17"/>
        <v>-0.0221327967806841</v>
      </c>
      <c r="Q225" s="75">
        <f t="shared" si="18"/>
        <v>0.0462113188605848</v>
      </c>
      <c r="R225" s="75">
        <f t="shared" si="19"/>
        <v>-0.0248133517379847</v>
      </c>
      <c r="S225" s="79"/>
      <c r="T225" s="60"/>
    </row>
    <row r="226" s="44" customFormat="1" customHeight="1" spans="1:20">
      <c r="A226" s="60">
        <v>224</v>
      </c>
      <c r="B226" s="61">
        <v>514</v>
      </c>
      <c r="C226" s="62" t="s">
        <v>325</v>
      </c>
      <c r="D226" s="61" t="s">
        <v>315</v>
      </c>
      <c r="E226" s="61" t="s">
        <v>20</v>
      </c>
      <c r="F226" s="60">
        <v>12.7</v>
      </c>
      <c r="G226" s="60" t="s">
        <v>326</v>
      </c>
      <c r="H226" s="64">
        <v>100</v>
      </c>
      <c r="I226" s="66">
        <v>4675.85</v>
      </c>
      <c r="J226" s="66">
        <f t="shared" si="15"/>
        <v>1560.331145</v>
      </c>
      <c r="K226" s="74" t="s">
        <v>327</v>
      </c>
      <c r="L226" s="64">
        <v>122.111111111111</v>
      </c>
      <c r="M226" s="66">
        <v>7052.48777777778</v>
      </c>
      <c r="N226" s="66">
        <v>2288.02888888889</v>
      </c>
      <c r="O226" s="74">
        <f t="shared" si="16"/>
        <v>0.32442862164163</v>
      </c>
      <c r="P226" s="75">
        <f t="shared" si="17"/>
        <v>-0.181073703366697</v>
      </c>
      <c r="Q226" s="75">
        <f t="shared" si="18"/>
        <v>-0.336992824754196</v>
      </c>
      <c r="R226" s="75">
        <f t="shared" si="19"/>
        <v>0.00927137835836972</v>
      </c>
      <c r="S226" s="79"/>
      <c r="T226" s="60"/>
    </row>
    <row r="227" s="44" customFormat="1" customHeight="1" spans="1:20">
      <c r="A227" s="60">
        <v>225</v>
      </c>
      <c r="B227" s="61">
        <v>753</v>
      </c>
      <c r="C227" s="62" t="s">
        <v>268</v>
      </c>
      <c r="D227" s="61" t="s">
        <v>214</v>
      </c>
      <c r="E227" s="61" t="s">
        <v>27</v>
      </c>
      <c r="F227" s="60">
        <v>12.11</v>
      </c>
      <c r="G227" s="60" t="s">
        <v>269</v>
      </c>
      <c r="H227" s="64">
        <v>19</v>
      </c>
      <c r="I227" s="66">
        <v>856.07</v>
      </c>
      <c r="J227" s="66">
        <f t="shared" si="15"/>
        <v>143.734153</v>
      </c>
      <c r="K227" s="74" t="s">
        <v>328</v>
      </c>
      <c r="L227" s="64">
        <v>30.5555555555556</v>
      </c>
      <c r="M227" s="66">
        <v>1687.36222222222</v>
      </c>
      <c r="N227" s="66">
        <v>564.9</v>
      </c>
      <c r="O227" s="74">
        <f t="shared" si="16"/>
        <v>0.334782889269642</v>
      </c>
      <c r="P227" s="75">
        <f t="shared" si="17"/>
        <v>-0.378181818181818</v>
      </c>
      <c r="Q227" s="75">
        <f t="shared" si="18"/>
        <v>-0.492657836755067</v>
      </c>
      <c r="R227" s="75">
        <f t="shared" si="19"/>
        <v>-0.166882889269642</v>
      </c>
      <c r="S227" s="79"/>
      <c r="T227" s="60"/>
    </row>
    <row r="228" s="44" customFormat="1" customHeight="1" spans="1:20">
      <c r="A228" s="60">
        <v>226</v>
      </c>
      <c r="B228" s="61">
        <v>753</v>
      </c>
      <c r="C228" s="62" t="s">
        <v>268</v>
      </c>
      <c r="D228" s="61" t="s">
        <v>214</v>
      </c>
      <c r="E228" s="61" t="s">
        <v>27</v>
      </c>
      <c r="F228" s="60">
        <v>12.18</v>
      </c>
      <c r="G228" s="60" t="s">
        <v>269</v>
      </c>
      <c r="H228" s="64">
        <v>22</v>
      </c>
      <c r="I228" s="66">
        <v>1051.2</v>
      </c>
      <c r="J228" s="66">
        <f t="shared" si="15"/>
        <v>291.28752</v>
      </c>
      <c r="K228" s="74" t="s">
        <v>329</v>
      </c>
      <c r="L228" s="64">
        <v>30.5555555555556</v>
      </c>
      <c r="M228" s="66">
        <v>1687.36222222222</v>
      </c>
      <c r="N228" s="66">
        <v>564.9</v>
      </c>
      <c r="O228" s="74">
        <f t="shared" si="16"/>
        <v>0.334782889269642</v>
      </c>
      <c r="P228" s="75">
        <f t="shared" si="17"/>
        <v>-0.28</v>
      </c>
      <c r="Q228" s="75">
        <f t="shared" si="18"/>
        <v>-0.377015802442471</v>
      </c>
      <c r="R228" s="75">
        <f t="shared" si="19"/>
        <v>-0.0576828892696424</v>
      </c>
      <c r="S228" s="79"/>
      <c r="T228" s="60"/>
    </row>
    <row r="229" s="44" customFormat="1" customHeight="1" spans="1:20">
      <c r="A229" s="60">
        <v>227</v>
      </c>
      <c r="B229" s="61">
        <v>753</v>
      </c>
      <c r="C229" s="62" t="s">
        <v>268</v>
      </c>
      <c r="D229" s="61" t="s">
        <v>214</v>
      </c>
      <c r="E229" s="61" t="s">
        <v>27</v>
      </c>
      <c r="F229" s="60">
        <v>12.25</v>
      </c>
      <c r="G229" s="60" t="s">
        <v>269</v>
      </c>
      <c r="H229" s="64">
        <v>20</v>
      </c>
      <c r="I229" s="66">
        <v>1770.67</v>
      </c>
      <c r="J229" s="66">
        <f t="shared" si="15"/>
        <v>427.616805</v>
      </c>
      <c r="K229" s="74" t="s">
        <v>330</v>
      </c>
      <c r="L229" s="64">
        <v>30.5555555555556</v>
      </c>
      <c r="M229" s="66">
        <v>1687.36222222222</v>
      </c>
      <c r="N229" s="66">
        <v>564.9</v>
      </c>
      <c r="O229" s="74">
        <f t="shared" si="16"/>
        <v>0.334782889269642</v>
      </c>
      <c r="P229" s="75">
        <f t="shared" si="17"/>
        <v>-0.345454545454546</v>
      </c>
      <c r="Q229" s="75">
        <f t="shared" si="18"/>
        <v>0.0493716030148305</v>
      </c>
      <c r="R229" s="75">
        <f t="shared" si="19"/>
        <v>-0.0932828892696425</v>
      </c>
      <c r="S229" s="79"/>
      <c r="T229" s="60"/>
    </row>
    <row r="230" s="44" customFormat="1" customHeight="1" spans="1:20">
      <c r="A230" s="60">
        <v>228</v>
      </c>
      <c r="B230" s="61">
        <v>359</v>
      </c>
      <c r="C230" s="62" t="s">
        <v>331</v>
      </c>
      <c r="D230" s="61" t="s">
        <v>332</v>
      </c>
      <c r="E230" s="61" t="s">
        <v>20</v>
      </c>
      <c r="F230" s="60">
        <v>12.4</v>
      </c>
      <c r="G230" s="60" t="s">
        <v>333</v>
      </c>
      <c r="H230" s="64">
        <v>103</v>
      </c>
      <c r="I230" s="66">
        <v>7459.37</v>
      </c>
      <c r="J230" s="66">
        <f t="shared" si="15"/>
        <v>1650.758581</v>
      </c>
      <c r="K230" s="74" t="s">
        <v>334</v>
      </c>
      <c r="L230" s="64">
        <v>93</v>
      </c>
      <c r="M230" s="66">
        <v>7166.00222222222</v>
      </c>
      <c r="N230" s="66">
        <v>1701.54</v>
      </c>
      <c r="O230" s="74">
        <f t="shared" si="16"/>
        <v>0.237446200438428</v>
      </c>
      <c r="P230" s="75">
        <f t="shared" si="17"/>
        <v>0.10752688172043</v>
      </c>
      <c r="Q230" s="75">
        <f t="shared" si="18"/>
        <v>0.0409388343291363</v>
      </c>
      <c r="R230" s="75">
        <f t="shared" si="19"/>
        <v>-0.0161462004384283</v>
      </c>
      <c r="S230" s="79"/>
      <c r="T230" s="60"/>
    </row>
    <row r="231" s="44" customFormat="1" customHeight="1" spans="1:20">
      <c r="A231" s="60">
        <v>229</v>
      </c>
      <c r="B231" s="61">
        <v>570</v>
      </c>
      <c r="C231" s="62" t="s">
        <v>335</v>
      </c>
      <c r="D231" s="61" t="s">
        <v>332</v>
      </c>
      <c r="E231" s="61" t="s">
        <v>37</v>
      </c>
      <c r="F231" s="60">
        <v>12.5</v>
      </c>
      <c r="G231" s="60" t="s">
        <v>333</v>
      </c>
      <c r="H231" s="64">
        <v>65</v>
      </c>
      <c r="I231" s="66">
        <v>4857.33</v>
      </c>
      <c r="J231" s="66">
        <f t="shared" si="15"/>
        <v>1756.410528</v>
      </c>
      <c r="K231" s="74" t="s">
        <v>270</v>
      </c>
      <c r="L231" s="64">
        <v>63.1111111111111</v>
      </c>
      <c r="M231" s="66">
        <v>4207.32</v>
      </c>
      <c r="N231" s="66">
        <v>1273.97333333333</v>
      </c>
      <c r="O231" s="74">
        <f t="shared" si="16"/>
        <v>0.302799248294243</v>
      </c>
      <c r="P231" s="75">
        <f t="shared" si="17"/>
        <v>0.0299295774647887</v>
      </c>
      <c r="Q231" s="75">
        <f t="shared" si="18"/>
        <v>0.154495022959984</v>
      </c>
      <c r="R231" s="75">
        <f t="shared" si="19"/>
        <v>0.0588007517057572</v>
      </c>
      <c r="S231" s="79"/>
      <c r="T231" s="60"/>
    </row>
    <row r="232" s="44" customFormat="1" customHeight="1" spans="1:20">
      <c r="A232" s="60">
        <v>230</v>
      </c>
      <c r="B232" s="61">
        <v>371</v>
      </c>
      <c r="C232" s="62" t="s">
        <v>314</v>
      </c>
      <c r="D232" s="61" t="s">
        <v>315</v>
      </c>
      <c r="E232" s="61" t="s">
        <v>27</v>
      </c>
      <c r="F232" s="63">
        <v>12.8</v>
      </c>
      <c r="G232" s="60" t="s">
        <v>316</v>
      </c>
      <c r="H232" s="64">
        <v>31</v>
      </c>
      <c r="I232" s="66">
        <v>1786.91</v>
      </c>
      <c r="J232" s="66">
        <f t="shared" si="15"/>
        <v>585.391716</v>
      </c>
      <c r="K232" s="74" t="s">
        <v>336</v>
      </c>
      <c r="L232" s="64">
        <v>40</v>
      </c>
      <c r="M232" s="66">
        <v>2487.24</v>
      </c>
      <c r="N232" s="66">
        <v>675.562222222222</v>
      </c>
      <c r="O232" s="74">
        <f t="shared" si="16"/>
        <v>0.271611192414975</v>
      </c>
      <c r="P232" s="75">
        <f t="shared" si="17"/>
        <v>-0.225</v>
      </c>
      <c r="Q232" s="75">
        <f t="shared" si="18"/>
        <v>-0.281569128833566</v>
      </c>
      <c r="R232" s="75">
        <f t="shared" si="19"/>
        <v>0.055988807585025</v>
      </c>
      <c r="S232" s="79"/>
      <c r="T232" s="60"/>
    </row>
    <row r="233" s="44" customFormat="1" customHeight="1" spans="1:20">
      <c r="A233" s="60">
        <v>231</v>
      </c>
      <c r="B233" s="61">
        <v>371</v>
      </c>
      <c r="C233" s="62" t="s">
        <v>314</v>
      </c>
      <c r="D233" s="61" t="s">
        <v>315</v>
      </c>
      <c r="E233" s="61" t="s">
        <v>27</v>
      </c>
      <c r="F233" s="63">
        <v>12.15</v>
      </c>
      <c r="G233" s="60" t="s">
        <v>316</v>
      </c>
      <c r="H233" s="64">
        <v>46</v>
      </c>
      <c r="I233" s="66">
        <v>3229.28</v>
      </c>
      <c r="J233" s="66">
        <f t="shared" si="15"/>
        <v>369.106704</v>
      </c>
      <c r="K233" s="74" t="s">
        <v>337</v>
      </c>
      <c r="L233" s="64">
        <v>40</v>
      </c>
      <c r="M233" s="66">
        <v>2487.24</v>
      </c>
      <c r="N233" s="66">
        <v>675.562222222222</v>
      </c>
      <c r="O233" s="74">
        <f t="shared" si="16"/>
        <v>0.271611192414975</v>
      </c>
      <c r="P233" s="75">
        <f t="shared" si="17"/>
        <v>0.15</v>
      </c>
      <c r="Q233" s="75">
        <f t="shared" si="18"/>
        <v>0.298338720831122</v>
      </c>
      <c r="R233" s="75">
        <f t="shared" si="19"/>
        <v>-0.157311192414975</v>
      </c>
      <c r="S233" s="81"/>
      <c r="T233" s="60"/>
    </row>
    <row r="234" s="44" customFormat="1" customHeight="1" spans="1:20">
      <c r="A234" s="60">
        <v>232</v>
      </c>
      <c r="B234" s="61">
        <v>371</v>
      </c>
      <c r="C234" s="62" t="s">
        <v>314</v>
      </c>
      <c r="D234" s="61" t="s">
        <v>315</v>
      </c>
      <c r="E234" s="61" t="s">
        <v>27</v>
      </c>
      <c r="F234" s="63">
        <v>12.22</v>
      </c>
      <c r="G234" s="60" t="s">
        <v>316</v>
      </c>
      <c r="H234" s="64">
        <v>33</v>
      </c>
      <c r="I234" s="66">
        <v>1603.24</v>
      </c>
      <c r="J234" s="66">
        <f t="shared" si="15"/>
        <v>617.728372</v>
      </c>
      <c r="K234" s="74" t="s">
        <v>338</v>
      </c>
      <c r="L234" s="64">
        <v>40</v>
      </c>
      <c r="M234" s="66">
        <v>2487.24</v>
      </c>
      <c r="N234" s="66">
        <v>675.562222222222</v>
      </c>
      <c r="O234" s="74">
        <f t="shared" si="16"/>
        <v>0.271611192414975</v>
      </c>
      <c r="P234" s="75">
        <f t="shared" si="17"/>
        <v>-0.175</v>
      </c>
      <c r="Q234" s="75">
        <f t="shared" si="18"/>
        <v>-0.355414033225583</v>
      </c>
      <c r="R234" s="75">
        <f t="shared" si="19"/>
        <v>0.113688807585025</v>
      </c>
      <c r="S234" s="79"/>
      <c r="T234" s="60"/>
    </row>
    <row r="235" s="44" customFormat="1" customHeight="1" spans="1:20">
      <c r="A235" s="60">
        <v>233</v>
      </c>
      <c r="B235" s="61">
        <v>371</v>
      </c>
      <c r="C235" s="62" t="s">
        <v>314</v>
      </c>
      <c r="D235" s="61" t="s">
        <v>315</v>
      </c>
      <c r="E235" s="61" t="s">
        <v>27</v>
      </c>
      <c r="F235" s="63">
        <v>12.29</v>
      </c>
      <c r="G235" s="60" t="s">
        <v>316</v>
      </c>
      <c r="H235" s="64">
        <v>25</v>
      </c>
      <c r="I235" s="66">
        <v>1085.57</v>
      </c>
      <c r="J235" s="66">
        <f t="shared" si="15"/>
        <v>473.417077</v>
      </c>
      <c r="K235" s="74" t="s">
        <v>339</v>
      </c>
      <c r="L235" s="64">
        <v>40</v>
      </c>
      <c r="M235" s="66">
        <v>2487.24</v>
      </c>
      <c r="N235" s="66">
        <v>675.562222222222</v>
      </c>
      <c r="O235" s="74">
        <f t="shared" si="16"/>
        <v>0.271611192414975</v>
      </c>
      <c r="P235" s="75">
        <f t="shared" si="17"/>
        <v>-0.375</v>
      </c>
      <c r="Q235" s="75">
        <f t="shared" si="18"/>
        <v>-0.563544330261656</v>
      </c>
      <c r="R235" s="75">
        <f t="shared" si="19"/>
        <v>0.164488807585025</v>
      </c>
      <c r="S235" s="79"/>
      <c r="T235" s="60"/>
    </row>
    <row r="236" s="44" customFormat="1" customHeight="1" spans="1:20">
      <c r="A236" s="60">
        <v>234</v>
      </c>
      <c r="B236" s="61">
        <v>726</v>
      </c>
      <c r="C236" s="62" t="s">
        <v>340</v>
      </c>
      <c r="D236" s="61" t="s">
        <v>332</v>
      </c>
      <c r="E236" s="61" t="s">
        <v>20</v>
      </c>
      <c r="F236" s="63">
        <v>12.1</v>
      </c>
      <c r="G236" s="60" t="s">
        <v>341</v>
      </c>
      <c r="H236" s="64">
        <v>89</v>
      </c>
      <c r="I236" s="66">
        <v>7381.78</v>
      </c>
      <c r="J236" s="66">
        <f t="shared" si="15"/>
        <v>2641.939062</v>
      </c>
      <c r="K236" s="74" t="s">
        <v>342</v>
      </c>
      <c r="L236" s="64">
        <v>83.1111111111111</v>
      </c>
      <c r="M236" s="66">
        <v>6908.44555555556</v>
      </c>
      <c r="N236" s="66">
        <v>1769.92222222222</v>
      </c>
      <c r="O236" s="74">
        <f t="shared" si="16"/>
        <v>0.256196883653358</v>
      </c>
      <c r="P236" s="75">
        <f t="shared" si="17"/>
        <v>0.070855614973262</v>
      </c>
      <c r="Q236" s="75">
        <f t="shared" si="18"/>
        <v>0.0685153325213373</v>
      </c>
      <c r="R236" s="75">
        <f t="shared" si="19"/>
        <v>0.101703116346642</v>
      </c>
      <c r="S236" s="79"/>
      <c r="T236" s="60"/>
    </row>
    <row r="237" s="44" customFormat="1" customHeight="1" spans="1:20">
      <c r="A237" s="60">
        <v>235</v>
      </c>
      <c r="B237" s="61">
        <v>117184</v>
      </c>
      <c r="C237" s="62" t="s">
        <v>304</v>
      </c>
      <c r="D237" s="61" t="s">
        <v>214</v>
      </c>
      <c r="E237" s="61" t="s">
        <v>88</v>
      </c>
      <c r="F237" s="60">
        <v>12.13</v>
      </c>
      <c r="G237" s="60" t="s">
        <v>305</v>
      </c>
      <c r="H237" s="64">
        <v>95</v>
      </c>
      <c r="I237" s="66">
        <v>6710.94</v>
      </c>
      <c r="J237" s="66">
        <f t="shared" si="15"/>
        <v>1789.807698</v>
      </c>
      <c r="K237" s="74" t="s">
        <v>343</v>
      </c>
      <c r="L237" s="64">
        <v>95</v>
      </c>
      <c r="M237" s="66">
        <v>5678.85555555555</v>
      </c>
      <c r="N237" s="66">
        <v>2015.39666666667</v>
      </c>
      <c r="O237" s="74">
        <f t="shared" si="16"/>
        <v>0.354894863401663</v>
      </c>
      <c r="P237" s="75">
        <f t="shared" si="17"/>
        <v>0</v>
      </c>
      <c r="Q237" s="75">
        <f t="shared" si="18"/>
        <v>0.181741626344901</v>
      </c>
      <c r="R237" s="75">
        <f t="shared" si="19"/>
        <v>-0.0881948634016635</v>
      </c>
      <c r="S237" s="79"/>
      <c r="T237" s="60"/>
    </row>
    <row r="238" s="44" customFormat="1" customHeight="1" spans="1:20">
      <c r="A238" s="60">
        <v>236</v>
      </c>
      <c r="B238" s="61">
        <v>117184</v>
      </c>
      <c r="C238" s="62" t="s">
        <v>304</v>
      </c>
      <c r="D238" s="61" t="s">
        <v>214</v>
      </c>
      <c r="E238" s="61" t="s">
        <v>88</v>
      </c>
      <c r="F238" s="66">
        <v>12.2</v>
      </c>
      <c r="G238" s="60" t="s">
        <v>305</v>
      </c>
      <c r="H238" s="64">
        <v>105</v>
      </c>
      <c r="I238" s="66">
        <v>8446.05</v>
      </c>
      <c r="J238" s="66">
        <f t="shared" si="15"/>
        <v>2705.269815</v>
      </c>
      <c r="K238" s="74" t="s">
        <v>344</v>
      </c>
      <c r="L238" s="64">
        <v>95</v>
      </c>
      <c r="M238" s="66">
        <v>5678.85555555555</v>
      </c>
      <c r="N238" s="66">
        <v>2015.39666666667</v>
      </c>
      <c r="O238" s="74">
        <f t="shared" si="16"/>
        <v>0.354894863401663</v>
      </c>
      <c r="P238" s="76">
        <f t="shared" si="17"/>
        <v>0.105263157894737</v>
      </c>
      <c r="Q238" s="76">
        <f t="shared" si="18"/>
        <v>0.487280300999615</v>
      </c>
      <c r="R238" s="75">
        <f t="shared" si="19"/>
        <v>-0.0345948634016635</v>
      </c>
      <c r="S238" s="80">
        <v>0</v>
      </c>
      <c r="T238" s="60" t="s">
        <v>148</v>
      </c>
    </row>
    <row r="239" s="44" customFormat="1" customHeight="1" spans="1:20">
      <c r="A239" s="60">
        <v>237</v>
      </c>
      <c r="B239" s="61">
        <v>117184</v>
      </c>
      <c r="C239" s="62" t="s">
        <v>304</v>
      </c>
      <c r="D239" s="61" t="s">
        <v>214</v>
      </c>
      <c r="E239" s="61" t="s">
        <v>88</v>
      </c>
      <c r="F239" s="60">
        <v>12.27</v>
      </c>
      <c r="G239" s="60" t="s">
        <v>305</v>
      </c>
      <c r="H239" s="64">
        <v>85</v>
      </c>
      <c r="I239" s="66">
        <v>6924.46</v>
      </c>
      <c r="J239" s="66">
        <f t="shared" si="15"/>
        <v>2140.350586</v>
      </c>
      <c r="K239" s="74" t="s">
        <v>345</v>
      </c>
      <c r="L239" s="64">
        <v>95</v>
      </c>
      <c r="M239" s="66">
        <v>5678.85555555555</v>
      </c>
      <c r="N239" s="66">
        <v>2015.39666666667</v>
      </c>
      <c r="O239" s="74">
        <f t="shared" si="16"/>
        <v>0.354894863401663</v>
      </c>
      <c r="P239" s="75">
        <f t="shared" si="17"/>
        <v>-0.105263157894737</v>
      </c>
      <c r="Q239" s="75">
        <f t="shared" si="18"/>
        <v>0.219340751364223</v>
      </c>
      <c r="R239" s="75">
        <f t="shared" si="19"/>
        <v>-0.0457948634016635</v>
      </c>
      <c r="S239" s="79"/>
      <c r="T239" s="60"/>
    </row>
    <row r="240" s="44" customFormat="1" customHeight="1" spans="1:20">
      <c r="A240" s="60">
        <v>238</v>
      </c>
      <c r="B240" s="61">
        <v>727</v>
      </c>
      <c r="C240" s="62" t="s">
        <v>346</v>
      </c>
      <c r="D240" s="61" t="s">
        <v>332</v>
      </c>
      <c r="E240" s="61" t="s">
        <v>37</v>
      </c>
      <c r="F240" s="63">
        <v>12.6</v>
      </c>
      <c r="G240" s="60" t="s">
        <v>347</v>
      </c>
      <c r="H240" s="64">
        <v>55</v>
      </c>
      <c r="I240" s="66">
        <v>3886.46</v>
      </c>
      <c r="J240" s="66">
        <f t="shared" si="15"/>
        <v>1218.016564</v>
      </c>
      <c r="K240" s="74" t="s">
        <v>348</v>
      </c>
      <c r="L240" s="64">
        <v>64.4444444444444</v>
      </c>
      <c r="M240" s="66">
        <v>3859.98111111111</v>
      </c>
      <c r="N240" s="66">
        <v>931.472222222222</v>
      </c>
      <c r="O240" s="74">
        <f t="shared" si="16"/>
        <v>0.241315228082578</v>
      </c>
      <c r="P240" s="75">
        <f t="shared" si="17"/>
        <v>-0.146551724137931</v>
      </c>
      <c r="Q240" s="75">
        <f t="shared" si="18"/>
        <v>0.00685984934295877</v>
      </c>
      <c r="R240" s="75">
        <f t="shared" si="19"/>
        <v>0.0720847719174216</v>
      </c>
      <c r="S240" s="79"/>
      <c r="T240" s="60"/>
    </row>
    <row r="241" s="44" customFormat="1" customHeight="1" spans="1:20">
      <c r="A241" s="60">
        <v>239</v>
      </c>
      <c r="B241" s="61">
        <v>726</v>
      </c>
      <c r="C241" s="62" t="s">
        <v>340</v>
      </c>
      <c r="D241" s="61" t="s">
        <v>332</v>
      </c>
      <c r="E241" s="61" t="s">
        <v>20</v>
      </c>
      <c r="F241" s="63">
        <v>12.8</v>
      </c>
      <c r="G241" s="60" t="s">
        <v>341</v>
      </c>
      <c r="H241" s="64">
        <v>107</v>
      </c>
      <c r="I241" s="66">
        <v>9408.7</v>
      </c>
      <c r="J241" s="66">
        <f t="shared" si="15"/>
        <v>2882.82568</v>
      </c>
      <c r="K241" s="74" t="s">
        <v>349</v>
      </c>
      <c r="L241" s="64">
        <v>83.1111111111111</v>
      </c>
      <c r="M241" s="66">
        <v>6908.44555555556</v>
      </c>
      <c r="N241" s="66">
        <v>1769.92222222222</v>
      </c>
      <c r="O241" s="74">
        <f t="shared" si="16"/>
        <v>0.256196883653358</v>
      </c>
      <c r="P241" s="75">
        <f t="shared" si="17"/>
        <v>0.287433155080214</v>
      </c>
      <c r="Q241" s="75">
        <f t="shared" si="18"/>
        <v>0.361912737726335</v>
      </c>
      <c r="R241" s="75">
        <f t="shared" si="19"/>
        <v>0.0502031163466424</v>
      </c>
      <c r="S241" s="80"/>
      <c r="T241" s="60"/>
    </row>
    <row r="242" s="44" customFormat="1" customHeight="1" spans="1:20">
      <c r="A242" s="60">
        <v>240</v>
      </c>
      <c r="B242" s="61">
        <v>726</v>
      </c>
      <c r="C242" s="62" t="s">
        <v>340</v>
      </c>
      <c r="D242" s="61" t="s">
        <v>332</v>
      </c>
      <c r="E242" s="61" t="s">
        <v>20</v>
      </c>
      <c r="F242" s="63">
        <v>12.15</v>
      </c>
      <c r="G242" s="60" t="s">
        <v>341</v>
      </c>
      <c r="H242" s="64">
        <v>76</v>
      </c>
      <c r="I242" s="66">
        <v>7166.57</v>
      </c>
      <c r="J242" s="66">
        <f t="shared" si="15"/>
        <v>1393.181208</v>
      </c>
      <c r="K242" s="74" t="s">
        <v>350</v>
      </c>
      <c r="L242" s="64">
        <v>83.1111111111111</v>
      </c>
      <c r="M242" s="66">
        <v>6908.44555555556</v>
      </c>
      <c r="N242" s="66">
        <v>1769.92222222222</v>
      </c>
      <c r="O242" s="74">
        <f t="shared" si="16"/>
        <v>0.256196883653358</v>
      </c>
      <c r="P242" s="75">
        <f t="shared" si="17"/>
        <v>-0.0855614973262032</v>
      </c>
      <c r="Q242" s="75">
        <f t="shared" si="18"/>
        <v>0.037363606960305</v>
      </c>
      <c r="R242" s="75">
        <f t="shared" si="19"/>
        <v>-0.0617968836533576</v>
      </c>
      <c r="S242" s="79"/>
      <c r="T242" s="60"/>
    </row>
    <row r="243" s="44" customFormat="1" customHeight="1" spans="1:20">
      <c r="A243" s="60">
        <v>241</v>
      </c>
      <c r="B243" s="61">
        <v>726</v>
      </c>
      <c r="C243" s="62" t="s">
        <v>340</v>
      </c>
      <c r="D243" s="61" t="s">
        <v>332</v>
      </c>
      <c r="E243" s="61" t="s">
        <v>20</v>
      </c>
      <c r="F243" s="63">
        <v>12.22</v>
      </c>
      <c r="G243" s="60" t="s">
        <v>341</v>
      </c>
      <c r="H243" s="64">
        <v>92</v>
      </c>
      <c r="I243" s="66">
        <v>6191.67</v>
      </c>
      <c r="J243" s="66">
        <f t="shared" si="15"/>
        <v>1530.580824</v>
      </c>
      <c r="K243" s="74">
        <v>0.2472</v>
      </c>
      <c r="L243" s="64">
        <v>83.1111111111111</v>
      </c>
      <c r="M243" s="66">
        <v>6908.44555555556</v>
      </c>
      <c r="N243" s="66">
        <v>1769.92222222222</v>
      </c>
      <c r="O243" s="74">
        <f t="shared" si="16"/>
        <v>0.256196883653358</v>
      </c>
      <c r="P243" s="75">
        <f t="shared" si="17"/>
        <v>0.106951871657754</v>
      </c>
      <c r="Q243" s="75">
        <f t="shared" si="18"/>
        <v>-0.1037535216557</v>
      </c>
      <c r="R243" s="75">
        <f t="shared" si="19"/>
        <v>-0.00899688365335763</v>
      </c>
      <c r="S243" s="79"/>
      <c r="T243" s="60"/>
    </row>
    <row r="244" s="44" customFormat="1" customHeight="1" spans="1:20">
      <c r="A244" s="60">
        <v>242</v>
      </c>
      <c r="B244" s="61">
        <v>726</v>
      </c>
      <c r="C244" s="62" t="s">
        <v>340</v>
      </c>
      <c r="D244" s="61" t="s">
        <v>332</v>
      </c>
      <c r="E244" s="61" t="s">
        <v>20</v>
      </c>
      <c r="F244" s="63">
        <v>12.29</v>
      </c>
      <c r="G244" s="60" t="s">
        <v>341</v>
      </c>
      <c r="H244" s="64">
        <v>94</v>
      </c>
      <c r="I244" s="66">
        <v>7243.96</v>
      </c>
      <c r="J244" s="66">
        <f t="shared" si="15"/>
        <v>1679.874324</v>
      </c>
      <c r="K244" s="74" t="s">
        <v>351</v>
      </c>
      <c r="L244" s="64">
        <v>83.1111111111111</v>
      </c>
      <c r="M244" s="66">
        <v>6908.44555555556</v>
      </c>
      <c r="N244" s="66">
        <v>1769.92222222222</v>
      </c>
      <c r="O244" s="74">
        <f t="shared" si="16"/>
        <v>0.256196883653358</v>
      </c>
      <c r="P244" s="75">
        <f t="shared" si="17"/>
        <v>0.131016042780749</v>
      </c>
      <c r="Q244" s="75">
        <f t="shared" si="18"/>
        <v>0.0485658375312278</v>
      </c>
      <c r="R244" s="75">
        <f t="shared" si="19"/>
        <v>-0.0242968836533576</v>
      </c>
      <c r="S244" s="79"/>
      <c r="T244" s="60"/>
    </row>
    <row r="245" s="44" customFormat="1" customHeight="1" spans="1:20">
      <c r="A245" s="60">
        <v>243</v>
      </c>
      <c r="B245" s="61">
        <v>102565</v>
      </c>
      <c r="C245" s="62" t="s">
        <v>352</v>
      </c>
      <c r="D245" s="61" t="s">
        <v>332</v>
      </c>
      <c r="E245" s="61" t="s">
        <v>88</v>
      </c>
      <c r="F245" s="63">
        <v>12.1</v>
      </c>
      <c r="G245" s="60" t="s">
        <v>333</v>
      </c>
      <c r="H245" s="64">
        <v>92</v>
      </c>
      <c r="I245" s="66">
        <v>5839.72</v>
      </c>
      <c r="J245" s="66">
        <f t="shared" si="15"/>
        <v>1874.55012</v>
      </c>
      <c r="K245" s="74" t="s">
        <v>44</v>
      </c>
      <c r="L245" s="64">
        <v>73.8888888888889</v>
      </c>
      <c r="M245" s="66">
        <v>4018.28444444444</v>
      </c>
      <c r="N245" s="66">
        <v>1393.55888888889</v>
      </c>
      <c r="O245" s="74">
        <f t="shared" si="16"/>
        <v>0.346804440590457</v>
      </c>
      <c r="P245" s="76">
        <f t="shared" si="17"/>
        <v>0.245112781954887</v>
      </c>
      <c r="Q245" s="76">
        <f t="shared" si="18"/>
        <v>0.453286864267117</v>
      </c>
      <c r="R245" s="75">
        <f t="shared" si="19"/>
        <v>-0.0258044405904566</v>
      </c>
      <c r="S245" s="80">
        <f>(J245-N245)*0.1</f>
        <v>48.0991231111111</v>
      </c>
      <c r="T245" s="60"/>
    </row>
    <row r="246" s="44" customFormat="1" customHeight="1" spans="1:20">
      <c r="A246" s="60">
        <v>244</v>
      </c>
      <c r="B246" s="61">
        <v>727</v>
      </c>
      <c r="C246" s="62" t="s">
        <v>346</v>
      </c>
      <c r="D246" s="61" t="s">
        <v>332</v>
      </c>
      <c r="E246" s="61" t="s">
        <v>37</v>
      </c>
      <c r="F246" s="60">
        <v>12.13</v>
      </c>
      <c r="G246" s="60" t="s">
        <v>347</v>
      </c>
      <c r="H246" s="64">
        <v>74</v>
      </c>
      <c r="I246" s="66">
        <v>8845.33</v>
      </c>
      <c r="J246" s="66">
        <f t="shared" si="15"/>
        <v>2334.282587</v>
      </c>
      <c r="K246" s="74" t="s">
        <v>353</v>
      </c>
      <c r="L246" s="64">
        <v>64.4444444444444</v>
      </c>
      <c r="M246" s="66">
        <v>3859.98111111111</v>
      </c>
      <c r="N246" s="66">
        <v>931.472222222222</v>
      </c>
      <c r="O246" s="74">
        <f t="shared" si="16"/>
        <v>0.241315228082578</v>
      </c>
      <c r="P246" s="76">
        <f t="shared" si="17"/>
        <v>0.148275862068966</v>
      </c>
      <c r="Q246" s="76">
        <f t="shared" si="18"/>
        <v>1.29154748310513</v>
      </c>
      <c r="R246" s="75">
        <f t="shared" si="19"/>
        <v>0.0225847719174216</v>
      </c>
      <c r="S246" s="80">
        <v>0</v>
      </c>
      <c r="T246" s="60" t="s">
        <v>92</v>
      </c>
    </row>
    <row r="247" s="44" customFormat="1" customHeight="1" spans="1:20">
      <c r="A247" s="60">
        <v>245</v>
      </c>
      <c r="B247" s="61">
        <v>727</v>
      </c>
      <c r="C247" s="62" t="s">
        <v>346</v>
      </c>
      <c r="D247" s="61" t="s">
        <v>332</v>
      </c>
      <c r="E247" s="61" t="s">
        <v>37</v>
      </c>
      <c r="F247" s="66">
        <v>12.2</v>
      </c>
      <c r="G247" s="60" t="s">
        <v>347</v>
      </c>
      <c r="H247" s="64">
        <v>64</v>
      </c>
      <c r="I247" s="66">
        <v>4359.26</v>
      </c>
      <c r="J247" s="66">
        <f t="shared" si="15"/>
        <v>1095.917964</v>
      </c>
      <c r="K247" s="74" t="s">
        <v>354</v>
      </c>
      <c r="L247" s="64">
        <v>64.4444444444444</v>
      </c>
      <c r="M247" s="66">
        <v>3859.98111111111</v>
      </c>
      <c r="N247" s="66">
        <v>931.472222222222</v>
      </c>
      <c r="O247" s="74">
        <f t="shared" si="16"/>
        <v>0.241315228082578</v>
      </c>
      <c r="P247" s="75">
        <f t="shared" si="17"/>
        <v>-0.00689655172413791</v>
      </c>
      <c r="Q247" s="75">
        <f t="shared" si="18"/>
        <v>0.129347495367709</v>
      </c>
      <c r="R247" s="75">
        <f t="shared" si="19"/>
        <v>0.0100847719174216</v>
      </c>
      <c r="S247" s="79"/>
      <c r="T247" s="60"/>
    </row>
    <row r="248" s="44" customFormat="1" customHeight="1" spans="1:20">
      <c r="A248" s="60">
        <v>246</v>
      </c>
      <c r="B248" s="61">
        <v>727</v>
      </c>
      <c r="C248" s="62" t="s">
        <v>346</v>
      </c>
      <c r="D248" s="61" t="s">
        <v>332</v>
      </c>
      <c r="E248" s="61" t="s">
        <v>37</v>
      </c>
      <c r="F248" s="60">
        <v>12.27</v>
      </c>
      <c r="G248" s="60" t="s">
        <v>347</v>
      </c>
      <c r="H248" s="64">
        <v>65</v>
      </c>
      <c r="I248" s="66">
        <v>3585.14</v>
      </c>
      <c r="J248" s="66">
        <f t="shared" si="15"/>
        <v>1095.977298</v>
      </c>
      <c r="K248" s="74" t="s">
        <v>355</v>
      </c>
      <c r="L248" s="64">
        <v>64.4444444444444</v>
      </c>
      <c r="M248" s="66">
        <v>3859.98111111111</v>
      </c>
      <c r="N248" s="66">
        <v>931.472222222222</v>
      </c>
      <c r="O248" s="74">
        <f t="shared" si="16"/>
        <v>0.241315228082578</v>
      </c>
      <c r="P248" s="75">
        <f t="shared" si="17"/>
        <v>0.00862068965517244</v>
      </c>
      <c r="Q248" s="75">
        <f t="shared" si="18"/>
        <v>-0.0712027088215458</v>
      </c>
      <c r="R248" s="75">
        <f t="shared" si="19"/>
        <v>0.0643847719174216</v>
      </c>
      <c r="S248" s="79"/>
      <c r="T248" s="60"/>
    </row>
    <row r="249" s="44" customFormat="1" customHeight="1" spans="1:20">
      <c r="A249" s="60">
        <v>247</v>
      </c>
      <c r="B249" s="61">
        <v>105267</v>
      </c>
      <c r="C249" s="62" t="s">
        <v>356</v>
      </c>
      <c r="D249" s="61" t="s">
        <v>332</v>
      </c>
      <c r="E249" s="61" t="s">
        <v>20</v>
      </c>
      <c r="F249" s="63">
        <v>12.6</v>
      </c>
      <c r="G249" s="60" t="s">
        <v>333</v>
      </c>
      <c r="H249" s="64">
        <v>104</v>
      </c>
      <c r="I249" s="66">
        <v>6984.82</v>
      </c>
      <c r="J249" s="66">
        <f t="shared" si="15"/>
        <v>1810.465344</v>
      </c>
      <c r="K249" s="74" t="s">
        <v>357</v>
      </c>
      <c r="L249" s="64">
        <v>82.6666666666667</v>
      </c>
      <c r="M249" s="66">
        <v>6483.49444444444</v>
      </c>
      <c r="N249" s="66">
        <v>2090.63333333333</v>
      </c>
      <c r="O249" s="74">
        <f t="shared" si="16"/>
        <v>0.322454711922326</v>
      </c>
      <c r="P249" s="75">
        <f t="shared" si="17"/>
        <v>0.258064516129032</v>
      </c>
      <c r="Q249" s="75">
        <f t="shared" si="18"/>
        <v>0.077323357003125</v>
      </c>
      <c r="R249" s="75">
        <f t="shared" si="19"/>
        <v>-0.0632547119223258</v>
      </c>
      <c r="S249" s="79"/>
      <c r="T249" s="60"/>
    </row>
    <row r="250" s="44" customFormat="1" customHeight="1" spans="1:20">
      <c r="A250" s="60">
        <v>248</v>
      </c>
      <c r="B250" s="61">
        <v>119262</v>
      </c>
      <c r="C250" s="62" t="s">
        <v>313</v>
      </c>
      <c r="D250" s="61" t="s">
        <v>214</v>
      </c>
      <c r="E250" s="61" t="s">
        <v>27</v>
      </c>
      <c r="F250" s="66">
        <v>12.1</v>
      </c>
      <c r="G250" s="60" t="s">
        <v>229</v>
      </c>
      <c r="H250" s="64">
        <v>21</v>
      </c>
      <c r="I250" s="66">
        <v>896.43</v>
      </c>
      <c r="J250" s="66">
        <f t="shared" si="15"/>
        <v>313.840143</v>
      </c>
      <c r="K250" s="74" t="s">
        <v>358</v>
      </c>
      <c r="L250" s="64">
        <v>32.2222222222222</v>
      </c>
      <c r="M250" s="66">
        <v>2026.46666666667</v>
      </c>
      <c r="N250" s="66">
        <v>626.483333333333</v>
      </c>
      <c r="O250" s="74">
        <f t="shared" si="16"/>
        <v>0.30915057406981</v>
      </c>
      <c r="P250" s="75">
        <f t="shared" si="17"/>
        <v>-0.348275862068965</v>
      </c>
      <c r="Q250" s="75">
        <f t="shared" si="18"/>
        <v>-0.557638911734711</v>
      </c>
      <c r="R250" s="75">
        <f t="shared" si="19"/>
        <v>0.0409494259301905</v>
      </c>
      <c r="S250" s="79"/>
      <c r="T250" s="60"/>
    </row>
    <row r="251" s="44" customFormat="1" customHeight="1" spans="1:20">
      <c r="A251" s="60">
        <v>249</v>
      </c>
      <c r="B251" s="61">
        <v>119262</v>
      </c>
      <c r="C251" s="62" t="s">
        <v>313</v>
      </c>
      <c r="D251" s="61" t="s">
        <v>214</v>
      </c>
      <c r="E251" s="61" t="s">
        <v>27</v>
      </c>
      <c r="F251" s="60">
        <v>12.17</v>
      </c>
      <c r="G251" s="60" t="s">
        <v>229</v>
      </c>
      <c r="H251" s="64">
        <v>34</v>
      </c>
      <c r="I251" s="66">
        <v>2714.22</v>
      </c>
      <c r="J251" s="66">
        <f t="shared" si="15"/>
        <v>1148.657904</v>
      </c>
      <c r="K251" s="74" t="s">
        <v>359</v>
      </c>
      <c r="L251" s="64">
        <v>32.2222222222222</v>
      </c>
      <c r="M251" s="66">
        <v>2026.46666666667</v>
      </c>
      <c r="N251" s="66">
        <v>626.483333333333</v>
      </c>
      <c r="O251" s="74">
        <f t="shared" si="16"/>
        <v>0.30915057406981</v>
      </c>
      <c r="P251" s="75">
        <f t="shared" si="17"/>
        <v>0.0551724137931035</v>
      </c>
      <c r="Q251" s="75">
        <f t="shared" si="18"/>
        <v>0.339385465670954</v>
      </c>
      <c r="R251" s="75">
        <f t="shared" si="19"/>
        <v>0.114049425930191</v>
      </c>
      <c r="S251" s="80"/>
      <c r="T251" s="60"/>
    </row>
    <row r="252" s="44" customFormat="1" customHeight="1" spans="1:20">
      <c r="A252" s="60">
        <v>250</v>
      </c>
      <c r="B252" s="61">
        <v>119262</v>
      </c>
      <c r="C252" s="62" t="s">
        <v>313</v>
      </c>
      <c r="D252" s="61" t="s">
        <v>214</v>
      </c>
      <c r="E252" s="61" t="s">
        <v>27</v>
      </c>
      <c r="F252" s="60">
        <v>12.24</v>
      </c>
      <c r="G252" s="60" t="s">
        <v>229</v>
      </c>
      <c r="H252" s="64">
        <v>47</v>
      </c>
      <c r="I252" s="66">
        <v>2821.04</v>
      </c>
      <c r="J252" s="66">
        <f t="shared" si="15"/>
        <v>916.555896</v>
      </c>
      <c r="K252" s="74" t="s">
        <v>360</v>
      </c>
      <c r="L252" s="64">
        <v>32.2222222222222</v>
      </c>
      <c r="M252" s="66">
        <v>2026.46666666667</v>
      </c>
      <c r="N252" s="66">
        <v>626.483333333333</v>
      </c>
      <c r="O252" s="74">
        <f t="shared" si="16"/>
        <v>0.30915057406981</v>
      </c>
      <c r="P252" s="75">
        <f t="shared" si="17"/>
        <v>0.458620689655172</v>
      </c>
      <c r="Q252" s="75">
        <f t="shared" si="18"/>
        <v>0.39209790439846</v>
      </c>
      <c r="R252" s="75">
        <f t="shared" si="19"/>
        <v>0.0157494259301905</v>
      </c>
      <c r="S252" s="80"/>
      <c r="T252" s="60"/>
    </row>
    <row r="253" s="44" customFormat="1" customHeight="1" spans="1:20">
      <c r="A253" s="60">
        <v>251</v>
      </c>
      <c r="B253" s="61">
        <v>119262</v>
      </c>
      <c r="C253" s="62" t="s">
        <v>313</v>
      </c>
      <c r="D253" s="61" t="s">
        <v>214</v>
      </c>
      <c r="E253" s="61" t="s">
        <v>27</v>
      </c>
      <c r="F253" s="60">
        <v>12.5</v>
      </c>
      <c r="G253" s="60" t="s">
        <v>229</v>
      </c>
      <c r="H253" s="64">
        <v>40</v>
      </c>
      <c r="I253" s="66">
        <v>2001.5</v>
      </c>
      <c r="J253" s="66">
        <f t="shared" si="15"/>
        <v>550.8128</v>
      </c>
      <c r="K253" s="74" t="s">
        <v>361</v>
      </c>
      <c r="L253" s="64">
        <v>32.2222222222222</v>
      </c>
      <c r="M253" s="66">
        <v>2026.46666666667</v>
      </c>
      <c r="N253" s="66">
        <v>626.483333333333</v>
      </c>
      <c r="O253" s="74">
        <f t="shared" si="16"/>
        <v>0.30915057406981</v>
      </c>
      <c r="P253" s="75">
        <f t="shared" si="17"/>
        <v>0.241379310344828</v>
      </c>
      <c r="Q253" s="75">
        <f t="shared" si="18"/>
        <v>-0.0123202947659309</v>
      </c>
      <c r="R253" s="75">
        <f t="shared" si="19"/>
        <v>-0.0339505740698095</v>
      </c>
      <c r="S253" s="79"/>
      <c r="T253" s="60"/>
    </row>
    <row r="254" s="44" customFormat="1" customHeight="1" spans="1:20">
      <c r="A254" s="60">
        <v>252</v>
      </c>
      <c r="B254" s="61">
        <v>119262</v>
      </c>
      <c r="C254" s="62" t="s">
        <v>313</v>
      </c>
      <c r="D254" s="61" t="s">
        <v>214</v>
      </c>
      <c r="E254" s="61" t="s">
        <v>27</v>
      </c>
      <c r="F254" s="60">
        <v>12.12</v>
      </c>
      <c r="G254" s="60" t="s">
        <v>229</v>
      </c>
      <c r="H254" s="64">
        <v>32</v>
      </c>
      <c r="I254" s="66">
        <v>1987.31</v>
      </c>
      <c r="J254" s="66">
        <f t="shared" si="15"/>
        <v>531.804156</v>
      </c>
      <c r="K254" s="74" t="s">
        <v>362</v>
      </c>
      <c r="L254" s="64">
        <v>32.2222222222222</v>
      </c>
      <c r="M254" s="66">
        <v>2026.46666666667</v>
      </c>
      <c r="N254" s="66">
        <v>626.483333333333</v>
      </c>
      <c r="O254" s="74">
        <f t="shared" si="16"/>
        <v>0.30915057406981</v>
      </c>
      <c r="P254" s="75">
        <f t="shared" si="17"/>
        <v>-0.00689655172413791</v>
      </c>
      <c r="Q254" s="75">
        <f t="shared" si="18"/>
        <v>-0.019322630522749</v>
      </c>
      <c r="R254" s="75">
        <f t="shared" si="19"/>
        <v>-0.0415505740698095</v>
      </c>
      <c r="S254" s="79"/>
      <c r="T254" s="60"/>
    </row>
    <row r="255" s="44" customFormat="1" customHeight="1" spans="1:20">
      <c r="A255" s="60">
        <v>253</v>
      </c>
      <c r="B255" s="61">
        <v>119262</v>
      </c>
      <c r="C255" s="62" t="s">
        <v>313</v>
      </c>
      <c r="D255" s="61" t="s">
        <v>214</v>
      </c>
      <c r="E255" s="61" t="s">
        <v>27</v>
      </c>
      <c r="F255" s="60">
        <v>12.19</v>
      </c>
      <c r="G255" s="60" t="s">
        <v>229</v>
      </c>
      <c r="H255" s="64">
        <v>26</v>
      </c>
      <c r="I255" s="66">
        <v>1070.98</v>
      </c>
      <c r="J255" s="66">
        <f t="shared" si="15"/>
        <v>292.91303</v>
      </c>
      <c r="K255" s="74" t="s">
        <v>196</v>
      </c>
      <c r="L255" s="64">
        <v>32.2222222222222</v>
      </c>
      <c r="M255" s="66">
        <v>2026.46666666667</v>
      </c>
      <c r="N255" s="66">
        <v>626.483333333333</v>
      </c>
      <c r="O255" s="74">
        <f t="shared" si="16"/>
        <v>0.30915057406981</v>
      </c>
      <c r="P255" s="75">
        <f t="shared" si="17"/>
        <v>-0.193103448275862</v>
      </c>
      <c r="Q255" s="75">
        <f t="shared" si="18"/>
        <v>-0.471503766819094</v>
      </c>
      <c r="R255" s="75">
        <f t="shared" si="19"/>
        <v>-0.0356505740698095</v>
      </c>
      <c r="S255" s="79"/>
      <c r="T255" s="60"/>
    </row>
    <row r="256" s="44" customFormat="1" customHeight="1" spans="1:20">
      <c r="A256" s="60">
        <v>254</v>
      </c>
      <c r="B256" s="61">
        <v>119262</v>
      </c>
      <c r="C256" s="62" t="s">
        <v>313</v>
      </c>
      <c r="D256" s="61" t="s">
        <v>214</v>
      </c>
      <c r="E256" s="61" t="s">
        <v>27</v>
      </c>
      <c r="F256" s="60">
        <v>12.26</v>
      </c>
      <c r="G256" s="60" t="s">
        <v>229</v>
      </c>
      <c r="H256" s="64">
        <v>37</v>
      </c>
      <c r="I256" s="66">
        <v>1285.64</v>
      </c>
      <c r="J256" s="66">
        <f t="shared" si="15"/>
        <v>492.40012</v>
      </c>
      <c r="K256" s="74" t="s">
        <v>363</v>
      </c>
      <c r="L256" s="64">
        <v>32.2222222222222</v>
      </c>
      <c r="M256" s="66">
        <v>2026.46666666667</v>
      </c>
      <c r="N256" s="66">
        <v>626.483333333333</v>
      </c>
      <c r="O256" s="74">
        <f t="shared" si="16"/>
        <v>0.30915057406981</v>
      </c>
      <c r="P256" s="75">
        <f t="shared" si="17"/>
        <v>0.148275862068966</v>
      </c>
      <c r="Q256" s="75">
        <f t="shared" si="18"/>
        <v>-0.365575550218772</v>
      </c>
      <c r="R256" s="75">
        <f t="shared" si="19"/>
        <v>0.0738494259301904</v>
      </c>
      <c r="S256" s="79"/>
      <c r="T256" s="60"/>
    </row>
    <row r="257" s="44" customFormat="1" customHeight="1" spans="1:20">
      <c r="A257" s="60">
        <v>255</v>
      </c>
      <c r="B257" s="61">
        <v>111219</v>
      </c>
      <c r="C257" s="62" t="s">
        <v>364</v>
      </c>
      <c r="D257" s="61" t="s">
        <v>332</v>
      </c>
      <c r="E257" s="61" t="s">
        <v>20</v>
      </c>
      <c r="F257" s="60">
        <v>12.3</v>
      </c>
      <c r="G257" s="60" t="s">
        <v>365</v>
      </c>
      <c r="H257" s="64">
        <v>78</v>
      </c>
      <c r="I257" s="66">
        <v>6186.86</v>
      </c>
      <c r="J257" s="66">
        <f t="shared" si="15"/>
        <v>1926.588204</v>
      </c>
      <c r="K257" s="74" t="s">
        <v>258</v>
      </c>
      <c r="L257" s="64">
        <v>63</v>
      </c>
      <c r="M257" s="66">
        <v>5910.58444444444</v>
      </c>
      <c r="N257" s="66">
        <v>1571.86111111111</v>
      </c>
      <c r="O257" s="74">
        <f t="shared" si="16"/>
        <v>0.265940048041874</v>
      </c>
      <c r="P257" s="75">
        <f t="shared" si="17"/>
        <v>0.238095238095238</v>
      </c>
      <c r="Q257" s="75">
        <f t="shared" si="18"/>
        <v>0.0467425105169144</v>
      </c>
      <c r="R257" s="75">
        <f t="shared" si="19"/>
        <v>0.0454599519581256</v>
      </c>
      <c r="S257" s="79"/>
      <c r="T257" s="60"/>
    </row>
    <row r="258" s="44" customFormat="1" customHeight="1" spans="1:20">
      <c r="A258" s="60">
        <v>256</v>
      </c>
      <c r="B258" s="61">
        <v>105267</v>
      </c>
      <c r="C258" s="62" t="s">
        <v>356</v>
      </c>
      <c r="D258" s="61" t="s">
        <v>332</v>
      </c>
      <c r="E258" s="61" t="s">
        <v>20</v>
      </c>
      <c r="F258" s="60">
        <v>12.13</v>
      </c>
      <c r="G258" s="60" t="s">
        <v>333</v>
      </c>
      <c r="H258" s="64">
        <v>126</v>
      </c>
      <c r="I258" s="66">
        <v>9798.27</v>
      </c>
      <c r="J258" s="66">
        <f t="shared" si="15"/>
        <v>3988.875717</v>
      </c>
      <c r="K258" s="74" t="s">
        <v>366</v>
      </c>
      <c r="L258" s="64">
        <v>82.6666666666667</v>
      </c>
      <c r="M258" s="66">
        <v>6483.49444444444</v>
      </c>
      <c r="N258" s="66">
        <v>2090.63333333333</v>
      </c>
      <c r="O258" s="74">
        <f t="shared" si="16"/>
        <v>0.322454711922326</v>
      </c>
      <c r="P258" s="76">
        <f t="shared" si="17"/>
        <v>0.524193548387097</v>
      </c>
      <c r="Q258" s="76">
        <f t="shared" si="18"/>
        <v>0.511263730378594</v>
      </c>
      <c r="R258" s="75">
        <f t="shared" si="19"/>
        <v>0.0846452880776742</v>
      </c>
      <c r="S258" s="80">
        <v>0</v>
      </c>
      <c r="T258" s="60" t="s">
        <v>92</v>
      </c>
    </row>
    <row r="259" s="44" customFormat="1" customHeight="1" spans="1:20">
      <c r="A259" s="60">
        <v>257</v>
      </c>
      <c r="B259" s="61">
        <v>105267</v>
      </c>
      <c r="C259" s="62" t="s">
        <v>356</v>
      </c>
      <c r="D259" s="61" t="s">
        <v>332</v>
      </c>
      <c r="E259" s="61" t="s">
        <v>20</v>
      </c>
      <c r="F259" s="66">
        <v>12.2</v>
      </c>
      <c r="G259" s="60" t="s">
        <v>333</v>
      </c>
      <c r="H259" s="64">
        <v>100</v>
      </c>
      <c r="I259" s="66">
        <v>7082.19</v>
      </c>
      <c r="J259" s="66">
        <f t="shared" ref="J259:J322" si="21">I259*K259</f>
        <v>1824.372144</v>
      </c>
      <c r="K259" s="74" t="s">
        <v>367</v>
      </c>
      <c r="L259" s="64">
        <v>82.6666666666667</v>
      </c>
      <c r="M259" s="66">
        <v>6483.49444444444</v>
      </c>
      <c r="N259" s="66">
        <v>2090.63333333333</v>
      </c>
      <c r="O259" s="74">
        <f t="shared" ref="O259:O322" si="22">N259/M259</f>
        <v>0.322454711922326</v>
      </c>
      <c r="P259" s="75">
        <f t="shared" ref="P259:P322" si="23">(H259-L259)/L259</f>
        <v>0.209677419354839</v>
      </c>
      <c r="Q259" s="75">
        <f t="shared" ref="Q259:Q322" si="24">(I259-M259)/M259</f>
        <v>0.0923414927992363</v>
      </c>
      <c r="R259" s="75">
        <f t="shared" ref="R259:R322" si="25">K259-O259</f>
        <v>-0.0648547119223258</v>
      </c>
      <c r="S259" s="79"/>
      <c r="T259" s="60"/>
    </row>
    <row r="260" s="44" customFormat="1" customHeight="1" spans="1:20">
      <c r="A260" s="60">
        <v>258</v>
      </c>
      <c r="B260" s="61">
        <v>105267</v>
      </c>
      <c r="C260" s="62" t="s">
        <v>356</v>
      </c>
      <c r="D260" s="61" t="s">
        <v>332</v>
      </c>
      <c r="E260" s="61" t="s">
        <v>20</v>
      </c>
      <c r="F260" s="60">
        <v>12.27</v>
      </c>
      <c r="G260" s="60" t="s">
        <v>333</v>
      </c>
      <c r="H260" s="64">
        <v>97</v>
      </c>
      <c r="I260" s="66">
        <v>8493.28</v>
      </c>
      <c r="J260" s="66">
        <f t="shared" si="21"/>
        <v>2187.0196</v>
      </c>
      <c r="K260" s="74" t="s">
        <v>368</v>
      </c>
      <c r="L260" s="64">
        <v>82.6666666666667</v>
      </c>
      <c r="M260" s="66">
        <v>6483.49444444444</v>
      </c>
      <c r="N260" s="66">
        <v>2090.63333333333</v>
      </c>
      <c r="O260" s="74">
        <f t="shared" si="22"/>
        <v>0.322454711922326</v>
      </c>
      <c r="P260" s="75">
        <f t="shared" si="23"/>
        <v>0.173387096774193</v>
      </c>
      <c r="Q260" s="75">
        <f t="shared" si="24"/>
        <v>0.309984927538219</v>
      </c>
      <c r="R260" s="75">
        <f t="shared" si="25"/>
        <v>-0.0649547119223258</v>
      </c>
      <c r="S260" s="79"/>
      <c r="T260" s="60"/>
    </row>
    <row r="261" s="44" customFormat="1" customHeight="1" spans="1:20">
      <c r="A261" s="60">
        <v>259</v>
      </c>
      <c r="B261" s="61">
        <v>116773</v>
      </c>
      <c r="C261" s="62" t="s">
        <v>369</v>
      </c>
      <c r="D261" s="61" t="s">
        <v>332</v>
      </c>
      <c r="E261" s="61" t="s">
        <v>27</v>
      </c>
      <c r="F261" s="63">
        <v>12.6</v>
      </c>
      <c r="G261" s="60" t="s">
        <v>333</v>
      </c>
      <c r="H261" s="64">
        <v>47</v>
      </c>
      <c r="I261" s="66">
        <v>1686.33</v>
      </c>
      <c r="J261" s="66">
        <f t="shared" si="21"/>
        <v>631.867851</v>
      </c>
      <c r="K261" s="74" t="s">
        <v>370</v>
      </c>
      <c r="L261" s="64">
        <v>53.6666666666667</v>
      </c>
      <c r="M261" s="66">
        <v>3466.18777777778</v>
      </c>
      <c r="N261" s="66">
        <v>811.497777777778</v>
      </c>
      <c r="O261" s="74">
        <f t="shared" si="22"/>
        <v>0.234118238769522</v>
      </c>
      <c r="P261" s="75">
        <f t="shared" si="23"/>
        <v>-0.124223602484472</v>
      </c>
      <c r="Q261" s="75">
        <f t="shared" si="24"/>
        <v>-0.513491447055667</v>
      </c>
      <c r="R261" s="75">
        <f t="shared" si="25"/>
        <v>0.140581761230478</v>
      </c>
      <c r="S261" s="79"/>
      <c r="T261" s="60"/>
    </row>
    <row r="262" s="44" customFormat="1" customHeight="1" spans="1:20">
      <c r="A262" s="60">
        <v>260</v>
      </c>
      <c r="B262" s="61">
        <v>116773</v>
      </c>
      <c r="C262" s="62" t="s">
        <v>369</v>
      </c>
      <c r="D262" s="61" t="s">
        <v>332</v>
      </c>
      <c r="E262" s="61" t="s">
        <v>27</v>
      </c>
      <c r="F262" s="60">
        <v>12.13</v>
      </c>
      <c r="G262" s="60" t="s">
        <v>333</v>
      </c>
      <c r="H262" s="64">
        <v>49</v>
      </c>
      <c r="I262" s="66">
        <v>2808.5</v>
      </c>
      <c r="J262" s="66">
        <f t="shared" si="21"/>
        <v>795.9289</v>
      </c>
      <c r="K262" s="74" t="s">
        <v>371</v>
      </c>
      <c r="L262" s="64">
        <v>53.6666666666667</v>
      </c>
      <c r="M262" s="66">
        <v>3466.18777777778</v>
      </c>
      <c r="N262" s="66">
        <v>811.497777777778</v>
      </c>
      <c r="O262" s="74">
        <f t="shared" si="22"/>
        <v>0.234118238769522</v>
      </c>
      <c r="P262" s="75">
        <f t="shared" si="23"/>
        <v>-0.0869565217391304</v>
      </c>
      <c r="Q262" s="75">
        <f t="shared" si="24"/>
        <v>-0.189743839613741</v>
      </c>
      <c r="R262" s="75">
        <f t="shared" si="25"/>
        <v>0.0492817612304777</v>
      </c>
      <c r="S262" s="79"/>
      <c r="T262" s="60"/>
    </row>
    <row r="263" s="44" customFormat="1" customHeight="1" spans="1:20">
      <c r="A263" s="60">
        <v>261</v>
      </c>
      <c r="B263" s="61">
        <v>116773</v>
      </c>
      <c r="C263" s="62" t="s">
        <v>369</v>
      </c>
      <c r="D263" s="61" t="s">
        <v>332</v>
      </c>
      <c r="E263" s="61" t="s">
        <v>27</v>
      </c>
      <c r="F263" s="66">
        <v>12.2</v>
      </c>
      <c r="G263" s="60" t="s">
        <v>333</v>
      </c>
      <c r="H263" s="64">
        <v>56</v>
      </c>
      <c r="I263" s="66">
        <v>3003.24</v>
      </c>
      <c r="J263" s="66">
        <f t="shared" si="21"/>
        <v>996.475032</v>
      </c>
      <c r="K263" s="74" t="s">
        <v>372</v>
      </c>
      <c r="L263" s="64">
        <v>53.6666666666667</v>
      </c>
      <c r="M263" s="66">
        <v>3466.18777777778</v>
      </c>
      <c r="N263" s="66">
        <v>811.497777777778</v>
      </c>
      <c r="O263" s="74">
        <f t="shared" si="22"/>
        <v>0.234118238769522</v>
      </c>
      <c r="P263" s="75">
        <f t="shared" si="23"/>
        <v>0.0434782608695653</v>
      </c>
      <c r="Q263" s="75">
        <f t="shared" si="24"/>
        <v>-0.133561078469494</v>
      </c>
      <c r="R263" s="75">
        <f t="shared" si="25"/>
        <v>0.0976817612304777</v>
      </c>
      <c r="S263" s="79"/>
      <c r="T263" s="60"/>
    </row>
    <row r="264" s="44" customFormat="1" customHeight="1" spans="1:20">
      <c r="A264" s="60">
        <v>262</v>
      </c>
      <c r="B264" s="61">
        <v>116773</v>
      </c>
      <c r="C264" s="62" t="s">
        <v>369</v>
      </c>
      <c r="D264" s="61" t="s">
        <v>332</v>
      </c>
      <c r="E264" s="61" t="s">
        <v>27</v>
      </c>
      <c r="F264" s="60">
        <v>12.27</v>
      </c>
      <c r="G264" s="60" t="s">
        <v>333</v>
      </c>
      <c r="H264" s="64">
        <v>59</v>
      </c>
      <c r="I264" s="66">
        <v>3009.36</v>
      </c>
      <c r="J264" s="66">
        <f t="shared" si="21"/>
        <v>851.347944</v>
      </c>
      <c r="K264" s="74" t="s">
        <v>373</v>
      </c>
      <c r="L264" s="64">
        <v>53.6666666666667</v>
      </c>
      <c r="M264" s="66">
        <v>3466.18777777778</v>
      </c>
      <c r="N264" s="66">
        <v>811.497777777778</v>
      </c>
      <c r="O264" s="74">
        <f t="shared" si="22"/>
        <v>0.234118238769522</v>
      </c>
      <c r="P264" s="75">
        <f t="shared" si="23"/>
        <v>0.0993788819875777</v>
      </c>
      <c r="Q264" s="75">
        <f t="shared" si="24"/>
        <v>-0.131795449948374</v>
      </c>
      <c r="R264" s="75">
        <f t="shared" si="25"/>
        <v>0.0487817612304777</v>
      </c>
      <c r="S264" s="79"/>
      <c r="T264" s="60"/>
    </row>
    <row r="265" s="44" customFormat="1" customHeight="1" spans="1:20">
      <c r="A265" s="60">
        <v>263</v>
      </c>
      <c r="B265" s="61">
        <v>116773</v>
      </c>
      <c r="C265" s="62" t="s">
        <v>369</v>
      </c>
      <c r="D265" s="61" t="s">
        <v>332</v>
      </c>
      <c r="E265" s="61" t="s">
        <v>27</v>
      </c>
      <c r="F265" s="60">
        <v>12.2</v>
      </c>
      <c r="G265" s="60" t="s">
        <v>333</v>
      </c>
      <c r="H265" s="64">
        <v>50</v>
      </c>
      <c r="I265" s="66">
        <v>2633.91</v>
      </c>
      <c r="J265" s="66">
        <f t="shared" si="21"/>
        <v>817.565664</v>
      </c>
      <c r="K265" s="74" t="s">
        <v>246</v>
      </c>
      <c r="L265" s="64">
        <v>53.6666666666667</v>
      </c>
      <c r="M265" s="66">
        <v>3466.18777777778</v>
      </c>
      <c r="N265" s="66">
        <v>811.497777777778</v>
      </c>
      <c r="O265" s="74">
        <f t="shared" si="22"/>
        <v>0.234118238769522</v>
      </c>
      <c r="P265" s="75">
        <f t="shared" si="23"/>
        <v>-0.0683229813664596</v>
      </c>
      <c r="Q265" s="75">
        <f t="shared" si="24"/>
        <v>-0.240113297702343</v>
      </c>
      <c r="R265" s="75">
        <f t="shared" si="25"/>
        <v>0.0762817612304777</v>
      </c>
      <c r="S265" s="79"/>
      <c r="T265" s="60"/>
    </row>
    <row r="266" s="44" customFormat="1" customHeight="1" spans="1:20">
      <c r="A266" s="60">
        <v>264</v>
      </c>
      <c r="B266" s="61">
        <v>116773</v>
      </c>
      <c r="C266" s="62" t="s">
        <v>369</v>
      </c>
      <c r="D266" s="61" t="s">
        <v>332</v>
      </c>
      <c r="E266" s="61" t="s">
        <v>27</v>
      </c>
      <c r="F266" s="60">
        <v>12.9</v>
      </c>
      <c r="G266" s="60" t="s">
        <v>333</v>
      </c>
      <c r="H266" s="64">
        <v>53</v>
      </c>
      <c r="I266" s="66">
        <v>2127.4</v>
      </c>
      <c r="J266" s="66">
        <f t="shared" si="21"/>
        <v>640.77288</v>
      </c>
      <c r="K266" s="74" t="s">
        <v>374</v>
      </c>
      <c r="L266" s="64">
        <v>53.6666666666667</v>
      </c>
      <c r="M266" s="66">
        <v>3466.18777777778</v>
      </c>
      <c r="N266" s="66">
        <v>811.497777777778</v>
      </c>
      <c r="O266" s="74">
        <f t="shared" si="22"/>
        <v>0.234118238769522</v>
      </c>
      <c r="P266" s="75">
        <f t="shared" si="23"/>
        <v>-0.0124223602484472</v>
      </c>
      <c r="Q266" s="75">
        <f t="shared" si="24"/>
        <v>-0.386242137936362</v>
      </c>
      <c r="R266" s="75">
        <f t="shared" si="25"/>
        <v>0.0670817612304777</v>
      </c>
      <c r="S266" s="79"/>
      <c r="T266" s="60"/>
    </row>
    <row r="267" s="44" customFormat="1" customHeight="1" spans="1:20">
      <c r="A267" s="60">
        <v>265</v>
      </c>
      <c r="B267" s="61">
        <v>116773</v>
      </c>
      <c r="C267" s="62" t="s">
        <v>369</v>
      </c>
      <c r="D267" s="61" t="s">
        <v>332</v>
      </c>
      <c r="E267" s="61" t="s">
        <v>27</v>
      </c>
      <c r="F267" s="60">
        <v>12.16</v>
      </c>
      <c r="G267" s="60" t="s">
        <v>333</v>
      </c>
      <c r="H267" s="64">
        <v>46</v>
      </c>
      <c r="I267" s="66">
        <v>2248.57</v>
      </c>
      <c r="J267" s="66">
        <f t="shared" si="21"/>
        <v>798.916921</v>
      </c>
      <c r="K267" s="74" t="s">
        <v>375</v>
      </c>
      <c r="L267" s="64">
        <v>53.6666666666667</v>
      </c>
      <c r="M267" s="66">
        <v>3466.18777777778</v>
      </c>
      <c r="N267" s="66">
        <v>811.497777777778</v>
      </c>
      <c r="O267" s="74">
        <f t="shared" si="22"/>
        <v>0.234118238769522</v>
      </c>
      <c r="P267" s="75">
        <f t="shared" si="23"/>
        <v>-0.142857142857143</v>
      </c>
      <c r="Q267" s="75">
        <f t="shared" si="24"/>
        <v>-0.351284424226552</v>
      </c>
      <c r="R267" s="75">
        <f t="shared" si="25"/>
        <v>0.121181761230478</v>
      </c>
      <c r="S267" s="79"/>
      <c r="T267" s="60"/>
    </row>
    <row r="268" s="44" customFormat="1" customHeight="1" spans="1:20">
      <c r="A268" s="60">
        <v>266</v>
      </c>
      <c r="B268" s="61">
        <v>116773</v>
      </c>
      <c r="C268" s="62" t="s">
        <v>369</v>
      </c>
      <c r="D268" s="61" t="s">
        <v>332</v>
      </c>
      <c r="E268" s="61" t="s">
        <v>27</v>
      </c>
      <c r="F268" s="60">
        <v>12.23</v>
      </c>
      <c r="G268" s="60" t="s">
        <v>333</v>
      </c>
      <c r="H268" s="64">
        <v>46</v>
      </c>
      <c r="I268" s="66">
        <v>2766.27</v>
      </c>
      <c r="J268" s="66">
        <f t="shared" si="21"/>
        <v>629.326425</v>
      </c>
      <c r="K268" s="74" t="s">
        <v>376</v>
      </c>
      <c r="L268" s="64">
        <v>53.6666666666667</v>
      </c>
      <c r="M268" s="66">
        <v>3466.18777777778</v>
      </c>
      <c r="N268" s="66">
        <v>811.497777777778</v>
      </c>
      <c r="O268" s="74">
        <f t="shared" si="22"/>
        <v>0.234118238769522</v>
      </c>
      <c r="P268" s="75">
        <f t="shared" si="23"/>
        <v>-0.142857142857143</v>
      </c>
      <c r="Q268" s="75">
        <f t="shared" si="24"/>
        <v>-0.20192725341225</v>
      </c>
      <c r="R268" s="75">
        <f t="shared" si="25"/>
        <v>-0.00661823876952231</v>
      </c>
      <c r="S268" s="79"/>
      <c r="T268" s="60"/>
    </row>
    <row r="269" s="44" customFormat="1" customHeight="1" spans="1:20">
      <c r="A269" s="60">
        <v>267</v>
      </c>
      <c r="B269" s="61">
        <v>117491</v>
      </c>
      <c r="C269" s="62" t="s">
        <v>377</v>
      </c>
      <c r="D269" s="61" t="s">
        <v>332</v>
      </c>
      <c r="E269" s="61" t="s">
        <v>56</v>
      </c>
      <c r="F269" s="63">
        <v>12.6</v>
      </c>
      <c r="G269" s="60" t="s">
        <v>378</v>
      </c>
      <c r="H269" s="64">
        <v>66</v>
      </c>
      <c r="I269" s="66">
        <v>7161.35</v>
      </c>
      <c r="J269" s="66">
        <f t="shared" si="21"/>
        <v>1309.810915</v>
      </c>
      <c r="K269" s="74" t="s">
        <v>379</v>
      </c>
      <c r="L269" s="64">
        <v>43.7777777777778</v>
      </c>
      <c r="M269" s="66">
        <v>6488.48444444444</v>
      </c>
      <c r="N269" s="66">
        <v>994.087777777778</v>
      </c>
      <c r="O269" s="74">
        <f t="shared" si="22"/>
        <v>0.153208008170372</v>
      </c>
      <c r="P269" s="75">
        <f t="shared" si="23"/>
        <v>0.50761421319797</v>
      </c>
      <c r="Q269" s="75">
        <f t="shared" si="24"/>
        <v>0.103701497833084</v>
      </c>
      <c r="R269" s="75">
        <f t="shared" si="25"/>
        <v>0.0296919918296277</v>
      </c>
      <c r="S269" s="79"/>
      <c r="T269" s="60"/>
    </row>
    <row r="270" s="44" customFormat="1" customHeight="1" spans="1:20">
      <c r="A270" s="60">
        <v>268</v>
      </c>
      <c r="B270" s="61">
        <v>117491</v>
      </c>
      <c r="C270" s="62" t="s">
        <v>377</v>
      </c>
      <c r="D270" s="61" t="s">
        <v>332</v>
      </c>
      <c r="E270" s="61" t="s">
        <v>56</v>
      </c>
      <c r="F270" s="60">
        <v>12.13</v>
      </c>
      <c r="G270" s="60" t="s">
        <v>378</v>
      </c>
      <c r="H270" s="64">
        <v>70</v>
      </c>
      <c r="I270" s="66">
        <v>14834.96</v>
      </c>
      <c r="J270" s="66">
        <f t="shared" si="21"/>
        <v>1925.577808</v>
      </c>
      <c r="K270" s="74" t="s">
        <v>380</v>
      </c>
      <c r="L270" s="64">
        <v>43.7777777777778</v>
      </c>
      <c r="M270" s="66">
        <v>6488.48444444444</v>
      </c>
      <c r="N270" s="66">
        <v>994.087777777778</v>
      </c>
      <c r="O270" s="74">
        <f t="shared" si="22"/>
        <v>0.153208008170372</v>
      </c>
      <c r="P270" s="76">
        <f t="shared" si="23"/>
        <v>0.598984771573604</v>
      </c>
      <c r="Q270" s="76">
        <f t="shared" si="24"/>
        <v>1.28635209454836</v>
      </c>
      <c r="R270" s="75">
        <f t="shared" si="25"/>
        <v>-0.0234080081703723</v>
      </c>
      <c r="S270" s="80">
        <v>0</v>
      </c>
      <c r="T270" s="60" t="s">
        <v>92</v>
      </c>
    </row>
    <row r="271" s="44" customFormat="1" customHeight="1" spans="1:20">
      <c r="A271" s="60">
        <v>269</v>
      </c>
      <c r="B271" s="61">
        <v>117491</v>
      </c>
      <c r="C271" s="62" t="s">
        <v>377</v>
      </c>
      <c r="D271" s="61" t="s">
        <v>332</v>
      </c>
      <c r="E271" s="61" t="s">
        <v>56</v>
      </c>
      <c r="F271" s="66">
        <v>12.2</v>
      </c>
      <c r="G271" s="60" t="s">
        <v>378</v>
      </c>
      <c r="H271" s="64">
        <v>65</v>
      </c>
      <c r="I271" s="66">
        <v>8246</v>
      </c>
      <c r="J271" s="66">
        <f t="shared" si="21"/>
        <v>1213.8112</v>
      </c>
      <c r="K271" s="74">
        <v>0.1472</v>
      </c>
      <c r="L271" s="64">
        <v>43.7777777777778</v>
      </c>
      <c r="M271" s="66">
        <v>6488.48444444444</v>
      </c>
      <c r="N271" s="66">
        <v>994.087777777778</v>
      </c>
      <c r="O271" s="74">
        <f t="shared" si="22"/>
        <v>0.153208008170372</v>
      </c>
      <c r="P271" s="76">
        <f t="shared" si="23"/>
        <v>0.484771573604061</v>
      </c>
      <c r="Q271" s="76">
        <f t="shared" si="24"/>
        <v>0.270866882798859</v>
      </c>
      <c r="R271" s="75">
        <f t="shared" si="25"/>
        <v>-0.00600800817037228</v>
      </c>
      <c r="S271" s="80">
        <f>(J271-N271)*0.1</f>
        <v>21.9723422222222</v>
      </c>
      <c r="T271" s="60"/>
    </row>
    <row r="272" s="44" customFormat="1" customHeight="1" spans="1:20">
      <c r="A272" s="60">
        <v>270</v>
      </c>
      <c r="B272" s="61">
        <v>117491</v>
      </c>
      <c r="C272" s="62" t="s">
        <v>377</v>
      </c>
      <c r="D272" s="61" t="s">
        <v>332</v>
      </c>
      <c r="E272" s="61" t="s">
        <v>56</v>
      </c>
      <c r="F272" s="60">
        <v>12.27</v>
      </c>
      <c r="G272" s="60" t="s">
        <v>378</v>
      </c>
      <c r="H272" s="64">
        <v>87</v>
      </c>
      <c r="I272" s="66">
        <v>13355.95</v>
      </c>
      <c r="J272" s="66">
        <f t="shared" si="21"/>
        <v>1947.29751</v>
      </c>
      <c r="K272" s="74" t="s">
        <v>381</v>
      </c>
      <c r="L272" s="64">
        <v>43.7777777777778</v>
      </c>
      <c r="M272" s="66">
        <v>6488.48444444444</v>
      </c>
      <c r="N272" s="66">
        <v>994.087777777778</v>
      </c>
      <c r="O272" s="74">
        <f t="shared" si="22"/>
        <v>0.153208008170372</v>
      </c>
      <c r="P272" s="76">
        <f t="shared" si="23"/>
        <v>0.987309644670051</v>
      </c>
      <c r="Q272" s="76">
        <f t="shared" si="24"/>
        <v>1.05840826380274</v>
      </c>
      <c r="R272" s="75">
        <f t="shared" si="25"/>
        <v>-0.00740800817037227</v>
      </c>
      <c r="S272" s="80">
        <v>0</v>
      </c>
      <c r="T272" s="60" t="s">
        <v>62</v>
      </c>
    </row>
    <row r="273" s="44" customFormat="1" customHeight="1" spans="1:20">
      <c r="A273" s="60">
        <v>271</v>
      </c>
      <c r="B273" s="61">
        <v>117491</v>
      </c>
      <c r="C273" s="62" t="s">
        <v>377</v>
      </c>
      <c r="D273" s="61" t="s">
        <v>332</v>
      </c>
      <c r="E273" s="61" t="s">
        <v>56</v>
      </c>
      <c r="F273" s="60">
        <v>12.2</v>
      </c>
      <c r="G273" s="60" t="s">
        <v>378</v>
      </c>
      <c r="H273" s="64">
        <v>65</v>
      </c>
      <c r="I273" s="66">
        <v>6747.15</v>
      </c>
      <c r="J273" s="66">
        <f t="shared" si="21"/>
        <v>1242.82503</v>
      </c>
      <c r="K273" s="74" t="s">
        <v>382</v>
      </c>
      <c r="L273" s="64">
        <v>43.7777777777778</v>
      </c>
      <c r="M273" s="66">
        <v>6488.48444444444</v>
      </c>
      <c r="N273" s="66">
        <v>994.087777777778</v>
      </c>
      <c r="O273" s="74">
        <f t="shared" si="22"/>
        <v>0.153208008170372</v>
      </c>
      <c r="P273" s="75">
        <f t="shared" si="23"/>
        <v>0.484771573604061</v>
      </c>
      <c r="Q273" s="75">
        <f t="shared" si="24"/>
        <v>0.0398653272224501</v>
      </c>
      <c r="R273" s="75">
        <f t="shared" si="25"/>
        <v>0.0309919918296278</v>
      </c>
      <c r="S273" s="79"/>
      <c r="T273" s="60"/>
    </row>
    <row r="274" s="44" customFormat="1" customHeight="1" spans="1:20">
      <c r="A274" s="60">
        <v>272</v>
      </c>
      <c r="B274" s="61">
        <v>117491</v>
      </c>
      <c r="C274" s="62" t="s">
        <v>377</v>
      </c>
      <c r="D274" s="61" t="s">
        <v>332</v>
      </c>
      <c r="E274" s="61" t="s">
        <v>56</v>
      </c>
      <c r="F274" s="60">
        <v>12.9</v>
      </c>
      <c r="G274" s="60" t="s">
        <v>378</v>
      </c>
      <c r="H274" s="64">
        <v>58</v>
      </c>
      <c r="I274" s="66">
        <v>5603.79</v>
      </c>
      <c r="J274" s="66">
        <f t="shared" si="21"/>
        <v>1207.056366</v>
      </c>
      <c r="K274" s="74" t="s">
        <v>383</v>
      </c>
      <c r="L274" s="64">
        <v>43.7777777777778</v>
      </c>
      <c r="M274" s="66">
        <v>6488.48444444444</v>
      </c>
      <c r="N274" s="66">
        <v>994.087777777778</v>
      </c>
      <c r="O274" s="74">
        <f t="shared" si="22"/>
        <v>0.153208008170372</v>
      </c>
      <c r="P274" s="75">
        <f t="shared" si="23"/>
        <v>0.3248730964467</v>
      </c>
      <c r="Q274" s="75">
        <f t="shared" si="24"/>
        <v>-0.136348395687676</v>
      </c>
      <c r="R274" s="75">
        <f t="shared" si="25"/>
        <v>0.0621919918296277</v>
      </c>
      <c r="S274" s="79"/>
      <c r="T274" s="60"/>
    </row>
    <row r="275" s="44" customFormat="1" customHeight="1" spans="1:20">
      <c r="A275" s="60">
        <v>273</v>
      </c>
      <c r="B275" s="61">
        <v>117491</v>
      </c>
      <c r="C275" s="62" t="s">
        <v>377</v>
      </c>
      <c r="D275" s="61" t="s">
        <v>332</v>
      </c>
      <c r="E275" s="61" t="s">
        <v>56</v>
      </c>
      <c r="F275" s="60">
        <v>12.16</v>
      </c>
      <c r="G275" s="60" t="s">
        <v>378</v>
      </c>
      <c r="H275" s="64">
        <v>76</v>
      </c>
      <c r="I275" s="66">
        <v>10400.4</v>
      </c>
      <c r="J275" s="66">
        <f t="shared" si="21"/>
        <v>1864.79172</v>
      </c>
      <c r="K275" s="74" t="s">
        <v>384</v>
      </c>
      <c r="L275" s="64">
        <v>43.7777777777778</v>
      </c>
      <c r="M275" s="66">
        <v>6488.48444444444</v>
      </c>
      <c r="N275" s="66">
        <v>994.087777777778</v>
      </c>
      <c r="O275" s="74">
        <f t="shared" si="22"/>
        <v>0.153208008170372</v>
      </c>
      <c r="P275" s="76">
        <f t="shared" si="23"/>
        <v>0.736040609137056</v>
      </c>
      <c r="Q275" s="76">
        <f t="shared" si="24"/>
        <v>0.602901276723412</v>
      </c>
      <c r="R275" s="75">
        <f t="shared" si="25"/>
        <v>0.0260919918296277</v>
      </c>
      <c r="S275" s="80">
        <f>(J275-N275)*0.3</f>
        <v>261.211182666667</v>
      </c>
      <c r="T275" s="60"/>
    </row>
    <row r="276" s="44" customFormat="1" customHeight="1" spans="1:20">
      <c r="A276" s="60">
        <v>274</v>
      </c>
      <c r="B276" s="61">
        <v>117491</v>
      </c>
      <c r="C276" s="62" t="s">
        <v>377</v>
      </c>
      <c r="D276" s="61" t="s">
        <v>332</v>
      </c>
      <c r="E276" s="61" t="s">
        <v>56</v>
      </c>
      <c r="F276" s="60">
        <v>12.23</v>
      </c>
      <c r="G276" s="60" t="s">
        <v>378</v>
      </c>
      <c r="H276" s="64">
        <v>57</v>
      </c>
      <c r="I276" s="66">
        <v>6476.99</v>
      </c>
      <c r="J276" s="66">
        <f t="shared" si="21"/>
        <v>1226.094207</v>
      </c>
      <c r="K276" s="74" t="s">
        <v>385</v>
      </c>
      <c r="L276" s="64">
        <v>43.7777777777778</v>
      </c>
      <c r="M276" s="66">
        <v>6488.48444444444</v>
      </c>
      <c r="N276" s="66">
        <v>994.087777777778</v>
      </c>
      <c r="O276" s="74">
        <f t="shared" si="22"/>
        <v>0.153208008170372</v>
      </c>
      <c r="P276" s="75">
        <f t="shared" si="23"/>
        <v>0.302030456852792</v>
      </c>
      <c r="Q276" s="75">
        <f t="shared" si="24"/>
        <v>-0.00177151452590539</v>
      </c>
      <c r="R276" s="75">
        <f t="shared" si="25"/>
        <v>0.0360919918296277</v>
      </c>
      <c r="S276" s="79"/>
      <c r="T276" s="60"/>
    </row>
    <row r="277" s="44" customFormat="1" customHeight="1" spans="1:20">
      <c r="A277" s="60">
        <v>275</v>
      </c>
      <c r="B277" s="61">
        <v>118151</v>
      </c>
      <c r="C277" s="62" t="s">
        <v>386</v>
      </c>
      <c r="D277" s="61" t="s">
        <v>332</v>
      </c>
      <c r="E277" s="61" t="s">
        <v>37</v>
      </c>
      <c r="F277" s="63">
        <v>12.6</v>
      </c>
      <c r="G277" s="60" t="s">
        <v>387</v>
      </c>
      <c r="H277" s="64">
        <v>50</v>
      </c>
      <c r="I277" s="66">
        <v>2422.08</v>
      </c>
      <c r="J277" s="66">
        <f t="shared" si="21"/>
        <v>722.264256</v>
      </c>
      <c r="K277" s="74" t="s">
        <v>388</v>
      </c>
      <c r="L277" s="64">
        <v>48.1111111111111</v>
      </c>
      <c r="M277" s="66">
        <v>2652.60555555556</v>
      </c>
      <c r="N277" s="66">
        <v>636.418888888889</v>
      </c>
      <c r="O277" s="74">
        <f t="shared" si="22"/>
        <v>0.239922172957826</v>
      </c>
      <c r="P277" s="75">
        <f t="shared" si="23"/>
        <v>0.0392609699769052</v>
      </c>
      <c r="Q277" s="75">
        <f t="shared" si="24"/>
        <v>-0.0869053278851613</v>
      </c>
      <c r="R277" s="75">
        <f t="shared" si="25"/>
        <v>0.0582778270421745</v>
      </c>
      <c r="S277" s="79"/>
      <c r="T277" s="60"/>
    </row>
    <row r="278" s="44" customFormat="1" customHeight="1" spans="1:20">
      <c r="A278" s="60">
        <v>276</v>
      </c>
      <c r="B278" s="61">
        <v>118151</v>
      </c>
      <c r="C278" s="62" t="s">
        <v>386</v>
      </c>
      <c r="D278" s="61" t="s">
        <v>332</v>
      </c>
      <c r="E278" s="61" t="s">
        <v>37</v>
      </c>
      <c r="F278" s="60">
        <v>12.13</v>
      </c>
      <c r="G278" s="60" t="s">
        <v>387</v>
      </c>
      <c r="H278" s="64">
        <v>43</v>
      </c>
      <c r="I278" s="66">
        <v>3755.8</v>
      </c>
      <c r="J278" s="66">
        <f t="shared" si="21"/>
        <v>735.01006</v>
      </c>
      <c r="K278" s="74" t="s">
        <v>389</v>
      </c>
      <c r="L278" s="64">
        <v>48.1111111111111</v>
      </c>
      <c r="M278" s="66">
        <v>2652.60555555556</v>
      </c>
      <c r="N278" s="66">
        <v>636.418888888889</v>
      </c>
      <c r="O278" s="74">
        <f t="shared" si="22"/>
        <v>0.239922172957826</v>
      </c>
      <c r="P278" s="75">
        <f t="shared" si="23"/>
        <v>-0.106235565819861</v>
      </c>
      <c r="Q278" s="76">
        <f t="shared" si="24"/>
        <v>0.415890874590811</v>
      </c>
      <c r="R278" s="75">
        <f t="shared" si="25"/>
        <v>-0.0442221729578255</v>
      </c>
      <c r="S278" s="81">
        <v>0</v>
      </c>
      <c r="T278" s="60" t="s">
        <v>103</v>
      </c>
    </row>
    <row r="279" s="44" customFormat="1" customHeight="1" spans="1:20">
      <c r="A279" s="60">
        <v>277</v>
      </c>
      <c r="B279" s="61">
        <v>118151</v>
      </c>
      <c r="C279" s="62" t="s">
        <v>386</v>
      </c>
      <c r="D279" s="61" t="s">
        <v>332</v>
      </c>
      <c r="E279" s="61" t="s">
        <v>37</v>
      </c>
      <c r="F279" s="66">
        <v>12.2</v>
      </c>
      <c r="G279" s="60" t="s">
        <v>387</v>
      </c>
      <c r="H279" s="64">
        <v>44</v>
      </c>
      <c r="I279" s="66">
        <v>3434.25</v>
      </c>
      <c r="J279" s="66">
        <f t="shared" si="21"/>
        <v>629.84145</v>
      </c>
      <c r="K279" s="74" t="s">
        <v>264</v>
      </c>
      <c r="L279" s="64">
        <v>48.1111111111111</v>
      </c>
      <c r="M279" s="66">
        <v>2652.60555555556</v>
      </c>
      <c r="N279" s="66">
        <v>636.418888888889</v>
      </c>
      <c r="O279" s="74">
        <f t="shared" si="22"/>
        <v>0.239922172957826</v>
      </c>
      <c r="P279" s="75">
        <f t="shared" si="23"/>
        <v>-0.0854503464203234</v>
      </c>
      <c r="Q279" s="75">
        <f t="shared" si="24"/>
        <v>0.294670439337423</v>
      </c>
      <c r="R279" s="75">
        <f t="shared" si="25"/>
        <v>-0.0565221729578255</v>
      </c>
      <c r="S279" s="81"/>
      <c r="T279" s="60"/>
    </row>
    <row r="280" s="44" customFormat="1" customHeight="1" spans="1:20">
      <c r="A280" s="60">
        <v>278</v>
      </c>
      <c r="B280" s="61">
        <v>118151</v>
      </c>
      <c r="C280" s="62" t="s">
        <v>386</v>
      </c>
      <c r="D280" s="61" t="s">
        <v>332</v>
      </c>
      <c r="E280" s="61" t="s">
        <v>37</v>
      </c>
      <c r="F280" s="60">
        <v>12.27</v>
      </c>
      <c r="G280" s="60" t="s">
        <v>387</v>
      </c>
      <c r="H280" s="64">
        <v>52</v>
      </c>
      <c r="I280" s="66">
        <v>4456.76</v>
      </c>
      <c r="J280" s="66">
        <f t="shared" si="21"/>
        <v>754.083792</v>
      </c>
      <c r="K280" s="74" t="s">
        <v>390</v>
      </c>
      <c r="L280" s="64">
        <v>48.1111111111111</v>
      </c>
      <c r="M280" s="66">
        <v>2652.60555555556</v>
      </c>
      <c r="N280" s="66">
        <v>636.418888888889</v>
      </c>
      <c r="O280" s="74">
        <f t="shared" si="22"/>
        <v>0.239922172957826</v>
      </c>
      <c r="P280" s="76">
        <f t="shared" si="23"/>
        <v>0.0808314087759815</v>
      </c>
      <c r="Q280" s="76">
        <f t="shared" si="24"/>
        <v>0.680144260674515</v>
      </c>
      <c r="R280" s="75">
        <f t="shared" si="25"/>
        <v>-0.0707221729578255</v>
      </c>
      <c r="S280" s="80">
        <v>0</v>
      </c>
      <c r="T280" s="60" t="s">
        <v>62</v>
      </c>
    </row>
    <row r="281" s="44" customFormat="1" customHeight="1" spans="1:20">
      <c r="A281" s="60">
        <v>279</v>
      </c>
      <c r="B281" s="61">
        <v>118151</v>
      </c>
      <c r="C281" s="62" t="s">
        <v>386</v>
      </c>
      <c r="D281" s="61" t="s">
        <v>332</v>
      </c>
      <c r="E281" s="61" t="s">
        <v>37</v>
      </c>
      <c r="F281" s="60">
        <v>12.2</v>
      </c>
      <c r="G281" s="60" t="s">
        <v>387</v>
      </c>
      <c r="H281" s="64">
        <v>51</v>
      </c>
      <c r="I281" s="66">
        <v>2606.79</v>
      </c>
      <c r="J281" s="66">
        <f t="shared" si="21"/>
        <v>384.762204</v>
      </c>
      <c r="K281" s="74" t="s">
        <v>391</v>
      </c>
      <c r="L281" s="64">
        <v>48.1111111111111</v>
      </c>
      <c r="M281" s="66">
        <v>2652.60555555556</v>
      </c>
      <c r="N281" s="66">
        <v>636.418888888889</v>
      </c>
      <c r="O281" s="74">
        <f t="shared" si="22"/>
        <v>0.239922172957826</v>
      </c>
      <c r="P281" s="75">
        <f t="shared" si="23"/>
        <v>0.0600461893764433</v>
      </c>
      <c r="Q281" s="75">
        <f t="shared" si="24"/>
        <v>-0.0172719066578146</v>
      </c>
      <c r="R281" s="75">
        <f t="shared" si="25"/>
        <v>-0.0923221729578255</v>
      </c>
      <c r="S281" s="79"/>
      <c r="T281" s="60"/>
    </row>
    <row r="282" s="44" customFormat="1" customHeight="1" spans="1:20">
      <c r="A282" s="60">
        <v>280</v>
      </c>
      <c r="B282" s="61">
        <v>118151</v>
      </c>
      <c r="C282" s="62" t="s">
        <v>386</v>
      </c>
      <c r="D282" s="61" t="s">
        <v>332</v>
      </c>
      <c r="E282" s="61" t="s">
        <v>37</v>
      </c>
      <c r="F282" s="60">
        <v>12.9</v>
      </c>
      <c r="G282" s="60" t="s">
        <v>387</v>
      </c>
      <c r="H282" s="64">
        <v>36</v>
      </c>
      <c r="I282" s="66">
        <v>2905.61</v>
      </c>
      <c r="J282" s="66">
        <f t="shared" si="21"/>
        <v>205.717188</v>
      </c>
      <c r="K282" s="74" t="s">
        <v>392</v>
      </c>
      <c r="L282" s="64">
        <v>48.1111111111111</v>
      </c>
      <c r="M282" s="66">
        <v>2652.60555555556</v>
      </c>
      <c r="N282" s="66">
        <v>636.418888888889</v>
      </c>
      <c r="O282" s="74">
        <f t="shared" si="22"/>
        <v>0.239922172957826</v>
      </c>
      <c r="P282" s="75">
        <f t="shared" si="23"/>
        <v>-0.251732101616628</v>
      </c>
      <c r="Q282" s="75">
        <f t="shared" si="24"/>
        <v>0.0953795953245131</v>
      </c>
      <c r="R282" s="75">
        <f t="shared" si="25"/>
        <v>-0.169122172957826</v>
      </c>
      <c r="S282" s="79"/>
      <c r="T282" s="60"/>
    </row>
    <row r="283" s="44" customFormat="1" customHeight="1" spans="1:20">
      <c r="A283" s="60">
        <v>281</v>
      </c>
      <c r="B283" s="61">
        <v>118151</v>
      </c>
      <c r="C283" s="62" t="s">
        <v>386</v>
      </c>
      <c r="D283" s="61" t="s">
        <v>332</v>
      </c>
      <c r="E283" s="61" t="s">
        <v>37</v>
      </c>
      <c r="F283" s="60">
        <v>12.16</v>
      </c>
      <c r="G283" s="60" t="s">
        <v>387</v>
      </c>
      <c r="H283" s="64">
        <v>45</v>
      </c>
      <c r="I283" s="66">
        <v>2980.79</v>
      </c>
      <c r="J283" s="66">
        <f t="shared" si="21"/>
        <v>651.600694</v>
      </c>
      <c r="K283" s="74" t="s">
        <v>393</v>
      </c>
      <c r="L283" s="64">
        <v>48.1111111111111</v>
      </c>
      <c r="M283" s="66">
        <v>2652.60555555556</v>
      </c>
      <c r="N283" s="66">
        <v>636.418888888889</v>
      </c>
      <c r="O283" s="74">
        <f t="shared" si="22"/>
        <v>0.239922172957826</v>
      </c>
      <c r="P283" s="75">
        <f t="shared" si="23"/>
        <v>-0.0646651270207853</v>
      </c>
      <c r="Q283" s="75">
        <f t="shared" si="24"/>
        <v>0.123721540037154</v>
      </c>
      <c r="R283" s="75">
        <f t="shared" si="25"/>
        <v>-0.0213221729578255</v>
      </c>
      <c r="S283" s="79"/>
      <c r="T283" s="60"/>
    </row>
    <row r="284" s="44" customFormat="1" customHeight="1" spans="1:20">
      <c r="A284" s="60">
        <v>282</v>
      </c>
      <c r="B284" s="61">
        <v>118151</v>
      </c>
      <c r="C284" s="62" t="s">
        <v>386</v>
      </c>
      <c r="D284" s="61" t="s">
        <v>332</v>
      </c>
      <c r="E284" s="61" t="s">
        <v>37</v>
      </c>
      <c r="F284" s="60">
        <v>12.23</v>
      </c>
      <c r="G284" s="60" t="s">
        <v>387</v>
      </c>
      <c r="H284" s="64">
        <v>56</v>
      </c>
      <c r="I284" s="66">
        <v>3184.75</v>
      </c>
      <c r="J284" s="66">
        <f t="shared" si="21"/>
        <v>709.243825</v>
      </c>
      <c r="K284" s="74" t="s">
        <v>394</v>
      </c>
      <c r="L284" s="64">
        <v>48.1111111111111</v>
      </c>
      <c r="M284" s="66">
        <v>2652.60555555556</v>
      </c>
      <c r="N284" s="66">
        <v>636.418888888889</v>
      </c>
      <c r="O284" s="74">
        <f t="shared" si="22"/>
        <v>0.239922172957826</v>
      </c>
      <c r="P284" s="75">
        <f t="shared" si="23"/>
        <v>0.163972286374134</v>
      </c>
      <c r="Q284" s="75">
        <f t="shared" si="24"/>
        <v>0.200611976903212</v>
      </c>
      <c r="R284" s="75">
        <f t="shared" si="25"/>
        <v>-0.0172221729578255</v>
      </c>
      <c r="S284" s="79"/>
      <c r="T284" s="60"/>
    </row>
    <row r="285" s="44" customFormat="1" customHeight="1" spans="1:20">
      <c r="A285" s="60">
        <v>283</v>
      </c>
      <c r="B285" s="61">
        <v>118951</v>
      </c>
      <c r="C285" s="62" t="s">
        <v>395</v>
      </c>
      <c r="D285" s="61" t="s">
        <v>332</v>
      </c>
      <c r="E285" s="61" t="s">
        <v>37</v>
      </c>
      <c r="F285" s="63">
        <v>12.6</v>
      </c>
      <c r="G285" s="60" t="s">
        <v>387</v>
      </c>
      <c r="H285" s="64">
        <v>59</v>
      </c>
      <c r="I285" s="66">
        <v>4848.45</v>
      </c>
      <c r="J285" s="66">
        <f t="shared" si="21"/>
        <v>1812.35061</v>
      </c>
      <c r="K285" s="74" t="s">
        <v>396</v>
      </c>
      <c r="L285" s="64">
        <v>51.7777777777778</v>
      </c>
      <c r="M285" s="66">
        <v>2856.04333333333</v>
      </c>
      <c r="N285" s="66">
        <v>735.868888888889</v>
      </c>
      <c r="O285" s="74">
        <f t="shared" si="22"/>
        <v>0.257653264675801</v>
      </c>
      <c r="P285" s="76">
        <f t="shared" si="23"/>
        <v>0.139484978540773</v>
      </c>
      <c r="Q285" s="76">
        <f t="shared" si="24"/>
        <v>0.697610797221798</v>
      </c>
      <c r="R285" s="75">
        <f t="shared" si="25"/>
        <v>0.1161467353242</v>
      </c>
      <c r="S285" s="80">
        <f>(J285-N285)*0.1</f>
        <v>107.648172111111</v>
      </c>
      <c r="T285" s="60"/>
    </row>
    <row r="286" s="44" customFormat="1" customHeight="1" spans="1:20">
      <c r="A286" s="60">
        <v>284</v>
      </c>
      <c r="B286" s="61">
        <v>118951</v>
      </c>
      <c r="C286" s="62" t="s">
        <v>395</v>
      </c>
      <c r="D286" s="61" t="s">
        <v>332</v>
      </c>
      <c r="E286" s="61" t="s">
        <v>37</v>
      </c>
      <c r="F286" s="60">
        <v>12.13</v>
      </c>
      <c r="G286" s="60" t="s">
        <v>387</v>
      </c>
      <c r="H286" s="64">
        <v>67</v>
      </c>
      <c r="I286" s="66">
        <v>4499.93</v>
      </c>
      <c r="J286" s="66">
        <f t="shared" si="21"/>
        <v>909.885846</v>
      </c>
      <c r="K286" s="74" t="s">
        <v>397</v>
      </c>
      <c r="L286" s="64">
        <v>51.7777777777778</v>
      </c>
      <c r="M286" s="66">
        <v>2856.04333333333</v>
      </c>
      <c r="N286" s="66">
        <v>735.868888888889</v>
      </c>
      <c r="O286" s="74">
        <f t="shared" si="22"/>
        <v>0.257653264675801</v>
      </c>
      <c r="P286" s="76">
        <f t="shared" si="23"/>
        <v>0.293991416309013</v>
      </c>
      <c r="Q286" s="76">
        <f t="shared" si="24"/>
        <v>0.575581836410045</v>
      </c>
      <c r="R286" s="75">
        <f t="shared" si="25"/>
        <v>-0.0554532646758005</v>
      </c>
      <c r="S286" s="80">
        <v>0</v>
      </c>
      <c r="T286" s="60" t="s">
        <v>92</v>
      </c>
    </row>
    <row r="287" s="44" customFormat="1" customHeight="1" spans="1:20">
      <c r="A287" s="60">
        <v>285</v>
      </c>
      <c r="B287" s="61">
        <v>118951</v>
      </c>
      <c r="C287" s="62" t="s">
        <v>395</v>
      </c>
      <c r="D287" s="61" t="s">
        <v>332</v>
      </c>
      <c r="E287" s="61" t="s">
        <v>37</v>
      </c>
      <c r="F287" s="66">
        <v>12.2</v>
      </c>
      <c r="G287" s="60" t="s">
        <v>387</v>
      </c>
      <c r="H287" s="64">
        <v>77</v>
      </c>
      <c r="I287" s="66">
        <v>2880.31</v>
      </c>
      <c r="J287" s="66">
        <f t="shared" si="21"/>
        <v>684.073625</v>
      </c>
      <c r="K287" s="74" t="s">
        <v>398</v>
      </c>
      <c r="L287" s="64">
        <v>51.7777777777778</v>
      </c>
      <c r="M287" s="66">
        <v>2856.04333333333</v>
      </c>
      <c r="N287" s="66">
        <v>735.868888888889</v>
      </c>
      <c r="O287" s="74">
        <f t="shared" si="22"/>
        <v>0.257653264675801</v>
      </c>
      <c r="P287" s="75">
        <f t="shared" si="23"/>
        <v>0.487124463519313</v>
      </c>
      <c r="Q287" s="75">
        <f t="shared" si="24"/>
        <v>0.00849660310943002</v>
      </c>
      <c r="R287" s="75">
        <f t="shared" si="25"/>
        <v>-0.0201532646758005</v>
      </c>
      <c r="S287" s="79"/>
      <c r="T287" s="60"/>
    </row>
    <row r="288" s="44" customFormat="1" customHeight="1" spans="1:20">
      <c r="A288" s="60">
        <v>286</v>
      </c>
      <c r="B288" s="61">
        <v>118951</v>
      </c>
      <c r="C288" s="62" t="s">
        <v>395</v>
      </c>
      <c r="D288" s="61" t="s">
        <v>332</v>
      </c>
      <c r="E288" s="61" t="s">
        <v>37</v>
      </c>
      <c r="F288" s="60">
        <v>12.27</v>
      </c>
      <c r="G288" s="60" t="s">
        <v>387</v>
      </c>
      <c r="H288" s="64">
        <v>90</v>
      </c>
      <c r="I288" s="66">
        <v>3645.75</v>
      </c>
      <c r="J288" s="66">
        <f t="shared" si="21"/>
        <v>1072.57965</v>
      </c>
      <c r="K288" s="74" t="s">
        <v>399</v>
      </c>
      <c r="L288" s="64">
        <v>51.7777777777778</v>
      </c>
      <c r="M288" s="66">
        <v>2856.04333333333</v>
      </c>
      <c r="N288" s="66">
        <v>735.868888888889</v>
      </c>
      <c r="O288" s="74">
        <f t="shared" si="22"/>
        <v>0.257653264675801</v>
      </c>
      <c r="P288" s="75">
        <f t="shared" si="23"/>
        <v>0.738197424892704</v>
      </c>
      <c r="Q288" s="75">
        <f t="shared" si="24"/>
        <v>0.276503741189735</v>
      </c>
      <c r="R288" s="75">
        <f t="shared" si="25"/>
        <v>0.0365467353241995</v>
      </c>
      <c r="S288" s="79"/>
      <c r="T288" s="60"/>
    </row>
    <row r="289" s="44" customFormat="1" customHeight="1" spans="1:20">
      <c r="A289" s="60">
        <v>287</v>
      </c>
      <c r="B289" s="61">
        <v>118951</v>
      </c>
      <c r="C289" s="62" t="s">
        <v>395</v>
      </c>
      <c r="D289" s="61" t="s">
        <v>332</v>
      </c>
      <c r="E289" s="61" t="s">
        <v>37</v>
      </c>
      <c r="F289" s="60">
        <v>12.1</v>
      </c>
      <c r="G289" s="60" t="s">
        <v>387</v>
      </c>
      <c r="H289" s="64">
        <v>69</v>
      </c>
      <c r="I289" s="66">
        <v>4719.38</v>
      </c>
      <c r="J289" s="66">
        <f t="shared" si="21"/>
        <v>871.669486</v>
      </c>
      <c r="K289" s="74" t="s">
        <v>400</v>
      </c>
      <c r="L289" s="64">
        <v>51.7777777777778</v>
      </c>
      <c r="M289" s="66">
        <v>2856.04333333333</v>
      </c>
      <c r="N289" s="66">
        <v>735.868888888889</v>
      </c>
      <c r="O289" s="74">
        <f t="shared" si="22"/>
        <v>0.257653264675801</v>
      </c>
      <c r="P289" s="76">
        <f t="shared" si="23"/>
        <v>0.332618025751073</v>
      </c>
      <c r="Q289" s="76">
        <f t="shared" si="24"/>
        <v>0.652418905875611</v>
      </c>
      <c r="R289" s="75">
        <f t="shared" si="25"/>
        <v>-0.0729532646758005</v>
      </c>
      <c r="S289" s="80">
        <f>(J289-N289)*0.1</f>
        <v>13.5800597111111</v>
      </c>
      <c r="T289" s="60"/>
    </row>
    <row r="290" s="44" customFormat="1" customHeight="1" spans="1:20">
      <c r="A290" s="60">
        <v>288</v>
      </c>
      <c r="B290" s="61">
        <v>118951</v>
      </c>
      <c r="C290" s="62" t="s">
        <v>395</v>
      </c>
      <c r="D290" s="61" t="s">
        <v>332</v>
      </c>
      <c r="E290" s="61" t="s">
        <v>37</v>
      </c>
      <c r="F290" s="60">
        <v>12.8</v>
      </c>
      <c r="G290" s="60" t="s">
        <v>387</v>
      </c>
      <c r="H290" s="64">
        <v>55</v>
      </c>
      <c r="I290" s="66">
        <v>2172.16</v>
      </c>
      <c r="J290" s="66">
        <f t="shared" si="21"/>
        <v>409.45216</v>
      </c>
      <c r="K290" s="74" t="s">
        <v>401</v>
      </c>
      <c r="L290" s="64">
        <v>51.7777777777778</v>
      </c>
      <c r="M290" s="66">
        <v>2856.04333333333</v>
      </c>
      <c r="N290" s="66">
        <v>735.868888888889</v>
      </c>
      <c r="O290" s="74">
        <f t="shared" si="22"/>
        <v>0.257653264675801</v>
      </c>
      <c r="P290" s="75">
        <f t="shared" si="23"/>
        <v>0.0622317596566523</v>
      </c>
      <c r="Q290" s="75">
        <f t="shared" si="24"/>
        <v>-0.239451315514587</v>
      </c>
      <c r="R290" s="75">
        <f t="shared" si="25"/>
        <v>-0.0691532646758005</v>
      </c>
      <c r="S290" s="79"/>
      <c r="T290" s="60"/>
    </row>
    <row r="291" s="44" customFormat="1" customHeight="1" spans="1:20">
      <c r="A291" s="60">
        <v>289</v>
      </c>
      <c r="B291" s="61">
        <v>118951</v>
      </c>
      <c r="C291" s="62" t="s">
        <v>395</v>
      </c>
      <c r="D291" s="61" t="s">
        <v>332</v>
      </c>
      <c r="E291" s="61" t="s">
        <v>37</v>
      </c>
      <c r="F291" s="60">
        <v>12.15</v>
      </c>
      <c r="G291" s="60" t="s">
        <v>387</v>
      </c>
      <c r="H291" s="64">
        <v>73</v>
      </c>
      <c r="I291" s="66">
        <v>2253.71</v>
      </c>
      <c r="J291" s="66">
        <f t="shared" si="21"/>
        <v>535.932238</v>
      </c>
      <c r="K291" s="74" t="s">
        <v>402</v>
      </c>
      <c r="L291" s="64">
        <v>51.7777777777778</v>
      </c>
      <c r="M291" s="66">
        <v>2856.04333333333</v>
      </c>
      <c r="N291" s="66">
        <v>735.868888888889</v>
      </c>
      <c r="O291" s="74">
        <f t="shared" si="22"/>
        <v>0.257653264675801</v>
      </c>
      <c r="P291" s="75">
        <f t="shared" si="23"/>
        <v>0.409871244635193</v>
      </c>
      <c r="Q291" s="75">
        <f t="shared" si="24"/>
        <v>-0.210897827180493</v>
      </c>
      <c r="R291" s="75">
        <f t="shared" si="25"/>
        <v>-0.0198532646758005</v>
      </c>
      <c r="S291" s="79"/>
      <c r="T291" s="60"/>
    </row>
    <row r="292" s="44" customFormat="1" customHeight="1" spans="1:20">
      <c r="A292" s="60">
        <v>290</v>
      </c>
      <c r="B292" s="61">
        <v>118951</v>
      </c>
      <c r="C292" s="62" t="s">
        <v>395</v>
      </c>
      <c r="D292" s="61" t="s">
        <v>332</v>
      </c>
      <c r="E292" s="61" t="s">
        <v>37</v>
      </c>
      <c r="F292" s="60">
        <v>12.22</v>
      </c>
      <c r="G292" s="60" t="s">
        <v>387</v>
      </c>
      <c r="H292" s="64">
        <v>62</v>
      </c>
      <c r="I292" s="66">
        <v>2638.35</v>
      </c>
      <c r="J292" s="66">
        <f t="shared" si="21"/>
        <v>707.341635</v>
      </c>
      <c r="K292" s="74" t="s">
        <v>403</v>
      </c>
      <c r="L292" s="64">
        <v>51.7777777777778</v>
      </c>
      <c r="M292" s="66">
        <v>2856.04333333333</v>
      </c>
      <c r="N292" s="66">
        <v>735.868888888889</v>
      </c>
      <c r="O292" s="74">
        <f t="shared" si="22"/>
        <v>0.257653264675801</v>
      </c>
      <c r="P292" s="75">
        <f t="shared" si="23"/>
        <v>0.197424892703863</v>
      </c>
      <c r="Q292" s="75">
        <f t="shared" si="24"/>
        <v>-0.0762219994327817</v>
      </c>
      <c r="R292" s="75">
        <f t="shared" si="25"/>
        <v>0.0104467353241995</v>
      </c>
      <c r="S292" s="79"/>
      <c r="T292" s="60"/>
    </row>
    <row r="293" s="44" customFormat="1" customHeight="1" spans="1:20">
      <c r="A293" s="60">
        <v>291</v>
      </c>
      <c r="B293" s="61">
        <v>118951</v>
      </c>
      <c r="C293" s="62" t="s">
        <v>395</v>
      </c>
      <c r="D293" s="61" t="s">
        <v>332</v>
      </c>
      <c r="E293" s="61" t="s">
        <v>37</v>
      </c>
      <c r="F293" s="60">
        <v>12.29</v>
      </c>
      <c r="G293" s="60" t="s">
        <v>387</v>
      </c>
      <c r="H293" s="64">
        <v>70</v>
      </c>
      <c r="I293" s="66">
        <v>3553.19</v>
      </c>
      <c r="J293" s="66">
        <f t="shared" si="21"/>
        <v>989.563415</v>
      </c>
      <c r="K293" s="74" t="s">
        <v>404</v>
      </c>
      <c r="L293" s="64">
        <v>51.7777777777778</v>
      </c>
      <c r="M293" s="66">
        <v>2856.04333333333</v>
      </c>
      <c r="N293" s="66">
        <v>735.868888888889</v>
      </c>
      <c r="O293" s="74">
        <f t="shared" si="22"/>
        <v>0.257653264675801</v>
      </c>
      <c r="P293" s="75">
        <f t="shared" si="23"/>
        <v>0.351931330472103</v>
      </c>
      <c r="Q293" s="75">
        <f t="shared" si="24"/>
        <v>0.24409526932948</v>
      </c>
      <c r="R293" s="75">
        <f t="shared" si="25"/>
        <v>0.0208467353241995</v>
      </c>
      <c r="S293" s="79"/>
      <c r="T293" s="60"/>
    </row>
    <row r="294" s="44" customFormat="1" customHeight="1" spans="1:20">
      <c r="A294" s="60">
        <v>292</v>
      </c>
      <c r="B294" s="61">
        <v>119263</v>
      </c>
      <c r="C294" s="62" t="s">
        <v>405</v>
      </c>
      <c r="D294" s="61" t="s">
        <v>332</v>
      </c>
      <c r="E294" s="61" t="s">
        <v>27</v>
      </c>
      <c r="F294" s="60">
        <v>12.6</v>
      </c>
      <c r="G294" s="60" t="s">
        <v>406</v>
      </c>
      <c r="H294" s="64">
        <v>42</v>
      </c>
      <c r="I294" s="66">
        <v>1829.09</v>
      </c>
      <c r="J294" s="66">
        <f t="shared" si="21"/>
        <v>422.153972</v>
      </c>
      <c r="K294" s="74" t="s">
        <v>407</v>
      </c>
      <c r="L294" s="64">
        <v>57</v>
      </c>
      <c r="M294" s="66">
        <v>3147.43222222222</v>
      </c>
      <c r="N294" s="66">
        <v>772.275555555555</v>
      </c>
      <c r="O294" s="74">
        <f t="shared" si="22"/>
        <v>0.245366858133738</v>
      </c>
      <c r="P294" s="75">
        <f t="shared" si="23"/>
        <v>-0.263157894736842</v>
      </c>
      <c r="Q294" s="75">
        <f t="shared" si="24"/>
        <v>-0.418862783736584</v>
      </c>
      <c r="R294" s="75">
        <f t="shared" si="25"/>
        <v>-0.0145668581337379</v>
      </c>
      <c r="S294" s="79"/>
      <c r="T294" s="60"/>
    </row>
    <row r="295" s="44" customFormat="1" customHeight="1" spans="1:20">
      <c r="A295" s="60">
        <v>293</v>
      </c>
      <c r="B295" s="61">
        <v>119263</v>
      </c>
      <c r="C295" s="62" t="s">
        <v>405</v>
      </c>
      <c r="D295" s="61" t="s">
        <v>332</v>
      </c>
      <c r="E295" s="61" t="s">
        <v>27</v>
      </c>
      <c r="F295" s="60">
        <v>12.13</v>
      </c>
      <c r="G295" s="60" t="s">
        <v>406</v>
      </c>
      <c r="H295" s="64">
        <v>67</v>
      </c>
      <c r="I295" s="66">
        <v>3876.55</v>
      </c>
      <c r="J295" s="66">
        <f t="shared" si="21"/>
        <v>887.72995</v>
      </c>
      <c r="K295" s="74" t="s">
        <v>408</v>
      </c>
      <c r="L295" s="64">
        <v>57</v>
      </c>
      <c r="M295" s="66">
        <v>3147.43222222222</v>
      </c>
      <c r="N295" s="66">
        <v>772.275555555555</v>
      </c>
      <c r="O295" s="74">
        <f t="shared" si="22"/>
        <v>0.245366858133738</v>
      </c>
      <c r="P295" s="75">
        <f t="shared" si="23"/>
        <v>0.175438596491228</v>
      </c>
      <c r="Q295" s="75">
        <f t="shared" si="24"/>
        <v>0.231654798673628</v>
      </c>
      <c r="R295" s="75">
        <f t="shared" si="25"/>
        <v>-0.0163668581337379</v>
      </c>
      <c r="S295" s="80"/>
      <c r="T295" s="60"/>
    </row>
    <row r="296" s="44" customFormat="1" customHeight="1" spans="1:20">
      <c r="A296" s="60">
        <v>294</v>
      </c>
      <c r="B296" s="61">
        <v>119263</v>
      </c>
      <c r="C296" s="62" t="s">
        <v>405</v>
      </c>
      <c r="D296" s="61" t="s">
        <v>332</v>
      </c>
      <c r="E296" s="61" t="s">
        <v>27</v>
      </c>
      <c r="F296" s="66">
        <v>12.2</v>
      </c>
      <c r="G296" s="60" t="s">
        <v>406</v>
      </c>
      <c r="H296" s="64">
        <v>64</v>
      </c>
      <c r="I296" s="66">
        <v>3005.2</v>
      </c>
      <c r="J296" s="66">
        <f t="shared" si="21"/>
        <v>854.9794</v>
      </c>
      <c r="K296" s="74" t="s">
        <v>409</v>
      </c>
      <c r="L296" s="64">
        <v>57</v>
      </c>
      <c r="M296" s="66">
        <v>3147.43222222222</v>
      </c>
      <c r="N296" s="66">
        <v>772.275555555555</v>
      </c>
      <c r="O296" s="74">
        <f t="shared" si="22"/>
        <v>0.245366858133738</v>
      </c>
      <c r="P296" s="75">
        <f t="shared" si="23"/>
        <v>0.12280701754386</v>
      </c>
      <c r="Q296" s="75">
        <f t="shared" si="24"/>
        <v>-0.0451899237791371</v>
      </c>
      <c r="R296" s="75">
        <f t="shared" si="25"/>
        <v>0.0391331418662621</v>
      </c>
      <c r="S296" s="79"/>
      <c r="T296" s="60"/>
    </row>
    <row r="297" s="44" customFormat="1" customHeight="1" spans="1:20">
      <c r="A297" s="60">
        <v>295</v>
      </c>
      <c r="B297" s="61">
        <v>119263</v>
      </c>
      <c r="C297" s="62" t="s">
        <v>405</v>
      </c>
      <c r="D297" s="61" t="s">
        <v>332</v>
      </c>
      <c r="E297" s="61" t="s">
        <v>27</v>
      </c>
      <c r="F297" s="60">
        <v>12.27</v>
      </c>
      <c r="G297" s="60" t="s">
        <v>406</v>
      </c>
      <c r="H297" s="64">
        <v>78</v>
      </c>
      <c r="I297" s="66">
        <v>3366.7</v>
      </c>
      <c r="J297" s="66">
        <f t="shared" si="21"/>
        <v>710.3737</v>
      </c>
      <c r="K297" s="74" t="s">
        <v>410</v>
      </c>
      <c r="L297" s="64">
        <v>57</v>
      </c>
      <c r="M297" s="66">
        <v>3147.43222222222</v>
      </c>
      <c r="N297" s="66">
        <v>772.275555555555</v>
      </c>
      <c r="O297" s="74">
        <f t="shared" si="22"/>
        <v>0.245366858133738</v>
      </c>
      <c r="P297" s="75">
        <f t="shared" si="23"/>
        <v>0.368421052631579</v>
      </c>
      <c r="Q297" s="75">
        <f t="shared" si="24"/>
        <v>0.0696656074846197</v>
      </c>
      <c r="R297" s="75">
        <f t="shared" si="25"/>
        <v>-0.0343668581337379</v>
      </c>
      <c r="S297" s="79"/>
      <c r="T297" s="60"/>
    </row>
    <row r="298" s="44" customFormat="1" customHeight="1" spans="1:20">
      <c r="A298" s="60">
        <v>296</v>
      </c>
      <c r="B298" s="61">
        <v>119263</v>
      </c>
      <c r="C298" s="62" t="s">
        <v>405</v>
      </c>
      <c r="D298" s="61" t="s">
        <v>332</v>
      </c>
      <c r="E298" s="61" t="s">
        <v>27</v>
      </c>
      <c r="F298" s="60">
        <v>12.3</v>
      </c>
      <c r="G298" s="60" t="s">
        <v>406</v>
      </c>
      <c r="H298" s="64">
        <v>68</v>
      </c>
      <c r="I298" s="66">
        <v>3643.75</v>
      </c>
      <c r="J298" s="66">
        <f t="shared" si="21"/>
        <v>1014.784375</v>
      </c>
      <c r="K298" s="74" t="s">
        <v>404</v>
      </c>
      <c r="L298" s="64">
        <v>57</v>
      </c>
      <c r="M298" s="66">
        <v>3147.43222222222</v>
      </c>
      <c r="N298" s="66">
        <v>772.275555555555</v>
      </c>
      <c r="O298" s="74">
        <f t="shared" si="22"/>
        <v>0.245366858133738</v>
      </c>
      <c r="P298" s="75">
        <f t="shared" si="23"/>
        <v>0.192982456140351</v>
      </c>
      <c r="Q298" s="75">
        <f t="shared" si="24"/>
        <v>0.15768974285564</v>
      </c>
      <c r="R298" s="75">
        <f t="shared" si="25"/>
        <v>0.0331331418662621</v>
      </c>
      <c r="S298" s="79"/>
      <c r="T298" s="60"/>
    </row>
    <row r="299" s="44" customFormat="1" customHeight="1" spans="1:20">
      <c r="A299" s="60">
        <v>297</v>
      </c>
      <c r="B299" s="61">
        <v>119263</v>
      </c>
      <c r="C299" s="62" t="s">
        <v>405</v>
      </c>
      <c r="D299" s="61" t="s">
        <v>332</v>
      </c>
      <c r="E299" s="61" t="s">
        <v>27</v>
      </c>
      <c r="F299" s="66">
        <v>12.1</v>
      </c>
      <c r="G299" s="60" t="s">
        <v>406</v>
      </c>
      <c r="H299" s="64">
        <v>65</v>
      </c>
      <c r="I299" s="66">
        <v>3023.07</v>
      </c>
      <c r="J299" s="66">
        <f t="shared" si="21"/>
        <v>766.348245</v>
      </c>
      <c r="K299" s="74" t="s">
        <v>307</v>
      </c>
      <c r="L299" s="64">
        <v>57</v>
      </c>
      <c r="M299" s="66">
        <v>3147.43222222222</v>
      </c>
      <c r="N299" s="66">
        <v>772.275555555555</v>
      </c>
      <c r="O299" s="74">
        <f t="shared" si="22"/>
        <v>0.245366858133738</v>
      </c>
      <c r="P299" s="75">
        <f t="shared" si="23"/>
        <v>0.140350877192982</v>
      </c>
      <c r="Q299" s="75">
        <f t="shared" si="24"/>
        <v>-0.0395122796748954</v>
      </c>
      <c r="R299" s="75">
        <f t="shared" si="25"/>
        <v>0.0081331418662621</v>
      </c>
      <c r="S299" s="79"/>
      <c r="T299" s="60"/>
    </row>
    <row r="300" s="44" customFormat="1" customHeight="1" spans="1:20">
      <c r="A300" s="60">
        <v>298</v>
      </c>
      <c r="B300" s="61">
        <v>119263</v>
      </c>
      <c r="C300" s="62" t="s">
        <v>405</v>
      </c>
      <c r="D300" s="61" t="s">
        <v>332</v>
      </c>
      <c r="E300" s="61" t="s">
        <v>27</v>
      </c>
      <c r="F300" s="60">
        <v>12.17</v>
      </c>
      <c r="G300" s="60" t="s">
        <v>406</v>
      </c>
      <c r="H300" s="64">
        <v>42</v>
      </c>
      <c r="I300" s="66">
        <v>2189.07</v>
      </c>
      <c r="J300" s="66">
        <f t="shared" si="21"/>
        <v>397.972926</v>
      </c>
      <c r="K300" s="74" t="s">
        <v>411</v>
      </c>
      <c r="L300" s="64">
        <v>57</v>
      </c>
      <c r="M300" s="66">
        <v>3147.43222222222</v>
      </c>
      <c r="N300" s="66">
        <v>772.275555555555</v>
      </c>
      <c r="O300" s="74">
        <f t="shared" si="22"/>
        <v>0.245366858133738</v>
      </c>
      <c r="P300" s="75">
        <f t="shared" si="23"/>
        <v>-0.263157894736842</v>
      </c>
      <c r="Q300" s="75">
        <f t="shared" si="24"/>
        <v>-0.304490185826965</v>
      </c>
      <c r="R300" s="75">
        <f t="shared" si="25"/>
        <v>-0.0635668581337379</v>
      </c>
      <c r="S300" s="79"/>
      <c r="T300" s="60"/>
    </row>
    <row r="301" s="44" customFormat="1" customHeight="1" spans="1:20">
      <c r="A301" s="60">
        <v>299</v>
      </c>
      <c r="B301" s="61">
        <v>119263</v>
      </c>
      <c r="C301" s="62" t="s">
        <v>405</v>
      </c>
      <c r="D301" s="61" t="s">
        <v>332</v>
      </c>
      <c r="E301" s="61" t="s">
        <v>27</v>
      </c>
      <c r="F301" s="60">
        <v>12.24</v>
      </c>
      <c r="G301" s="60" t="s">
        <v>406</v>
      </c>
      <c r="H301" s="64">
        <v>66</v>
      </c>
      <c r="I301" s="66">
        <v>3266.43</v>
      </c>
      <c r="J301" s="66">
        <f t="shared" si="21"/>
        <v>995.934507</v>
      </c>
      <c r="K301" s="74" t="s">
        <v>412</v>
      </c>
      <c r="L301" s="64">
        <v>57</v>
      </c>
      <c r="M301" s="66">
        <v>3147.43222222222</v>
      </c>
      <c r="N301" s="66">
        <v>772.275555555555</v>
      </c>
      <c r="O301" s="74">
        <f t="shared" si="22"/>
        <v>0.245366858133738</v>
      </c>
      <c r="P301" s="75">
        <f t="shared" si="23"/>
        <v>0.157894736842105</v>
      </c>
      <c r="Q301" s="75">
        <f t="shared" si="24"/>
        <v>0.0378078920771041</v>
      </c>
      <c r="R301" s="75">
        <f t="shared" si="25"/>
        <v>0.0595331418662621</v>
      </c>
      <c r="S301" s="79"/>
      <c r="T301" s="60"/>
    </row>
    <row r="302" s="44" customFormat="1" customHeight="1" spans="1:20">
      <c r="A302" s="60">
        <v>300</v>
      </c>
      <c r="B302" s="61">
        <v>119622</v>
      </c>
      <c r="C302" s="62" t="s">
        <v>413</v>
      </c>
      <c r="D302" s="61" t="s">
        <v>332</v>
      </c>
      <c r="E302" s="61" t="s">
        <v>27</v>
      </c>
      <c r="F302" s="60">
        <v>12.6</v>
      </c>
      <c r="G302" s="60" t="s">
        <v>414</v>
      </c>
      <c r="H302" s="64">
        <v>16</v>
      </c>
      <c r="I302" s="66">
        <v>569.99</v>
      </c>
      <c r="J302" s="66">
        <f t="shared" si="21"/>
        <v>121.692865</v>
      </c>
      <c r="K302" s="74" t="s">
        <v>415</v>
      </c>
      <c r="L302" s="64">
        <v>17.5555555555556</v>
      </c>
      <c r="M302" s="66">
        <v>529.61</v>
      </c>
      <c r="N302" s="66">
        <v>144.172222222222</v>
      </c>
      <c r="O302" s="74">
        <f t="shared" si="22"/>
        <v>0.272223376111143</v>
      </c>
      <c r="P302" s="75">
        <f t="shared" si="23"/>
        <v>-0.0886075949367089</v>
      </c>
      <c r="Q302" s="75">
        <f t="shared" si="24"/>
        <v>0.076244783897585</v>
      </c>
      <c r="R302" s="75">
        <f t="shared" si="25"/>
        <v>-0.0587233761111425</v>
      </c>
      <c r="S302" s="79"/>
      <c r="T302" s="60"/>
    </row>
    <row r="303" s="44" customFormat="1" customHeight="1" spans="1:20">
      <c r="A303" s="60">
        <v>301</v>
      </c>
      <c r="B303" s="61">
        <v>119622</v>
      </c>
      <c r="C303" s="62" t="s">
        <v>413</v>
      </c>
      <c r="D303" s="61" t="s">
        <v>332</v>
      </c>
      <c r="E303" s="61" t="s">
        <v>27</v>
      </c>
      <c r="F303" s="60">
        <v>12.13</v>
      </c>
      <c r="G303" s="60" t="s">
        <v>414</v>
      </c>
      <c r="H303" s="64">
        <v>19</v>
      </c>
      <c r="I303" s="66">
        <v>920.91</v>
      </c>
      <c r="J303" s="66">
        <f t="shared" si="21"/>
        <v>170.36835</v>
      </c>
      <c r="K303" s="74" t="s">
        <v>416</v>
      </c>
      <c r="L303" s="64">
        <v>17.5555555555556</v>
      </c>
      <c r="M303" s="66">
        <v>529.61</v>
      </c>
      <c r="N303" s="66">
        <v>144.172222222222</v>
      </c>
      <c r="O303" s="74">
        <f t="shared" si="22"/>
        <v>0.272223376111143</v>
      </c>
      <c r="P303" s="76">
        <f t="shared" si="23"/>
        <v>0.0822784810126581</v>
      </c>
      <c r="Q303" s="76">
        <f t="shared" si="24"/>
        <v>0.738845565604879</v>
      </c>
      <c r="R303" s="75">
        <f t="shared" si="25"/>
        <v>-0.0872233761111426</v>
      </c>
      <c r="S303" s="80">
        <v>0</v>
      </c>
      <c r="T303" s="60" t="s">
        <v>92</v>
      </c>
    </row>
    <row r="304" s="44" customFormat="1" customHeight="1" spans="1:20">
      <c r="A304" s="60">
        <v>302</v>
      </c>
      <c r="B304" s="61">
        <v>119622</v>
      </c>
      <c r="C304" s="62" t="s">
        <v>413</v>
      </c>
      <c r="D304" s="61" t="s">
        <v>332</v>
      </c>
      <c r="E304" s="61" t="s">
        <v>27</v>
      </c>
      <c r="F304" s="66">
        <v>12.2</v>
      </c>
      <c r="G304" s="60" t="s">
        <v>414</v>
      </c>
      <c r="H304" s="64">
        <v>15</v>
      </c>
      <c r="I304" s="66">
        <v>1579.37</v>
      </c>
      <c r="J304" s="66">
        <f t="shared" si="21"/>
        <v>644.698834</v>
      </c>
      <c r="K304" s="74" t="s">
        <v>417</v>
      </c>
      <c r="L304" s="64">
        <v>17.5555555555556</v>
      </c>
      <c r="M304" s="66">
        <v>529.61</v>
      </c>
      <c r="N304" s="66">
        <v>144.172222222222</v>
      </c>
      <c r="O304" s="74">
        <f t="shared" si="22"/>
        <v>0.272223376111143</v>
      </c>
      <c r="P304" s="75">
        <f t="shared" si="23"/>
        <v>-0.145569620253165</v>
      </c>
      <c r="Q304" s="76">
        <f t="shared" si="24"/>
        <v>1.98213779951285</v>
      </c>
      <c r="R304" s="75">
        <f t="shared" si="25"/>
        <v>0.135976623888857</v>
      </c>
      <c r="S304" s="81">
        <v>0</v>
      </c>
      <c r="T304" s="60" t="s">
        <v>103</v>
      </c>
    </row>
    <row r="305" s="44" customFormat="1" customHeight="1" spans="1:20">
      <c r="A305" s="60">
        <v>303</v>
      </c>
      <c r="B305" s="61">
        <v>119622</v>
      </c>
      <c r="C305" s="62" t="s">
        <v>413</v>
      </c>
      <c r="D305" s="61" t="s">
        <v>332</v>
      </c>
      <c r="E305" s="61" t="s">
        <v>27</v>
      </c>
      <c r="F305" s="60">
        <v>12.27</v>
      </c>
      <c r="G305" s="60" t="s">
        <v>414</v>
      </c>
      <c r="H305" s="64">
        <v>12</v>
      </c>
      <c r="I305" s="66">
        <v>341.62</v>
      </c>
      <c r="J305" s="66">
        <f t="shared" si="21"/>
        <v>88.582066</v>
      </c>
      <c r="K305" s="74" t="s">
        <v>418</v>
      </c>
      <c r="L305" s="64">
        <v>17.5555555555556</v>
      </c>
      <c r="M305" s="66">
        <v>529.61</v>
      </c>
      <c r="N305" s="66">
        <v>144.172222222222</v>
      </c>
      <c r="O305" s="74">
        <f t="shared" si="22"/>
        <v>0.272223376111143</v>
      </c>
      <c r="P305" s="75">
        <f t="shared" si="23"/>
        <v>-0.316455696202532</v>
      </c>
      <c r="Q305" s="75">
        <f t="shared" si="24"/>
        <v>-0.354959309680708</v>
      </c>
      <c r="R305" s="75">
        <f t="shared" si="25"/>
        <v>-0.0129233761111426</v>
      </c>
      <c r="S305" s="79"/>
      <c r="T305" s="60"/>
    </row>
    <row r="306" s="44" customFormat="1" customHeight="1" spans="1:20">
      <c r="A306" s="60">
        <v>304</v>
      </c>
      <c r="B306" s="61">
        <v>119622</v>
      </c>
      <c r="C306" s="62" t="s">
        <v>413</v>
      </c>
      <c r="D306" s="61" t="s">
        <v>332</v>
      </c>
      <c r="E306" s="61" t="s">
        <v>27</v>
      </c>
      <c r="F306" s="60">
        <v>12.2</v>
      </c>
      <c r="G306" s="60" t="s">
        <v>414</v>
      </c>
      <c r="H306" s="64">
        <v>21</v>
      </c>
      <c r="I306" s="66">
        <v>615.2</v>
      </c>
      <c r="J306" s="66">
        <f t="shared" si="21"/>
        <v>214.76632</v>
      </c>
      <c r="K306" s="74" t="s">
        <v>419</v>
      </c>
      <c r="L306" s="64">
        <v>17.5555555555556</v>
      </c>
      <c r="M306" s="66">
        <v>529.61</v>
      </c>
      <c r="N306" s="66">
        <v>144.172222222222</v>
      </c>
      <c r="O306" s="74">
        <f t="shared" si="22"/>
        <v>0.272223376111143</v>
      </c>
      <c r="P306" s="75">
        <f t="shared" si="23"/>
        <v>0.19620253164557</v>
      </c>
      <c r="Q306" s="75">
        <f t="shared" si="24"/>
        <v>0.161609486225713</v>
      </c>
      <c r="R306" s="75">
        <f t="shared" si="25"/>
        <v>0.0768766238888574</v>
      </c>
      <c r="S306" s="79"/>
      <c r="T306" s="60"/>
    </row>
    <row r="307" s="44" customFormat="1" customHeight="1" spans="1:20">
      <c r="A307" s="60">
        <v>305</v>
      </c>
      <c r="B307" s="61">
        <v>119622</v>
      </c>
      <c r="C307" s="62" t="s">
        <v>413</v>
      </c>
      <c r="D307" s="61" t="s">
        <v>332</v>
      </c>
      <c r="E307" s="61" t="s">
        <v>27</v>
      </c>
      <c r="F307" s="60">
        <v>12.9</v>
      </c>
      <c r="G307" s="60" t="s">
        <v>414</v>
      </c>
      <c r="H307" s="64">
        <v>14</v>
      </c>
      <c r="I307" s="66">
        <v>409.5</v>
      </c>
      <c r="J307" s="66">
        <f t="shared" si="21"/>
        <v>109.0908</v>
      </c>
      <c r="K307" s="74" t="s">
        <v>420</v>
      </c>
      <c r="L307" s="64">
        <v>17.5555555555556</v>
      </c>
      <c r="M307" s="66">
        <v>529.61</v>
      </c>
      <c r="N307" s="66">
        <v>144.172222222222</v>
      </c>
      <c r="O307" s="74">
        <f t="shared" si="22"/>
        <v>0.272223376111143</v>
      </c>
      <c r="P307" s="75">
        <f t="shared" si="23"/>
        <v>-0.20253164556962</v>
      </c>
      <c r="Q307" s="75">
        <f t="shared" si="24"/>
        <v>-0.226789524366987</v>
      </c>
      <c r="R307" s="75">
        <f t="shared" si="25"/>
        <v>-0.00582337611114253</v>
      </c>
      <c r="S307" s="79"/>
      <c r="T307" s="60"/>
    </row>
    <row r="308" s="44" customFormat="1" customHeight="1" spans="1:20">
      <c r="A308" s="60">
        <v>306</v>
      </c>
      <c r="B308" s="61">
        <v>119622</v>
      </c>
      <c r="C308" s="62" t="s">
        <v>413</v>
      </c>
      <c r="D308" s="61" t="s">
        <v>332</v>
      </c>
      <c r="E308" s="61" t="s">
        <v>27</v>
      </c>
      <c r="F308" s="60">
        <v>12.16</v>
      </c>
      <c r="G308" s="60" t="s">
        <v>414</v>
      </c>
      <c r="H308" s="64">
        <v>14</v>
      </c>
      <c r="I308" s="66">
        <v>2308.98</v>
      </c>
      <c r="J308" s="66">
        <f t="shared" si="21"/>
        <v>278.462988</v>
      </c>
      <c r="K308" s="74" t="s">
        <v>421</v>
      </c>
      <c r="L308" s="64">
        <v>17.5555555555556</v>
      </c>
      <c r="M308" s="66">
        <v>529.61</v>
      </c>
      <c r="N308" s="66">
        <v>144.172222222222</v>
      </c>
      <c r="O308" s="74">
        <f t="shared" si="22"/>
        <v>0.272223376111143</v>
      </c>
      <c r="P308" s="75">
        <f t="shared" si="23"/>
        <v>-0.20253164556962</v>
      </c>
      <c r="Q308" s="76">
        <f t="shared" si="24"/>
        <v>3.35977417344839</v>
      </c>
      <c r="R308" s="75">
        <f t="shared" si="25"/>
        <v>-0.151623376111143</v>
      </c>
      <c r="S308" s="81">
        <v>0</v>
      </c>
      <c r="T308" s="60" t="s">
        <v>103</v>
      </c>
    </row>
    <row r="309" s="44" customFormat="1" customHeight="1" spans="1:20">
      <c r="A309" s="60">
        <v>307</v>
      </c>
      <c r="B309" s="61">
        <v>119622</v>
      </c>
      <c r="C309" s="62" t="s">
        <v>413</v>
      </c>
      <c r="D309" s="61" t="s">
        <v>332</v>
      </c>
      <c r="E309" s="61" t="s">
        <v>27</v>
      </c>
      <c r="F309" s="60">
        <v>12.24</v>
      </c>
      <c r="G309" s="60" t="s">
        <v>414</v>
      </c>
      <c r="H309" s="64">
        <v>22</v>
      </c>
      <c r="I309" s="66">
        <v>717.8</v>
      </c>
      <c r="J309" s="66">
        <f t="shared" si="21"/>
        <v>127.33772</v>
      </c>
      <c r="K309" s="74" t="s">
        <v>422</v>
      </c>
      <c r="L309" s="64">
        <v>17.5555555555556</v>
      </c>
      <c r="M309" s="66">
        <v>529.61</v>
      </c>
      <c r="N309" s="66">
        <v>144.172222222222</v>
      </c>
      <c r="O309" s="74">
        <f t="shared" si="22"/>
        <v>0.272223376111143</v>
      </c>
      <c r="P309" s="75">
        <f t="shared" si="23"/>
        <v>0.253164556962025</v>
      </c>
      <c r="Q309" s="75">
        <f t="shared" si="24"/>
        <v>0.355336946054644</v>
      </c>
      <c r="R309" s="75">
        <f t="shared" si="25"/>
        <v>-0.0948233761111426</v>
      </c>
      <c r="S309" s="79"/>
      <c r="T309" s="60"/>
    </row>
    <row r="310" s="44" customFormat="1" customHeight="1" spans="1:20">
      <c r="A310" s="60">
        <v>308</v>
      </c>
      <c r="B310" s="61">
        <v>514</v>
      </c>
      <c r="C310" s="62" t="s">
        <v>325</v>
      </c>
      <c r="D310" s="61" t="s">
        <v>315</v>
      </c>
      <c r="E310" s="61" t="s">
        <v>20</v>
      </c>
      <c r="F310" s="60">
        <v>12.14</v>
      </c>
      <c r="G310" s="60" t="s">
        <v>326</v>
      </c>
      <c r="H310" s="64">
        <v>116</v>
      </c>
      <c r="I310" s="66">
        <v>7844.05</v>
      </c>
      <c r="J310" s="66">
        <f t="shared" si="21"/>
        <v>2277.127715</v>
      </c>
      <c r="K310" s="74" t="s">
        <v>423</v>
      </c>
      <c r="L310" s="64">
        <v>122.111111111111</v>
      </c>
      <c r="M310" s="66">
        <v>7052.48777777778</v>
      </c>
      <c r="N310" s="66">
        <v>2288.02888888889</v>
      </c>
      <c r="O310" s="74">
        <f t="shared" si="22"/>
        <v>0.32442862164163</v>
      </c>
      <c r="P310" s="75">
        <f t="shared" si="23"/>
        <v>-0.0500454959053685</v>
      </c>
      <c r="Q310" s="75">
        <f t="shared" si="24"/>
        <v>0.112238723010115</v>
      </c>
      <c r="R310" s="75">
        <f t="shared" si="25"/>
        <v>-0.0341286216416303</v>
      </c>
      <c r="S310" s="79"/>
      <c r="T310" s="60"/>
    </row>
    <row r="311" s="44" customFormat="1" customHeight="1" spans="1:20">
      <c r="A311" s="60">
        <v>309</v>
      </c>
      <c r="B311" s="61">
        <v>514</v>
      </c>
      <c r="C311" s="62" t="s">
        <v>325</v>
      </c>
      <c r="D311" s="61" t="s">
        <v>315</v>
      </c>
      <c r="E311" s="61" t="s">
        <v>20</v>
      </c>
      <c r="F311" s="60">
        <v>12.21</v>
      </c>
      <c r="G311" s="60" t="s">
        <v>326</v>
      </c>
      <c r="H311" s="64">
        <v>118</v>
      </c>
      <c r="I311" s="66">
        <v>6675.89</v>
      </c>
      <c r="J311" s="66">
        <f t="shared" si="21"/>
        <v>1667.637322</v>
      </c>
      <c r="K311" s="74" t="s">
        <v>424</v>
      </c>
      <c r="L311" s="64">
        <v>122.111111111111</v>
      </c>
      <c r="M311" s="66">
        <v>7052.48777777778</v>
      </c>
      <c r="N311" s="66">
        <v>2288.02888888889</v>
      </c>
      <c r="O311" s="74">
        <f t="shared" si="22"/>
        <v>0.32442862164163</v>
      </c>
      <c r="P311" s="75">
        <f t="shared" si="23"/>
        <v>-0.0336669699727025</v>
      </c>
      <c r="Q311" s="75">
        <f t="shared" si="24"/>
        <v>-0.0533992811677643</v>
      </c>
      <c r="R311" s="75">
        <f t="shared" si="25"/>
        <v>-0.0746286216416303</v>
      </c>
      <c r="S311" s="79"/>
      <c r="T311" s="60"/>
    </row>
    <row r="312" s="44" customFormat="1" customHeight="1" spans="1:20">
      <c r="A312" s="60">
        <v>310</v>
      </c>
      <c r="B312" s="61">
        <v>514</v>
      </c>
      <c r="C312" s="62" t="s">
        <v>325</v>
      </c>
      <c r="D312" s="61" t="s">
        <v>315</v>
      </c>
      <c r="E312" s="61" t="s">
        <v>20</v>
      </c>
      <c r="F312" s="60">
        <v>12.28</v>
      </c>
      <c r="G312" s="60" t="s">
        <v>326</v>
      </c>
      <c r="H312" s="64">
        <v>117</v>
      </c>
      <c r="I312" s="66">
        <v>5916.84</v>
      </c>
      <c r="J312" s="66">
        <f t="shared" si="21"/>
        <v>1744.284432</v>
      </c>
      <c r="K312" s="74" t="s">
        <v>425</v>
      </c>
      <c r="L312" s="64">
        <v>122.111111111111</v>
      </c>
      <c r="M312" s="66">
        <v>7052.48777777778</v>
      </c>
      <c r="N312" s="66">
        <v>2288.02888888889</v>
      </c>
      <c r="O312" s="74">
        <f t="shared" si="22"/>
        <v>0.32442862164163</v>
      </c>
      <c r="P312" s="75">
        <f t="shared" si="23"/>
        <v>-0.0418562329390355</v>
      </c>
      <c r="Q312" s="75">
        <f t="shared" si="24"/>
        <v>-0.161027968223664</v>
      </c>
      <c r="R312" s="75">
        <f t="shared" si="25"/>
        <v>-0.0296286216416303</v>
      </c>
      <c r="S312" s="79"/>
      <c r="T312" s="60"/>
    </row>
    <row r="313" s="44" customFormat="1" customHeight="1" spans="1:20">
      <c r="A313" s="60">
        <v>311</v>
      </c>
      <c r="B313" s="61">
        <v>102565</v>
      </c>
      <c r="C313" s="62" t="s">
        <v>352</v>
      </c>
      <c r="D313" s="61" t="s">
        <v>332</v>
      </c>
      <c r="E313" s="61" t="s">
        <v>88</v>
      </c>
      <c r="F313" s="63">
        <v>12.8</v>
      </c>
      <c r="G313" s="60" t="s">
        <v>333</v>
      </c>
      <c r="H313" s="64">
        <v>69</v>
      </c>
      <c r="I313" s="66">
        <v>2756.97</v>
      </c>
      <c r="J313" s="66">
        <f t="shared" si="21"/>
        <v>928.271799</v>
      </c>
      <c r="K313" s="74" t="s">
        <v>426</v>
      </c>
      <c r="L313" s="64">
        <v>73.8888888888889</v>
      </c>
      <c r="M313" s="66">
        <v>4018.28444444444</v>
      </c>
      <c r="N313" s="66">
        <v>1393.55888888889</v>
      </c>
      <c r="O313" s="74">
        <f t="shared" si="22"/>
        <v>0.346804440590457</v>
      </c>
      <c r="P313" s="75">
        <f t="shared" si="23"/>
        <v>-0.0661654135338346</v>
      </c>
      <c r="Q313" s="75">
        <f t="shared" si="24"/>
        <v>-0.313893767821315</v>
      </c>
      <c r="R313" s="75">
        <f t="shared" si="25"/>
        <v>-0.0101044405904566</v>
      </c>
      <c r="S313" s="79"/>
      <c r="T313" s="60"/>
    </row>
    <row r="314" s="44" customFormat="1" customHeight="1" spans="1:20">
      <c r="A314" s="60">
        <v>312</v>
      </c>
      <c r="B314" s="61">
        <v>102565</v>
      </c>
      <c r="C314" s="62" t="s">
        <v>352</v>
      </c>
      <c r="D314" s="61" t="s">
        <v>332</v>
      </c>
      <c r="E314" s="61" t="s">
        <v>88</v>
      </c>
      <c r="F314" s="63">
        <v>12.15</v>
      </c>
      <c r="G314" s="60" t="s">
        <v>333</v>
      </c>
      <c r="H314" s="64">
        <v>87</v>
      </c>
      <c r="I314" s="66">
        <v>4175.4</v>
      </c>
      <c r="J314" s="66">
        <f t="shared" si="21"/>
        <v>1536.96474</v>
      </c>
      <c r="K314" s="74" t="s">
        <v>427</v>
      </c>
      <c r="L314" s="64">
        <v>73.8888888888889</v>
      </c>
      <c r="M314" s="66">
        <v>4018.28444444444</v>
      </c>
      <c r="N314" s="66">
        <v>1393.55888888889</v>
      </c>
      <c r="O314" s="74">
        <f t="shared" si="22"/>
        <v>0.346804440590457</v>
      </c>
      <c r="P314" s="75">
        <f t="shared" si="23"/>
        <v>0.177443609022556</v>
      </c>
      <c r="Q314" s="75">
        <f t="shared" si="24"/>
        <v>0.0391001577234729</v>
      </c>
      <c r="R314" s="75">
        <f t="shared" si="25"/>
        <v>0.0212955594095435</v>
      </c>
      <c r="S314" s="79"/>
      <c r="T314" s="60"/>
    </row>
    <row r="315" s="44" customFormat="1" customHeight="1" spans="1:20">
      <c r="A315" s="60">
        <v>313</v>
      </c>
      <c r="B315" s="61">
        <v>102565</v>
      </c>
      <c r="C315" s="62" t="s">
        <v>352</v>
      </c>
      <c r="D315" s="61" t="s">
        <v>332</v>
      </c>
      <c r="E315" s="61" t="s">
        <v>88</v>
      </c>
      <c r="F315" s="63">
        <v>12.22</v>
      </c>
      <c r="G315" s="60" t="s">
        <v>333</v>
      </c>
      <c r="H315" s="64">
        <v>71</v>
      </c>
      <c r="I315" s="66">
        <v>2555.67</v>
      </c>
      <c r="J315" s="66">
        <f t="shared" si="21"/>
        <v>1036.579752</v>
      </c>
      <c r="K315" s="74" t="s">
        <v>428</v>
      </c>
      <c r="L315" s="64">
        <v>73.8888888888889</v>
      </c>
      <c r="M315" s="66">
        <v>4018.28444444444</v>
      </c>
      <c r="N315" s="66">
        <v>1393.55888888889</v>
      </c>
      <c r="O315" s="74">
        <f t="shared" si="22"/>
        <v>0.346804440590457</v>
      </c>
      <c r="P315" s="75">
        <f t="shared" si="23"/>
        <v>-0.0390977443609022</v>
      </c>
      <c r="Q315" s="75">
        <f t="shared" si="24"/>
        <v>-0.36398977341353</v>
      </c>
      <c r="R315" s="75">
        <f t="shared" si="25"/>
        <v>0.0587955594095435</v>
      </c>
      <c r="S315" s="79"/>
      <c r="T315" s="60"/>
    </row>
    <row r="316" s="44" customFormat="1" customHeight="1" spans="1:20">
      <c r="A316" s="60">
        <v>314</v>
      </c>
      <c r="B316" s="61">
        <v>102565</v>
      </c>
      <c r="C316" s="62" t="s">
        <v>352</v>
      </c>
      <c r="D316" s="61" t="s">
        <v>332</v>
      </c>
      <c r="E316" s="61" t="s">
        <v>88</v>
      </c>
      <c r="F316" s="63">
        <v>12.29</v>
      </c>
      <c r="G316" s="60" t="s">
        <v>333</v>
      </c>
      <c r="H316" s="64">
        <v>78</v>
      </c>
      <c r="I316" s="66">
        <v>4321.89</v>
      </c>
      <c r="J316" s="66">
        <f t="shared" si="21"/>
        <v>744.229458</v>
      </c>
      <c r="K316" s="74" t="s">
        <v>429</v>
      </c>
      <c r="L316" s="64">
        <v>73.8888888888889</v>
      </c>
      <c r="M316" s="66">
        <v>4018.28444444444</v>
      </c>
      <c r="N316" s="66">
        <v>1393.55888888889</v>
      </c>
      <c r="O316" s="74">
        <f t="shared" si="22"/>
        <v>0.346804440590457</v>
      </c>
      <c r="P316" s="75">
        <f t="shared" si="23"/>
        <v>0.0556390977443609</v>
      </c>
      <c r="Q316" s="75">
        <f t="shared" si="24"/>
        <v>0.0755560139539927</v>
      </c>
      <c r="R316" s="75">
        <f t="shared" si="25"/>
        <v>-0.174604440590457</v>
      </c>
      <c r="S316" s="79"/>
      <c r="T316" s="60"/>
    </row>
    <row r="317" s="44" customFormat="1" customHeight="1" spans="1:20">
      <c r="A317" s="60">
        <v>315</v>
      </c>
      <c r="B317" s="61">
        <v>102565</v>
      </c>
      <c r="C317" s="62" t="s">
        <v>352</v>
      </c>
      <c r="D317" s="61" t="s">
        <v>332</v>
      </c>
      <c r="E317" s="61" t="s">
        <v>88</v>
      </c>
      <c r="F317" s="60">
        <v>12.4</v>
      </c>
      <c r="G317" s="60" t="s">
        <v>333</v>
      </c>
      <c r="H317" s="64">
        <v>94</v>
      </c>
      <c r="I317" s="66">
        <v>5148.06</v>
      </c>
      <c r="J317" s="66">
        <f t="shared" si="21"/>
        <v>1711.215144</v>
      </c>
      <c r="K317" s="74" t="s">
        <v>430</v>
      </c>
      <c r="L317" s="64">
        <v>73.8888888888889</v>
      </c>
      <c r="M317" s="66">
        <v>4018.28444444444</v>
      </c>
      <c r="N317" s="66">
        <v>1393.55888888889</v>
      </c>
      <c r="O317" s="74">
        <f t="shared" si="22"/>
        <v>0.346804440590457</v>
      </c>
      <c r="P317" s="75">
        <f t="shared" si="23"/>
        <v>0.27218045112782</v>
      </c>
      <c r="Q317" s="75">
        <f t="shared" si="24"/>
        <v>0.281158681316737</v>
      </c>
      <c r="R317" s="75">
        <f t="shared" si="25"/>
        <v>-0.0144044405904565</v>
      </c>
      <c r="S317" s="79"/>
      <c r="T317" s="60"/>
    </row>
    <row r="318" s="44" customFormat="1" customHeight="1" spans="1:20">
      <c r="A318" s="60">
        <v>316</v>
      </c>
      <c r="B318" s="61">
        <v>102565</v>
      </c>
      <c r="C318" s="62" t="s">
        <v>352</v>
      </c>
      <c r="D318" s="61" t="s">
        <v>332</v>
      </c>
      <c r="E318" s="61" t="s">
        <v>88</v>
      </c>
      <c r="F318" s="60">
        <v>12.11</v>
      </c>
      <c r="G318" s="60" t="s">
        <v>333</v>
      </c>
      <c r="H318" s="64">
        <v>110</v>
      </c>
      <c r="I318" s="66">
        <v>10203.6</v>
      </c>
      <c r="J318" s="66">
        <f t="shared" si="21"/>
        <v>2001.94632</v>
      </c>
      <c r="K318" s="74" t="s">
        <v>431</v>
      </c>
      <c r="L318" s="64">
        <v>73.8888888888889</v>
      </c>
      <c r="M318" s="66">
        <v>4018.28444444444</v>
      </c>
      <c r="N318" s="66">
        <v>1393.55888888889</v>
      </c>
      <c r="O318" s="74">
        <f t="shared" si="22"/>
        <v>0.346804440590457</v>
      </c>
      <c r="P318" s="76">
        <f t="shared" si="23"/>
        <v>0.488721804511278</v>
      </c>
      <c r="Q318" s="76">
        <f t="shared" si="24"/>
        <v>1.53929261132999</v>
      </c>
      <c r="R318" s="75">
        <f t="shared" si="25"/>
        <v>-0.150604440590457</v>
      </c>
      <c r="S318" s="80">
        <v>0</v>
      </c>
      <c r="T318" s="60" t="s">
        <v>92</v>
      </c>
    </row>
    <row r="319" s="44" customFormat="1" customHeight="1" spans="1:20">
      <c r="A319" s="60">
        <v>317</v>
      </c>
      <c r="B319" s="61">
        <v>102565</v>
      </c>
      <c r="C319" s="62" t="s">
        <v>352</v>
      </c>
      <c r="D319" s="61" t="s">
        <v>332</v>
      </c>
      <c r="E319" s="61" t="s">
        <v>88</v>
      </c>
      <c r="F319" s="60">
        <v>12.18</v>
      </c>
      <c r="G319" s="60" t="s">
        <v>333</v>
      </c>
      <c r="H319" s="64">
        <v>85</v>
      </c>
      <c r="I319" s="66">
        <v>6014.72</v>
      </c>
      <c r="J319" s="66">
        <f t="shared" si="21"/>
        <v>1868.773504</v>
      </c>
      <c r="K319" s="74" t="s">
        <v>432</v>
      </c>
      <c r="L319" s="64">
        <v>73.8888888888889</v>
      </c>
      <c r="M319" s="66">
        <v>4018.28444444444</v>
      </c>
      <c r="N319" s="66">
        <v>1393.55888888889</v>
      </c>
      <c r="O319" s="74">
        <f t="shared" si="22"/>
        <v>0.346804440590457</v>
      </c>
      <c r="P319" s="76">
        <f t="shared" si="23"/>
        <v>0.150375939849624</v>
      </c>
      <c r="Q319" s="76">
        <f t="shared" si="24"/>
        <v>0.496837788155034</v>
      </c>
      <c r="R319" s="75">
        <f t="shared" si="25"/>
        <v>-0.0361044405904566</v>
      </c>
      <c r="S319" s="80">
        <f>(J319-N319)*0.1</f>
        <v>47.5214615111111</v>
      </c>
      <c r="T319" s="60"/>
    </row>
    <row r="320" s="44" customFormat="1" customHeight="1" spans="1:20">
      <c r="A320" s="60">
        <v>318</v>
      </c>
      <c r="B320" s="61">
        <v>102565</v>
      </c>
      <c r="C320" s="62" t="s">
        <v>352</v>
      </c>
      <c r="D320" s="61" t="s">
        <v>332</v>
      </c>
      <c r="E320" s="61" t="s">
        <v>88</v>
      </c>
      <c r="F320" s="60">
        <v>12.25</v>
      </c>
      <c r="G320" s="60" t="s">
        <v>333</v>
      </c>
      <c r="H320" s="64">
        <v>101</v>
      </c>
      <c r="I320" s="66">
        <v>7037.24</v>
      </c>
      <c r="J320" s="66">
        <f t="shared" si="21"/>
        <v>1486.265088</v>
      </c>
      <c r="K320" s="74" t="s">
        <v>433</v>
      </c>
      <c r="L320" s="64">
        <v>73.8888888888889</v>
      </c>
      <c r="M320" s="66">
        <v>4018.28444444444</v>
      </c>
      <c r="N320" s="66">
        <v>1393.55888888889</v>
      </c>
      <c r="O320" s="74">
        <f t="shared" si="22"/>
        <v>0.346804440590457</v>
      </c>
      <c r="P320" s="76">
        <f t="shared" si="23"/>
        <v>0.366917293233083</v>
      </c>
      <c r="Q320" s="76">
        <f t="shared" si="24"/>
        <v>0.75130459212002</v>
      </c>
      <c r="R320" s="75">
        <f t="shared" si="25"/>
        <v>-0.135604440590457</v>
      </c>
      <c r="S320" s="80">
        <v>0</v>
      </c>
      <c r="T320" s="60" t="s">
        <v>62</v>
      </c>
    </row>
    <row r="321" s="44" customFormat="1" customHeight="1" spans="1:20">
      <c r="A321" s="60">
        <v>319</v>
      </c>
      <c r="B321" s="61">
        <v>598</v>
      </c>
      <c r="C321" s="62" t="s">
        <v>247</v>
      </c>
      <c r="D321" s="61" t="s">
        <v>214</v>
      </c>
      <c r="E321" s="61" t="s">
        <v>88</v>
      </c>
      <c r="F321" s="63">
        <v>12.9</v>
      </c>
      <c r="G321" s="60" t="s">
        <v>248</v>
      </c>
      <c r="H321" s="64">
        <v>78</v>
      </c>
      <c r="I321" s="66">
        <v>3715.82</v>
      </c>
      <c r="J321" s="66">
        <f t="shared" si="21"/>
        <v>1219.532124</v>
      </c>
      <c r="K321" s="74" t="s">
        <v>434</v>
      </c>
      <c r="L321" s="64">
        <v>106.222222222222</v>
      </c>
      <c r="M321" s="66">
        <v>5925.61888888889</v>
      </c>
      <c r="N321" s="66">
        <v>1954.01444444444</v>
      </c>
      <c r="O321" s="74">
        <f t="shared" si="22"/>
        <v>0.329757023035756</v>
      </c>
      <c r="P321" s="75">
        <f t="shared" si="23"/>
        <v>-0.265690376569038</v>
      </c>
      <c r="Q321" s="75">
        <f t="shared" si="24"/>
        <v>-0.372922884566957</v>
      </c>
      <c r="R321" s="75">
        <f t="shared" si="25"/>
        <v>-0.00155702303575606</v>
      </c>
      <c r="S321" s="79"/>
      <c r="T321" s="60"/>
    </row>
    <row r="322" s="44" customFormat="1" customHeight="1" spans="1:20">
      <c r="A322" s="60">
        <v>320</v>
      </c>
      <c r="B322" s="61">
        <v>598</v>
      </c>
      <c r="C322" s="62" t="s">
        <v>247</v>
      </c>
      <c r="D322" s="61" t="s">
        <v>214</v>
      </c>
      <c r="E322" s="61" t="s">
        <v>88</v>
      </c>
      <c r="F322" s="63">
        <v>12.16</v>
      </c>
      <c r="G322" s="60" t="s">
        <v>248</v>
      </c>
      <c r="H322" s="64">
        <v>120</v>
      </c>
      <c r="I322" s="66">
        <v>7345.01</v>
      </c>
      <c r="J322" s="66">
        <f t="shared" si="21"/>
        <v>2683.866654</v>
      </c>
      <c r="K322" s="74" t="s">
        <v>435</v>
      </c>
      <c r="L322" s="64">
        <v>106.222222222222</v>
      </c>
      <c r="M322" s="66">
        <v>5925.61888888889</v>
      </c>
      <c r="N322" s="66">
        <v>1954.01444444444</v>
      </c>
      <c r="O322" s="74">
        <f t="shared" si="22"/>
        <v>0.329757023035756</v>
      </c>
      <c r="P322" s="75">
        <f t="shared" si="23"/>
        <v>0.129707112970711</v>
      </c>
      <c r="Q322" s="75">
        <f t="shared" si="24"/>
        <v>0.239534660889617</v>
      </c>
      <c r="R322" s="75">
        <f t="shared" si="25"/>
        <v>0.035642976964244</v>
      </c>
      <c r="S322" s="79"/>
      <c r="T322" s="60"/>
    </row>
    <row r="323" s="44" customFormat="1" customHeight="1" spans="1:20">
      <c r="A323" s="60">
        <v>321</v>
      </c>
      <c r="B323" s="61">
        <v>598</v>
      </c>
      <c r="C323" s="62" t="s">
        <v>247</v>
      </c>
      <c r="D323" s="61" t="s">
        <v>214</v>
      </c>
      <c r="E323" s="61" t="s">
        <v>88</v>
      </c>
      <c r="F323" s="63">
        <v>12.23</v>
      </c>
      <c r="G323" s="60" t="s">
        <v>248</v>
      </c>
      <c r="H323" s="64">
        <v>113</v>
      </c>
      <c r="I323" s="66">
        <v>5840.54</v>
      </c>
      <c r="J323" s="66">
        <f t="shared" ref="J323:J386" si="26">I323*K323</f>
        <v>2144.646288</v>
      </c>
      <c r="K323" s="74" t="s">
        <v>436</v>
      </c>
      <c r="L323" s="64">
        <v>106.222222222222</v>
      </c>
      <c r="M323" s="66">
        <v>5925.61888888889</v>
      </c>
      <c r="N323" s="66">
        <v>1954.01444444444</v>
      </c>
      <c r="O323" s="74">
        <f t="shared" ref="O323:O386" si="27">N323/M323</f>
        <v>0.329757023035756</v>
      </c>
      <c r="P323" s="75">
        <f t="shared" ref="P323:P386" si="28">(H323-L323)/L323</f>
        <v>0.0638075313807531</v>
      </c>
      <c r="Q323" s="75">
        <f t="shared" ref="Q323:Q386" si="29">(I323-M323)/M323</f>
        <v>-0.0143578064138449</v>
      </c>
      <c r="R323" s="75">
        <f t="shared" ref="R323:R386" si="30">K323-O323</f>
        <v>0.0374429769642439</v>
      </c>
      <c r="S323" s="79"/>
      <c r="T323" s="60"/>
    </row>
    <row r="324" s="44" customFormat="1" customHeight="1" spans="1:20">
      <c r="A324" s="60">
        <v>322</v>
      </c>
      <c r="B324" s="61">
        <v>111219</v>
      </c>
      <c r="C324" s="62" t="s">
        <v>364</v>
      </c>
      <c r="D324" s="61" t="s">
        <v>332</v>
      </c>
      <c r="E324" s="61" t="s">
        <v>20</v>
      </c>
      <c r="F324" s="66">
        <v>12.1</v>
      </c>
      <c r="G324" s="60" t="s">
        <v>365</v>
      </c>
      <c r="H324" s="64">
        <v>89</v>
      </c>
      <c r="I324" s="66">
        <v>5934.09</v>
      </c>
      <c r="J324" s="66">
        <f t="shared" si="26"/>
        <v>1656.797928</v>
      </c>
      <c r="K324" s="74" t="s">
        <v>437</v>
      </c>
      <c r="L324" s="64">
        <v>63</v>
      </c>
      <c r="M324" s="66">
        <v>5910.58444444444</v>
      </c>
      <c r="N324" s="66">
        <v>1571.86111111111</v>
      </c>
      <c r="O324" s="74">
        <f t="shared" si="27"/>
        <v>0.265940048041874</v>
      </c>
      <c r="P324" s="75">
        <f t="shared" si="28"/>
        <v>0.412698412698413</v>
      </c>
      <c r="Q324" s="75">
        <f t="shared" si="29"/>
        <v>0.00397685808848381</v>
      </c>
      <c r="R324" s="75">
        <f t="shared" si="30"/>
        <v>0.0132599519581256</v>
      </c>
      <c r="S324" s="79"/>
      <c r="T324" s="60"/>
    </row>
    <row r="325" s="44" customFormat="1" customHeight="1" spans="1:20">
      <c r="A325" s="60">
        <v>323</v>
      </c>
      <c r="B325" s="61">
        <v>111219</v>
      </c>
      <c r="C325" s="62" t="s">
        <v>364</v>
      </c>
      <c r="D325" s="61" t="s">
        <v>332</v>
      </c>
      <c r="E325" s="61" t="s">
        <v>20</v>
      </c>
      <c r="F325" s="60">
        <v>12.17</v>
      </c>
      <c r="G325" s="60" t="s">
        <v>365</v>
      </c>
      <c r="H325" s="64">
        <v>78</v>
      </c>
      <c r="I325" s="66">
        <v>7205.27</v>
      </c>
      <c r="J325" s="66">
        <f t="shared" si="26"/>
        <v>1991.536628</v>
      </c>
      <c r="K325" s="74" t="s">
        <v>438</v>
      </c>
      <c r="L325" s="64">
        <v>63</v>
      </c>
      <c r="M325" s="66">
        <v>5910.58444444444</v>
      </c>
      <c r="N325" s="66">
        <v>1571.86111111111</v>
      </c>
      <c r="O325" s="74">
        <f t="shared" si="27"/>
        <v>0.265940048041874</v>
      </c>
      <c r="P325" s="75">
        <f t="shared" si="28"/>
        <v>0.238095238095238</v>
      </c>
      <c r="Q325" s="75">
        <f t="shared" si="29"/>
        <v>0.219045268319019</v>
      </c>
      <c r="R325" s="75">
        <f t="shared" si="30"/>
        <v>0.0104599519581256</v>
      </c>
      <c r="S325" s="79"/>
      <c r="T325" s="60"/>
    </row>
    <row r="326" s="44" customFormat="1" customHeight="1" spans="1:20">
      <c r="A326" s="60">
        <v>324</v>
      </c>
      <c r="B326" s="61">
        <v>111219</v>
      </c>
      <c r="C326" s="62" t="s">
        <v>364</v>
      </c>
      <c r="D326" s="61" t="s">
        <v>332</v>
      </c>
      <c r="E326" s="61" t="s">
        <v>20</v>
      </c>
      <c r="F326" s="60">
        <v>12.24</v>
      </c>
      <c r="G326" s="60" t="s">
        <v>365</v>
      </c>
      <c r="H326" s="64">
        <v>85</v>
      </c>
      <c r="I326" s="66">
        <v>7669.92</v>
      </c>
      <c r="J326" s="66">
        <f t="shared" si="26"/>
        <v>2323.218768</v>
      </c>
      <c r="K326" s="74" t="s">
        <v>439</v>
      </c>
      <c r="L326" s="64">
        <v>63</v>
      </c>
      <c r="M326" s="66">
        <v>5910.58444444444</v>
      </c>
      <c r="N326" s="66">
        <v>1571.86111111111</v>
      </c>
      <c r="O326" s="74">
        <f t="shared" si="27"/>
        <v>0.265940048041874</v>
      </c>
      <c r="P326" s="75">
        <f t="shared" si="28"/>
        <v>0.349206349206349</v>
      </c>
      <c r="Q326" s="75">
        <f t="shared" si="29"/>
        <v>0.297658475585983</v>
      </c>
      <c r="R326" s="75">
        <f t="shared" si="30"/>
        <v>0.0369599519581256</v>
      </c>
      <c r="S326" s="79"/>
      <c r="T326" s="60"/>
    </row>
    <row r="327" s="44" customFormat="1" customHeight="1" spans="1:20">
      <c r="A327" s="60">
        <v>325</v>
      </c>
      <c r="B327" s="61">
        <v>359</v>
      </c>
      <c r="C327" s="62" t="s">
        <v>331</v>
      </c>
      <c r="D327" s="61" t="s">
        <v>332</v>
      </c>
      <c r="E327" s="61" t="s">
        <v>20</v>
      </c>
      <c r="F327" s="60">
        <v>12.11</v>
      </c>
      <c r="G327" s="60" t="s">
        <v>333</v>
      </c>
      <c r="H327" s="64">
        <v>87</v>
      </c>
      <c r="I327" s="66">
        <v>9679.78</v>
      </c>
      <c r="J327" s="66">
        <f t="shared" si="26"/>
        <v>2373.482056</v>
      </c>
      <c r="K327" s="74" t="s">
        <v>440</v>
      </c>
      <c r="L327" s="64">
        <v>93</v>
      </c>
      <c r="M327" s="66">
        <v>7166.00222222222</v>
      </c>
      <c r="N327" s="66">
        <v>1701.54</v>
      </c>
      <c r="O327" s="74">
        <f t="shared" si="27"/>
        <v>0.237446200438428</v>
      </c>
      <c r="P327" s="75">
        <f t="shared" si="28"/>
        <v>-0.0645161290322581</v>
      </c>
      <c r="Q327" s="75">
        <f t="shared" si="29"/>
        <v>0.350792212983468</v>
      </c>
      <c r="R327" s="75">
        <f t="shared" si="30"/>
        <v>0.00775379956157174</v>
      </c>
      <c r="S327" s="81"/>
      <c r="T327" s="60"/>
    </row>
    <row r="328" s="44" customFormat="1" customHeight="1" spans="1:20">
      <c r="A328" s="60">
        <v>326</v>
      </c>
      <c r="B328" s="61">
        <v>359</v>
      </c>
      <c r="C328" s="62" t="s">
        <v>331</v>
      </c>
      <c r="D328" s="61" t="s">
        <v>332</v>
      </c>
      <c r="E328" s="61" t="s">
        <v>20</v>
      </c>
      <c r="F328" s="60">
        <v>12.18</v>
      </c>
      <c r="G328" s="60" t="s">
        <v>333</v>
      </c>
      <c r="H328" s="64">
        <v>96</v>
      </c>
      <c r="I328" s="66">
        <v>6526.09</v>
      </c>
      <c r="J328" s="66">
        <f t="shared" si="26"/>
        <v>1681.773393</v>
      </c>
      <c r="K328" s="74" t="s">
        <v>441</v>
      </c>
      <c r="L328" s="64">
        <v>93</v>
      </c>
      <c r="M328" s="66">
        <v>7166.00222222222</v>
      </c>
      <c r="N328" s="66">
        <v>1701.54</v>
      </c>
      <c r="O328" s="74">
        <f t="shared" si="27"/>
        <v>0.237446200438428</v>
      </c>
      <c r="P328" s="75">
        <f t="shared" si="28"/>
        <v>0.032258064516129</v>
      </c>
      <c r="Q328" s="75">
        <f t="shared" si="29"/>
        <v>-0.0892983566538416</v>
      </c>
      <c r="R328" s="75">
        <f t="shared" si="30"/>
        <v>0.0202537995615717</v>
      </c>
      <c r="S328" s="79"/>
      <c r="T328" s="60"/>
    </row>
    <row r="329" s="44" customFormat="1" customHeight="1" spans="1:20">
      <c r="A329" s="60">
        <v>327</v>
      </c>
      <c r="B329" s="61">
        <v>359</v>
      </c>
      <c r="C329" s="62" t="s">
        <v>331</v>
      </c>
      <c r="D329" s="61" t="s">
        <v>332</v>
      </c>
      <c r="E329" s="61" t="s">
        <v>20</v>
      </c>
      <c r="F329" s="60">
        <v>12.25</v>
      </c>
      <c r="G329" s="60" t="s">
        <v>333</v>
      </c>
      <c r="H329" s="64">
        <v>99</v>
      </c>
      <c r="I329" s="66">
        <v>8137.79</v>
      </c>
      <c r="J329" s="66">
        <f t="shared" si="26"/>
        <v>2195.575742</v>
      </c>
      <c r="K329" s="74" t="s">
        <v>442</v>
      </c>
      <c r="L329" s="64">
        <v>93</v>
      </c>
      <c r="M329" s="66">
        <v>7166.00222222222</v>
      </c>
      <c r="N329" s="66">
        <v>1701.54</v>
      </c>
      <c r="O329" s="74">
        <f t="shared" si="27"/>
        <v>0.237446200438428</v>
      </c>
      <c r="P329" s="75">
        <f t="shared" si="28"/>
        <v>0.0645161290322581</v>
      </c>
      <c r="Q329" s="75">
        <f t="shared" si="29"/>
        <v>0.13561086748818</v>
      </c>
      <c r="R329" s="75">
        <f t="shared" si="30"/>
        <v>0.0323537995615717</v>
      </c>
      <c r="S329" s="79"/>
      <c r="T329" s="60"/>
    </row>
    <row r="330" s="44" customFormat="1" customHeight="1" spans="1:20">
      <c r="A330" s="60">
        <v>328</v>
      </c>
      <c r="B330" s="61">
        <v>570</v>
      </c>
      <c r="C330" s="62" t="s">
        <v>335</v>
      </c>
      <c r="D330" s="61" t="s">
        <v>332</v>
      </c>
      <c r="E330" s="61" t="s">
        <v>37</v>
      </c>
      <c r="F330" s="60">
        <v>12.12</v>
      </c>
      <c r="G330" s="60" t="s">
        <v>333</v>
      </c>
      <c r="H330" s="64">
        <v>74</v>
      </c>
      <c r="I330" s="66">
        <v>4390.83</v>
      </c>
      <c r="J330" s="66">
        <f t="shared" si="26"/>
        <v>1452.047481</v>
      </c>
      <c r="K330" s="74" t="s">
        <v>443</v>
      </c>
      <c r="L330" s="64">
        <v>63.1111111111111</v>
      </c>
      <c r="M330" s="66">
        <v>4207.32</v>
      </c>
      <c r="N330" s="66">
        <v>1273.97333333333</v>
      </c>
      <c r="O330" s="74">
        <f t="shared" si="27"/>
        <v>0.302799248294243</v>
      </c>
      <c r="P330" s="75">
        <f t="shared" si="28"/>
        <v>0.172535211267606</v>
      </c>
      <c r="Q330" s="75">
        <f t="shared" si="29"/>
        <v>0.0436168392230684</v>
      </c>
      <c r="R330" s="75">
        <f t="shared" si="30"/>
        <v>0.0279007517057572</v>
      </c>
      <c r="S330" s="79"/>
      <c r="T330" s="60"/>
    </row>
    <row r="331" s="44" customFormat="1" customHeight="1" spans="1:20">
      <c r="A331" s="60">
        <v>329</v>
      </c>
      <c r="B331" s="61">
        <v>570</v>
      </c>
      <c r="C331" s="62" t="s">
        <v>335</v>
      </c>
      <c r="D331" s="61" t="s">
        <v>332</v>
      </c>
      <c r="E331" s="61" t="s">
        <v>37</v>
      </c>
      <c r="F331" s="60">
        <v>12.19</v>
      </c>
      <c r="G331" s="60" t="s">
        <v>333</v>
      </c>
      <c r="H331" s="64">
        <v>58</v>
      </c>
      <c r="I331" s="66">
        <v>3459.97</v>
      </c>
      <c r="J331" s="66">
        <f t="shared" si="26"/>
        <v>1193.68965</v>
      </c>
      <c r="K331" s="74" t="s">
        <v>444</v>
      </c>
      <c r="L331" s="64">
        <v>63.1111111111111</v>
      </c>
      <c r="M331" s="66">
        <v>4207.32</v>
      </c>
      <c r="N331" s="66">
        <v>1273.97333333333</v>
      </c>
      <c r="O331" s="74">
        <f t="shared" si="27"/>
        <v>0.302799248294243</v>
      </c>
      <c r="P331" s="75">
        <f t="shared" si="28"/>
        <v>-0.0809859154929578</v>
      </c>
      <c r="Q331" s="75">
        <f t="shared" si="29"/>
        <v>-0.177630890923438</v>
      </c>
      <c r="R331" s="75">
        <f t="shared" si="30"/>
        <v>0.0422007517057572</v>
      </c>
      <c r="S331" s="79"/>
      <c r="T331" s="60"/>
    </row>
    <row r="332" s="44" customFormat="1" customHeight="1" spans="1:20">
      <c r="A332" s="60">
        <v>330</v>
      </c>
      <c r="B332" s="61">
        <v>570</v>
      </c>
      <c r="C332" s="62" t="s">
        <v>335</v>
      </c>
      <c r="D332" s="61" t="s">
        <v>332</v>
      </c>
      <c r="E332" s="61" t="s">
        <v>37</v>
      </c>
      <c r="F332" s="60">
        <v>12.26</v>
      </c>
      <c r="G332" s="60" t="s">
        <v>333</v>
      </c>
      <c r="H332" s="64">
        <v>60</v>
      </c>
      <c r="I332" s="66">
        <v>4658.38</v>
      </c>
      <c r="J332" s="66">
        <f t="shared" si="26"/>
        <v>1570.339898</v>
      </c>
      <c r="K332" s="74" t="s">
        <v>445</v>
      </c>
      <c r="L332" s="64">
        <v>63.1111111111111</v>
      </c>
      <c r="M332" s="66">
        <v>4207.32</v>
      </c>
      <c r="N332" s="66">
        <v>1273.97333333333</v>
      </c>
      <c r="O332" s="74">
        <f t="shared" si="27"/>
        <v>0.302799248294243</v>
      </c>
      <c r="P332" s="75">
        <f t="shared" si="28"/>
        <v>-0.0492957746478874</v>
      </c>
      <c r="Q332" s="75">
        <f t="shared" si="29"/>
        <v>0.107208389188367</v>
      </c>
      <c r="R332" s="75">
        <f t="shared" si="30"/>
        <v>0.0343007517057572</v>
      </c>
      <c r="S332" s="79"/>
      <c r="T332" s="60"/>
    </row>
    <row r="333" s="44" customFormat="1" customHeight="1" spans="1:20">
      <c r="A333" s="60">
        <v>331</v>
      </c>
      <c r="B333" s="60">
        <v>546</v>
      </c>
      <c r="C333" s="82" t="s">
        <v>446</v>
      </c>
      <c r="D333" s="60" t="s">
        <v>447</v>
      </c>
      <c r="E333" s="61" t="s">
        <v>56</v>
      </c>
      <c r="F333" s="60">
        <v>12.3</v>
      </c>
      <c r="G333" s="60" t="s">
        <v>333</v>
      </c>
      <c r="H333" s="64">
        <v>161</v>
      </c>
      <c r="I333" s="66">
        <v>11171.12</v>
      </c>
      <c r="J333" s="66">
        <f t="shared" si="26"/>
        <v>3858.504848</v>
      </c>
      <c r="K333" s="74" t="s">
        <v>448</v>
      </c>
      <c r="L333" s="64">
        <v>141.444444444444</v>
      </c>
      <c r="M333" s="66">
        <v>8669.12888888889</v>
      </c>
      <c r="N333" s="66">
        <v>2941.54444444444</v>
      </c>
      <c r="O333" s="74">
        <f t="shared" si="27"/>
        <v>0.339312574786445</v>
      </c>
      <c r="P333" s="76">
        <f t="shared" si="28"/>
        <v>0.138256087981147</v>
      </c>
      <c r="Q333" s="76">
        <f t="shared" si="29"/>
        <v>0.288609287412704</v>
      </c>
      <c r="R333" s="75">
        <f t="shared" si="30"/>
        <v>0.00608742521355465</v>
      </c>
      <c r="S333" s="80">
        <v>0</v>
      </c>
      <c r="T333" s="60" t="s">
        <v>148</v>
      </c>
    </row>
    <row r="334" s="44" customFormat="1" customHeight="1" spans="1:20">
      <c r="A334" s="60">
        <v>332</v>
      </c>
      <c r="B334" s="60">
        <v>546</v>
      </c>
      <c r="C334" s="82" t="s">
        <v>446</v>
      </c>
      <c r="D334" s="60" t="s">
        <v>447</v>
      </c>
      <c r="E334" s="61" t="s">
        <v>56</v>
      </c>
      <c r="F334" s="66">
        <v>12.1</v>
      </c>
      <c r="G334" s="60" t="s">
        <v>333</v>
      </c>
      <c r="H334" s="64">
        <v>111</v>
      </c>
      <c r="I334" s="66">
        <v>6266.9</v>
      </c>
      <c r="J334" s="66">
        <f t="shared" si="26"/>
        <v>2642.12504</v>
      </c>
      <c r="K334" s="74" t="s">
        <v>449</v>
      </c>
      <c r="L334" s="64">
        <v>141.444444444444</v>
      </c>
      <c r="M334" s="66">
        <v>8669.12888888889</v>
      </c>
      <c r="N334" s="66">
        <v>2941.54444444444</v>
      </c>
      <c r="O334" s="74">
        <f t="shared" si="27"/>
        <v>0.339312574786445</v>
      </c>
      <c r="P334" s="75">
        <f t="shared" si="28"/>
        <v>-0.215239591516104</v>
      </c>
      <c r="Q334" s="75">
        <f t="shared" si="29"/>
        <v>-0.277101531154739</v>
      </c>
      <c r="R334" s="75">
        <f t="shared" si="30"/>
        <v>0.0822874252135546</v>
      </c>
      <c r="S334" s="79"/>
      <c r="T334" s="60"/>
    </row>
    <row r="335" s="44" customFormat="1" customHeight="1" spans="1:20">
      <c r="A335" s="60">
        <v>333</v>
      </c>
      <c r="B335" s="60">
        <v>546</v>
      </c>
      <c r="C335" s="82" t="s">
        <v>446</v>
      </c>
      <c r="D335" s="60" t="s">
        <v>447</v>
      </c>
      <c r="E335" s="61" t="s">
        <v>56</v>
      </c>
      <c r="F335" s="60">
        <v>12.17</v>
      </c>
      <c r="G335" s="60" t="s">
        <v>333</v>
      </c>
      <c r="H335" s="64">
        <v>125</v>
      </c>
      <c r="I335" s="66">
        <v>8014.59</v>
      </c>
      <c r="J335" s="66">
        <f t="shared" si="26"/>
        <v>2203.210791</v>
      </c>
      <c r="K335" s="74" t="s">
        <v>450</v>
      </c>
      <c r="L335" s="64">
        <v>141.444444444444</v>
      </c>
      <c r="M335" s="66">
        <v>8669.12888888889</v>
      </c>
      <c r="N335" s="66">
        <v>2941.54444444444</v>
      </c>
      <c r="O335" s="74">
        <f t="shared" si="27"/>
        <v>0.339312574786445</v>
      </c>
      <c r="P335" s="75">
        <f t="shared" si="28"/>
        <v>-0.116260801256874</v>
      </c>
      <c r="Q335" s="75">
        <f t="shared" si="29"/>
        <v>-0.0755022675609083</v>
      </c>
      <c r="R335" s="75">
        <f t="shared" si="30"/>
        <v>-0.0644125747864454</v>
      </c>
      <c r="S335" s="79"/>
      <c r="T335" s="60"/>
    </row>
    <row r="336" s="44" customFormat="1" customHeight="1" spans="1:20">
      <c r="A336" s="60">
        <v>334</v>
      </c>
      <c r="B336" s="60">
        <v>546</v>
      </c>
      <c r="C336" s="82" t="s">
        <v>446</v>
      </c>
      <c r="D336" s="60" t="s">
        <v>447</v>
      </c>
      <c r="E336" s="61" t="s">
        <v>56</v>
      </c>
      <c r="F336" s="60">
        <v>12.24</v>
      </c>
      <c r="G336" s="60" t="s">
        <v>333</v>
      </c>
      <c r="H336" s="64">
        <v>138</v>
      </c>
      <c r="I336" s="66">
        <v>11227.6</v>
      </c>
      <c r="J336" s="66">
        <f t="shared" si="26"/>
        <v>3847.69852</v>
      </c>
      <c r="K336" s="74" t="s">
        <v>451</v>
      </c>
      <c r="L336" s="64">
        <v>141.444444444444</v>
      </c>
      <c r="M336" s="66">
        <v>8669.12888888889</v>
      </c>
      <c r="N336" s="66">
        <v>2941.54444444444</v>
      </c>
      <c r="O336" s="74">
        <f t="shared" si="27"/>
        <v>0.339312574786445</v>
      </c>
      <c r="P336" s="75">
        <f t="shared" si="28"/>
        <v>-0.0243519245875885</v>
      </c>
      <c r="Q336" s="76">
        <f t="shared" si="29"/>
        <v>0.295124359540931</v>
      </c>
      <c r="R336" s="75">
        <f t="shared" si="30"/>
        <v>0.00338742521355467</v>
      </c>
      <c r="S336" s="80">
        <v>0</v>
      </c>
      <c r="T336" s="60" t="s">
        <v>103</v>
      </c>
    </row>
    <row r="337" s="44" customFormat="1" customHeight="1" spans="1:20">
      <c r="A337" s="60">
        <v>335</v>
      </c>
      <c r="B337" s="61">
        <v>355</v>
      </c>
      <c r="C337" s="62" t="s">
        <v>452</v>
      </c>
      <c r="D337" s="61" t="s">
        <v>447</v>
      </c>
      <c r="E337" s="61" t="s">
        <v>88</v>
      </c>
      <c r="F337" s="60">
        <v>12.3</v>
      </c>
      <c r="G337" s="60" t="s">
        <v>453</v>
      </c>
      <c r="H337" s="64">
        <v>70</v>
      </c>
      <c r="I337" s="66">
        <v>5657.35</v>
      </c>
      <c r="J337" s="66">
        <f t="shared" si="26"/>
        <v>1507.11804</v>
      </c>
      <c r="K337" s="74" t="s">
        <v>420</v>
      </c>
      <c r="L337" s="64">
        <v>66.8888888888889</v>
      </c>
      <c r="M337" s="66">
        <v>4861.48222222222</v>
      </c>
      <c r="N337" s="66">
        <v>1226.45888888889</v>
      </c>
      <c r="O337" s="74">
        <f t="shared" si="27"/>
        <v>0.252280854444484</v>
      </c>
      <c r="P337" s="75">
        <f t="shared" si="28"/>
        <v>0.0465116279069768</v>
      </c>
      <c r="Q337" s="75">
        <f t="shared" si="29"/>
        <v>0.163708873425435</v>
      </c>
      <c r="R337" s="75">
        <f t="shared" si="30"/>
        <v>0.0141191455555165</v>
      </c>
      <c r="S337" s="79"/>
      <c r="T337" s="60"/>
    </row>
    <row r="338" s="44" customFormat="1" customHeight="1" spans="1:20">
      <c r="A338" s="60">
        <v>336</v>
      </c>
      <c r="B338" s="61">
        <v>355</v>
      </c>
      <c r="C338" s="62" t="s">
        <v>452</v>
      </c>
      <c r="D338" s="61" t="s">
        <v>447</v>
      </c>
      <c r="E338" s="61" t="s">
        <v>88</v>
      </c>
      <c r="F338" s="66">
        <v>12.1</v>
      </c>
      <c r="G338" s="60" t="s">
        <v>453</v>
      </c>
      <c r="H338" s="64">
        <v>60</v>
      </c>
      <c r="I338" s="66">
        <v>5347.54</v>
      </c>
      <c r="J338" s="66">
        <f t="shared" si="26"/>
        <v>1573.246268</v>
      </c>
      <c r="K338" s="74" t="s">
        <v>399</v>
      </c>
      <c r="L338" s="64">
        <v>66.8888888888889</v>
      </c>
      <c r="M338" s="66">
        <v>4861.48222222222</v>
      </c>
      <c r="N338" s="66">
        <v>1226.45888888889</v>
      </c>
      <c r="O338" s="74">
        <f t="shared" si="27"/>
        <v>0.252280854444484</v>
      </c>
      <c r="P338" s="75">
        <f t="shared" si="28"/>
        <v>-0.102990033222591</v>
      </c>
      <c r="Q338" s="75">
        <f t="shared" si="29"/>
        <v>0.0999813957060193</v>
      </c>
      <c r="R338" s="75">
        <f t="shared" si="30"/>
        <v>0.0419191455555165</v>
      </c>
      <c r="S338" s="79"/>
      <c r="T338" s="60"/>
    </row>
    <row r="339" s="44" customFormat="1" customHeight="1" spans="1:20">
      <c r="A339" s="60">
        <v>337</v>
      </c>
      <c r="B339" s="61">
        <v>355</v>
      </c>
      <c r="C339" s="62" t="s">
        <v>452</v>
      </c>
      <c r="D339" s="61" t="s">
        <v>447</v>
      </c>
      <c r="E339" s="61" t="s">
        <v>88</v>
      </c>
      <c r="F339" s="60">
        <v>12.17</v>
      </c>
      <c r="G339" s="60" t="s">
        <v>453</v>
      </c>
      <c r="H339" s="64">
        <v>90</v>
      </c>
      <c r="I339" s="66">
        <v>10636.96</v>
      </c>
      <c r="J339" s="66">
        <f t="shared" si="26"/>
        <v>-7929.85368</v>
      </c>
      <c r="K339" s="74" t="s">
        <v>454</v>
      </c>
      <c r="L339" s="64">
        <v>66.8888888888889</v>
      </c>
      <c r="M339" s="66">
        <v>4861.48222222222</v>
      </c>
      <c r="N339" s="66">
        <v>1226.45888888889</v>
      </c>
      <c r="O339" s="74">
        <f t="shared" si="27"/>
        <v>0.252280854444484</v>
      </c>
      <c r="P339" s="76">
        <f t="shared" si="28"/>
        <v>0.345514950166113</v>
      </c>
      <c r="Q339" s="76">
        <f t="shared" si="29"/>
        <v>1.18800758982057</v>
      </c>
      <c r="R339" s="75">
        <f t="shared" si="30"/>
        <v>-0.997780854444484</v>
      </c>
      <c r="S339" s="80">
        <v>0</v>
      </c>
      <c r="T339" s="60" t="s">
        <v>120</v>
      </c>
    </row>
    <row r="340" s="44" customFormat="1" customHeight="1" spans="1:20">
      <c r="A340" s="60">
        <v>338</v>
      </c>
      <c r="B340" s="61">
        <v>355</v>
      </c>
      <c r="C340" s="62" t="s">
        <v>452</v>
      </c>
      <c r="D340" s="61" t="s">
        <v>447</v>
      </c>
      <c r="E340" s="61" t="s">
        <v>88</v>
      </c>
      <c r="F340" s="60">
        <v>12.24</v>
      </c>
      <c r="G340" s="60" t="s">
        <v>453</v>
      </c>
      <c r="H340" s="64">
        <v>77</v>
      </c>
      <c r="I340" s="66">
        <v>6104.07</v>
      </c>
      <c r="J340" s="66">
        <f t="shared" si="26"/>
        <v>1269.036153</v>
      </c>
      <c r="K340" s="74" t="s">
        <v>455</v>
      </c>
      <c r="L340" s="64">
        <v>66.8888888888889</v>
      </c>
      <c r="M340" s="66">
        <v>4861.48222222222</v>
      </c>
      <c r="N340" s="66">
        <v>1226.45888888889</v>
      </c>
      <c r="O340" s="74">
        <f t="shared" si="27"/>
        <v>0.252280854444484</v>
      </c>
      <c r="P340" s="75">
        <f t="shared" si="28"/>
        <v>0.151162790697674</v>
      </c>
      <c r="Q340" s="75">
        <f t="shared" si="29"/>
        <v>0.255598544019725</v>
      </c>
      <c r="R340" s="75">
        <f t="shared" si="30"/>
        <v>-0.0443808544444836</v>
      </c>
      <c r="S340" s="80"/>
      <c r="T340" s="60"/>
    </row>
    <row r="341" s="44" customFormat="1" customHeight="1" spans="1:20">
      <c r="A341" s="60">
        <v>339</v>
      </c>
      <c r="B341" s="61">
        <v>387</v>
      </c>
      <c r="C341" s="62" t="s">
        <v>456</v>
      </c>
      <c r="D341" s="61" t="s">
        <v>447</v>
      </c>
      <c r="E341" s="61" t="s">
        <v>56</v>
      </c>
      <c r="F341" s="60">
        <v>12.2</v>
      </c>
      <c r="G341" s="60" t="s">
        <v>457</v>
      </c>
      <c r="H341" s="64">
        <v>103</v>
      </c>
      <c r="I341" s="66">
        <v>6726.4</v>
      </c>
      <c r="J341" s="66">
        <f t="shared" si="26"/>
        <v>1633.84256</v>
      </c>
      <c r="K341" s="74" t="s">
        <v>458</v>
      </c>
      <c r="L341" s="64">
        <v>115.444444444444</v>
      </c>
      <c r="M341" s="66">
        <v>7836.18777777778</v>
      </c>
      <c r="N341" s="66">
        <v>2224.15222222222</v>
      </c>
      <c r="O341" s="74">
        <f t="shared" si="27"/>
        <v>0.283830899066709</v>
      </c>
      <c r="P341" s="75">
        <f t="shared" si="28"/>
        <v>-0.107795957651588</v>
      </c>
      <c r="Q341" s="75">
        <f t="shared" si="29"/>
        <v>-0.141623428285494</v>
      </c>
      <c r="R341" s="75">
        <f t="shared" si="30"/>
        <v>-0.0409308990667088</v>
      </c>
      <c r="S341" s="79"/>
      <c r="T341" s="60"/>
    </row>
    <row r="342" s="44" customFormat="1" customHeight="1" spans="1:20">
      <c r="A342" s="60">
        <v>340</v>
      </c>
      <c r="B342" s="61">
        <v>387</v>
      </c>
      <c r="C342" s="62" t="s">
        <v>456</v>
      </c>
      <c r="D342" s="61" t="s">
        <v>447</v>
      </c>
      <c r="E342" s="61" t="s">
        <v>56</v>
      </c>
      <c r="F342" s="60">
        <v>12.9</v>
      </c>
      <c r="G342" s="60" t="s">
        <v>457</v>
      </c>
      <c r="H342" s="64">
        <v>106</v>
      </c>
      <c r="I342" s="66">
        <v>6571.52</v>
      </c>
      <c r="J342" s="66">
        <f t="shared" si="26"/>
        <v>1730.938368</v>
      </c>
      <c r="K342" s="74" t="s">
        <v>122</v>
      </c>
      <c r="L342" s="64">
        <v>115.444444444444</v>
      </c>
      <c r="M342" s="66">
        <v>7836.18777777778</v>
      </c>
      <c r="N342" s="66">
        <v>2224.15222222222</v>
      </c>
      <c r="O342" s="74">
        <f t="shared" si="27"/>
        <v>0.283830899066709</v>
      </c>
      <c r="P342" s="75">
        <f t="shared" si="28"/>
        <v>-0.0818094321462945</v>
      </c>
      <c r="Q342" s="75">
        <f t="shared" si="29"/>
        <v>-0.161388140973878</v>
      </c>
      <c r="R342" s="75">
        <f t="shared" si="30"/>
        <v>-0.0204308990667088</v>
      </c>
      <c r="S342" s="79"/>
      <c r="T342" s="60"/>
    </row>
    <row r="343" s="44" customFormat="1" customHeight="1" spans="1:20">
      <c r="A343" s="60">
        <v>341</v>
      </c>
      <c r="B343" s="61">
        <v>387</v>
      </c>
      <c r="C343" s="62" t="s">
        <v>456</v>
      </c>
      <c r="D343" s="61" t="s">
        <v>447</v>
      </c>
      <c r="E343" s="61" t="s">
        <v>56</v>
      </c>
      <c r="F343" s="60">
        <v>12.16</v>
      </c>
      <c r="G343" s="60" t="s">
        <v>457</v>
      </c>
      <c r="H343" s="64">
        <v>123</v>
      </c>
      <c r="I343" s="66">
        <v>11347.11</v>
      </c>
      <c r="J343" s="66">
        <f t="shared" si="26"/>
        <v>2293.250931</v>
      </c>
      <c r="K343" s="74" t="s">
        <v>459</v>
      </c>
      <c r="L343" s="64">
        <v>115.444444444444</v>
      </c>
      <c r="M343" s="66">
        <v>7836.18777777778</v>
      </c>
      <c r="N343" s="66">
        <v>2224.15222222222</v>
      </c>
      <c r="O343" s="74">
        <f t="shared" si="27"/>
        <v>0.283830899066709</v>
      </c>
      <c r="P343" s="76">
        <f t="shared" si="28"/>
        <v>0.0654475457170356</v>
      </c>
      <c r="Q343" s="76">
        <f t="shared" si="29"/>
        <v>0.448039572530237</v>
      </c>
      <c r="R343" s="75">
        <f t="shared" si="30"/>
        <v>-0.0817308990667088</v>
      </c>
      <c r="S343" s="80">
        <v>0</v>
      </c>
      <c r="T343" s="60" t="s">
        <v>148</v>
      </c>
    </row>
    <row r="344" s="44" customFormat="1" customHeight="1" spans="1:20">
      <c r="A344" s="60">
        <v>342</v>
      </c>
      <c r="B344" s="61">
        <v>387</v>
      </c>
      <c r="C344" s="62" t="s">
        <v>456</v>
      </c>
      <c r="D344" s="61" t="s">
        <v>447</v>
      </c>
      <c r="E344" s="61" t="s">
        <v>56</v>
      </c>
      <c r="F344" s="60">
        <v>12.23</v>
      </c>
      <c r="G344" s="60" t="s">
        <v>457</v>
      </c>
      <c r="H344" s="64">
        <v>92</v>
      </c>
      <c r="I344" s="66">
        <v>5547.17</v>
      </c>
      <c r="J344" s="66">
        <f t="shared" si="26"/>
        <v>1614.22647</v>
      </c>
      <c r="K344" s="74" t="s">
        <v>460</v>
      </c>
      <c r="L344" s="64">
        <v>115.444444444444</v>
      </c>
      <c r="M344" s="66">
        <v>7836.18777777778</v>
      </c>
      <c r="N344" s="66">
        <v>2224.15222222222</v>
      </c>
      <c r="O344" s="74">
        <f t="shared" si="27"/>
        <v>0.283830899066709</v>
      </c>
      <c r="P344" s="75">
        <f t="shared" si="28"/>
        <v>-0.203079884504331</v>
      </c>
      <c r="Q344" s="75">
        <f t="shared" si="29"/>
        <v>-0.292108591918775</v>
      </c>
      <c r="R344" s="75">
        <f t="shared" si="30"/>
        <v>0.00716910093329121</v>
      </c>
      <c r="S344" s="79"/>
      <c r="T344" s="60"/>
    </row>
    <row r="345" s="44" customFormat="1" customHeight="1" spans="1:20">
      <c r="A345" s="60">
        <v>343</v>
      </c>
      <c r="B345" s="61">
        <v>515</v>
      </c>
      <c r="C345" s="62" t="s">
        <v>461</v>
      </c>
      <c r="D345" s="61" t="s">
        <v>447</v>
      </c>
      <c r="E345" s="61" t="s">
        <v>20</v>
      </c>
      <c r="F345" s="60">
        <v>12.2</v>
      </c>
      <c r="G345" s="60" t="s">
        <v>462</v>
      </c>
      <c r="H345" s="64">
        <v>86</v>
      </c>
      <c r="I345" s="66">
        <v>5926.34</v>
      </c>
      <c r="J345" s="66">
        <f t="shared" si="26"/>
        <v>1804.57053</v>
      </c>
      <c r="K345" s="74" t="s">
        <v>463</v>
      </c>
      <c r="L345" s="64">
        <v>110.555555555556</v>
      </c>
      <c r="M345" s="66">
        <v>7137.06888888889</v>
      </c>
      <c r="N345" s="66">
        <v>2313.37333333333</v>
      </c>
      <c r="O345" s="74">
        <f t="shared" si="27"/>
        <v>0.324134931208921</v>
      </c>
      <c r="P345" s="75">
        <f t="shared" si="28"/>
        <v>-0.222110552763819</v>
      </c>
      <c r="Q345" s="75">
        <f t="shared" si="29"/>
        <v>-0.169639512766056</v>
      </c>
      <c r="R345" s="75">
        <f t="shared" si="30"/>
        <v>-0.0196349312089215</v>
      </c>
      <c r="S345" s="79"/>
      <c r="T345" s="60"/>
    </row>
    <row r="346" s="44" customFormat="1" customHeight="1" spans="1:20">
      <c r="A346" s="60">
        <v>344</v>
      </c>
      <c r="B346" s="61">
        <v>515</v>
      </c>
      <c r="C346" s="62" t="s">
        <v>461</v>
      </c>
      <c r="D346" s="61" t="s">
        <v>447</v>
      </c>
      <c r="E346" s="61" t="s">
        <v>20</v>
      </c>
      <c r="F346" s="60">
        <v>12.9</v>
      </c>
      <c r="G346" s="60" t="s">
        <v>462</v>
      </c>
      <c r="H346" s="64">
        <v>89</v>
      </c>
      <c r="I346" s="66">
        <v>5001.16</v>
      </c>
      <c r="J346" s="66">
        <f t="shared" si="26"/>
        <v>1695.39324</v>
      </c>
      <c r="K346" s="74" t="s">
        <v>464</v>
      </c>
      <c r="L346" s="64">
        <v>110.555555555556</v>
      </c>
      <c r="M346" s="66">
        <v>7137.06888888889</v>
      </c>
      <c r="N346" s="66">
        <v>2313.37333333333</v>
      </c>
      <c r="O346" s="74">
        <f t="shared" si="27"/>
        <v>0.324134931208921</v>
      </c>
      <c r="P346" s="75">
        <f t="shared" si="28"/>
        <v>-0.194974874371859</v>
      </c>
      <c r="Q346" s="75">
        <f t="shared" si="29"/>
        <v>-0.299269759356549</v>
      </c>
      <c r="R346" s="75">
        <f t="shared" si="30"/>
        <v>0.0148650687910785</v>
      </c>
      <c r="S346" s="79"/>
      <c r="T346" s="60"/>
    </row>
    <row r="347" s="44" customFormat="1" customHeight="1" spans="1:20">
      <c r="A347" s="60">
        <v>345</v>
      </c>
      <c r="B347" s="61">
        <v>515</v>
      </c>
      <c r="C347" s="62" t="s">
        <v>461</v>
      </c>
      <c r="D347" s="61" t="s">
        <v>447</v>
      </c>
      <c r="E347" s="61" t="s">
        <v>20</v>
      </c>
      <c r="F347" s="60">
        <v>12.16</v>
      </c>
      <c r="G347" s="60" t="s">
        <v>462</v>
      </c>
      <c r="H347" s="64">
        <v>100</v>
      </c>
      <c r="I347" s="66">
        <v>6322.17</v>
      </c>
      <c r="J347" s="66">
        <f t="shared" si="26"/>
        <v>2209.598415</v>
      </c>
      <c r="K347" s="74" t="s">
        <v>465</v>
      </c>
      <c r="L347" s="64">
        <v>110.555555555556</v>
      </c>
      <c r="M347" s="66">
        <v>7137.06888888889</v>
      </c>
      <c r="N347" s="66">
        <v>2313.37333333333</v>
      </c>
      <c r="O347" s="74">
        <f t="shared" si="27"/>
        <v>0.324134931208921</v>
      </c>
      <c r="P347" s="75">
        <f t="shared" si="28"/>
        <v>-0.0954773869346734</v>
      </c>
      <c r="Q347" s="75">
        <f t="shared" si="29"/>
        <v>-0.11417836952051</v>
      </c>
      <c r="R347" s="75">
        <f t="shared" si="30"/>
        <v>0.0253650687910786</v>
      </c>
      <c r="S347" s="79"/>
      <c r="T347" s="60"/>
    </row>
    <row r="348" s="44" customFormat="1" customHeight="1" spans="1:20">
      <c r="A348" s="60">
        <v>346</v>
      </c>
      <c r="B348" s="61">
        <v>515</v>
      </c>
      <c r="C348" s="62" t="s">
        <v>461</v>
      </c>
      <c r="D348" s="61" t="s">
        <v>447</v>
      </c>
      <c r="E348" s="61" t="s">
        <v>20</v>
      </c>
      <c r="F348" s="60">
        <v>12.23</v>
      </c>
      <c r="G348" s="60" t="s">
        <v>462</v>
      </c>
      <c r="H348" s="64">
        <v>100</v>
      </c>
      <c r="I348" s="66">
        <v>6057.95</v>
      </c>
      <c r="J348" s="66">
        <f t="shared" si="26"/>
        <v>1801.028535</v>
      </c>
      <c r="K348" s="74" t="s">
        <v>466</v>
      </c>
      <c r="L348" s="64">
        <v>110.555555555556</v>
      </c>
      <c r="M348" s="66">
        <v>7137.06888888889</v>
      </c>
      <c r="N348" s="66">
        <v>2313.37333333333</v>
      </c>
      <c r="O348" s="74">
        <f t="shared" si="27"/>
        <v>0.324134931208921</v>
      </c>
      <c r="P348" s="75">
        <f t="shared" si="28"/>
        <v>-0.0954773869346734</v>
      </c>
      <c r="Q348" s="75">
        <f t="shared" si="29"/>
        <v>-0.15119916953147</v>
      </c>
      <c r="R348" s="75">
        <f t="shared" si="30"/>
        <v>-0.0268349312089214</v>
      </c>
      <c r="S348" s="79"/>
      <c r="T348" s="60"/>
    </row>
    <row r="349" s="44" customFormat="1" customHeight="1" spans="1:20">
      <c r="A349" s="60">
        <v>347</v>
      </c>
      <c r="B349" s="61">
        <v>546</v>
      </c>
      <c r="C349" s="62" t="s">
        <v>467</v>
      </c>
      <c r="D349" s="61" t="s">
        <v>447</v>
      </c>
      <c r="E349" s="61" t="s">
        <v>56</v>
      </c>
      <c r="F349" s="60">
        <v>12.2</v>
      </c>
      <c r="G349" s="60" t="s">
        <v>468</v>
      </c>
      <c r="H349" s="64">
        <v>136</v>
      </c>
      <c r="I349" s="66">
        <v>10282.81</v>
      </c>
      <c r="J349" s="66">
        <f t="shared" si="26"/>
        <v>3613.379434</v>
      </c>
      <c r="K349" s="74" t="s">
        <v>469</v>
      </c>
      <c r="L349" s="64">
        <v>141.444444444444</v>
      </c>
      <c r="M349" s="66">
        <v>8669.12888888889</v>
      </c>
      <c r="N349" s="66">
        <v>2941.54444444444</v>
      </c>
      <c r="O349" s="74">
        <f t="shared" si="27"/>
        <v>0.339312574786445</v>
      </c>
      <c r="P349" s="75">
        <f t="shared" si="28"/>
        <v>-0.0384917517674785</v>
      </c>
      <c r="Q349" s="75">
        <f t="shared" si="29"/>
        <v>0.18614109119768</v>
      </c>
      <c r="R349" s="75">
        <f t="shared" si="30"/>
        <v>0.0120874252135547</v>
      </c>
      <c r="S349" s="80"/>
      <c r="T349" s="60"/>
    </row>
    <row r="350" s="44" customFormat="1" customHeight="1" spans="1:20">
      <c r="A350" s="60">
        <v>348</v>
      </c>
      <c r="B350" s="61">
        <v>546</v>
      </c>
      <c r="C350" s="62" t="s">
        <v>467</v>
      </c>
      <c r="D350" s="61" t="s">
        <v>447</v>
      </c>
      <c r="E350" s="61" t="s">
        <v>56</v>
      </c>
      <c r="F350" s="60">
        <v>12.9</v>
      </c>
      <c r="G350" s="60" t="s">
        <v>468</v>
      </c>
      <c r="H350" s="64">
        <v>139</v>
      </c>
      <c r="I350" s="66">
        <v>7423.76</v>
      </c>
      <c r="J350" s="66">
        <f t="shared" si="26"/>
        <v>2746.7912</v>
      </c>
      <c r="K350" s="74" t="s">
        <v>230</v>
      </c>
      <c r="L350" s="64">
        <v>141.444444444444</v>
      </c>
      <c r="M350" s="66">
        <v>8669.12888888889</v>
      </c>
      <c r="N350" s="66">
        <v>2941.54444444444</v>
      </c>
      <c r="O350" s="74">
        <f t="shared" si="27"/>
        <v>0.339312574786445</v>
      </c>
      <c r="P350" s="75">
        <f t="shared" si="28"/>
        <v>-0.0172820109976435</v>
      </c>
      <c r="Q350" s="75">
        <f t="shared" si="29"/>
        <v>-0.14365559733286</v>
      </c>
      <c r="R350" s="75">
        <f t="shared" si="30"/>
        <v>0.0306874252135547</v>
      </c>
      <c r="S350" s="79"/>
      <c r="T350" s="60"/>
    </row>
    <row r="351" s="44" customFormat="1" customHeight="1" spans="1:20">
      <c r="A351" s="60">
        <v>349</v>
      </c>
      <c r="B351" s="61">
        <v>546</v>
      </c>
      <c r="C351" s="62" t="s">
        <v>467</v>
      </c>
      <c r="D351" s="61" t="s">
        <v>447</v>
      </c>
      <c r="E351" s="61" t="s">
        <v>56</v>
      </c>
      <c r="F351" s="60">
        <v>12.16</v>
      </c>
      <c r="G351" s="60" t="s">
        <v>468</v>
      </c>
      <c r="H351" s="64">
        <v>141</v>
      </c>
      <c r="I351" s="66">
        <v>7531.16</v>
      </c>
      <c r="J351" s="66">
        <f t="shared" si="26"/>
        <v>2611.053172</v>
      </c>
      <c r="K351" s="74" t="s">
        <v>470</v>
      </c>
      <c r="L351" s="64">
        <v>141.444444444444</v>
      </c>
      <c r="M351" s="66">
        <v>8669.12888888889</v>
      </c>
      <c r="N351" s="66">
        <v>2941.54444444444</v>
      </c>
      <c r="O351" s="74">
        <f t="shared" si="27"/>
        <v>0.339312574786445</v>
      </c>
      <c r="P351" s="75">
        <f t="shared" si="28"/>
        <v>-0.00314218381775343</v>
      </c>
      <c r="Q351" s="75">
        <f t="shared" si="29"/>
        <v>-0.131266809326991</v>
      </c>
      <c r="R351" s="75">
        <f t="shared" si="30"/>
        <v>0.00738742521355468</v>
      </c>
      <c r="S351" s="79"/>
      <c r="T351" s="60"/>
    </row>
    <row r="352" s="44" customFormat="1" customHeight="1" spans="1:20">
      <c r="A352" s="60">
        <v>350</v>
      </c>
      <c r="B352" s="61">
        <v>546</v>
      </c>
      <c r="C352" s="62" t="s">
        <v>467</v>
      </c>
      <c r="D352" s="61" t="s">
        <v>447</v>
      </c>
      <c r="E352" s="61" t="s">
        <v>56</v>
      </c>
      <c r="F352" s="60">
        <v>12.23</v>
      </c>
      <c r="G352" s="60" t="s">
        <v>468</v>
      </c>
      <c r="H352" s="64">
        <v>130</v>
      </c>
      <c r="I352" s="66">
        <v>8591.61</v>
      </c>
      <c r="J352" s="66">
        <f t="shared" si="26"/>
        <v>2935.753137</v>
      </c>
      <c r="K352" s="74" t="s">
        <v>471</v>
      </c>
      <c r="L352" s="64">
        <v>141.444444444444</v>
      </c>
      <c r="M352" s="66">
        <v>8669.12888888889</v>
      </c>
      <c r="N352" s="66">
        <v>2941.54444444444</v>
      </c>
      <c r="O352" s="74">
        <f t="shared" si="27"/>
        <v>0.339312574786445</v>
      </c>
      <c r="P352" s="75">
        <f t="shared" si="28"/>
        <v>-0.0809112333071486</v>
      </c>
      <c r="Q352" s="75">
        <f t="shared" si="29"/>
        <v>-0.00894194674948747</v>
      </c>
      <c r="R352" s="75">
        <f t="shared" si="30"/>
        <v>0.00238742521355467</v>
      </c>
      <c r="S352" s="79"/>
      <c r="T352" s="60"/>
    </row>
    <row r="353" s="44" customFormat="1" customHeight="1" spans="1:20">
      <c r="A353" s="60">
        <v>351</v>
      </c>
      <c r="B353" s="61">
        <v>712</v>
      </c>
      <c r="C353" s="62" t="s">
        <v>472</v>
      </c>
      <c r="D353" s="61" t="s">
        <v>447</v>
      </c>
      <c r="E353" s="61" t="s">
        <v>56</v>
      </c>
      <c r="F353" s="60">
        <v>12.2</v>
      </c>
      <c r="G353" s="60" t="s">
        <v>473</v>
      </c>
      <c r="H353" s="64">
        <v>135</v>
      </c>
      <c r="I353" s="66">
        <v>10026.9</v>
      </c>
      <c r="J353" s="66">
        <f t="shared" si="26"/>
        <v>3466.29933</v>
      </c>
      <c r="K353" s="74" t="s">
        <v>474</v>
      </c>
      <c r="L353" s="64">
        <v>140.888888888889</v>
      </c>
      <c r="M353" s="66">
        <v>9077.90222222222</v>
      </c>
      <c r="N353" s="66">
        <v>2934.38888888889</v>
      </c>
      <c r="O353" s="74">
        <f t="shared" si="27"/>
        <v>0.32324526273324</v>
      </c>
      <c r="P353" s="75">
        <f t="shared" si="28"/>
        <v>-0.0417981072555205</v>
      </c>
      <c r="Q353" s="75">
        <f t="shared" si="29"/>
        <v>0.104539325776685</v>
      </c>
      <c r="R353" s="75">
        <f t="shared" si="30"/>
        <v>0.0224547372667596</v>
      </c>
      <c r="S353" s="80"/>
      <c r="T353" s="60"/>
    </row>
    <row r="354" s="44" customFormat="1" customHeight="1" spans="1:20">
      <c r="A354" s="60">
        <v>352</v>
      </c>
      <c r="B354" s="61">
        <v>712</v>
      </c>
      <c r="C354" s="62" t="s">
        <v>472</v>
      </c>
      <c r="D354" s="61" t="s">
        <v>447</v>
      </c>
      <c r="E354" s="61" t="s">
        <v>56</v>
      </c>
      <c r="F354" s="60">
        <v>12.9</v>
      </c>
      <c r="G354" s="60" t="s">
        <v>473</v>
      </c>
      <c r="H354" s="64">
        <v>120</v>
      </c>
      <c r="I354" s="66">
        <v>7088.71</v>
      </c>
      <c r="J354" s="66">
        <f t="shared" si="26"/>
        <v>2362.667043</v>
      </c>
      <c r="K354" s="74" t="s">
        <v>475</v>
      </c>
      <c r="L354" s="64">
        <v>140.888888888889</v>
      </c>
      <c r="M354" s="66">
        <v>9077.90222222222</v>
      </c>
      <c r="N354" s="66">
        <v>2934.38888888889</v>
      </c>
      <c r="O354" s="74">
        <f t="shared" si="27"/>
        <v>0.32324526273324</v>
      </c>
      <c r="P354" s="75">
        <f t="shared" si="28"/>
        <v>-0.148264984227129</v>
      </c>
      <c r="Q354" s="75">
        <f t="shared" si="29"/>
        <v>-0.219124658266619</v>
      </c>
      <c r="R354" s="75">
        <f t="shared" si="30"/>
        <v>0.0100547372667596</v>
      </c>
      <c r="S354" s="79"/>
      <c r="T354" s="60"/>
    </row>
    <row r="355" s="44" customFormat="1" customHeight="1" spans="1:20">
      <c r="A355" s="60">
        <v>353</v>
      </c>
      <c r="B355" s="61">
        <v>712</v>
      </c>
      <c r="C355" s="62" t="s">
        <v>472</v>
      </c>
      <c r="D355" s="61" t="s">
        <v>447</v>
      </c>
      <c r="E355" s="61" t="s">
        <v>56</v>
      </c>
      <c r="F355" s="60">
        <v>12.16</v>
      </c>
      <c r="G355" s="60" t="s">
        <v>473</v>
      </c>
      <c r="H355" s="64">
        <v>155</v>
      </c>
      <c r="I355" s="66">
        <v>7213.14</v>
      </c>
      <c r="J355" s="66">
        <f t="shared" si="26"/>
        <v>2266.368588</v>
      </c>
      <c r="K355" s="74" t="s">
        <v>476</v>
      </c>
      <c r="L355" s="64">
        <v>140.888888888889</v>
      </c>
      <c r="M355" s="66">
        <v>9077.90222222222</v>
      </c>
      <c r="N355" s="66">
        <v>2934.38888888889</v>
      </c>
      <c r="O355" s="74">
        <f t="shared" si="27"/>
        <v>0.32324526273324</v>
      </c>
      <c r="P355" s="75">
        <f t="shared" si="28"/>
        <v>0.100157728706625</v>
      </c>
      <c r="Q355" s="75">
        <f t="shared" si="29"/>
        <v>-0.205417747027213</v>
      </c>
      <c r="R355" s="75">
        <f t="shared" si="30"/>
        <v>-0.00904526273324036</v>
      </c>
      <c r="S355" s="79"/>
      <c r="T355" s="60"/>
    </row>
    <row r="356" s="44" customFormat="1" customHeight="1" spans="1:20">
      <c r="A356" s="60">
        <v>354</v>
      </c>
      <c r="B356" s="61">
        <v>712</v>
      </c>
      <c r="C356" s="62" t="s">
        <v>472</v>
      </c>
      <c r="D356" s="61" t="s">
        <v>447</v>
      </c>
      <c r="E356" s="61" t="s">
        <v>56</v>
      </c>
      <c r="F356" s="60">
        <v>12.23</v>
      </c>
      <c r="G356" s="60" t="s">
        <v>473</v>
      </c>
      <c r="H356" s="64">
        <v>123</v>
      </c>
      <c r="I356" s="66">
        <v>6539.06</v>
      </c>
      <c r="J356" s="66">
        <f t="shared" si="26"/>
        <v>2736.59661</v>
      </c>
      <c r="K356" s="74" t="s">
        <v>477</v>
      </c>
      <c r="L356" s="64">
        <v>140.888888888889</v>
      </c>
      <c r="M356" s="66">
        <v>9077.90222222222</v>
      </c>
      <c r="N356" s="66">
        <v>2934.38888888889</v>
      </c>
      <c r="O356" s="74">
        <f t="shared" si="27"/>
        <v>0.32324526273324</v>
      </c>
      <c r="P356" s="75">
        <f t="shared" si="28"/>
        <v>-0.126971608832808</v>
      </c>
      <c r="Q356" s="75">
        <f t="shared" si="29"/>
        <v>-0.279672787839383</v>
      </c>
      <c r="R356" s="75">
        <f t="shared" si="30"/>
        <v>0.0952547372667596</v>
      </c>
      <c r="S356" s="79"/>
      <c r="T356" s="60"/>
    </row>
    <row r="357" s="44" customFormat="1" customHeight="1" spans="1:20">
      <c r="A357" s="60">
        <v>355</v>
      </c>
      <c r="B357" s="61">
        <v>743</v>
      </c>
      <c r="C357" s="62" t="s">
        <v>478</v>
      </c>
      <c r="D357" s="61" t="s">
        <v>447</v>
      </c>
      <c r="E357" s="61" t="s">
        <v>37</v>
      </c>
      <c r="F357" s="60">
        <v>12.3</v>
      </c>
      <c r="G357" s="60" t="s">
        <v>479</v>
      </c>
      <c r="H357" s="64">
        <v>73</v>
      </c>
      <c r="I357" s="66">
        <v>4708.66</v>
      </c>
      <c r="J357" s="66">
        <f t="shared" si="26"/>
        <v>1455.917672</v>
      </c>
      <c r="K357" s="74" t="s">
        <v>480</v>
      </c>
      <c r="L357" s="64">
        <v>77.4444444444444</v>
      </c>
      <c r="M357" s="66">
        <v>5303.43777777778</v>
      </c>
      <c r="N357" s="66">
        <v>1487.45444444444</v>
      </c>
      <c r="O357" s="74">
        <f t="shared" si="27"/>
        <v>0.280469858754091</v>
      </c>
      <c r="P357" s="75">
        <f t="shared" si="28"/>
        <v>-0.0573888091822094</v>
      </c>
      <c r="Q357" s="75">
        <f t="shared" si="29"/>
        <v>-0.112149477885833</v>
      </c>
      <c r="R357" s="75">
        <f t="shared" si="30"/>
        <v>0.0287301412459089</v>
      </c>
      <c r="S357" s="79"/>
      <c r="T357" s="60"/>
    </row>
    <row r="358" s="44" customFormat="1" customHeight="1" spans="1:20">
      <c r="A358" s="60">
        <v>356</v>
      </c>
      <c r="B358" s="61">
        <v>743</v>
      </c>
      <c r="C358" s="62" t="s">
        <v>478</v>
      </c>
      <c r="D358" s="61" t="s">
        <v>447</v>
      </c>
      <c r="E358" s="61" t="s">
        <v>37</v>
      </c>
      <c r="F358" s="66">
        <v>12.1</v>
      </c>
      <c r="G358" s="60" t="s">
        <v>479</v>
      </c>
      <c r="H358" s="64">
        <v>52</v>
      </c>
      <c r="I358" s="66">
        <v>4123.96</v>
      </c>
      <c r="J358" s="66">
        <f t="shared" si="26"/>
        <v>1129.140248</v>
      </c>
      <c r="K358" s="74" t="s">
        <v>481</v>
      </c>
      <c r="L358" s="64">
        <v>77.4444444444444</v>
      </c>
      <c r="M358" s="66">
        <v>5303.43777777778</v>
      </c>
      <c r="N358" s="66">
        <v>1487.45444444444</v>
      </c>
      <c r="O358" s="74">
        <f t="shared" si="27"/>
        <v>0.280469858754091</v>
      </c>
      <c r="P358" s="75">
        <f t="shared" si="28"/>
        <v>-0.328550932568149</v>
      </c>
      <c r="Q358" s="75">
        <f t="shared" si="29"/>
        <v>-0.222398720829718</v>
      </c>
      <c r="R358" s="75">
        <f t="shared" si="30"/>
        <v>-0.00666985875409115</v>
      </c>
      <c r="S358" s="79"/>
      <c r="T358" s="60"/>
    </row>
    <row r="359" s="44" customFormat="1" customHeight="1" spans="1:20">
      <c r="A359" s="60">
        <v>357</v>
      </c>
      <c r="B359" s="61">
        <v>743</v>
      </c>
      <c r="C359" s="62" t="s">
        <v>478</v>
      </c>
      <c r="D359" s="61" t="s">
        <v>447</v>
      </c>
      <c r="E359" s="61" t="s">
        <v>37</v>
      </c>
      <c r="F359" s="60">
        <v>12.17</v>
      </c>
      <c r="G359" s="60" t="s">
        <v>479</v>
      </c>
      <c r="H359" s="64">
        <v>52</v>
      </c>
      <c r="I359" s="66">
        <v>3576.07</v>
      </c>
      <c r="J359" s="66">
        <f t="shared" si="26"/>
        <v>1308.126406</v>
      </c>
      <c r="K359" s="74" t="s">
        <v>482</v>
      </c>
      <c r="L359" s="64">
        <v>77.4444444444444</v>
      </c>
      <c r="M359" s="66">
        <v>5303.43777777778</v>
      </c>
      <c r="N359" s="66">
        <v>1487.45444444444</v>
      </c>
      <c r="O359" s="74">
        <f t="shared" si="27"/>
        <v>0.280469858754091</v>
      </c>
      <c r="P359" s="75">
        <f t="shared" si="28"/>
        <v>-0.328550932568149</v>
      </c>
      <c r="Q359" s="75">
        <f t="shared" si="29"/>
        <v>-0.325707182804278</v>
      </c>
      <c r="R359" s="75">
        <f t="shared" si="30"/>
        <v>0.0853301412459088</v>
      </c>
      <c r="S359" s="79"/>
      <c r="T359" s="60"/>
    </row>
    <row r="360" s="44" customFormat="1" customHeight="1" spans="1:20">
      <c r="A360" s="60">
        <v>358</v>
      </c>
      <c r="B360" s="61">
        <v>743</v>
      </c>
      <c r="C360" s="62" t="s">
        <v>478</v>
      </c>
      <c r="D360" s="61" t="s">
        <v>447</v>
      </c>
      <c r="E360" s="61" t="s">
        <v>37</v>
      </c>
      <c r="F360" s="60">
        <v>12.24</v>
      </c>
      <c r="G360" s="60" t="s">
        <v>479</v>
      </c>
      <c r="H360" s="64">
        <v>57</v>
      </c>
      <c r="I360" s="66">
        <v>5341.74</v>
      </c>
      <c r="J360" s="66">
        <f t="shared" si="26"/>
        <v>1456.692498</v>
      </c>
      <c r="K360" s="74" t="s">
        <v>483</v>
      </c>
      <c r="L360" s="64">
        <v>77.4444444444444</v>
      </c>
      <c r="M360" s="66">
        <v>5303.43777777778</v>
      </c>
      <c r="N360" s="66">
        <v>1487.45444444444</v>
      </c>
      <c r="O360" s="74">
        <f t="shared" si="27"/>
        <v>0.280469858754091</v>
      </c>
      <c r="P360" s="75">
        <f t="shared" si="28"/>
        <v>-0.263988522238164</v>
      </c>
      <c r="Q360" s="75">
        <f t="shared" si="29"/>
        <v>0.00722214982566852</v>
      </c>
      <c r="R360" s="75">
        <f t="shared" si="30"/>
        <v>-0.00776985875409114</v>
      </c>
      <c r="S360" s="79"/>
      <c r="T360" s="60"/>
    </row>
    <row r="361" s="44" customFormat="1" customHeight="1" spans="1:20">
      <c r="A361" s="60">
        <v>359</v>
      </c>
      <c r="B361" s="61">
        <v>105751</v>
      </c>
      <c r="C361" s="62" t="s">
        <v>484</v>
      </c>
      <c r="D361" s="61" t="s">
        <v>447</v>
      </c>
      <c r="E361" s="61" t="s">
        <v>20</v>
      </c>
      <c r="F361" s="60">
        <v>12.2</v>
      </c>
      <c r="G361" s="60" t="s">
        <v>479</v>
      </c>
      <c r="H361" s="64">
        <v>79</v>
      </c>
      <c r="I361" s="66">
        <v>5742.4</v>
      </c>
      <c r="J361" s="66">
        <f t="shared" si="26"/>
        <v>1926.5752</v>
      </c>
      <c r="K361" s="74" t="s">
        <v>485</v>
      </c>
      <c r="L361" s="64">
        <v>88.3333333333333</v>
      </c>
      <c r="M361" s="66">
        <v>6539.13</v>
      </c>
      <c r="N361" s="66">
        <v>2040.21777777778</v>
      </c>
      <c r="O361" s="74">
        <f t="shared" si="27"/>
        <v>0.312001409633663</v>
      </c>
      <c r="P361" s="75">
        <f t="shared" si="28"/>
        <v>-0.105660377358491</v>
      </c>
      <c r="Q361" s="75">
        <f t="shared" si="29"/>
        <v>-0.121840367143642</v>
      </c>
      <c r="R361" s="75">
        <f t="shared" si="30"/>
        <v>0.0234985903663365</v>
      </c>
      <c r="S361" s="79"/>
      <c r="T361" s="60"/>
    </row>
    <row r="362" s="44" customFormat="1" customHeight="1" spans="1:20">
      <c r="A362" s="60">
        <v>360</v>
      </c>
      <c r="B362" s="61">
        <v>105751</v>
      </c>
      <c r="C362" s="62" t="s">
        <v>484</v>
      </c>
      <c r="D362" s="61" t="s">
        <v>447</v>
      </c>
      <c r="E362" s="61" t="s">
        <v>20</v>
      </c>
      <c r="F362" s="83">
        <v>12.9</v>
      </c>
      <c r="G362" s="60" t="s">
        <v>479</v>
      </c>
      <c r="H362" s="64">
        <v>81</v>
      </c>
      <c r="I362" s="66">
        <v>5490.81</v>
      </c>
      <c r="J362" s="66">
        <f t="shared" si="26"/>
        <v>1508.874588</v>
      </c>
      <c r="K362" s="74" t="s">
        <v>486</v>
      </c>
      <c r="L362" s="64">
        <v>88.3333333333333</v>
      </c>
      <c r="M362" s="66">
        <v>6539.13</v>
      </c>
      <c r="N362" s="66">
        <v>2040.21777777778</v>
      </c>
      <c r="O362" s="74">
        <f t="shared" si="27"/>
        <v>0.312001409633663</v>
      </c>
      <c r="P362" s="75">
        <f t="shared" si="28"/>
        <v>-0.0830188679245283</v>
      </c>
      <c r="Q362" s="75">
        <f t="shared" si="29"/>
        <v>-0.160314904276257</v>
      </c>
      <c r="R362" s="75">
        <f t="shared" si="30"/>
        <v>-0.0372014096336635</v>
      </c>
      <c r="S362" s="79"/>
      <c r="T362" s="60"/>
    </row>
    <row r="363" s="44" customFormat="1" customHeight="1" spans="1:20">
      <c r="A363" s="60">
        <v>361</v>
      </c>
      <c r="B363" s="61">
        <v>105751</v>
      </c>
      <c r="C363" s="62" t="s">
        <v>484</v>
      </c>
      <c r="D363" s="61" t="s">
        <v>447</v>
      </c>
      <c r="E363" s="61" t="s">
        <v>20</v>
      </c>
      <c r="F363" s="60">
        <v>12.16</v>
      </c>
      <c r="G363" s="60" t="s">
        <v>479</v>
      </c>
      <c r="H363" s="64">
        <v>100</v>
      </c>
      <c r="I363" s="66">
        <v>7536.02</v>
      </c>
      <c r="J363" s="66">
        <f t="shared" si="26"/>
        <v>2570.536422</v>
      </c>
      <c r="K363" s="74" t="s">
        <v>487</v>
      </c>
      <c r="L363" s="64">
        <v>88.3333333333333</v>
      </c>
      <c r="M363" s="66">
        <v>6539.13</v>
      </c>
      <c r="N363" s="66">
        <v>2040.21777777778</v>
      </c>
      <c r="O363" s="74">
        <f t="shared" si="27"/>
        <v>0.312001409633663</v>
      </c>
      <c r="P363" s="75">
        <f t="shared" si="28"/>
        <v>0.132075471698113</v>
      </c>
      <c r="Q363" s="75">
        <f t="shared" si="29"/>
        <v>0.152449943646938</v>
      </c>
      <c r="R363" s="75">
        <f t="shared" si="30"/>
        <v>0.0290985903663366</v>
      </c>
      <c r="S363" s="79"/>
      <c r="T363" s="60"/>
    </row>
    <row r="364" s="44" customFormat="1" customHeight="1" spans="1:20">
      <c r="A364" s="60">
        <v>362</v>
      </c>
      <c r="B364" s="61">
        <v>105751</v>
      </c>
      <c r="C364" s="62" t="s">
        <v>484</v>
      </c>
      <c r="D364" s="61" t="s">
        <v>447</v>
      </c>
      <c r="E364" s="61" t="s">
        <v>20</v>
      </c>
      <c r="F364" s="60">
        <v>12.23</v>
      </c>
      <c r="G364" s="60" t="s">
        <v>479</v>
      </c>
      <c r="H364" s="64">
        <v>77</v>
      </c>
      <c r="I364" s="66">
        <v>12582.11</v>
      </c>
      <c r="J364" s="66">
        <f t="shared" si="26"/>
        <v>3161.884243</v>
      </c>
      <c r="K364" s="74" t="s">
        <v>488</v>
      </c>
      <c r="L364" s="64">
        <v>88.3333333333333</v>
      </c>
      <c r="M364" s="66">
        <v>6539.13</v>
      </c>
      <c r="N364" s="66">
        <v>2040.21777777778</v>
      </c>
      <c r="O364" s="74">
        <f t="shared" si="27"/>
        <v>0.312001409633663</v>
      </c>
      <c r="P364" s="75">
        <f t="shared" si="28"/>
        <v>-0.128301886792453</v>
      </c>
      <c r="Q364" s="76">
        <f t="shared" si="29"/>
        <v>0.924125992295611</v>
      </c>
      <c r="R364" s="75">
        <f t="shared" si="30"/>
        <v>-0.0607014096336635</v>
      </c>
      <c r="S364" s="80">
        <v>0</v>
      </c>
      <c r="T364" s="60" t="s">
        <v>103</v>
      </c>
    </row>
    <row r="365" s="44" customFormat="1" customHeight="1" spans="1:20">
      <c r="A365" s="60">
        <v>363</v>
      </c>
      <c r="B365" s="61">
        <v>106568</v>
      </c>
      <c r="C365" s="62" t="s">
        <v>489</v>
      </c>
      <c r="D365" s="61" t="s">
        <v>447</v>
      </c>
      <c r="E365" s="61" t="s">
        <v>27</v>
      </c>
      <c r="F365" s="60">
        <v>12.2</v>
      </c>
      <c r="G365" s="60" t="s">
        <v>490</v>
      </c>
      <c r="H365" s="64">
        <v>33</v>
      </c>
      <c r="I365" s="66">
        <v>2981.1</v>
      </c>
      <c r="J365" s="66">
        <f t="shared" si="26"/>
        <v>917.28447</v>
      </c>
      <c r="K365" s="74" t="s">
        <v>212</v>
      </c>
      <c r="L365" s="64">
        <v>39.7777777777778</v>
      </c>
      <c r="M365" s="66">
        <v>2226.70555555556</v>
      </c>
      <c r="N365" s="66">
        <v>694.453333333333</v>
      </c>
      <c r="O365" s="74">
        <f t="shared" si="27"/>
        <v>0.311874792605918</v>
      </c>
      <c r="P365" s="75">
        <f t="shared" si="28"/>
        <v>-0.170391061452514</v>
      </c>
      <c r="Q365" s="75">
        <f t="shared" si="29"/>
        <v>0.338793983139017</v>
      </c>
      <c r="R365" s="75">
        <f t="shared" si="30"/>
        <v>-0.00417479260591763</v>
      </c>
      <c r="S365" s="81"/>
      <c r="T365" s="60"/>
    </row>
    <row r="366" s="44" customFormat="1" customHeight="1" spans="1:20">
      <c r="A366" s="60">
        <v>364</v>
      </c>
      <c r="B366" s="61">
        <v>106568</v>
      </c>
      <c r="C366" s="62" t="s">
        <v>489</v>
      </c>
      <c r="D366" s="61" t="s">
        <v>447</v>
      </c>
      <c r="E366" s="61" t="s">
        <v>27</v>
      </c>
      <c r="F366" s="83">
        <v>12.9</v>
      </c>
      <c r="G366" s="60" t="s">
        <v>490</v>
      </c>
      <c r="H366" s="64">
        <v>33</v>
      </c>
      <c r="I366" s="66">
        <v>1726.31</v>
      </c>
      <c r="J366" s="66">
        <f t="shared" si="26"/>
        <v>567.438097</v>
      </c>
      <c r="K366" s="74" t="s">
        <v>34</v>
      </c>
      <c r="L366" s="64">
        <v>39.7777777777778</v>
      </c>
      <c r="M366" s="66">
        <v>2226.70555555556</v>
      </c>
      <c r="N366" s="66">
        <v>694.453333333333</v>
      </c>
      <c r="O366" s="74">
        <f t="shared" si="27"/>
        <v>0.311874792605918</v>
      </c>
      <c r="P366" s="75">
        <f t="shared" si="28"/>
        <v>-0.170391061452514</v>
      </c>
      <c r="Q366" s="75">
        <f t="shared" si="29"/>
        <v>-0.224724618083017</v>
      </c>
      <c r="R366" s="75">
        <f t="shared" si="30"/>
        <v>0.0168252073940824</v>
      </c>
      <c r="S366" s="79"/>
      <c r="T366" s="60"/>
    </row>
    <row r="367" s="44" customFormat="1" customHeight="1" spans="1:20">
      <c r="A367" s="60">
        <v>365</v>
      </c>
      <c r="B367" s="61">
        <v>106568</v>
      </c>
      <c r="C367" s="62" t="s">
        <v>489</v>
      </c>
      <c r="D367" s="61" t="s">
        <v>447</v>
      </c>
      <c r="E367" s="61" t="s">
        <v>27</v>
      </c>
      <c r="F367" s="60">
        <v>12.16</v>
      </c>
      <c r="G367" s="60" t="s">
        <v>490</v>
      </c>
      <c r="H367" s="64">
        <v>52</v>
      </c>
      <c r="I367" s="66">
        <v>3088.21</v>
      </c>
      <c r="J367" s="66">
        <f t="shared" si="26"/>
        <v>798.302285</v>
      </c>
      <c r="K367" s="74" t="s">
        <v>491</v>
      </c>
      <c r="L367" s="64">
        <v>39.7777777777778</v>
      </c>
      <c r="M367" s="66">
        <v>2226.70555555556</v>
      </c>
      <c r="N367" s="66">
        <v>694.453333333333</v>
      </c>
      <c r="O367" s="74">
        <f t="shared" si="27"/>
        <v>0.311874792605918</v>
      </c>
      <c r="P367" s="75">
        <f t="shared" si="28"/>
        <v>0.307262569832402</v>
      </c>
      <c r="Q367" s="75">
        <f t="shared" si="29"/>
        <v>0.386896436439484</v>
      </c>
      <c r="R367" s="75">
        <f t="shared" si="30"/>
        <v>-0.0533747926059176</v>
      </c>
      <c r="S367" s="80">
        <f>(J367-N367)*0.1</f>
        <v>10.3848951666667</v>
      </c>
      <c r="T367" s="60"/>
    </row>
    <row r="368" s="44" customFormat="1" customHeight="1" spans="1:20">
      <c r="A368" s="60">
        <v>366</v>
      </c>
      <c r="B368" s="61">
        <v>106568</v>
      </c>
      <c r="C368" s="62" t="s">
        <v>489</v>
      </c>
      <c r="D368" s="61" t="s">
        <v>447</v>
      </c>
      <c r="E368" s="61" t="s">
        <v>27</v>
      </c>
      <c r="F368" s="60">
        <v>12.23</v>
      </c>
      <c r="G368" s="60" t="s">
        <v>490</v>
      </c>
      <c r="H368" s="64">
        <v>49</v>
      </c>
      <c r="I368" s="66">
        <v>2853.07</v>
      </c>
      <c r="J368" s="66">
        <f t="shared" si="26"/>
        <v>710.41443</v>
      </c>
      <c r="K368" s="74" t="s">
        <v>492</v>
      </c>
      <c r="L368" s="64">
        <v>39.7777777777778</v>
      </c>
      <c r="M368" s="66">
        <v>2226.70555555556</v>
      </c>
      <c r="N368" s="66">
        <v>694.453333333333</v>
      </c>
      <c r="O368" s="74">
        <f t="shared" si="27"/>
        <v>0.311874792605918</v>
      </c>
      <c r="P368" s="75">
        <f t="shared" si="28"/>
        <v>0.231843575418994</v>
      </c>
      <c r="Q368" s="75">
        <f t="shared" si="29"/>
        <v>0.281296484342839</v>
      </c>
      <c r="R368" s="75">
        <f t="shared" si="30"/>
        <v>-0.0628747926059176</v>
      </c>
      <c r="S368" s="79"/>
      <c r="T368" s="60"/>
    </row>
    <row r="369" s="44" customFormat="1" customHeight="1" spans="1:20">
      <c r="A369" s="60">
        <v>367</v>
      </c>
      <c r="B369" s="61">
        <v>118074</v>
      </c>
      <c r="C369" s="62" t="s">
        <v>493</v>
      </c>
      <c r="D369" s="61" t="s">
        <v>447</v>
      </c>
      <c r="E369" s="61" t="s">
        <v>88</v>
      </c>
      <c r="F369" s="60">
        <v>12.13</v>
      </c>
      <c r="G369" s="60" t="s">
        <v>494</v>
      </c>
      <c r="H369" s="64">
        <v>100</v>
      </c>
      <c r="I369" s="66">
        <v>6565.91</v>
      </c>
      <c r="J369" s="66">
        <f t="shared" si="26"/>
        <v>1511.472482</v>
      </c>
      <c r="K369" s="74" t="s">
        <v>102</v>
      </c>
      <c r="L369" s="64">
        <v>89.1111111111111</v>
      </c>
      <c r="M369" s="66">
        <v>4586.96888888889</v>
      </c>
      <c r="N369" s="66">
        <v>1419.22444444444</v>
      </c>
      <c r="O369" s="74">
        <f t="shared" si="27"/>
        <v>0.309403547053101</v>
      </c>
      <c r="P369" s="76">
        <f t="shared" si="28"/>
        <v>0.122194513715711</v>
      </c>
      <c r="Q369" s="76">
        <f t="shared" si="29"/>
        <v>0.431426756764089</v>
      </c>
      <c r="R369" s="75">
        <f t="shared" si="30"/>
        <v>-0.0792035470531012</v>
      </c>
      <c r="S369" s="80">
        <v>0</v>
      </c>
      <c r="T369" s="60" t="s">
        <v>92</v>
      </c>
    </row>
    <row r="370" s="44" customFormat="1" customHeight="1" spans="1:20">
      <c r="A370" s="60">
        <v>368</v>
      </c>
      <c r="B370" s="61">
        <v>118074</v>
      </c>
      <c r="C370" s="62" t="s">
        <v>493</v>
      </c>
      <c r="D370" s="61" t="s">
        <v>447</v>
      </c>
      <c r="E370" s="61" t="s">
        <v>88</v>
      </c>
      <c r="F370" s="66">
        <v>12.2</v>
      </c>
      <c r="G370" s="60" t="s">
        <v>494</v>
      </c>
      <c r="H370" s="64">
        <v>108</v>
      </c>
      <c r="I370" s="66">
        <v>6745.4</v>
      </c>
      <c r="J370" s="66">
        <f t="shared" si="26"/>
        <v>2123.45192</v>
      </c>
      <c r="K370" s="74" t="s">
        <v>495</v>
      </c>
      <c r="L370" s="64">
        <v>89.1111111111111</v>
      </c>
      <c r="M370" s="66">
        <v>4586.96888888889</v>
      </c>
      <c r="N370" s="66">
        <v>1419.22444444444</v>
      </c>
      <c r="O370" s="74">
        <f t="shared" si="27"/>
        <v>0.309403547053101</v>
      </c>
      <c r="P370" s="76">
        <f t="shared" si="28"/>
        <v>0.211970074812968</v>
      </c>
      <c r="Q370" s="76">
        <f t="shared" si="29"/>
        <v>0.470557172589403</v>
      </c>
      <c r="R370" s="75">
        <f t="shared" si="30"/>
        <v>0.00539645294689883</v>
      </c>
      <c r="S370" s="80">
        <f>(J370-N370)*0.1</f>
        <v>70.4227475555555</v>
      </c>
      <c r="T370" s="60"/>
    </row>
    <row r="371" s="44" customFormat="1" customHeight="1" spans="1:20">
      <c r="A371" s="60">
        <v>369</v>
      </c>
      <c r="B371" s="61">
        <v>118074</v>
      </c>
      <c r="C371" s="62" t="s">
        <v>493</v>
      </c>
      <c r="D371" s="61" t="s">
        <v>447</v>
      </c>
      <c r="E371" s="61" t="s">
        <v>88</v>
      </c>
      <c r="F371" s="60">
        <v>12.27</v>
      </c>
      <c r="G371" s="60" t="s">
        <v>494</v>
      </c>
      <c r="H371" s="64">
        <v>86</v>
      </c>
      <c r="I371" s="66">
        <v>4109.82</v>
      </c>
      <c r="J371" s="66">
        <f t="shared" si="26"/>
        <v>1404.736476</v>
      </c>
      <c r="K371" s="74" t="s">
        <v>496</v>
      </c>
      <c r="L371" s="64">
        <v>89.1111111111111</v>
      </c>
      <c r="M371" s="66">
        <v>4586.96888888889</v>
      </c>
      <c r="N371" s="66">
        <v>1419.22444444444</v>
      </c>
      <c r="O371" s="74">
        <f t="shared" si="27"/>
        <v>0.309403547053101</v>
      </c>
      <c r="P371" s="75">
        <f t="shared" si="28"/>
        <v>-0.0349127182044888</v>
      </c>
      <c r="Q371" s="75">
        <f t="shared" si="29"/>
        <v>-0.104022700054648</v>
      </c>
      <c r="R371" s="75">
        <f t="shared" si="30"/>
        <v>0.0323964529468988</v>
      </c>
      <c r="S371" s="79"/>
      <c r="T371" s="60"/>
    </row>
    <row r="372" s="44" customFormat="1" customHeight="1" spans="1:20">
      <c r="A372" s="60">
        <v>370</v>
      </c>
      <c r="B372" s="61">
        <v>118074</v>
      </c>
      <c r="C372" s="62" t="s">
        <v>493</v>
      </c>
      <c r="D372" s="61" t="s">
        <v>447</v>
      </c>
      <c r="E372" s="61" t="s">
        <v>88</v>
      </c>
      <c r="F372" s="60">
        <v>12.7</v>
      </c>
      <c r="G372" s="60" t="s">
        <v>494</v>
      </c>
      <c r="H372" s="64">
        <v>77</v>
      </c>
      <c r="I372" s="66">
        <v>4498.62</v>
      </c>
      <c r="J372" s="66">
        <f t="shared" si="26"/>
        <v>1492.192254</v>
      </c>
      <c r="K372" s="74" t="s">
        <v>497</v>
      </c>
      <c r="L372" s="64">
        <v>89.1111111111111</v>
      </c>
      <c r="M372" s="66">
        <v>4586.96888888889</v>
      </c>
      <c r="N372" s="66">
        <v>1419.22444444444</v>
      </c>
      <c r="O372" s="74">
        <f t="shared" si="27"/>
        <v>0.309403547053101</v>
      </c>
      <c r="P372" s="75">
        <f t="shared" si="28"/>
        <v>-0.135910224438903</v>
      </c>
      <c r="Q372" s="75">
        <f t="shared" si="29"/>
        <v>-0.0192608432777685</v>
      </c>
      <c r="R372" s="75">
        <f t="shared" si="30"/>
        <v>0.0222964529468988</v>
      </c>
      <c r="S372" s="79"/>
      <c r="T372" s="60"/>
    </row>
    <row r="373" s="44" customFormat="1" customHeight="1" spans="1:20">
      <c r="A373" s="60">
        <v>371</v>
      </c>
      <c r="B373" s="61">
        <v>118074</v>
      </c>
      <c r="C373" s="62" t="s">
        <v>493</v>
      </c>
      <c r="D373" s="61" t="s">
        <v>447</v>
      </c>
      <c r="E373" s="61" t="s">
        <v>88</v>
      </c>
      <c r="F373" s="60">
        <v>12.14</v>
      </c>
      <c r="G373" s="60" t="s">
        <v>494</v>
      </c>
      <c r="H373" s="64">
        <v>93</v>
      </c>
      <c r="I373" s="66">
        <v>4284.6</v>
      </c>
      <c r="J373" s="66">
        <f t="shared" si="26"/>
        <v>1403.63496</v>
      </c>
      <c r="K373" s="74" t="s">
        <v>336</v>
      </c>
      <c r="L373" s="64">
        <v>89.1111111111111</v>
      </c>
      <c r="M373" s="66">
        <v>4586.96888888889</v>
      </c>
      <c r="N373" s="66">
        <v>1419.22444444444</v>
      </c>
      <c r="O373" s="74">
        <f t="shared" si="27"/>
        <v>0.309403547053101</v>
      </c>
      <c r="P373" s="75">
        <f t="shared" si="28"/>
        <v>0.0436408977556109</v>
      </c>
      <c r="Q373" s="75">
        <f t="shared" si="29"/>
        <v>-0.0659191061054115</v>
      </c>
      <c r="R373" s="75">
        <f t="shared" si="30"/>
        <v>0.0181964529468988</v>
      </c>
      <c r="S373" s="79"/>
      <c r="T373" s="60"/>
    </row>
    <row r="374" s="44" customFormat="1" customHeight="1" spans="1:20">
      <c r="A374" s="60">
        <v>372</v>
      </c>
      <c r="B374" s="61">
        <v>118074</v>
      </c>
      <c r="C374" s="62" t="s">
        <v>493</v>
      </c>
      <c r="D374" s="61" t="s">
        <v>447</v>
      </c>
      <c r="E374" s="61" t="s">
        <v>88</v>
      </c>
      <c r="F374" s="60">
        <v>12.21</v>
      </c>
      <c r="G374" s="60" t="s">
        <v>494</v>
      </c>
      <c r="H374" s="64">
        <v>125</v>
      </c>
      <c r="I374" s="66">
        <v>7844.41</v>
      </c>
      <c r="J374" s="66">
        <f t="shared" si="26"/>
        <v>2604.34412</v>
      </c>
      <c r="K374" s="74" t="s">
        <v>498</v>
      </c>
      <c r="L374" s="64">
        <v>89.1111111111111</v>
      </c>
      <c r="M374" s="66">
        <v>4586.96888888889</v>
      </c>
      <c r="N374" s="66">
        <v>1419.22444444444</v>
      </c>
      <c r="O374" s="74">
        <f t="shared" si="27"/>
        <v>0.309403547053101</v>
      </c>
      <c r="P374" s="76">
        <f t="shared" si="28"/>
        <v>0.402743142144638</v>
      </c>
      <c r="Q374" s="76">
        <f t="shared" si="29"/>
        <v>0.710151123763163</v>
      </c>
      <c r="R374" s="75">
        <f t="shared" si="30"/>
        <v>0.0225964529468988</v>
      </c>
      <c r="S374" s="80">
        <f>(J374-N374)*0.2</f>
        <v>237.023935111111</v>
      </c>
      <c r="T374" s="60"/>
    </row>
    <row r="375" s="44" customFormat="1" customHeight="1" spans="1:20">
      <c r="A375" s="60">
        <v>373</v>
      </c>
      <c r="B375" s="61">
        <v>118074</v>
      </c>
      <c r="C375" s="62" t="s">
        <v>493</v>
      </c>
      <c r="D375" s="61" t="s">
        <v>447</v>
      </c>
      <c r="E375" s="61" t="s">
        <v>88</v>
      </c>
      <c r="F375" s="60">
        <v>12.28</v>
      </c>
      <c r="G375" s="60" t="s">
        <v>494</v>
      </c>
      <c r="H375" s="64">
        <v>91</v>
      </c>
      <c r="I375" s="66">
        <v>4670.71</v>
      </c>
      <c r="J375" s="66">
        <f t="shared" si="26"/>
        <v>1429.704331</v>
      </c>
      <c r="K375" s="74" t="s">
        <v>83</v>
      </c>
      <c r="L375" s="64">
        <v>89.1111111111111</v>
      </c>
      <c r="M375" s="66">
        <v>4586.96888888889</v>
      </c>
      <c r="N375" s="66">
        <v>1419.22444444444</v>
      </c>
      <c r="O375" s="74">
        <f t="shared" si="27"/>
        <v>0.309403547053101</v>
      </c>
      <c r="P375" s="75">
        <f t="shared" si="28"/>
        <v>0.0211970074812967</v>
      </c>
      <c r="Q375" s="75">
        <f t="shared" si="29"/>
        <v>0.0182563067549813</v>
      </c>
      <c r="R375" s="75">
        <f t="shared" si="30"/>
        <v>-0.00330354705310121</v>
      </c>
      <c r="S375" s="79"/>
      <c r="T375" s="60"/>
    </row>
    <row r="376" s="44" customFormat="1" customHeight="1" spans="1:20">
      <c r="A376" s="60">
        <v>374</v>
      </c>
      <c r="B376" s="61">
        <v>118758</v>
      </c>
      <c r="C376" s="62" t="s">
        <v>499</v>
      </c>
      <c r="D376" s="61" t="s">
        <v>447</v>
      </c>
      <c r="E376" s="61" t="s">
        <v>27</v>
      </c>
      <c r="F376" s="60">
        <v>12.7</v>
      </c>
      <c r="G376" s="60" t="s">
        <v>453</v>
      </c>
      <c r="H376" s="64">
        <v>23</v>
      </c>
      <c r="I376" s="66">
        <v>2285.05</v>
      </c>
      <c r="J376" s="66">
        <f t="shared" si="26"/>
        <v>597.540575</v>
      </c>
      <c r="K376" s="74" t="s">
        <v>500</v>
      </c>
      <c r="L376" s="64">
        <v>29.5555555555556</v>
      </c>
      <c r="M376" s="66">
        <v>1896.40888888889</v>
      </c>
      <c r="N376" s="66">
        <v>573.374444444444</v>
      </c>
      <c r="O376" s="74">
        <f t="shared" si="27"/>
        <v>0.302347477806005</v>
      </c>
      <c r="P376" s="75">
        <f t="shared" si="28"/>
        <v>-0.221804511278196</v>
      </c>
      <c r="Q376" s="75">
        <f t="shared" si="29"/>
        <v>0.204935292904484</v>
      </c>
      <c r="R376" s="75">
        <f t="shared" si="30"/>
        <v>-0.0408474778060052</v>
      </c>
      <c r="S376" s="79"/>
      <c r="T376" s="60"/>
    </row>
    <row r="377" s="44" customFormat="1" customHeight="1" spans="1:20">
      <c r="A377" s="60">
        <v>375</v>
      </c>
      <c r="B377" s="61">
        <v>118758</v>
      </c>
      <c r="C377" s="62" t="s">
        <v>499</v>
      </c>
      <c r="D377" s="61" t="s">
        <v>447</v>
      </c>
      <c r="E377" s="61" t="s">
        <v>27</v>
      </c>
      <c r="F377" s="60">
        <v>12.14</v>
      </c>
      <c r="G377" s="60" t="s">
        <v>453</v>
      </c>
      <c r="H377" s="64">
        <v>33</v>
      </c>
      <c r="I377" s="66">
        <v>2974.31</v>
      </c>
      <c r="J377" s="66">
        <f t="shared" si="26"/>
        <v>596.051724</v>
      </c>
      <c r="K377" s="74" t="s">
        <v>501</v>
      </c>
      <c r="L377" s="64">
        <v>29.5555555555556</v>
      </c>
      <c r="M377" s="66">
        <v>1896.40888888889</v>
      </c>
      <c r="N377" s="66">
        <v>573.374444444444</v>
      </c>
      <c r="O377" s="74">
        <f t="shared" si="27"/>
        <v>0.302347477806005</v>
      </c>
      <c r="P377" s="76">
        <f t="shared" si="28"/>
        <v>0.116541353383459</v>
      </c>
      <c r="Q377" s="76">
        <f t="shared" si="29"/>
        <v>0.568390665866714</v>
      </c>
      <c r="R377" s="75">
        <f t="shared" si="30"/>
        <v>-0.101947477806005</v>
      </c>
      <c r="S377" s="60">
        <v>0</v>
      </c>
      <c r="T377" s="60" t="s">
        <v>92</v>
      </c>
    </row>
    <row r="378" s="44" customFormat="1" customHeight="1" spans="1:20">
      <c r="A378" s="60">
        <v>376</v>
      </c>
      <c r="B378" s="61">
        <v>118758</v>
      </c>
      <c r="C378" s="62" t="s">
        <v>499</v>
      </c>
      <c r="D378" s="61" t="s">
        <v>447</v>
      </c>
      <c r="E378" s="61" t="s">
        <v>27</v>
      </c>
      <c r="F378" s="60">
        <v>12.21</v>
      </c>
      <c r="G378" s="60" t="s">
        <v>453</v>
      </c>
      <c r="H378" s="64">
        <v>40</v>
      </c>
      <c r="I378" s="66">
        <v>2651.97</v>
      </c>
      <c r="J378" s="66">
        <f t="shared" si="26"/>
        <v>700.915671</v>
      </c>
      <c r="K378" s="74" t="s">
        <v>211</v>
      </c>
      <c r="L378" s="64">
        <v>29.5555555555556</v>
      </c>
      <c r="M378" s="66">
        <v>1896.40888888889</v>
      </c>
      <c r="N378" s="66">
        <v>573.374444444444</v>
      </c>
      <c r="O378" s="74">
        <f t="shared" si="27"/>
        <v>0.302347477806005</v>
      </c>
      <c r="P378" s="75">
        <f t="shared" si="28"/>
        <v>0.353383458646616</v>
      </c>
      <c r="Q378" s="75">
        <f t="shared" si="29"/>
        <v>0.398416773691562</v>
      </c>
      <c r="R378" s="75">
        <f t="shared" si="30"/>
        <v>-0.0380474778060053</v>
      </c>
      <c r="S378" s="80"/>
      <c r="T378" s="60"/>
    </row>
    <row r="379" s="44" customFormat="1" customHeight="1" spans="1:20">
      <c r="A379" s="60">
        <v>377</v>
      </c>
      <c r="B379" s="61">
        <v>118758</v>
      </c>
      <c r="C379" s="62" t="s">
        <v>499</v>
      </c>
      <c r="D379" s="61" t="s">
        <v>447</v>
      </c>
      <c r="E379" s="61" t="s">
        <v>27</v>
      </c>
      <c r="F379" s="60">
        <v>12.28</v>
      </c>
      <c r="G379" s="60" t="s">
        <v>453</v>
      </c>
      <c r="H379" s="64">
        <v>28</v>
      </c>
      <c r="I379" s="66">
        <v>2597.47</v>
      </c>
      <c r="J379" s="66">
        <f t="shared" si="26"/>
        <v>557.157315</v>
      </c>
      <c r="K379" s="74" t="s">
        <v>285</v>
      </c>
      <c r="L379" s="64">
        <v>29.5555555555556</v>
      </c>
      <c r="M379" s="66">
        <v>1896.40888888889</v>
      </c>
      <c r="N379" s="66">
        <v>573.374444444444</v>
      </c>
      <c r="O379" s="74">
        <f t="shared" si="27"/>
        <v>0.302347477806005</v>
      </c>
      <c r="P379" s="75">
        <f t="shared" si="28"/>
        <v>-0.0526315789473685</v>
      </c>
      <c r="Q379" s="75">
        <f t="shared" si="29"/>
        <v>0.369678245666663</v>
      </c>
      <c r="R379" s="75">
        <f t="shared" si="30"/>
        <v>-0.0878474778060052</v>
      </c>
      <c r="S379" s="81"/>
      <c r="T379" s="60"/>
    </row>
    <row r="380" s="44" customFormat="1" customHeight="1" spans="1:20">
      <c r="A380" s="60">
        <v>378</v>
      </c>
      <c r="B380" s="61">
        <v>118758</v>
      </c>
      <c r="C380" s="62" t="s">
        <v>499</v>
      </c>
      <c r="D380" s="61" t="s">
        <v>447</v>
      </c>
      <c r="E380" s="61" t="s">
        <v>27</v>
      </c>
      <c r="F380" s="60">
        <v>12.2</v>
      </c>
      <c r="G380" s="60" t="s">
        <v>453</v>
      </c>
      <c r="H380" s="64">
        <v>36</v>
      </c>
      <c r="I380" s="66">
        <v>2198.98</v>
      </c>
      <c r="J380" s="66">
        <f t="shared" si="26"/>
        <v>482.67611</v>
      </c>
      <c r="K380" s="74" t="s">
        <v>502</v>
      </c>
      <c r="L380" s="64">
        <v>29.5555555555556</v>
      </c>
      <c r="M380" s="66">
        <v>1896.40888888889</v>
      </c>
      <c r="N380" s="66">
        <v>573.374444444444</v>
      </c>
      <c r="O380" s="74">
        <f t="shared" si="27"/>
        <v>0.302347477806005</v>
      </c>
      <c r="P380" s="75">
        <f t="shared" si="28"/>
        <v>0.218045112781955</v>
      </c>
      <c r="Q380" s="75">
        <f t="shared" si="29"/>
        <v>0.159549511122777</v>
      </c>
      <c r="R380" s="75">
        <f t="shared" si="30"/>
        <v>-0.0828474778060052</v>
      </c>
      <c r="S380" s="79"/>
      <c r="T380" s="60"/>
    </row>
    <row r="381" s="44" customFormat="1" customHeight="1" spans="1:20">
      <c r="A381" s="60">
        <v>379</v>
      </c>
      <c r="B381" s="61">
        <v>118758</v>
      </c>
      <c r="C381" s="62" t="s">
        <v>499</v>
      </c>
      <c r="D381" s="61" t="s">
        <v>447</v>
      </c>
      <c r="E381" s="61" t="s">
        <v>27</v>
      </c>
      <c r="F381" s="83">
        <v>12.9</v>
      </c>
      <c r="G381" s="60" t="s">
        <v>453</v>
      </c>
      <c r="H381" s="64">
        <v>40</v>
      </c>
      <c r="I381" s="66">
        <v>2063.6</v>
      </c>
      <c r="J381" s="66">
        <f t="shared" si="26"/>
        <v>588.53872</v>
      </c>
      <c r="K381" s="74" t="s">
        <v>503</v>
      </c>
      <c r="L381" s="64">
        <v>29.5555555555556</v>
      </c>
      <c r="M381" s="66">
        <v>1896.40888888889</v>
      </c>
      <c r="N381" s="66">
        <v>573.374444444444</v>
      </c>
      <c r="O381" s="74">
        <f t="shared" si="27"/>
        <v>0.302347477806005</v>
      </c>
      <c r="P381" s="75">
        <f t="shared" si="28"/>
        <v>0.353383458646616</v>
      </c>
      <c r="Q381" s="75">
        <f t="shared" si="29"/>
        <v>0.0881619528840475</v>
      </c>
      <c r="R381" s="75">
        <f t="shared" si="30"/>
        <v>-0.0171474778060052</v>
      </c>
      <c r="S381" s="79"/>
      <c r="T381" s="60"/>
    </row>
    <row r="382" s="44" customFormat="1" customHeight="1" spans="1:20">
      <c r="A382" s="60">
        <v>380</v>
      </c>
      <c r="B382" s="61">
        <v>118758</v>
      </c>
      <c r="C382" s="62" t="s">
        <v>499</v>
      </c>
      <c r="D382" s="61" t="s">
        <v>447</v>
      </c>
      <c r="E382" s="61" t="s">
        <v>27</v>
      </c>
      <c r="F382" s="60">
        <v>12.16</v>
      </c>
      <c r="G382" s="60" t="s">
        <v>453</v>
      </c>
      <c r="H382" s="64">
        <v>34</v>
      </c>
      <c r="I382" s="66">
        <v>3213.55</v>
      </c>
      <c r="J382" s="66">
        <f t="shared" si="26"/>
        <v>764.18219</v>
      </c>
      <c r="K382" s="74" t="s">
        <v>402</v>
      </c>
      <c r="L382" s="64">
        <v>29.5555555555556</v>
      </c>
      <c r="M382" s="66">
        <v>1896.40888888889</v>
      </c>
      <c r="N382" s="66">
        <v>573.374444444444</v>
      </c>
      <c r="O382" s="74">
        <f t="shared" si="27"/>
        <v>0.302347477806005</v>
      </c>
      <c r="P382" s="76">
        <f t="shared" si="28"/>
        <v>0.150375939849624</v>
      </c>
      <c r="Q382" s="76">
        <f t="shared" si="29"/>
        <v>0.694544894209406</v>
      </c>
      <c r="R382" s="75">
        <f t="shared" si="30"/>
        <v>-0.0645474778060052</v>
      </c>
      <c r="S382" s="80">
        <f t="shared" ref="S382:S387" si="31">(J382-N382)*0.1</f>
        <v>19.0807745555556</v>
      </c>
      <c r="T382" s="60"/>
    </row>
    <row r="383" s="44" customFormat="1" customHeight="1" spans="1:20">
      <c r="A383" s="60">
        <v>381</v>
      </c>
      <c r="B383" s="61">
        <v>118758</v>
      </c>
      <c r="C383" s="62" t="s">
        <v>499</v>
      </c>
      <c r="D383" s="61" t="s">
        <v>447</v>
      </c>
      <c r="E383" s="61" t="s">
        <v>27</v>
      </c>
      <c r="F383" s="60">
        <v>12.23</v>
      </c>
      <c r="G383" s="60" t="s">
        <v>453</v>
      </c>
      <c r="H383" s="64">
        <v>32</v>
      </c>
      <c r="I383" s="66">
        <v>1301.09</v>
      </c>
      <c r="J383" s="66">
        <f t="shared" si="26"/>
        <v>403.468009</v>
      </c>
      <c r="K383" s="74" t="s">
        <v>41</v>
      </c>
      <c r="L383" s="64">
        <v>29.5555555555556</v>
      </c>
      <c r="M383" s="66">
        <v>1896.40888888889</v>
      </c>
      <c r="N383" s="66">
        <v>573.374444444444</v>
      </c>
      <c r="O383" s="74">
        <f t="shared" si="27"/>
        <v>0.302347477806005</v>
      </c>
      <c r="P383" s="75">
        <f t="shared" si="28"/>
        <v>0.0827067669172932</v>
      </c>
      <c r="Q383" s="75">
        <f t="shared" si="29"/>
        <v>-0.313919056368528</v>
      </c>
      <c r="R383" s="75">
        <f t="shared" si="30"/>
        <v>0.0077525221939948</v>
      </c>
      <c r="S383" s="79"/>
      <c r="T383" s="60"/>
    </row>
    <row r="384" s="44" customFormat="1" customHeight="1" spans="1:20">
      <c r="A384" s="60">
        <v>382</v>
      </c>
      <c r="B384" s="61">
        <v>122198</v>
      </c>
      <c r="C384" s="62" t="s">
        <v>504</v>
      </c>
      <c r="D384" s="61" t="s">
        <v>447</v>
      </c>
      <c r="E384" s="61" t="s">
        <v>27</v>
      </c>
      <c r="F384" s="60">
        <v>12.13</v>
      </c>
      <c r="G384" s="60" t="s">
        <v>505</v>
      </c>
      <c r="H384" s="64">
        <v>40</v>
      </c>
      <c r="I384" s="66">
        <v>7259.6</v>
      </c>
      <c r="J384" s="66">
        <f t="shared" si="26"/>
        <v>1715.44348</v>
      </c>
      <c r="K384" s="74" t="s">
        <v>506</v>
      </c>
      <c r="L384" s="64">
        <v>23.7777777777778</v>
      </c>
      <c r="M384" s="66">
        <v>1281.37777777778</v>
      </c>
      <c r="N384" s="66">
        <v>304.93</v>
      </c>
      <c r="O384" s="74">
        <f t="shared" si="27"/>
        <v>0.237970413790711</v>
      </c>
      <c r="P384" s="76">
        <f t="shared" si="28"/>
        <v>0.682242990654206</v>
      </c>
      <c r="Q384" s="76">
        <f t="shared" si="29"/>
        <v>4.66546425722313</v>
      </c>
      <c r="R384" s="75">
        <f t="shared" si="30"/>
        <v>-0.00167041379071142</v>
      </c>
      <c r="S384" s="80">
        <v>0</v>
      </c>
      <c r="T384" s="60" t="s">
        <v>92</v>
      </c>
    </row>
    <row r="385" s="44" customFormat="1" customHeight="1" spans="1:20">
      <c r="A385" s="60">
        <v>383</v>
      </c>
      <c r="B385" s="61">
        <v>122198</v>
      </c>
      <c r="C385" s="62" t="s">
        <v>504</v>
      </c>
      <c r="D385" s="61" t="s">
        <v>447</v>
      </c>
      <c r="E385" s="61" t="s">
        <v>27</v>
      </c>
      <c r="F385" s="66">
        <v>12.2</v>
      </c>
      <c r="G385" s="60" t="s">
        <v>505</v>
      </c>
      <c r="H385" s="64">
        <v>38</v>
      </c>
      <c r="I385" s="66">
        <v>1820.85</v>
      </c>
      <c r="J385" s="66">
        <f t="shared" si="26"/>
        <v>539.33577</v>
      </c>
      <c r="K385" s="74" t="s">
        <v>507</v>
      </c>
      <c r="L385" s="64">
        <v>23.7777777777778</v>
      </c>
      <c r="M385" s="66">
        <v>1281.37777777778</v>
      </c>
      <c r="N385" s="66">
        <v>304.93</v>
      </c>
      <c r="O385" s="74">
        <f t="shared" si="27"/>
        <v>0.237970413790711</v>
      </c>
      <c r="P385" s="76">
        <f t="shared" si="28"/>
        <v>0.598130841121495</v>
      </c>
      <c r="Q385" s="76">
        <f t="shared" si="29"/>
        <v>0.421009503659256</v>
      </c>
      <c r="R385" s="75">
        <f t="shared" si="30"/>
        <v>0.0582295862092886</v>
      </c>
      <c r="S385" s="80">
        <f t="shared" si="31"/>
        <v>23.440577</v>
      </c>
      <c r="T385" s="60"/>
    </row>
    <row r="386" s="44" customFormat="1" customHeight="1" spans="1:20">
      <c r="A386" s="60">
        <v>384</v>
      </c>
      <c r="B386" s="61">
        <v>122198</v>
      </c>
      <c r="C386" s="62" t="s">
        <v>504</v>
      </c>
      <c r="D386" s="61" t="s">
        <v>447</v>
      </c>
      <c r="E386" s="61" t="s">
        <v>27</v>
      </c>
      <c r="F386" s="60">
        <v>12.27</v>
      </c>
      <c r="G386" s="60" t="s">
        <v>505</v>
      </c>
      <c r="H386" s="64">
        <v>47</v>
      </c>
      <c r="I386" s="66">
        <v>1826.69</v>
      </c>
      <c r="J386" s="66">
        <f t="shared" si="26"/>
        <v>411.187919</v>
      </c>
      <c r="K386" s="74" t="s">
        <v>508</v>
      </c>
      <c r="L386" s="64">
        <v>23.7777777777778</v>
      </c>
      <c r="M386" s="66">
        <v>1281.37777777778</v>
      </c>
      <c r="N386" s="66">
        <v>304.93</v>
      </c>
      <c r="O386" s="74">
        <f t="shared" si="27"/>
        <v>0.237970413790711</v>
      </c>
      <c r="P386" s="76">
        <f t="shared" si="28"/>
        <v>0.976635514018692</v>
      </c>
      <c r="Q386" s="76">
        <f t="shared" si="29"/>
        <v>0.425567097915438</v>
      </c>
      <c r="R386" s="75">
        <f t="shared" si="30"/>
        <v>-0.0128704137907114</v>
      </c>
      <c r="S386" s="80">
        <f t="shared" si="31"/>
        <v>10.6257919</v>
      </c>
      <c r="T386" s="60"/>
    </row>
    <row r="387" s="44" customFormat="1" customHeight="1" spans="1:20">
      <c r="A387" s="60">
        <v>385</v>
      </c>
      <c r="B387" s="61">
        <v>122198</v>
      </c>
      <c r="C387" s="62" t="s">
        <v>504</v>
      </c>
      <c r="D387" s="61" t="s">
        <v>447</v>
      </c>
      <c r="E387" s="61" t="s">
        <v>27</v>
      </c>
      <c r="F387" s="60">
        <v>12.8</v>
      </c>
      <c r="G387" s="60" t="s">
        <v>505</v>
      </c>
      <c r="H387" s="64">
        <v>30</v>
      </c>
      <c r="I387" s="66">
        <v>1993.43</v>
      </c>
      <c r="J387" s="66">
        <f t="shared" ref="J387:J394" si="32">I387*K387</f>
        <v>551.980767</v>
      </c>
      <c r="K387" s="74" t="s">
        <v>509</v>
      </c>
      <c r="L387" s="64">
        <v>23.7777777777778</v>
      </c>
      <c r="M387" s="66">
        <v>1281.37777777778</v>
      </c>
      <c r="N387" s="66">
        <v>304.93</v>
      </c>
      <c r="O387" s="74">
        <f t="shared" ref="O387:O394" si="33">N387/M387</f>
        <v>0.237970413790711</v>
      </c>
      <c r="P387" s="76">
        <f t="shared" ref="P387:P394" si="34">(H387-L387)/L387</f>
        <v>0.261682242990654</v>
      </c>
      <c r="Q387" s="76">
        <f t="shared" ref="Q387:Q394" si="35">(I387-M387)/M387</f>
        <v>0.555692657209254</v>
      </c>
      <c r="R387" s="75">
        <f t="shared" ref="R387:R394" si="36">K387-O387</f>
        <v>0.0389295862092886</v>
      </c>
      <c r="S387" s="80">
        <f t="shared" si="31"/>
        <v>24.7050767</v>
      </c>
      <c r="T387" s="60"/>
    </row>
    <row r="388" s="44" customFormat="1" customHeight="1" spans="1:20">
      <c r="A388" s="60">
        <v>386</v>
      </c>
      <c r="B388" s="61">
        <v>122198</v>
      </c>
      <c r="C388" s="62" t="s">
        <v>504</v>
      </c>
      <c r="D388" s="61" t="s">
        <v>447</v>
      </c>
      <c r="E388" s="61" t="s">
        <v>27</v>
      </c>
      <c r="F388" s="60">
        <v>12.15</v>
      </c>
      <c r="G388" s="60" t="s">
        <v>505</v>
      </c>
      <c r="H388" s="64">
        <v>34</v>
      </c>
      <c r="I388" s="66">
        <v>2043.71</v>
      </c>
      <c r="J388" s="66">
        <f t="shared" si="32"/>
        <v>276.922705</v>
      </c>
      <c r="K388" s="74" t="s">
        <v>510</v>
      </c>
      <c r="L388" s="64">
        <v>23.7777777777778</v>
      </c>
      <c r="M388" s="66">
        <v>1281.37777777778</v>
      </c>
      <c r="N388" s="66">
        <v>304.93</v>
      </c>
      <c r="O388" s="74">
        <f t="shared" si="33"/>
        <v>0.237970413790711</v>
      </c>
      <c r="P388" s="76">
        <f t="shared" si="34"/>
        <v>0.429906542056075</v>
      </c>
      <c r="Q388" s="76">
        <f t="shared" si="35"/>
        <v>0.594931670771045</v>
      </c>
      <c r="R388" s="75">
        <f t="shared" si="36"/>
        <v>-0.102470413790711</v>
      </c>
      <c r="S388" s="81">
        <v>0</v>
      </c>
      <c r="T388" s="60" t="s">
        <v>120</v>
      </c>
    </row>
    <row r="389" s="44" customFormat="1" customHeight="1" spans="1:20">
      <c r="A389" s="60">
        <v>387</v>
      </c>
      <c r="B389" s="61">
        <v>122198</v>
      </c>
      <c r="C389" s="62" t="s">
        <v>504</v>
      </c>
      <c r="D389" s="61" t="s">
        <v>447</v>
      </c>
      <c r="E389" s="61" t="s">
        <v>27</v>
      </c>
      <c r="F389" s="60">
        <v>12.22</v>
      </c>
      <c r="G389" s="60" t="s">
        <v>505</v>
      </c>
      <c r="H389" s="64">
        <v>46</v>
      </c>
      <c r="I389" s="66">
        <v>2767.75</v>
      </c>
      <c r="J389" s="66">
        <f t="shared" si="32"/>
        <v>291.1673</v>
      </c>
      <c r="K389" s="74" t="s">
        <v>511</v>
      </c>
      <c r="L389" s="64">
        <v>23.7777777777778</v>
      </c>
      <c r="M389" s="66">
        <v>1281.37777777778</v>
      </c>
      <c r="N389" s="66">
        <v>304.93</v>
      </c>
      <c r="O389" s="74">
        <f t="shared" si="33"/>
        <v>0.237970413790711</v>
      </c>
      <c r="P389" s="76">
        <f t="shared" si="34"/>
        <v>0.934579439252336</v>
      </c>
      <c r="Q389" s="76">
        <f t="shared" si="35"/>
        <v>1.15997970934064</v>
      </c>
      <c r="R389" s="75">
        <f t="shared" si="36"/>
        <v>-0.132770413790711</v>
      </c>
      <c r="S389" s="81">
        <v>0</v>
      </c>
      <c r="T389" s="60" t="s">
        <v>120</v>
      </c>
    </row>
    <row r="390" s="44" customFormat="1" customHeight="1" spans="1:20">
      <c r="A390" s="60">
        <v>388</v>
      </c>
      <c r="B390" s="61">
        <v>122198</v>
      </c>
      <c r="C390" s="62" t="s">
        <v>504</v>
      </c>
      <c r="D390" s="61" t="s">
        <v>447</v>
      </c>
      <c r="E390" s="61" t="s">
        <v>27</v>
      </c>
      <c r="F390" s="60">
        <v>12.29</v>
      </c>
      <c r="G390" s="60" t="s">
        <v>505</v>
      </c>
      <c r="H390" s="64">
        <v>40</v>
      </c>
      <c r="I390" s="66">
        <v>1704.46</v>
      </c>
      <c r="J390" s="66">
        <f t="shared" si="32"/>
        <v>464.124458</v>
      </c>
      <c r="K390" s="74" t="s">
        <v>512</v>
      </c>
      <c r="L390" s="64">
        <v>23.7777777777778</v>
      </c>
      <c r="M390" s="66">
        <v>1281.37777777778</v>
      </c>
      <c r="N390" s="66">
        <v>304.93</v>
      </c>
      <c r="O390" s="74">
        <f t="shared" si="33"/>
        <v>0.237970413790711</v>
      </c>
      <c r="P390" s="75">
        <f t="shared" si="34"/>
        <v>0.682242990654206</v>
      </c>
      <c r="Q390" s="75">
        <f t="shared" si="35"/>
        <v>0.330177586625507</v>
      </c>
      <c r="R390" s="75">
        <f t="shared" si="36"/>
        <v>0.0343295862092886</v>
      </c>
      <c r="S390" s="79"/>
      <c r="T390" s="60"/>
    </row>
    <row r="391" s="44" customFormat="1" customHeight="1" spans="1:20">
      <c r="A391" s="60">
        <v>389</v>
      </c>
      <c r="B391" s="60">
        <v>104430</v>
      </c>
      <c r="C391" s="82" t="s">
        <v>513</v>
      </c>
      <c r="D391" s="60" t="s">
        <v>447</v>
      </c>
      <c r="E391" s="61" t="s">
        <v>37</v>
      </c>
      <c r="F391" s="60">
        <v>12.3</v>
      </c>
      <c r="G391" s="60" t="s">
        <v>514</v>
      </c>
      <c r="H391" s="64">
        <v>76</v>
      </c>
      <c r="I391" s="66">
        <v>4698.6</v>
      </c>
      <c r="J391" s="66">
        <f t="shared" si="32"/>
        <v>1632.29364</v>
      </c>
      <c r="K391" s="74" t="s">
        <v>515</v>
      </c>
      <c r="L391" s="64">
        <v>62.1111111111111</v>
      </c>
      <c r="M391" s="66">
        <v>3614.68666666667</v>
      </c>
      <c r="N391" s="66">
        <v>1133.90333333333</v>
      </c>
      <c r="O391" s="74">
        <f t="shared" si="33"/>
        <v>0.313693395278152</v>
      </c>
      <c r="P391" s="75">
        <f t="shared" si="34"/>
        <v>0.223613595706619</v>
      </c>
      <c r="Q391" s="75">
        <f t="shared" si="35"/>
        <v>0.299863704184595</v>
      </c>
      <c r="R391" s="75">
        <f t="shared" si="36"/>
        <v>0.0337066047218478</v>
      </c>
      <c r="S391" s="79"/>
      <c r="T391" s="60"/>
    </row>
    <row r="392" s="44" customFormat="1" customHeight="1" spans="1:20">
      <c r="A392" s="60">
        <v>390</v>
      </c>
      <c r="B392" s="60">
        <v>104430</v>
      </c>
      <c r="C392" s="82" t="s">
        <v>513</v>
      </c>
      <c r="D392" s="60" t="s">
        <v>447</v>
      </c>
      <c r="E392" s="61" t="s">
        <v>37</v>
      </c>
      <c r="F392" s="66">
        <v>12.1</v>
      </c>
      <c r="G392" s="60" t="s">
        <v>514</v>
      </c>
      <c r="H392" s="64">
        <v>46</v>
      </c>
      <c r="I392" s="66">
        <v>3403.04</v>
      </c>
      <c r="J392" s="66">
        <f t="shared" si="32"/>
        <v>294.703264</v>
      </c>
      <c r="K392" s="74" t="s">
        <v>516</v>
      </c>
      <c r="L392" s="64">
        <v>62.1111111111111</v>
      </c>
      <c r="M392" s="66">
        <v>3614.68666666667</v>
      </c>
      <c r="N392" s="66">
        <v>1133.90333333333</v>
      </c>
      <c r="O392" s="74">
        <f t="shared" si="33"/>
        <v>0.313693395278152</v>
      </c>
      <c r="P392" s="75">
        <f t="shared" si="34"/>
        <v>-0.259391771019678</v>
      </c>
      <c r="Q392" s="75">
        <f t="shared" si="35"/>
        <v>-0.0585518707937802</v>
      </c>
      <c r="R392" s="75">
        <f t="shared" si="36"/>
        <v>-0.227093395278152</v>
      </c>
      <c r="S392" s="79"/>
      <c r="T392" s="60"/>
    </row>
    <row r="393" s="44" customFormat="1" customHeight="1" spans="1:20">
      <c r="A393" s="60">
        <v>391</v>
      </c>
      <c r="B393" s="60">
        <v>104430</v>
      </c>
      <c r="C393" s="82" t="s">
        <v>513</v>
      </c>
      <c r="D393" s="60" t="s">
        <v>447</v>
      </c>
      <c r="E393" s="61" t="s">
        <v>37</v>
      </c>
      <c r="F393" s="60">
        <v>12.17</v>
      </c>
      <c r="G393" s="60" t="s">
        <v>514</v>
      </c>
      <c r="H393" s="64">
        <v>62</v>
      </c>
      <c r="I393" s="66">
        <v>4293.71</v>
      </c>
      <c r="J393" s="66">
        <f t="shared" si="32"/>
        <v>1076.003726</v>
      </c>
      <c r="K393" s="74" t="s">
        <v>517</v>
      </c>
      <c r="L393" s="64">
        <v>62.1111111111111</v>
      </c>
      <c r="M393" s="66">
        <v>3614.68666666667</v>
      </c>
      <c r="N393" s="66">
        <v>1133.90333333333</v>
      </c>
      <c r="O393" s="74">
        <f t="shared" si="33"/>
        <v>0.313693395278152</v>
      </c>
      <c r="P393" s="75">
        <f t="shared" si="34"/>
        <v>-0.001788908765653</v>
      </c>
      <c r="Q393" s="75">
        <f t="shared" si="35"/>
        <v>0.187851229152181</v>
      </c>
      <c r="R393" s="75">
        <f t="shared" si="36"/>
        <v>-0.0630933952781523</v>
      </c>
      <c r="S393" s="79"/>
      <c r="T393" s="60"/>
    </row>
    <row r="394" s="44" customFormat="1" customHeight="1" spans="1:20">
      <c r="A394" s="60">
        <v>392</v>
      </c>
      <c r="B394" s="60">
        <v>104430</v>
      </c>
      <c r="C394" s="82" t="s">
        <v>513</v>
      </c>
      <c r="D394" s="60" t="s">
        <v>447</v>
      </c>
      <c r="E394" s="61" t="s">
        <v>37</v>
      </c>
      <c r="F394" s="60">
        <v>12.24</v>
      </c>
      <c r="G394" s="60" t="s">
        <v>514</v>
      </c>
      <c r="H394" s="64">
        <v>75</v>
      </c>
      <c r="I394" s="66">
        <v>7062.87</v>
      </c>
      <c r="J394" s="66">
        <f t="shared" si="32"/>
        <v>1132.178061</v>
      </c>
      <c r="K394" s="74" t="s">
        <v>518</v>
      </c>
      <c r="L394" s="64">
        <v>62.1111111111111</v>
      </c>
      <c r="M394" s="66">
        <v>3614.68666666667</v>
      </c>
      <c r="N394" s="66">
        <v>1133.90333333333</v>
      </c>
      <c r="O394" s="74">
        <f t="shared" si="33"/>
        <v>0.313693395278152</v>
      </c>
      <c r="P394" s="76">
        <f t="shared" si="34"/>
        <v>0.207513416815742</v>
      </c>
      <c r="Q394" s="76">
        <f t="shared" si="35"/>
        <v>0.953936994077864</v>
      </c>
      <c r="R394" s="75">
        <f t="shared" si="36"/>
        <v>-0.153393395278152</v>
      </c>
      <c r="S394" s="80">
        <v>0</v>
      </c>
      <c r="T394" s="60" t="s">
        <v>62</v>
      </c>
    </row>
    <row r="395" s="44" customFormat="1" customHeight="1" spans="3:19">
      <c r="C395" s="45"/>
      <c r="H395" s="46"/>
      <c r="I395" s="47"/>
      <c r="J395" s="47"/>
      <c r="K395" s="48"/>
      <c r="L395" s="46"/>
      <c r="M395" s="47"/>
      <c r="N395" s="47"/>
      <c r="O395" s="48"/>
      <c r="P395" s="49"/>
      <c r="Q395" s="49"/>
      <c r="R395" s="49"/>
      <c r="S395" s="50"/>
    </row>
    <row r="396" s="44" customFormat="1" customHeight="1" spans="3:19">
      <c r="C396" s="45"/>
      <c r="G396" s="46"/>
      <c r="H396" s="47"/>
      <c r="I396" s="47"/>
      <c r="J396" s="47"/>
      <c r="K396" s="48"/>
      <c r="L396" s="46"/>
      <c r="M396" s="47"/>
      <c r="N396" s="47"/>
      <c r="O396" s="48"/>
      <c r="P396" s="49"/>
      <c r="Q396" s="49"/>
      <c r="R396" s="49"/>
      <c r="S396" s="50"/>
    </row>
    <row r="397" s="44" customFormat="1" customHeight="1" spans="3:19">
      <c r="C397" s="45"/>
      <c r="G397" s="46"/>
      <c r="H397" s="47"/>
      <c r="I397" s="47"/>
      <c r="J397" s="47"/>
      <c r="K397" s="48"/>
      <c r="L397" s="46"/>
      <c r="M397" s="47"/>
      <c r="N397" s="47"/>
      <c r="O397" s="48"/>
      <c r="P397" s="49"/>
      <c r="Q397" s="49"/>
      <c r="R397" s="49"/>
      <c r="S397" s="50"/>
    </row>
  </sheetData>
  <mergeCells count="12">
    <mergeCell ref="H1:K1"/>
    <mergeCell ref="L1:O1"/>
    <mergeCell ref="P1:R1"/>
    <mergeCell ref="A1:A2"/>
    <mergeCell ref="B1:B2"/>
    <mergeCell ref="C1:C2"/>
    <mergeCell ref="D1:D2"/>
    <mergeCell ref="E1:E2"/>
    <mergeCell ref="F1:F2"/>
    <mergeCell ref="G1:G2"/>
    <mergeCell ref="S1:S2"/>
    <mergeCell ref="T1:T2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76"/>
  <sheetViews>
    <sheetView workbookViewId="0">
      <selection activeCell="A2" sqref="$A2:$XFD2"/>
    </sheetView>
  </sheetViews>
  <sheetFormatPr defaultColWidth="9" defaultRowHeight="12"/>
  <cols>
    <col min="1" max="1" width="4.5" style="28" customWidth="1"/>
    <col min="2" max="2" width="7.125" style="28" customWidth="1"/>
    <col min="3" max="3" width="21.25" style="28" customWidth="1"/>
    <col min="4" max="4" width="6.25" style="28" customWidth="1"/>
    <col min="5" max="5" width="8" style="28" customWidth="1"/>
    <col min="6" max="6" width="9.5" style="29" customWidth="1"/>
    <col min="7" max="7" width="9.125" style="29" customWidth="1"/>
    <col min="8" max="8" width="8.5" style="30" customWidth="1"/>
    <col min="9" max="9" width="9.5" style="29" customWidth="1"/>
    <col min="10" max="10" width="9" style="29" customWidth="1"/>
    <col min="11" max="11" width="9.125" style="31" customWidth="1"/>
    <col min="12" max="12" width="9.625" style="31" customWidth="1"/>
    <col min="13" max="13" width="9.5" style="31" customWidth="1"/>
    <col min="14" max="14" width="10.75" style="32" customWidth="1"/>
    <col min="15" max="16384" width="9" style="33"/>
  </cols>
  <sheetData>
    <row r="1" s="26" customFormat="1" spans="1:14">
      <c r="A1" s="34"/>
      <c r="B1" s="34"/>
      <c r="C1" s="34"/>
      <c r="D1" s="34"/>
      <c r="E1" s="34" t="s">
        <v>519</v>
      </c>
      <c r="F1" s="35"/>
      <c r="G1" s="35"/>
      <c r="H1" s="36" t="s">
        <v>520</v>
      </c>
      <c r="I1" s="35"/>
      <c r="J1" s="35"/>
      <c r="K1" s="41" t="s">
        <v>521</v>
      </c>
      <c r="L1" s="41"/>
      <c r="M1" s="41"/>
      <c r="N1" s="42"/>
    </row>
    <row r="2" s="26" customFormat="1" spans="1:14">
      <c r="A2" s="34" t="s">
        <v>0</v>
      </c>
      <c r="B2" s="34" t="s">
        <v>1</v>
      </c>
      <c r="C2" s="34" t="s">
        <v>522</v>
      </c>
      <c r="D2" s="34" t="s">
        <v>523</v>
      </c>
      <c r="E2" s="34" t="s">
        <v>12</v>
      </c>
      <c r="F2" s="35" t="s">
        <v>13</v>
      </c>
      <c r="G2" s="35" t="s">
        <v>14</v>
      </c>
      <c r="H2" s="36" t="s">
        <v>524</v>
      </c>
      <c r="I2" s="35" t="s">
        <v>525</v>
      </c>
      <c r="J2" s="35" t="s">
        <v>526</v>
      </c>
      <c r="K2" s="41" t="s">
        <v>524</v>
      </c>
      <c r="L2" s="41" t="s">
        <v>525</v>
      </c>
      <c r="M2" s="41" t="s">
        <v>526</v>
      </c>
      <c r="N2" s="42" t="s">
        <v>10</v>
      </c>
    </row>
    <row r="3" spans="1:13">
      <c r="A3" s="28">
        <v>1</v>
      </c>
      <c r="B3" s="28">
        <v>54</v>
      </c>
      <c r="C3" s="37" t="s">
        <v>18</v>
      </c>
      <c r="D3" s="28">
        <v>4</v>
      </c>
      <c r="E3" s="28">
        <v>304</v>
      </c>
      <c r="F3" s="29">
        <v>20907.05</v>
      </c>
      <c r="G3" s="29">
        <v>6201.1703</v>
      </c>
      <c r="H3" s="30">
        <v>393.777777777778</v>
      </c>
      <c r="I3" s="29">
        <v>29029.6888888889</v>
      </c>
      <c r="J3" s="29">
        <v>8510.02222222224</v>
      </c>
      <c r="K3" s="31">
        <f>(E3-H3)/H3</f>
        <v>-0.227990970654628</v>
      </c>
      <c r="L3" s="31">
        <f>(F3-I3)/I3</f>
        <v>-0.279804544925655</v>
      </c>
      <c r="M3" s="31">
        <f>(G3-J3)/J3</f>
        <v>-0.271309740671785</v>
      </c>
    </row>
    <row r="4" spans="1:13">
      <c r="A4" s="28">
        <v>2</v>
      </c>
      <c r="B4" s="28">
        <v>56</v>
      </c>
      <c r="C4" s="37" t="s">
        <v>26</v>
      </c>
      <c r="D4" s="28">
        <v>4</v>
      </c>
      <c r="E4" s="28">
        <v>168</v>
      </c>
      <c r="F4" s="29">
        <v>8861.94</v>
      </c>
      <c r="G4" s="29">
        <v>2427.878978</v>
      </c>
      <c r="H4" s="30">
        <v>200.888888888889</v>
      </c>
      <c r="I4" s="29">
        <v>12876.96</v>
      </c>
      <c r="J4" s="29">
        <v>3507.53333333333</v>
      </c>
      <c r="K4" s="31">
        <f t="shared" ref="K4:K35" si="0">(E4-H4)/H4</f>
        <v>-0.163716814159292</v>
      </c>
      <c r="L4" s="31">
        <f t="shared" ref="L4:L35" si="1">(F4-I4)/I4</f>
        <v>-0.311798747530473</v>
      </c>
      <c r="M4" s="31">
        <f t="shared" ref="M4:M35" si="2">(G4-J4)/J4</f>
        <v>-0.307810148252332</v>
      </c>
    </row>
    <row r="5" spans="1:13">
      <c r="A5" s="28">
        <v>3</v>
      </c>
      <c r="B5" s="28">
        <v>329</v>
      </c>
      <c r="C5" s="37" t="s">
        <v>30</v>
      </c>
      <c r="D5" s="28">
        <v>4</v>
      </c>
      <c r="E5" s="28">
        <v>187</v>
      </c>
      <c r="F5" s="29">
        <v>23131.95</v>
      </c>
      <c r="G5" s="29">
        <v>7383.178855</v>
      </c>
      <c r="H5" s="30">
        <v>184.888888888889</v>
      </c>
      <c r="I5" s="29">
        <v>21479.08</v>
      </c>
      <c r="J5" s="29">
        <v>6292.05777777776</v>
      </c>
      <c r="K5" s="31">
        <f t="shared" si="0"/>
        <v>0.0114182692307686</v>
      </c>
      <c r="L5" s="31">
        <f t="shared" si="1"/>
        <v>0.0769525510403611</v>
      </c>
      <c r="M5" s="31">
        <f t="shared" si="2"/>
        <v>0.173412437672752</v>
      </c>
    </row>
    <row r="6" spans="1:14">
      <c r="A6" s="28">
        <v>4</v>
      </c>
      <c r="B6" s="28">
        <v>341</v>
      </c>
      <c r="C6" s="37" t="s">
        <v>98</v>
      </c>
      <c r="D6" s="28">
        <v>4</v>
      </c>
      <c r="E6" s="28">
        <v>458</v>
      </c>
      <c r="F6" s="29">
        <v>48407.54</v>
      </c>
      <c r="G6" s="29">
        <v>11604.707284</v>
      </c>
      <c r="H6" s="30">
        <v>522.666666666668</v>
      </c>
      <c r="I6" s="29">
        <v>49299.88</v>
      </c>
      <c r="J6" s="29">
        <v>14646.1511111111</v>
      </c>
      <c r="K6" s="31">
        <f t="shared" si="0"/>
        <v>-0.123724489795921</v>
      </c>
      <c r="L6" s="31">
        <f t="shared" si="1"/>
        <v>-0.0181002468971526</v>
      </c>
      <c r="M6" s="31">
        <f t="shared" si="2"/>
        <v>-0.207661644621688</v>
      </c>
      <c r="N6" s="32">
        <v>0</v>
      </c>
    </row>
    <row r="7" spans="1:14">
      <c r="A7" s="28">
        <v>5</v>
      </c>
      <c r="B7" s="28">
        <v>349</v>
      </c>
      <c r="C7" s="37" t="s">
        <v>213</v>
      </c>
      <c r="D7" s="28">
        <v>4</v>
      </c>
      <c r="E7" s="28">
        <v>278</v>
      </c>
      <c r="F7" s="29">
        <v>18335.11</v>
      </c>
      <c r="G7" s="29">
        <v>5318.016797</v>
      </c>
      <c r="H7" s="30">
        <v>231.111111111111</v>
      </c>
      <c r="I7" s="29">
        <v>15329.7822222222</v>
      </c>
      <c r="J7" s="29">
        <v>4542.66666666668</v>
      </c>
      <c r="K7" s="31">
        <f t="shared" si="0"/>
        <v>0.202884615384616</v>
      </c>
      <c r="L7" s="31">
        <f t="shared" si="1"/>
        <v>0.196045040576066</v>
      </c>
      <c r="M7" s="31">
        <f t="shared" si="2"/>
        <v>0.170681713457584</v>
      </c>
      <c r="N7" s="32">
        <v>0</v>
      </c>
    </row>
    <row r="8" spans="1:13">
      <c r="A8" s="28">
        <v>6</v>
      </c>
      <c r="B8" s="28">
        <v>351</v>
      </c>
      <c r="C8" s="37" t="s">
        <v>36</v>
      </c>
      <c r="D8" s="28">
        <v>4</v>
      </c>
      <c r="E8" s="28">
        <v>142</v>
      </c>
      <c r="F8" s="29">
        <v>12923.31</v>
      </c>
      <c r="G8" s="29">
        <v>4261.984275</v>
      </c>
      <c r="H8" s="30">
        <v>130.666666666667</v>
      </c>
      <c r="I8" s="29">
        <v>14908.2266666667</v>
      </c>
      <c r="J8" s="29">
        <v>4425.08</v>
      </c>
      <c r="K8" s="31">
        <f t="shared" si="0"/>
        <v>0.0867346938775483</v>
      </c>
      <c r="L8" s="31">
        <f t="shared" si="1"/>
        <v>-0.133142372399313</v>
      </c>
      <c r="M8" s="31">
        <f t="shared" si="2"/>
        <v>-0.0368571246169561</v>
      </c>
    </row>
    <row r="9" spans="1:14">
      <c r="A9" s="28">
        <v>7</v>
      </c>
      <c r="B9" s="28">
        <v>355</v>
      </c>
      <c r="C9" s="37" t="s">
        <v>452</v>
      </c>
      <c r="D9" s="28">
        <v>4</v>
      </c>
      <c r="E9" s="28">
        <v>297</v>
      </c>
      <c r="F9" s="29">
        <v>27745.92</v>
      </c>
      <c r="G9" s="29">
        <v>-3580.453219</v>
      </c>
      <c r="H9" s="30">
        <v>267.555555555556</v>
      </c>
      <c r="I9" s="29">
        <v>19445.9288888889</v>
      </c>
      <c r="J9" s="29">
        <v>4905.83555555556</v>
      </c>
      <c r="K9" s="31">
        <f t="shared" si="0"/>
        <v>0.110049833887041</v>
      </c>
      <c r="L9" s="31">
        <f t="shared" si="1"/>
        <v>0.426824100742937</v>
      </c>
      <c r="M9" s="31">
        <f t="shared" si="2"/>
        <v>-1.72983555572819</v>
      </c>
      <c r="N9" s="32">
        <v>0</v>
      </c>
    </row>
    <row r="10" spans="1:13">
      <c r="A10" s="28">
        <v>8</v>
      </c>
      <c r="B10" s="28">
        <v>359</v>
      </c>
      <c r="C10" s="37" t="s">
        <v>331</v>
      </c>
      <c r="D10" s="28">
        <v>4</v>
      </c>
      <c r="E10" s="28">
        <v>385</v>
      </c>
      <c r="F10" s="29">
        <v>31803.03</v>
      </c>
      <c r="G10" s="29">
        <v>7901.589772</v>
      </c>
      <c r="H10" s="30">
        <v>372</v>
      </c>
      <c r="I10" s="29">
        <v>28664.0088888889</v>
      </c>
      <c r="J10" s="29">
        <v>6806.16</v>
      </c>
      <c r="K10" s="31">
        <f t="shared" si="0"/>
        <v>0.0349462365591398</v>
      </c>
      <c r="L10" s="31">
        <f t="shared" si="1"/>
        <v>0.109510889536735</v>
      </c>
      <c r="M10" s="31">
        <f t="shared" si="2"/>
        <v>0.160946814650258</v>
      </c>
    </row>
    <row r="11" spans="1:13">
      <c r="A11" s="28">
        <v>9</v>
      </c>
      <c r="B11" s="28">
        <v>367</v>
      </c>
      <c r="C11" s="37" t="s">
        <v>39</v>
      </c>
      <c r="D11" s="28">
        <v>5</v>
      </c>
      <c r="E11" s="28">
        <v>305</v>
      </c>
      <c r="F11" s="29">
        <v>21572.67</v>
      </c>
      <c r="G11" s="29">
        <v>6023.911713</v>
      </c>
      <c r="H11" s="30">
        <v>289.444444444445</v>
      </c>
      <c r="I11" s="29">
        <v>24569.1555555556</v>
      </c>
      <c r="J11" s="29">
        <v>6398.9722222222</v>
      </c>
      <c r="K11" s="31">
        <f t="shared" si="0"/>
        <v>0.0537428023032608</v>
      </c>
      <c r="L11" s="31">
        <f t="shared" si="1"/>
        <v>-0.121961275745923</v>
      </c>
      <c r="M11" s="31">
        <f t="shared" si="2"/>
        <v>-0.0586126171824435</v>
      </c>
    </row>
    <row r="12" spans="1:13">
      <c r="A12" s="28">
        <v>10</v>
      </c>
      <c r="B12" s="28">
        <v>371</v>
      </c>
      <c r="C12" s="37" t="s">
        <v>314</v>
      </c>
      <c r="D12" s="28">
        <v>5</v>
      </c>
      <c r="E12" s="28">
        <v>166</v>
      </c>
      <c r="F12" s="29">
        <v>9711.63</v>
      </c>
      <c r="G12" s="29">
        <v>2478.273297</v>
      </c>
      <c r="H12" s="30">
        <v>200</v>
      </c>
      <c r="I12" s="29">
        <v>12436.2</v>
      </c>
      <c r="J12" s="29">
        <v>3377.81111111111</v>
      </c>
      <c r="K12" s="31">
        <f t="shared" si="0"/>
        <v>-0.17</v>
      </c>
      <c r="L12" s="31">
        <f t="shared" si="1"/>
        <v>-0.21908380373426</v>
      </c>
      <c r="M12" s="31">
        <f t="shared" si="2"/>
        <v>-0.266307909033792</v>
      </c>
    </row>
    <row r="13" s="27" customFormat="1" spans="1:14">
      <c r="A13" s="38">
        <v>11</v>
      </c>
      <c r="B13" s="38">
        <v>387</v>
      </c>
      <c r="C13" s="39" t="s">
        <v>456</v>
      </c>
      <c r="D13" s="38">
        <v>4</v>
      </c>
      <c r="E13" s="38">
        <v>424</v>
      </c>
      <c r="F13" s="32">
        <v>30192.2</v>
      </c>
      <c r="G13" s="32">
        <v>7272.258329</v>
      </c>
      <c r="H13" s="40">
        <v>461.777777777776</v>
      </c>
      <c r="I13" s="32">
        <v>31344.7511111111</v>
      </c>
      <c r="J13" s="32">
        <v>8896.60888888888</v>
      </c>
      <c r="K13" s="43">
        <f t="shared" si="0"/>
        <v>-0.081809432146291</v>
      </c>
      <c r="L13" s="43">
        <f t="shared" si="1"/>
        <v>-0.0367701471619771</v>
      </c>
      <c r="M13" s="43">
        <f t="shared" si="2"/>
        <v>-0.18258086650494</v>
      </c>
      <c r="N13" s="32">
        <v>0</v>
      </c>
    </row>
    <row r="14" spans="1:14">
      <c r="A14" s="28">
        <v>12</v>
      </c>
      <c r="B14" s="28">
        <v>391</v>
      </c>
      <c r="C14" s="37" t="s">
        <v>220</v>
      </c>
      <c r="D14" s="28">
        <v>5</v>
      </c>
      <c r="E14" s="28">
        <v>378</v>
      </c>
      <c r="F14" s="29">
        <v>27984.14</v>
      </c>
      <c r="G14" s="29">
        <v>8626.667165</v>
      </c>
      <c r="H14" s="30">
        <v>302.777777777778</v>
      </c>
      <c r="I14" s="29">
        <v>22982.0722222222</v>
      </c>
      <c r="J14" s="29">
        <v>7420.43333333335</v>
      </c>
      <c r="K14" s="31">
        <f t="shared" si="0"/>
        <v>0.248440366972476</v>
      </c>
      <c r="L14" s="31">
        <f t="shared" si="1"/>
        <v>0.21765085974019</v>
      </c>
      <c r="M14" s="31">
        <f t="shared" si="2"/>
        <v>0.162555713053593</v>
      </c>
      <c r="N14" s="32">
        <v>0</v>
      </c>
    </row>
    <row r="15" spans="1:13">
      <c r="A15" s="28">
        <v>13</v>
      </c>
      <c r="B15" s="28">
        <v>514</v>
      </c>
      <c r="C15" s="37" t="s">
        <v>325</v>
      </c>
      <c r="D15" s="28">
        <v>4</v>
      </c>
      <c r="E15" s="28">
        <v>451</v>
      </c>
      <c r="F15" s="29">
        <v>25112.63</v>
      </c>
      <c r="G15" s="29">
        <v>7249.380614</v>
      </c>
      <c r="H15" s="30">
        <v>488.444444444444</v>
      </c>
      <c r="I15" s="29">
        <v>28209.9511111111</v>
      </c>
      <c r="J15" s="29">
        <v>9152.11555555556</v>
      </c>
      <c r="K15" s="31">
        <f t="shared" si="0"/>
        <v>-0.07666060054595</v>
      </c>
      <c r="L15" s="31">
        <f t="shared" si="1"/>
        <v>-0.109795337783877</v>
      </c>
      <c r="M15" s="31">
        <f t="shared" si="2"/>
        <v>-0.207901105488179</v>
      </c>
    </row>
    <row r="16" spans="1:13">
      <c r="A16" s="28">
        <v>14</v>
      </c>
      <c r="B16" s="28">
        <v>515</v>
      </c>
      <c r="C16" s="37" t="s">
        <v>461</v>
      </c>
      <c r="D16" s="28">
        <v>4</v>
      </c>
      <c r="E16" s="28">
        <v>375</v>
      </c>
      <c r="F16" s="29">
        <v>23307.62</v>
      </c>
      <c r="G16" s="29">
        <v>7510.59072</v>
      </c>
      <c r="H16" s="30">
        <v>442.222222222224</v>
      </c>
      <c r="I16" s="29">
        <v>28548.2755555556</v>
      </c>
      <c r="J16" s="29">
        <v>9253.49333333332</v>
      </c>
      <c r="K16" s="31">
        <f t="shared" si="0"/>
        <v>-0.15201005025126</v>
      </c>
      <c r="L16" s="31">
        <f t="shared" si="1"/>
        <v>-0.183571702793647</v>
      </c>
      <c r="M16" s="31">
        <f t="shared" si="2"/>
        <v>-0.188350772032759</v>
      </c>
    </row>
    <row r="17" s="27" customFormat="1" spans="1:14">
      <c r="A17" s="38">
        <v>15</v>
      </c>
      <c r="B17" s="38">
        <v>546</v>
      </c>
      <c r="C17" s="39" t="s">
        <v>446</v>
      </c>
      <c r="D17" s="38">
        <v>8</v>
      </c>
      <c r="E17" s="38">
        <v>1081</v>
      </c>
      <c r="F17" s="32">
        <v>70509.55</v>
      </c>
      <c r="G17" s="32">
        <v>24458.516142</v>
      </c>
      <c r="H17" s="40">
        <v>1131.55555555555</v>
      </c>
      <c r="I17" s="32">
        <v>69353.0311111111</v>
      </c>
      <c r="J17" s="32">
        <v>23532.3555555556</v>
      </c>
      <c r="K17" s="43">
        <f t="shared" si="0"/>
        <v>-0.0446779261586756</v>
      </c>
      <c r="L17" s="43">
        <f t="shared" si="1"/>
        <v>0.0166758232532914</v>
      </c>
      <c r="M17" s="43">
        <f t="shared" si="2"/>
        <v>0.0393569009382806</v>
      </c>
      <c r="N17" s="32">
        <v>0</v>
      </c>
    </row>
    <row r="18" spans="1:13">
      <c r="A18" s="28">
        <v>16</v>
      </c>
      <c r="B18" s="28">
        <v>549</v>
      </c>
      <c r="C18" s="37" t="s">
        <v>107</v>
      </c>
      <c r="D18" s="28">
        <v>4</v>
      </c>
      <c r="E18" s="28">
        <v>174</v>
      </c>
      <c r="F18" s="29">
        <v>13627.05</v>
      </c>
      <c r="G18" s="29">
        <v>3993.01532</v>
      </c>
      <c r="H18" s="30">
        <v>171.111111111111</v>
      </c>
      <c r="I18" s="29">
        <v>14695.4133333333</v>
      </c>
      <c r="J18" s="29">
        <v>3954.21777777778</v>
      </c>
      <c r="K18" s="31">
        <f t="shared" si="0"/>
        <v>0.0168831168831175</v>
      </c>
      <c r="L18" s="31">
        <f t="shared" si="1"/>
        <v>-0.0727004616406368</v>
      </c>
      <c r="M18" s="31">
        <f t="shared" si="2"/>
        <v>0.00981168574989907</v>
      </c>
    </row>
    <row r="19" spans="1:13">
      <c r="A19" s="28">
        <v>17</v>
      </c>
      <c r="B19" s="28">
        <v>570</v>
      </c>
      <c r="C19" s="37" t="s">
        <v>335</v>
      </c>
      <c r="D19" s="28">
        <v>4</v>
      </c>
      <c r="E19" s="28">
        <v>257</v>
      </c>
      <c r="F19" s="29">
        <v>17366.51</v>
      </c>
      <c r="G19" s="29">
        <v>5972.487557</v>
      </c>
      <c r="H19" s="30">
        <v>252.444444444444</v>
      </c>
      <c r="I19" s="29">
        <v>16829.28</v>
      </c>
      <c r="J19" s="29">
        <v>5095.89333333332</v>
      </c>
      <c r="K19" s="31">
        <f t="shared" si="0"/>
        <v>0.0180457746478891</v>
      </c>
      <c r="L19" s="31">
        <f t="shared" si="1"/>
        <v>0.0319223401119953</v>
      </c>
      <c r="M19" s="31">
        <f t="shared" si="2"/>
        <v>0.17201973556485</v>
      </c>
    </row>
    <row r="20" spans="1:13">
      <c r="A20" s="28">
        <v>18</v>
      </c>
      <c r="B20" s="28">
        <v>578</v>
      </c>
      <c r="C20" s="37" t="s">
        <v>228</v>
      </c>
      <c r="D20" s="28">
        <v>4</v>
      </c>
      <c r="E20" s="28">
        <v>406</v>
      </c>
      <c r="F20" s="29">
        <v>29946.98</v>
      </c>
      <c r="G20" s="29">
        <v>8828.850668</v>
      </c>
      <c r="H20" s="30">
        <v>422.666666666668</v>
      </c>
      <c r="I20" s="29">
        <v>33165.9244444444</v>
      </c>
      <c r="J20" s="29">
        <v>8506.50666666668</v>
      </c>
      <c r="K20" s="31">
        <f t="shared" si="0"/>
        <v>-0.0394321766561544</v>
      </c>
      <c r="L20" s="31">
        <f t="shared" si="1"/>
        <v>-0.0970557733084265</v>
      </c>
      <c r="M20" s="31">
        <f t="shared" si="2"/>
        <v>0.0378938163413714</v>
      </c>
    </row>
    <row r="21" spans="1:13">
      <c r="A21" s="28">
        <v>19</v>
      </c>
      <c r="B21" s="28">
        <v>581</v>
      </c>
      <c r="C21" s="37" t="s">
        <v>235</v>
      </c>
      <c r="D21" s="28">
        <v>5</v>
      </c>
      <c r="E21" s="28">
        <v>594</v>
      </c>
      <c r="F21" s="29">
        <v>37906.53</v>
      </c>
      <c r="G21" s="29">
        <v>9559.827631</v>
      </c>
      <c r="H21" s="30">
        <v>612.22222222222</v>
      </c>
      <c r="I21" s="29">
        <v>40999.3166666667</v>
      </c>
      <c r="J21" s="29">
        <v>10814.9055555556</v>
      </c>
      <c r="K21" s="31">
        <f t="shared" si="0"/>
        <v>-0.0297640653357497</v>
      </c>
      <c r="L21" s="31">
        <f t="shared" si="1"/>
        <v>-0.0754350783895187</v>
      </c>
      <c r="M21" s="31">
        <f t="shared" si="2"/>
        <v>-0.116050752187186</v>
      </c>
    </row>
    <row r="22" spans="1:14">
      <c r="A22" s="28">
        <v>20</v>
      </c>
      <c r="B22" s="28">
        <v>585</v>
      </c>
      <c r="C22" s="37" t="s">
        <v>241</v>
      </c>
      <c r="D22" s="28">
        <v>5</v>
      </c>
      <c r="E22" s="28">
        <v>612</v>
      </c>
      <c r="F22" s="29">
        <v>51669.3</v>
      </c>
      <c r="G22" s="29">
        <v>14229.932932</v>
      </c>
      <c r="H22" s="30">
        <v>587.5</v>
      </c>
      <c r="I22" s="29">
        <v>38699.9875</v>
      </c>
      <c r="J22" s="29">
        <v>10695.31875</v>
      </c>
      <c r="K22" s="31">
        <f t="shared" si="0"/>
        <v>0.0417021276595745</v>
      </c>
      <c r="L22" s="31">
        <f t="shared" si="1"/>
        <v>0.335124462249503</v>
      </c>
      <c r="M22" s="31">
        <f t="shared" si="2"/>
        <v>0.330482360051214</v>
      </c>
      <c r="N22" s="32">
        <v>164.6209471</v>
      </c>
    </row>
    <row r="23" spans="1:14">
      <c r="A23" s="28">
        <v>21</v>
      </c>
      <c r="B23" s="28">
        <v>591</v>
      </c>
      <c r="C23" s="37" t="s">
        <v>118</v>
      </c>
      <c r="D23" s="28">
        <v>5</v>
      </c>
      <c r="E23" s="28">
        <v>133</v>
      </c>
      <c r="F23" s="29">
        <v>7571.77</v>
      </c>
      <c r="G23" s="29">
        <v>1523.678551</v>
      </c>
      <c r="H23" s="30">
        <v>110</v>
      </c>
      <c r="I23" s="29">
        <v>7178.6722222222</v>
      </c>
      <c r="J23" s="29">
        <v>1974.08333333334</v>
      </c>
      <c r="K23" s="31">
        <f t="shared" si="0"/>
        <v>0.209090909090909</v>
      </c>
      <c r="L23" s="31">
        <f t="shared" si="1"/>
        <v>0.0547591205739876</v>
      </c>
      <c r="M23" s="31">
        <f t="shared" si="2"/>
        <v>-0.228158950905486</v>
      </c>
      <c r="N23" s="32">
        <v>0</v>
      </c>
    </row>
    <row r="24" spans="1:13">
      <c r="A24" s="28">
        <v>22</v>
      </c>
      <c r="B24" s="28">
        <v>598</v>
      </c>
      <c r="C24" s="37" t="s">
        <v>247</v>
      </c>
      <c r="D24" s="28">
        <v>4</v>
      </c>
      <c r="E24" s="28">
        <v>418</v>
      </c>
      <c r="F24" s="29">
        <v>22911.97</v>
      </c>
      <c r="G24" s="29">
        <v>7883.081246</v>
      </c>
      <c r="H24" s="30">
        <v>424.888888888888</v>
      </c>
      <c r="I24" s="29">
        <v>23702.4755555556</v>
      </c>
      <c r="J24" s="29">
        <v>7816.05777777776</v>
      </c>
      <c r="K24" s="31">
        <f t="shared" si="0"/>
        <v>-0.0162133891213369</v>
      </c>
      <c r="L24" s="31">
        <f t="shared" si="1"/>
        <v>-0.0333511811330742</v>
      </c>
      <c r="M24" s="31">
        <f t="shared" si="2"/>
        <v>0.00857509887053264</v>
      </c>
    </row>
    <row r="25" spans="1:14">
      <c r="A25" s="28">
        <v>23</v>
      </c>
      <c r="B25" s="28">
        <v>706</v>
      </c>
      <c r="C25" s="37" t="s">
        <v>42</v>
      </c>
      <c r="D25" s="28">
        <v>4</v>
      </c>
      <c r="E25" s="28">
        <v>194</v>
      </c>
      <c r="F25" s="29">
        <v>17056.3</v>
      </c>
      <c r="G25" s="29">
        <v>4902.511988</v>
      </c>
      <c r="H25" s="30">
        <v>207.111111111111</v>
      </c>
      <c r="I25" s="29">
        <v>15045.3022222222</v>
      </c>
      <c r="J25" s="29">
        <v>4723.95111111112</v>
      </c>
      <c r="K25" s="31">
        <f t="shared" si="0"/>
        <v>-0.0633047210300424</v>
      </c>
      <c r="L25" s="31">
        <f t="shared" si="1"/>
        <v>0.133662836949032</v>
      </c>
      <c r="M25" s="31">
        <f t="shared" si="2"/>
        <v>0.0377990526762419</v>
      </c>
      <c r="N25" s="32">
        <v>0</v>
      </c>
    </row>
    <row r="26" spans="1:14">
      <c r="A26" s="28">
        <v>24</v>
      </c>
      <c r="B26" s="28">
        <v>709</v>
      </c>
      <c r="C26" s="37" t="s">
        <v>48</v>
      </c>
      <c r="D26" s="28">
        <v>4</v>
      </c>
      <c r="E26" s="28">
        <v>352</v>
      </c>
      <c r="F26" s="29">
        <v>26946.31</v>
      </c>
      <c r="G26" s="29">
        <v>7180.412877</v>
      </c>
      <c r="H26" s="30">
        <v>381.777777777778</v>
      </c>
      <c r="I26" s="29">
        <v>25017.4755555556</v>
      </c>
      <c r="J26" s="29">
        <v>6425.26222222224</v>
      </c>
      <c r="K26" s="31">
        <f t="shared" si="0"/>
        <v>-0.0779976717112927</v>
      </c>
      <c r="L26" s="31">
        <f t="shared" si="1"/>
        <v>0.0770994835254697</v>
      </c>
      <c r="M26" s="31">
        <f t="shared" si="2"/>
        <v>0.117528379178988</v>
      </c>
      <c r="N26" s="32">
        <v>0</v>
      </c>
    </row>
    <row r="27" spans="1:13">
      <c r="A27" s="28">
        <v>25</v>
      </c>
      <c r="B27" s="28">
        <v>712</v>
      </c>
      <c r="C27" s="37" t="s">
        <v>472</v>
      </c>
      <c r="D27" s="28">
        <v>4</v>
      </c>
      <c r="E27" s="28">
        <v>533</v>
      </c>
      <c r="F27" s="29">
        <v>30867.81</v>
      </c>
      <c r="G27" s="29">
        <v>10831.931571</v>
      </c>
      <c r="H27" s="30">
        <v>563.555555555556</v>
      </c>
      <c r="I27" s="29">
        <v>36311.6088888889</v>
      </c>
      <c r="J27" s="29">
        <v>11737.5555555556</v>
      </c>
      <c r="K27" s="31">
        <f t="shared" si="0"/>
        <v>-0.0542192429022089</v>
      </c>
      <c r="L27" s="31">
        <f t="shared" si="1"/>
        <v>-0.149918966839133</v>
      </c>
      <c r="M27" s="31">
        <f t="shared" si="2"/>
        <v>-0.0771560978151837</v>
      </c>
    </row>
    <row r="28" spans="1:13">
      <c r="A28" s="28">
        <v>26</v>
      </c>
      <c r="B28" s="28">
        <v>717</v>
      </c>
      <c r="C28" s="37" t="s">
        <v>124</v>
      </c>
      <c r="D28" s="28">
        <v>4</v>
      </c>
      <c r="E28" s="28">
        <v>256</v>
      </c>
      <c r="F28" s="29">
        <v>17273.45</v>
      </c>
      <c r="G28" s="29">
        <v>5394.74067</v>
      </c>
      <c r="H28" s="30">
        <v>272.888888888889</v>
      </c>
      <c r="I28" s="29">
        <v>18448.0888888889</v>
      </c>
      <c r="J28" s="29">
        <v>5804.41777777776</v>
      </c>
      <c r="K28" s="31">
        <f t="shared" si="0"/>
        <v>-0.0618892508143327</v>
      </c>
      <c r="L28" s="31">
        <f t="shared" si="1"/>
        <v>-0.0636726598599799</v>
      </c>
      <c r="M28" s="31">
        <f t="shared" si="2"/>
        <v>-0.0705802241434466</v>
      </c>
    </row>
    <row r="29" spans="1:14">
      <c r="A29" s="28">
        <v>27</v>
      </c>
      <c r="B29" s="28">
        <v>720</v>
      </c>
      <c r="C29" s="37" t="s">
        <v>127</v>
      </c>
      <c r="D29" s="28">
        <v>4</v>
      </c>
      <c r="E29" s="28">
        <v>255</v>
      </c>
      <c r="F29" s="29">
        <v>17675.82</v>
      </c>
      <c r="G29" s="29">
        <v>6026.607903</v>
      </c>
      <c r="H29" s="30">
        <v>236.444444444444</v>
      </c>
      <c r="I29" s="29">
        <v>15400.4622222222</v>
      </c>
      <c r="J29" s="29">
        <v>4886.53777777776</v>
      </c>
      <c r="K29" s="31">
        <f t="shared" si="0"/>
        <v>0.0784774436090246</v>
      </c>
      <c r="L29" s="31">
        <f t="shared" si="1"/>
        <v>0.147746070536413</v>
      </c>
      <c r="M29" s="31">
        <f t="shared" si="2"/>
        <v>0.233308362089591</v>
      </c>
      <c r="N29" s="32">
        <v>0</v>
      </c>
    </row>
    <row r="30" spans="1:14">
      <c r="A30" s="28">
        <v>28</v>
      </c>
      <c r="B30" s="28">
        <v>724</v>
      </c>
      <c r="C30" s="37" t="s">
        <v>251</v>
      </c>
      <c r="D30" s="28">
        <v>4</v>
      </c>
      <c r="E30" s="28">
        <v>428</v>
      </c>
      <c r="F30" s="29">
        <v>34522.12</v>
      </c>
      <c r="G30" s="29">
        <v>10319.900822</v>
      </c>
      <c r="H30" s="30">
        <v>377.777777777778</v>
      </c>
      <c r="I30" s="29">
        <v>29692.1333333333</v>
      </c>
      <c r="J30" s="29">
        <v>9361.51555555556</v>
      </c>
      <c r="K30" s="31">
        <f t="shared" si="0"/>
        <v>0.132941176470588</v>
      </c>
      <c r="L30" s="31">
        <f t="shared" si="1"/>
        <v>0.162668899955545</v>
      </c>
      <c r="M30" s="31">
        <f t="shared" si="2"/>
        <v>0.10237501190453</v>
      </c>
      <c r="N30" s="32">
        <v>0</v>
      </c>
    </row>
    <row r="31" spans="1:13">
      <c r="A31" s="28">
        <v>29</v>
      </c>
      <c r="B31" s="28">
        <v>726</v>
      </c>
      <c r="C31" s="37" t="s">
        <v>340</v>
      </c>
      <c r="D31" s="28">
        <v>5</v>
      </c>
      <c r="E31" s="28">
        <v>458</v>
      </c>
      <c r="F31" s="29">
        <v>37392.68</v>
      </c>
      <c r="G31" s="29">
        <v>10128.401098</v>
      </c>
      <c r="H31" s="30">
        <v>415.555555555556</v>
      </c>
      <c r="I31" s="29">
        <v>34542.2277777778</v>
      </c>
      <c r="J31" s="29">
        <v>8849.6111111111</v>
      </c>
      <c r="K31" s="31">
        <f t="shared" si="0"/>
        <v>0.102139037433154</v>
      </c>
      <c r="L31" s="31">
        <f t="shared" si="1"/>
        <v>0.0825207986167005</v>
      </c>
      <c r="M31" s="31">
        <f t="shared" si="2"/>
        <v>0.144502393476174</v>
      </c>
    </row>
    <row r="32" spans="1:14">
      <c r="A32" s="28">
        <v>30</v>
      </c>
      <c r="B32" s="28">
        <v>727</v>
      </c>
      <c r="C32" s="37" t="s">
        <v>346</v>
      </c>
      <c r="D32" s="28">
        <v>4</v>
      </c>
      <c r="E32" s="28">
        <v>258</v>
      </c>
      <c r="F32" s="29">
        <v>20676.19</v>
      </c>
      <c r="G32" s="29">
        <v>5744.194413</v>
      </c>
      <c r="H32" s="30">
        <v>257.777777777778</v>
      </c>
      <c r="I32" s="29">
        <v>15439.9244444444</v>
      </c>
      <c r="J32" s="29">
        <v>3725.88888888889</v>
      </c>
      <c r="K32" s="31">
        <f t="shared" si="0"/>
        <v>0.000862068965516383</v>
      </c>
      <c r="L32" s="31">
        <f t="shared" si="1"/>
        <v>0.339138029748566</v>
      </c>
      <c r="M32" s="31">
        <f t="shared" si="2"/>
        <v>0.541697722154295</v>
      </c>
      <c r="N32" s="32">
        <v>0</v>
      </c>
    </row>
    <row r="33" spans="1:13">
      <c r="A33" s="28">
        <v>31</v>
      </c>
      <c r="B33" s="28">
        <v>730</v>
      </c>
      <c r="C33" s="37" t="s">
        <v>55</v>
      </c>
      <c r="D33" s="28">
        <v>5</v>
      </c>
      <c r="E33" s="28">
        <v>526</v>
      </c>
      <c r="F33" s="29">
        <v>44771.53</v>
      </c>
      <c r="G33" s="29">
        <v>13791.710323</v>
      </c>
      <c r="H33" s="30">
        <v>540</v>
      </c>
      <c r="I33" s="29">
        <v>47410.8333333334</v>
      </c>
      <c r="J33" s="29">
        <v>12989.7111111111</v>
      </c>
      <c r="K33" s="31">
        <f t="shared" si="0"/>
        <v>-0.0259259259259259</v>
      </c>
      <c r="L33" s="31">
        <f t="shared" si="1"/>
        <v>-0.0556687817481954</v>
      </c>
      <c r="M33" s="31">
        <f t="shared" si="2"/>
        <v>0.0617411122563678</v>
      </c>
    </row>
    <row r="34" spans="1:13">
      <c r="A34" s="28">
        <v>32</v>
      </c>
      <c r="B34" s="28">
        <v>732</v>
      </c>
      <c r="C34" s="37" t="s">
        <v>133</v>
      </c>
      <c r="D34" s="28">
        <v>4</v>
      </c>
      <c r="E34" s="28">
        <v>198</v>
      </c>
      <c r="F34" s="29">
        <v>12168.15</v>
      </c>
      <c r="G34" s="29">
        <v>3736.320284</v>
      </c>
      <c r="H34" s="30">
        <v>195.111111111111</v>
      </c>
      <c r="I34" s="29">
        <v>14380.4755555556</v>
      </c>
      <c r="J34" s="29">
        <v>4436.06222222224</v>
      </c>
      <c r="K34" s="31">
        <f t="shared" si="0"/>
        <v>0.014806378132119</v>
      </c>
      <c r="L34" s="31">
        <f t="shared" si="1"/>
        <v>-0.153842308413849</v>
      </c>
      <c r="M34" s="31">
        <f t="shared" si="2"/>
        <v>-0.157739432670019</v>
      </c>
    </row>
    <row r="35" spans="1:14">
      <c r="A35" s="28">
        <v>33</v>
      </c>
      <c r="B35" s="28">
        <v>738</v>
      </c>
      <c r="C35" s="37" t="s">
        <v>63</v>
      </c>
      <c r="D35" s="28">
        <v>4</v>
      </c>
      <c r="E35" s="28">
        <v>222</v>
      </c>
      <c r="F35" s="29">
        <v>19526.21</v>
      </c>
      <c r="G35" s="29">
        <v>5949.344943</v>
      </c>
      <c r="H35" s="30">
        <v>201.777777777778</v>
      </c>
      <c r="I35" s="29">
        <v>14013.8977777778</v>
      </c>
      <c r="J35" s="29">
        <v>4375.89333333332</v>
      </c>
      <c r="K35" s="31">
        <f t="shared" si="0"/>
        <v>0.100220264317179</v>
      </c>
      <c r="L35" s="31">
        <f t="shared" si="1"/>
        <v>0.393346113239331</v>
      </c>
      <c r="M35" s="31">
        <f t="shared" si="2"/>
        <v>0.359572660896674</v>
      </c>
      <c r="N35" s="32">
        <v>56.0409866666667</v>
      </c>
    </row>
    <row r="36" spans="1:13">
      <c r="A36" s="28">
        <v>34</v>
      </c>
      <c r="B36" s="28">
        <v>743</v>
      </c>
      <c r="C36" s="37" t="s">
        <v>478</v>
      </c>
      <c r="D36" s="28">
        <v>4</v>
      </c>
      <c r="E36" s="28">
        <v>234</v>
      </c>
      <c r="F36" s="29">
        <v>17750.43</v>
      </c>
      <c r="G36" s="29">
        <v>5349.876824</v>
      </c>
      <c r="H36" s="30">
        <v>309.777777777778</v>
      </c>
      <c r="I36" s="29">
        <v>21213.7511111111</v>
      </c>
      <c r="J36" s="29">
        <v>5949.81777777776</v>
      </c>
      <c r="K36" s="31">
        <f t="shared" ref="K36:K76" si="3">(E36-H36)/H36</f>
        <v>-0.244619799139168</v>
      </c>
      <c r="L36" s="31">
        <f t="shared" ref="L36:L76" si="4">(F36-I36)/I36</f>
        <v>-0.163258307923539</v>
      </c>
      <c r="M36" s="31">
        <f t="shared" ref="M36:M76" si="5">(G36-J36)/J36</f>
        <v>-0.100833500484419</v>
      </c>
    </row>
    <row r="37" spans="1:14">
      <c r="A37" s="28">
        <v>35</v>
      </c>
      <c r="B37" s="28">
        <v>744</v>
      </c>
      <c r="C37" s="37" t="s">
        <v>256</v>
      </c>
      <c r="D37" s="28">
        <v>4</v>
      </c>
      <c r="E37" s="28">
        <v>423</v>
      </c>
      <c r="F37" s="29">
        <v>45339.08</v>
      </c>
      <c r="G37" s="29">
        <v>13321.663944</v>
      </c>
      <c r="H37" s="30">
        <v>304</v>
      </c>
      <c r="I37" s="29">
        <v>26860.84</v>
      </c>
      <c r="J37" s="29">
        <v>8325.36</v>
      </c>
      <c r="K37" s="31">
        <f t="shared" si="3"/>
        <v>0.391447368421053</v>
      </c>
      <c r="L37" s="31">
        <f t="shared" si="4"/>
        <v>0.687924875022524</v>
      </c>
      <c r="M37" s="31">
        <f t="shared" si="5"/>
        <v>0.60013067831301</v>
      </c>
      <c r="N37" s="32">
        <v>346.8114192</v>
      </c>
    </row>
    <row r="38" spans="1:13">
      <c r="A38" s="28">
        <v>36</v>
      </c>
      <c r="B38" s="28">
        <v>746</v>
      </c>
      <c r="C38" s="37" t="s">
        <v>140</v>
      </c>
      <c r="D38" s="28">
        <v>5</v>
      </c>
      <c r="E38" s="28">
        <v>488</v>
      </c>
      <c r="F38" s="29">
        <v>34127.03</v>
      </c>
      <c r="G38" s="29">
        <v>9913.048671</v>
      </c>
      <c r="H38" s="30">
        <v>438.333333333334</v>
      </c>
      <c r="I38" s="29">
        <v>32242.4222222222</v>
      </c>
      <c r="J38" s="29">
        <v>9617.73333333335</v>
      </c>
      <c r="K38" s="31">
        <f t="shared" si="3"/>
        <v>0.113307984790873</v>
      </c>
      <c r="L38" s="31">
        <f t="shared" si="4"/>
        <v>0.0584511847400498</v>
      </c>
      <c r="M38" s="31">
        <f t="shared" si="5"/>
        <v>0.0307052948373127</v>
      </c>
    </row>
    <row r="39" s="27" customFormat="1" spans="1:14">
      <c r="A39" s="38">
        <v>37</v>
      </c>
      <c r="B39" s="38">
        <v>747</v>
      </c>
      <c r="C39" s="39" t="s">
        <v>262</v>
      </c>
      <c r="D39" s="38">
        <v>5</v>
      </c>
      <c r="E39" s="38">
        <v>306</v>
      </c>
      <c r="F39" s="32">
        <v>36800.56</v>
      </c>
      <c r="G39" s="32">
        <v>8048.928788</v>
      </c>
      <c r="H39" s="40">
        <v>340</v>
      </c>
      <c r="I39" s="32">
        <v>34464.9722222223</v>
      </c>
      <c r="J39" s="32">
        <v>7258.16666666665</v>
      </c>
      <c r="K39" s="43">
        <f t="shared" si="3"/>
        <v>-0.1</v>
      </c>
      <c r="L39" s="43">
        <f t="shared" si="4"/>
        <v>0.0677670001507142</v>
      </c>
      <c r="M39" s="43">
        <f t="shared" si="5"/>
        <v>0.108947914487132</v>
      </c>
      <c r="N39" s="32">
        <v>0</v>
      </c>
    </row>
    <row r="40" spans="1:13">
      <c r="A40" s="28">
        <v>38</v>
      </c>
      <c r="B40" s="28">
        <v>748</v>
      </c>
      <c r="C40" s="37" t="s">
        <v>150</v>
      </c>
      <c r="D40" s="28">
        <v>4</v>
      </c>
      <c r="E40" s="28">
        <v>251</v>
      </c>
      <c r="F40" s="29">
        <v>20419.03</v>
      </c>
      <c r="G40" s="29">
        <v>6038.053971</v>
      </c>
      <c r="H40" s="30">
        <v>271.111111111111</v>
      </c>
      <c r="I40" s="29">
        <v>23129.0888888889</v>
      </c>
      <c r="J40" s="29">
        <v>6392.60444444444</v>
      </c>
      <c r="K40" s="31">
        <f t="shared" si="3"/>
        <v>-0.074180327868852</v>
      </c>
      <c r="L40" s="31">
        <f t="shared" si="4"/>
        <v>-0.117171017929323</v>
      </c>
      <c r="M40" s="31">
        <f t="shared" si="5"/>
        <v>-0.0554626015930902</v>
      </c>
    </row>
    <row r="41" spans="1:13">
      <c r="A41" s="28">
        <v>39</v>
      </c>
      <c r="B41" s="28">
        <v>753</v>
      </c>
      <c r="C41" s="37" t="s">
        <v>268</v>
      </c>
      <c r="D41" s="28">
        <v>4</v>
      </c>
      <c r="E41" s="28">
        <v>97</v>
      </c>
      <c r="F41" s="29">
        <v>6039.84</v>
      </c>
      <c r="G41" s="29">
        <v>1716.701518</v>
      </c>
      <c r="H41" s="30">
        <v>122.222222222222</v>
      </c>
      <c r="I41" s="29">
        <v>6749.44888888888</v>
      </c>
      <c r="J41" s="29">
        <v>2259.6</v>
      </c>
      <c r="K41" s="31">
        <f t="shared" si="3"/>
        <v>-0.206363636363635</v>
      </c>
      <c r="L41" s="31">
        <f t="shared" si="4"/>
        <v>-0.10513582672758</v>
      </c>
      <c r="M41" s="31">
        <f t="shared" si="5"/>
        <v>-0.240263091697646</v>
      </c>
    </row>
    <row r="42" spans="1:14">
      <c r="A42" s="28">
        <v>40</v>
      </c>
      <c r="B42" s="28">
        <v>754</v>
      </c>
      <c r="C42" s="37" t="s">
        <v>68</v>
      </c>
      <c r="D42" s="28">
        <v>4</v>
      </c>
      <c r="E42" s="28">
        <v>269</v>
      </c>
      <c r="F42" s="29">
        <v>17781.69</v>
      </c>
      <c r="G42" s="29">
        <v>5347.664222</v>
      </c>
      <c r="H42" s="30">
        <v>219.555555555556</v>
      </c>
      <c r="I42" s="29">
        <v>13346.9866666667</v>
      </c>
      <c r="J42" s="29">
        <v>4369.63555555556</v>
      </c>
      <c r="K42" s="31">
        <f t="shared" si="3"/>
        <v>0.225202429149795</v>
      </c>
      <c r="L42" s="31">
        <f t="shared" si="4"/>
        <v>0.332262513186494</v>
      </c>
      <c r="M42" s="31">
        <f t="shared" si="5"/>
        <v>0.223823853044443</v>
      </c>
      <c r="N42" s="32">
        <v>0</v>
      </c>
    </row>
    <row r="43" spans="1:13">
      <c r="A43" s="28">
        <v>41</v>
      </c>
      <c r="B43" s="28">
        <v>102479</v>
      </c>
      <c r="C43" s="37" t="s">
        <v>274</v>
      </c>
      <c r="D43" s="28">
        <v>4</v>
      </c>
      <c r="E43" s="28">
        <v>280</v>
      </c>
      <c r="F43" s="29">
        <v>16542.19</v>
      </c>
      <c r="G43" s="29">
        <v>5247.533059</v>
      </c>
      <c r="H43" s="30">
        <v>244.444444444444</v>
      </c>
      <c r="I43" s="29">
        <v>15641.2888888889</v>
      </c>
      <c r="J43" s="29">
        <v>5216.37777777776</v>
      </c>
      <c r="K43" s="31">
        <f t="shared" si="3"/>
        <v>0.145454545454548</v>
      </c>
      <c r="L43" s="31">
        <f t="shared" si="4"/>
        <v>0.0575976262257436</v>
      </c>
      <c r="M43" s="31">
        <f t="shared" si="5"/>
        <v>0.00597258913167008</v>
      </c>
    </row>
    <row r="44" spans="1:14">
      <c r="A44" s="28">
        <v>42</v>
      </c>
      <c r="B44" s="28">
        <v>102565</v>
      </c>
      <c r="C44" s="37" t="s">
        <v>352</v>
      </c>
      <c r="D44" s="28">
        <v>9</v>
      </c>
      <c r="E44" s="28">
        <v>787</v>
      </c>
      <c r="F44" s="29">
        <v>48053.27</v>
      </c>
      <c r="G44" s="29">
        <v>13188.795925</v>
      </c>
      <c r="H44" s="30">
        <v>665</v>
      </c>
      <c r="I44" s="29">
        <v>36164.56</v>
      </c>
      <c r="J44" s="29">
        <v>12542.03</v>
      </c>
      <c r="K44" s="31">
        <f t="shared" si="3"/>
        <v>0.183458646616541</v>
      </c>
      <c r="L44" s="31">
        <f t="shared" si="4"/>
        <v>0.328739240847946</v>
      </c>
      <c r="M44" s="31">
        <f t="shared" si="5"/>
        <v>0.0515678821530486</v>
      </c>
      <c r="N44" s="32">
        <v>95.6205846222222</v>
      </c>
    </row>
    <row r="45" spans="1:14">
      <c r="A45" s="28">
        <v>43</v>
      </c>
      <c r="B45" s="28">
        <v>103199</v>
      </c>
      <c r="C45" s="37" t="s">
        <v>280</v>
      </c>
      <c r="D45" s="28">
        <v>4</v>
      </c>
      <c r="E45" s="28">
        <v>358</v>
      </c>
      <c r="F45" s="29">
        <v>18421.77</v>
      </c>
      <c r="G45" s="29">
        <v>5819.836674</v>
      </c>
      <c r="H45" s="30">
        <v>302.666666666667</v>
      </c>
      <c r="I45" s="29">
        <v>16467.8755555556</v>
      </c>
      <c r="J45" s="29">
        <v>5090.81333333332</v>
      </c>
      <c r="K45" s="31">
        <f t="shared" si="3"/>
        <v>0.18281938325991</v>
      </c>
      <c r="L45" s="31">
        <f t="shared" si="4"/>
        <v>0.118648846832294</v>
      </c>
      <c r="M45" s="31">
        <f t="shared" si="5"/>
        <v>0.143203706938776</v>
      </c>
      <c r="N45" s="32">
        <v>0</v>
      </c>
    </row>
    <row r="46" spans="1:13">
      <c r="A46" s="28">
        <v>44</v>
      </c>
      <c r="B46" s="28">
        <v>104428</v>
      </c>
      <c r="C46" s="37" t="s">
        <v>74</v>
      </c>
      <c r="D46" s="28">
        <v>5</v>
      </c>
      <c r="E46" s="28">
        <v>371</v>
      </c>
      <c r="F46" s="29">
        <v>23592.25</v>
      </c>
      <c r="G46" s="29">
        <v>6326.419923</v>
      </c>
      <c r="H46" s="30">
        <v>331.666666666667</v>
      </c>
      <c r="I46" s="29">
        <v>25356.7333333334</v>
      </c>
      <c r="J46" s="29">
        <v>7443.4722222222</v>
      </c>
      <c r="K46" s="31">
        <f t="shared" si="3"/>
        <v>0.118592964824119</v>
      </c>
      <c r="L46" s="31">
        <f t="shared" si="4"/>
        <v>-0.0695863820523698</v>
      </c>
      <c r="M46" s="31">
        <f t="shared" si="5"/>
        <v>-0.150071400264957</v>
      </c>
    </row>
    <row r="47" spans="1:14">
      <c r="A47" s="28">
        <v>45</v>
      </c>
      <c r="B47" s="28">
        <v>104430</v>
      </c>
      <c r="C47" s="37" t="s">
        <v>513</v>
      </c>
      <c r="D47" s="28">
        <v>4</v>
      </c>
      <c r="E47" s="28">
        <v>259</v>
      </c>
      <c r="F47" s="29">
        <v>19458.22</v>
      </c>
      <c r="G47" s="29">
        <v>4135.178691</v>
      </c>
      <c r="H47" s="30">
        <v>248.444444444444</v>
      </c>
      <c r="I47" s="29">
        <v>14458.7466666667</v>
      </c>
      <c r="J47" s="29">
        <v>4535.61333333332</v>
      </c>
      <c r="K47" s="31">
        <f t="shared" si="3"/>
        <v>0.0424865831842595</v>
      </c>
      <c r="L47" s="31">
        <f t="shared" si="4"/>
        <v>0.345775014155212</v>
      </c>
      <c r="M47" s="31">
        <f t="shared" si="5"/>
        <v>-0.0882867680519477</v>
      </c>
      <c r="N47" s="32">
        <v>0</v>
      </c>
    </row>
    <row r="48" s="27" customFormat="1" spans="1:14">
      <c r="A48" s="38">
        <v>46</v>
      </c>
      <c r="B48" s="38">
        <v>104533</v>
      </c>
      <c r="C48" s="39" t="s">
        <v>155</v>
      </c>
      <c r="D48" s="38">
        <v>4</v>
      </c>
      <c r="E48" s="38">
        <v>183</v>
      </c>
      <c r="F48" s="32">
        <v>15229.94</v>
      </c>
      <c r="G48" s="32">
        <v>4662.967278</v>
      </c>
      <c r="H48" s="40">
        <v>195.111111111111</v>
      </c>
      <c r="I48" s="32">
        <v>12411.4888888889</v>
      </c>
      <c r="J48" s="32">
        <v>3987.32444444444</v>
      </c>
      <c r="K48" s="43">
        <f t="shared" si="3"/>
        <v>-0.062072892938496</v>
      </c>
      <c r="L48" s="43">
        <f t="shared" si="4"/>
        <v>0.227084045785535</v>
      </c>
      <c r="M48" s="43">
        <f t="shared" si="5"/>
        <v>0.169447669225146</v>
      </c>
      <c r="N48" s="32">
        <v>0</v>
      </c>
    </row>
    <row r="49" spans="1:13">
      <c r="A49" s="28">
        <v>47</v>
      </c>
      <c r="B49" s="28">
        <v>104838</v>
      </c>
      <c r="C49" s="37" t="s">
        <v>80</v>
      </c>
      <c r="D49" s="28">
        <v>4</v>
      </c>
      <c r="E49" s="28">
        <v>208</v>
      </c>
      <c r="F49" s="29">
        <v>13659.32</v>
      </c>
      <c r="G49" s="29">
        <v>3851.281627</v>
      </c>
      <c r="H49" s="30">
        <v>224</v>
      </c>
      <c r="I49" s="29">
        <v>14502.8622222222</v>
      </c>
      <c r="J49" s="29">
        <v>3611.02222222222</v>
      </c>
      <c r="K49" s="31">
        <f t="shared" si="3"/>
        <v>-0.0714285714285714</v>
      </c>
      <c r="L49" s="31">
        <f t="shared" si="4"/>
        <v>-0.0581638444395943</v>
      </c>
      <c r="M49" s="31">
        <f t="shared" si="5"/>
        <v>0.0665350114156662</v>
      </c>
    </row>
    <row r="50" spans="1:14">
      <c r="A50" s="28">
        <v>48</v>
      </c>
      <c r="B50" s="28">
        <v>105267</v>
      </c>
      <c r="C50" s="37" t="s">
        <v>356</v>
      </c>
      <c r="D50" s="28">
        <v>4</v>
      </c>
      <c r="E50" s="28">
        <v>427</v>
      </c>
      <c r="F50" s="29">
        <v>32358.56</v>
      </c>
      <c r="G50" s="29">
        <v>9810.732805</v>
      </c>
      <c r="H50" s="30">
        <v>330.666666666667</v>
      </c>
      <c r="I50" s="29">
        <v>25933.9777777778</v>
      </c>
      <c r="J50" s="29">
        <v>8362.53333333332</v>
      </c>
      <c r="K50" s="31">
        <f t="shared" si="3"/>
        <v>0.291330645161289</v>
      </c>
      <c r="L50" s="31">
        <f t="shared" si="4"/>
        <v>0.247728376929792</v>
      </c>
      <c r="M50" s="31">
        <f t="shared" si="5"/>
        <v>0.173177123957654</v>
      </c>
      <c r="N50" s="32">
        <v>0</v>
      </c>
    </row>
    <row r="51" spans="1:14">
      <c r="A51" s="28">
        <v>49</v>
      </c>
      <c r="B51" s="28">
        <v>105396</v>
      </c>
      <c r="C51" s="37" t="s">
        <v>286</v>
      </c>
      <c r="D51" s="28">
        <v>5</v>
      </c>
      <c r="E51" s="28">
        <v>289</v>
      </c>
      <c r="F51" s="29">
        <v>15256.03</v>
      </c>
      <c r="G51" s="29">
        <v>5517.187656</v>
      </c>
      <c r="H51" s="30">
        <v>199.444444444445</v>
      </c>
      <c r="I51" s="29">
        <v>10071.2833333334</v>
      </c>
      <c r="J51" s="29">
        <v>3770.52777777778</v>
      </c>
      <c r="K51" s="31">
        <f t="shared" si="3"/>
        <v>0.449025069637879</v>
      </c>
      <c r="L51" s="31">
        <f t="shared" si="4"/>
        <v>0.514804965272539</v>
      </c>
      <c r="M51" s="31">
        <f t="shared" si="5"/>
        <v>0.46324015659464</v>
      </c>
      <c r="N51" s="32">
        <v>137.039024333333</v>
      </c>
    </row>
    <row r="52" spans="1:14">
      <c r="A52" s="28">
        <v>50</v>
      </c>
      <c r="B52" s="28">
        <v>105751</v>
      </c>
      <c r="C52" s="37" t="s">
        <v>484</v>
      </c>
      <c r="D52" s="28">
        <v>4</v>
      </c>
      <c r="E52" s="28">
        <v>337</v>
      </c>
      <c r="F52" s="29">
        <v>31351.34</v>
      </c>
      <c r="G52" s="29">
        <v>9167.870453</v>
      </c>
      <c r="H52" s="30">
        <v>353.333333333333</v>
      </c>
      <c r="I52" s="29">
        <v>26156.52</v>
      </c>
      <c r="J52" s="29">
        <v>8160.87111111112</v>
      </c>
      <c r="K52" s="31">
        <f t="shared" si="3"/>
        <v>-0.0462264150943386</v>
      </c>
      <c r="L52" s="31">
        <f t="shared" si="4"/>
        <v>0.198605166130663</v>
      </c>
      <c r="M52" s="31">
        <f t="shared" si="5"/>
        <v>0.123393609355972</v>
      </c>
      <c r="N52" s="32">
        <v>0</v>
      </c>
    </row>
    <row r="53" spans="1:14">
      <c r="A53" s="28">
        <v>51</v>
      </c>
      <c r="B53" s="28">
        <v>106568</v>
      </c>
      <c r="C53" s="37" t="s">
        <v>489</v>
      </c>
      <c r="D53" s="28">
        <v>4</v>
      </c>
      <c r="E53" s="28">
        <v>167</v>
      </c>
      <c r="F53" s="29">
        <v>10648.69</v>
      </c>
      <c r="G53" s="29">
        <v>2993.439282</v>
      </c>
      <c r="H53" s="30">
        <v>159.111111111111</v>
      </c>
      <c r="I53" s="29">
        <v>8906.82222222224</v>
      </c>
      <c r="J53" s="29">
        <v>2777.81333333333</v>
      </c>
      <c r="K53" s="31">
        <f t="shared" si="3"/>
        <v>0.0495810055865929</v>
      </c>
      <c r="L53" s="31">
        <f t="shared" si="4"/>
        <v>0.195565571459578</v>
      </c>
      <c r="M53" s="31">
        <f t="shared" si="5"/>
        <v>0.0776243479283478</v>
      </c>
      <c r="N53" s="32">
        <v>10.3848951666667</v>
      </c>
    </row>
    <row r="54" spans="1:13">
      <c r="A54" s="28">
        <v>52</v>
      </c>
      <c r="B54" s="28">
        <v>107728</v>
      </c>
      <c r="C54" s="37" t="s">
        <v>160</v>
      </c>
      <c r="D54" s="28">
        <v>4</v>
      </c>
      <c r="E54" s="28">
        <v>239</v>
      </c>
      <c r="F54" s="29">
        <v>18709.36</v>
      </c>
      <c r="G54" s="29">
        <v>5186.927071</v>
      </c>
      <c r="H54" s="30">
        <v>224.444444444444</v>
      </c>
      <c r="I54" s="29">
        <v>19113.5066666667</v>
      </c>
      <c r="J54" s="29">
        <v>4814.90222222224</v>
      </c>
      <c r="K54" s="31">
        <f t="shared" si="3"/>
        <v>0.0648514851485169</v>
      </c>
      <c r="L54" s="31">
        <f t="shared" si="4"/>
        <v>-0.0211445588564613</v>
      </c>
      <c r="M54" s="31">
        <f t="shared" si="5"/>
        <v>0.0772652966992251</v>
      </c>
    </row>
    <row r="55" spans="1:14">
      <c r="A55" s="28">
        <v>53</v>
      </c>
      <c r="B55" s="28">
        <v>111064</v>
      </c>
      <c r="C55" s="37" t="s">
        <v>166</v>
      </c>
      <c r="D55" s="28">
        <v>4</v>
      </c>
      <c r="E55" s="28">
        <v>107</v>
      </c>
      <c r="F55" s="29">
        <v>5098.78</v>
      </c>
      <c r="G55" s="29">
        <v>-513.127261</v>
      </c>
      <c r="H55" s="30">
        <v>92</v>
      </c>
      <c r="I55" s="29">
        <v>3930.48888888889</v>
      </c>
      <c r="J55" s="29">
        <v>1124.33777777778</v>
      </c>
      <c r="K55" s="31">
        <f t="shared" si="3"/>
        <v>0.16304347826087</v>
      </c>
      <c r="L55" s="31">
        <f t="shared" si="4"/>
        <v>0.297238115699488</v>
      </c>
      <c r="M55" s="31">
        <f t="shared" si="5"/>
        <v>-1.45638176635333</v>
      </c>
      <c r="N55" s="32">
        <v>2.74058311111111</v>
      </c>
    </row>
    <row r="56" spans="1:13">
      <c r="A56" s="28">
        <v>54</v>
      </c>
      <c r="B56" s="28">
        <v>111219</v>
      </c>
      <c r="C56" s="37" t="s">
        <v>364</v>
      </c>
      <c r="D56" s="28">
        <v>4</v>
      </c>
      <c r="E56" s="28">
        <v>330</v>
      </c>
      <c r="F56" s="29">
        <v>26996.14</v>
      </c>
      <c r="G56" s="29">
        <v>7898.141528</v>
      </c>
      <c r="H56" s="30">
        <v>252</v>
      </c>
      <c r="I56" s="29">
        <v>23642.3377777778</v>
      </c>
      <c r="J56" s="29">
        <v>6287.44444444444</v>
      </c>
      <c r="K56" s="31">
        <f t="shared" si="3"/>
        <v>0.30952380952381</v>
      </c>
      <c r="L56" s="31">
        <f t="shared" si="4"/>
        <v>0.141855778127599</v>
      </c>
      <c r="M56" s="31">
        <f t="shared" si="5"/>
        <v>0.256176749995583</v>
      </c>
    </row>
    <row r="57" spans="1:14">
      <c r="A57" s="28">
        <v>55</v>
      </c>
      <c r="B57" s="28">
        <v>113023</v>
      </c>
      <c r="C57" s="37" t="s">
        <v>292</v>
      </c>
      <c r="D57" s="28">
        <v>7</v>
      </c>
      <c r="E57" s="28">
        <v>204</v>
      </c>
      <c r="F57" s="29">
        <v>7403.61</v>
      </c>
      <c r="G57" s="29">
        <v>986.30975</v>
      </c>
      <c r="H57" s="30">
        <v>200.666666666667</v>
      </c>
      <c r="I57" s="29">
        <v>8789.20777777777</v>
      </c>
      <c r="J57" s="29">
        <v>2084.82555555555</v>
      </c>
      <c r="K57" s="31">
        <f t="shared" si="3"/>
        <v>0.0166112956810614</v>
      </c>
      <c r="L57" s="31">
        <f t="shared" si="4"/>
        <v>-0.157647630231368</v>
      </c>
      <c r="M57" s="31">
        <f t="shared" si="5"/>
        <v>-0.5269101784695</v>
      </c>
      <c r="N57" s="32">
        <v>0</v>
      </c>
    </row>
    <row r="58" spans="1:13">
      <c r="A58" s="28">
        <v>56</v>
      </c>
      <c r="B58" s="28">
        <v>116773</v>
      </c>
      <c r="C58" s="37" t="s">
        <v>369</v>
      </c>
      <c r="D58" s="28">
        <v>8</v>
      </c>
      <c r="E58" s="28">
        <v>406</v>
      </c>
      <c r="F58" s="29">
        <v>20283.58</v>
      </c>
      <c r="G58" s="29">
        <v>6162.201617</v>
      </c>
      <c r="H58" s="30">
        <v>429.333333333334</v>
      </c>
      <c r="I58" s="29">
        <v>27729.5022222222</v>
      </c>
      <c r="J58" s="29">
        <v>6491.98222222222</v>
      </c>
      <c r="K58" s="31">
        <f t="shared" si="3"/>
        <v>-0.054347826086958</v>
      </c>
      <c r="L58" s="31">
        <f t="shared" si="4"/>
        <v>-0.268519866045597</v>
      </c>
      <c r="M58" s="31">
        <f t="shared" si="5"/>
        <v>-0.0507981374461213</v>
      </c>
    </row>
    <row r="59" s="27" customFormat="1" spans="1:14">
      <c r="A59" s="38">
        <v>57</v>
      </c>
      <c r="B59" s="38">
        <v>117184</v>
      </c>
      <c r="C59" s="39" t="s">
        <v>304</v>
      </c>
      <c r="D59" s="38">
        <v>4</v>
      </c>
      <c r="E59" s="38">
        <v>369</v>
      </c>
      <c r="F59" s="32">
        <v>27496.05</v>
      </c>
      <c r="G59" s="32">
        <v>8040.516799</v>
      </c>
      <c r="H59" s="40">
        <v>380</v>
      </c>
      <c r="I59" s="32">
        <v>22715.4222222222</v>
      </c>
      <c r="J59" s="32">
        <v>8061.58666666668</v>
      </c>
      <c r="K59" s="43">
        <f t="shared" si="3"/>
        <v>-0.0289473684210526</v>
      </c>
      <c r="L59" s="43">
        <f t="shared" si="4"/>
        <v>0.210457359366227</v>
      </c>
      <c r="M59" s="43">
        <f t="shared" si="5"/>
        <v>-0.00261361299430051</v>
      </c>
      <c r="N59" s="32">
        <v>0</v>
      </c>
    </row>
    <row r="60" spans="1:13">
      <c r="A60" s="28">
        <v>58</v>
      </c>
      <c r="B60" s="28">
        <v>117310</v>
      </c>
      <c r="C60" s="37" t="s">
        <v>309</v>
      </c>
      <c r="D60" s="28">
        <v>8</v>
      </c>
      <c r="E60" s="28">
        <v>473</v>
      </c>
      <c r="F60" s="29">
        <v>35077.94</v>
      </c>
      <c r="G60" s="29">
        <v>8965.561045</v>
      </c>
      <c r="H60" s="30">
        <v>441.777777777778</v>
      </c>
      <c r="I60" s="29">
        <v>35417.7777777778</v>
      </c>
      <c r="J60" s="29">
        <v>10639.9733333334</v>
      </c>
      <c r="K60" s="31">
        <f t="shared" si="3"/>
        <v>0.070674044265593</v>
      </c>
      <c r="L60" s="31">
        <f t="shared" si="4"/>
        <v>-0.00959511858451563</v>
      </c>
      <c r="M60" s="31">
        <f t="shared" si="5"/>
        <v>-0.157369970382137</v>
      </c>
    </row>
    <row r="61" spans="1:14">
      <c r="A61" s="28">
        <v>59</v>
      </c>
      <c r="B61" s="28">
        <v>117491</v>
      </c>
      <c r="C61" s="37" t="s">
        <v>377</v>
      </c>
      <c r="D61" s="28">
        <v>8</v>
      </c>
      <c r="E61" s="28">
        <v>544</v>
      </c>
      <c r="F61" s="29">
        <v>72826.59</v>
      </c>
      <c r="G61" s="29">
        <v>11937.264756</v>
      </c>
      <c r="H61" s="30">
        <v>350.222222222222</v>
      </c>
      <c r="I61" s="29">
        <v>51907.8755555555</v>
      </c>
      <c r="J61" s="29">
        <v>7952.70222222222</v>
      </c>
      <c r="K61" s="31">
        <f t="shared" si="3"/>
        <v>0.553299492385788</v>
      </c>
      <c r="L61" s="31">
        <f t="shared" si="4"/>
        <v>0.402996929089417</v>
      </c>
      <c r="M61" s="31">
        <f t="shared" si="5"/>
        <v>0.5010325323943</v>
      </c>
      <c r="N61" s="32">
        <v>283.183524888889</v>
      </c>
    </row>
    <row r="62" spans="1:13">
      <c r="A62" s="28">
        <v>60</v>
      </c>
      <c r="B62" s="28">
        <v>117637</v>
      </c>
      <c r="C62" s="37" t="s">
        <v>173</v>
      </c>
      <c r="D62" s="28">
        <v>8</v>
      </c>
      <c r="E62" s="28">
        <v>303</v>
      </c>
      <c r="F62" s="29">
        <v>23212.72</v>
      </c>
      <c r="G62" s="29">
        <v>5381.934526</v>
      </c>
      <c r="H62" s="30">
        <v>350.222222222222</v>
      </c>
      <c r="I62" s="29">
        <v>23505.8666666666</v>
      </c>
      <c r="J62" s="29">
        <v>5815.15555555556</v>
      </c>
      <c r="K62" s="31">
        <f t="shared" si="3"/>
        <v>-0.13483502538071</v>
      </c>
      <c r="L62" s="31">
        <f t="shared" si="4"/>
        <v>-0.0124712128603327</v>
      </c>
      <c r="M62" s="31">
        <f t="shared" si="5"/>
        <v>-0.0744986140812137</v>
      </c>
    </row>
    <row r="63" spans="1:13">
      <c r="A63" s="28">
        <v>61</v>
      </c>
      <c r="B63" s="28">
        <v>117923</v>
      </c>
      <c r="C63" s="37" t="s">
        <v>181</v>
      </c>
      <c r="D63" s="28">
        <v>8</v>
      </c>
      <c r="E63" s="28">
        <v>308</v>
      </c>
      <c r="F63" s="29">
        <v>21917.49</v>
      </c>
      <c r="G63" s="29">
        <v>5587.239455</v>
      </c>
      <c r="H63" s="30">
        <v>333.333333333334</v>
      </c>
      <c r="I63" s="29">
        <v>22894.9422222222</v>
      </c>
      <c r="J63" s="29">
        <v>6131.78666666667</v>
      </c>
      <c r="K63" s="31">
        <f t="shared" si="3"/>
        <v>-0.0760000000000018</v>
      </c>
      <c r="L63" s="31">
        <f t="shared" si="4"/>
        <v>-0.0426929324710619</v>
      </c>
      <c r="M63" s="31">
        <f t="shared" si="5"/>
        <v>-0.0888072663432522</v>
      </c>
    </row>
    <row r="64" spans="1:14">
      <c r="A64" s="28">
        <v>62</v>
      </c>
      <c r="B64" s="28">
        <v>118074</v>
      </c>
      <c r="C64" s="37" t="s">
        <v>493</v>
      </c>
      <c r="D64" s="28">
        <v>7</v>
      </c>
      <c r="E64" s="28">
        <v>680</v>
      </c>
      <c r="F64" s="29">
        <v>38719.47</v>
      </c>
      <c r="G64" s="29">
        <v>11969.536543</v>
      </c>
      <c r="H64" s="30">
        <v>623.777777777778</v>
      </c>
      <c r="I64" s="29">
        <v>32108.7822222222</v>
      </c>
      <c r="J64" s="29">
        <v>9934.57111111108</v>
      </c>
      <c r="K64" s="31">
        <f t="shared" si="3"/>
        <v>0.0901318133238328</v>
      </c>
      <c r="L64" s="31">
        <f t="shared" si="4"/>
        <v>0.205884101490545</v>
      </c>
      <c r="M64" s="31">
        <f t="shared" si="5"/>
        <v>0.204836767398339</v>
      </c>
      <c r="N64" s="32">
        <v>307.446682666667</v>
      </c>
    </row>
    <row r="65" spans="1:14">
      <c r="A65" s="28">
        <v>63</v>
      </c>
      <c r="B65" s="28">
        <v>118151</v>
      </c>
      <c r="C65" s="37" t="s">
        <v>386</v>
      </c>
      <c r="D65" s="28">
        <v>8</v>
      </c>
      <c r="E65" s="28">
        <v>377</v>
      </c>
      <c r="F65" s="29">
        <v>25746.83</v>
      </c>
      <c r="G65" s="29">
        <v>4792.523469</v>
      </c>
      <c r="H65" s="30">
        <v>384.888888888889</v>
      </c>
      <c r="I65" s="29">
        <v>21220.8444444445</v>
      </c>
      <c r="J65" s="29">
        <v>5091.35111111111</v>
      </c>
      <c r="K65" s="31">
        <f t="shared" si="3"/>
        <v>-0.0204965357967671</v>
      </c>
      <c r="L65" s="31">
        <f t="shared" si="4"/>
        <v>0.213280181540579</v>
      </c>
      <c r="M65" s="31">
        <f t="shared" si="5"/>
        <v>-0.0586931907836731</v>
      </c>
      <c r="N65" s="32">
        <v>0</v>
      </c>
    </row>
    <row r="66" spans="1:14">
      <c r="A66" s="28">
        <v>64</v>
      </c>
      <c r="B66" s="28">
        <v>118758</v>
      </c>
      <c r="C66" s="37" t="s">
        <v>499</v>
      </c>
      <c r="D66" s="28">
        <v>8</v>
      </c>
      <c r="E66" s="28">
        <v>266</v>
      </c>
      <c r="F66" s="29">
        <v>19286.02</v>
      </c>
      <c r="G66" s="29">
        <v>4690.530314</v>
      </c>
      <c r="H66" s="30">
        <v>236.444444444445</v>
      </c>
      <c r="I66" s="29">
        <v>15171.2711111111</v>
      </c>
      <c r="J66" s="29">
        <v>4586.99555555555</v>
      </c>
      <c r="K66" s="31">
        <f t="shared" si="3"/>
        <v>0.124999999999997</v>
      </c>
      <c r="L66" s="31">
        <f t="shared" si="4"/>
        <v>0.271219784997142</v>
      </c>
      <c r="M66" s="31">
        <f t="shared" si="5"/>
        <v>0.0225713666365021</v>
      </c>
      <c r="N66" s="32">
        <v>19.0807745555556</v>
      </c>
    </row>
    <row r="67" spans="1:14">
      <c r="A67" s="28">
        <v>65</v>
      </c>
      <c r="B67" s="28">
        <v>118951</v>
      </c>
      <c r="C67" s="37" t="s">
        <v>395</v>
      </c>
      <c r="D67" s="28">
        <v>9</v>
      </c>
      <c r="E67" s="28">
        <v>622</v>
      </c>
      <c r="F67" s="29">
        <v>31211.23</v>
      </c>
      <c r="G67" s="29">
        <v>7992.848665</v>
      </c>
      <c r="H67" s="30">
        <v>466</v>
      </c>
      <c r="I67" s="29">
        <v>25704.39</v>
      </c>
      <c r="J67" s="29">
        <v>6622.82</v>
      </c>
      <c r="K67" s="31">
        <f t="shared" si="3"/>
        <v>0.334763948497854</v>
      </c>
      <c r="L67" s="31">
        <f t="shared" si="4"/>
        <v>0.214237334556471</v>
      </c>
      <c r="M67" s="31">
        <f t="shared" si="5"/>
        <v>0.206864849867579</v>
      </c>
      <c r="N67" s="32">
        <v>121.228231822222</v>
      </c>
    </row>
    <row r="68" spans="1:13">
      <c r="A68" s="28">
        <v>66</v>
      </c>
      <c r="B68" s="28">
        <v>119262</v>
      </c>
      <c r="C68" s="37" t="s">
        <v>313</v>
      </c>
      <c r="D68" s="28">
        <v>8</v>
      </c>
      <c r="E68" s="28">
        <v>269</v>
      </c>
      <c r="F68" s="29">
        <v>13920.78</v>
      </c>
      <c r="G68" s="29">
        <v>4602.433577</v>
      </c>
      <c r="H68" s="30">
        <v>257.777777777778</v>
      </c>
      <c r="I68" s="29">
        <v>16211.7333333334</v>
      </c>
      <c r="J68" s="29">
        <v>5011.86666666666</v>
      </c>
      <c r="K68" s="31">
        <f t="shared" si="3"/>
        <v>0.0435344827586198</v>
      </c>
      <c r="L68" s="31">
        <f t="shared" si="4"/>
        <v>-0.141314521169856</v>
      </c>
      <c r="M68" s="31">
        <f t="shared" si="5"/>
        <v>-0.0816927338450067</v>
      </c>
    </row>
    <row r="69" spans="1:13">
      <c r="A69" s="28">
        <v>67</v>
      </c>
      <c r="B69" s="28">
        <v>119263</v>
      </c>
      <c r="C69" s="37" t="s">
        <v>405</v>
      </c>
      <c r="D69" s="28">
        <v>8</v>
      </c>
      <c r="E69" s="28">
        <v>492</v>
      </c>
      <c r="F69" s="29">
        <v>24199.86</v>
      </c>
      <c r="G69" s="29">
        <v>6050.277075</v>
      </c>
      <c r="H69" s="30">
        <v>456</v>
      </c>
      <c r="I69" s="29">
        <v>25179.4577777778</v>
      </c>
      <c r="J69" s="29">
        <v>6178.20444444445</v>
      </c>
      <c r="K69" s="31">
        <f t="shared" si="3"/>
        <v>0.0789473684210526</v>
      </c>
      <c r="L69" s="31">
        <f t="shared" si="4"/>
        <v>-0.0389046414908245</v>
      </c>
      <c r="M69" s="31">
        <f t="shared" si="5"/>
        <v>-0.0207062376447391</v>
      </c>
    </row>
    <row r="70" spans="1:14">
      <c r="A70" s="28">
        <v>68</v>
      </c>
      <c r="B70" s="28">
        <v>119622</v>
      </c>
      <c r="C70" s="37" t="s">
        <v>413</v>
      </c>
      <c r="D70" s="28">
        <v>8</v>
      </c>
      <c r="E70" s="28">
        <v>133</v>
      </c>
      <c r="F70" s="29">
        <v>7463.37</v>
      </c>
      <c r="G70" s="29">
        <v>1754.999943</v>
      </c>
      <c r="H70" s="30">
        <v>140.444444444445</v>
      </c>
      <c r="I70" s="29">
        <v>4236.88</v>
      </c>
      <c r="J70" s="29">
        <v>1153.37777777778</v>
      </c>
      <c r="K70" s="31">
        <f t="shared" si="3"/>
        <v>-0.0530063291139278</v>
      </c>
      <c r="L70" s="31">
        <f t="shared" si="4"/>
        <v>0.761524990087045</v>
      </c>
      <c r="M70" s="31">
        <f t="shared" si="5"/>
        <v>0.521617614639125</v>
      </c>
      <c r="N70" s="32">
        <v>0</v>
      </c>
    </row>
    <row r="71" spans="1:13">
      <c r="A71" s="28">
        <v>69</v>
      </c>
      <c r="B71" s="28">
        <v>120844</v>
      </c>
      <c r="C71" s="37" t="s">
        <v>87</v>
      </c>
      <c r="D71" s="28">
        <v>9</v>
      </c>
      <c r="E71" s="28">
        <v>455</v>
      </c>
      <c r="F71" s="29">
        <v>49768.03</v>
      </c>
      <c r="G71" s="29">
        <v>10235.594863</v>
      </c>
      <c r="H71" s="30">
        <v>439</v>
      </c>
      <c r="I71" s="29">
        <v>56106.43</v>
      </c>
      <c r="J71" s="29">
        <v>10772.87</v>
      </c>
      <c r="K71" s="31">
        <f t="shared" si="3"/>
        <v>0.0364464692482916</v>
      </c>
      <c r="L71" s="31">
        <f t="shared" si="4"/>
        <v>-0.112971008848718</v>
      </c>
      <c r="M71" s="31">
        <f t="shared" si="5"/>
        <v>-0.0498729806448978</v>
      </c>
    </row>
    <row r="72" spans="1:14">
      <c r="A72" s="28">
        <v>70</v>
      </c>
      <c r="B72" s="28">
        <v>122176</v>
      </c>
      <c r="C72" s="37" t="s">
        <v>95</v>
      </c>
      <c r="D72" s="28">
        <v>8</v>
      </c>
      <c r="E72" s="28">
        <v>135</v>
      </c>
      <c r="F72" s="29">
        <v>4878.44</v>
      </c>
      <c r="G72" s="29">
        <v>1873.126322</v>
      </c>
      <c r="H72" s="30">
        <v>125.333333333334</v>
      </c>
      <c r="I72" s="29">
        <v>4980.95111111111</v>
      </c>
      <c r="J72" s="29">
        <v>1698.51555555555</v>
      </c>
      <c r="K72" s="31">
        <f t="shared" si="3"/>
        <v>0.0771276595744624</v>
      </c>
      <c r="L72" s="31">
        <f t="shared" si="4"/>
        <v>-0.0205806298484714</v>
      </c>
      <c r="M72" s="31">
        <f t="shared" si="5"/>
        <v>0.102801982515455</v>
      </c>
      <c r="N72" s="32">
        <v>0</v>
      </c>
    </row>
    <row r="73" spans="1:14">
      <c r="A73" s="28">
        <v>71</v>
      </c>
      <c r="B73" s="28">
        <v>122198</v>
      </c>
      <c r="C73" s="37" t="s">
        <v>504</v>
      </c>
      <c r="D73" s="28">
        <v>7</v>
      </c>
      <c r="E73" s="28">
        <v>275</v>
      </c>
      <c r="F73" s="29">
        <v>19416.49</v>
      </c>
      <c r="G73" s="29">
        <v>4250.162399</v>
      </c>
      <c r="H73" s="30">
        <v>166.444444444445</v>
      </c>
      <c r="I73" s="29">
        <v>8969.64444444446</v>
      </c>
      <c r="J73" s="29">
        <v>2134.51</v>
      </c>
      <c r="K73" s="31">
        <f t="shared" si="3"/>
        <v>0.652202937249661</v>
      </c>
      <c r="L73" s="31">
        <f t="shared" si="4"/>
        <v>1.16468892610632</v>
      </c>
      <c r="M73" s="31">
        <f t="shared" si="5"/>
        <v>0.991165372380546</v>
      </c>
      <c r="N73" s="32">
        <v>58.7714456</v>
      </c>
    </row>
    <row r="74" spans="1:14">
      <c r="A74" s="28">
        <v>72</v>
      </c>
      <c r="B74" s="28">
        <v>122686</v>
      </c>
      <c r="C74" s="37" t="s">
        <v>190</v>
      </c>
      <c r="D74" s="28">
        <v>8</v>
      </c>
      <c r="E74" s="28">
        <v>131</v>
      </c>
      <c r="F74" s="29">
        <v>7335.89</v>
      </c>
      <c r="G74" s="29">
        <v>1770.758516</v>
      </c>
      <c r="H74" s="30">
        <v>129.777777777778</v>
      </c>
      <c r="I74" s="29">
        <v>7799.29777777778</v>
      </c>
      <c r="J74" s="29">
        <v>1974.24888888889</v>
      </c>
      <c r="K74" s="31">
        <f t="shared" si="3"/>
        <v>0.00941780821917636</v>
      </c>
      <c r="L74" s="31">
        <f t="shared" si="4"/>
        <v>-0.0594166027482818</v>
      </c>
      <c r="M74" s="31">
        <f t="shared" si="5"/>
        <v>-0.103072299563716</v>
      </c>
      <c r="N74" s="32">
        <v>0</v>
      </c>
    </row>
    <row r="75" spans="1:14">
      <c r="A75" s="28">
        <v>73</v>
      </c>
      <c r="B75" s="28">
        <v>122718</v>
      </c>
      <c r="C75" s="37" t="s">
        <v>199</v>
      </c>
      <c r="D75" s="28">
        <v>8</v>
      </c>
      <c r="E75" s="28">
        <v>139</v>
      </c>
      <c r="F75" s="29">
        <v>5969.99</v>
      </c>
      <c r="G75" s="29">
        <v>1411.548342</v>
      </c>
      <c r="H75" s="30">
        <v>135.111111111111</v>
      </c>
      <c r="I75" s="29">
        <v>3926</v>
      </c>
      <c r="J75" s="29">
        <v>1009.36888888889</v>
      </c>
      <c r="K75" s="31">
        <f t="shared" si="3"/>
        <v>0.0287828947368429</v>
      </c>
      <c r="L75" s="31">
        <f t="shared" si="4"/>
        <v>0.520629139072848</v>
      </c>
      <c r="M75" s="31">
        <f t="shared" si="5"/>
        <v>0.39844645256882</v>
      </c>
      <c r="N75" s="32">
        <v>51.8850485666667</v>
      </c>
    </row>
    <row r="76" spans="1:14">
      <c r="A76" s="28">
        <v>74</v>
      </c>
      <c r="B76" s="28">
        <v>123007</v>
      </c>
      <c r="C76" s="37" t="s">
        <v>209</v>
      </c>
      <c r="D76" s="28">
        <v>8</v>
      </c>
      <c r="E76" s="28">
        <v>236</v>
      </c>
      <c r="F76" s="29">
        <v>12766.57</v>
      </c>
      <c r="G76" s="29">
        <v>3503.541157</v>
      </c>
      <c r="H76" s="30">
        <v>239</v>
      </c>
      <c r="I76" s="29">
        <v>9951.99</v>
      </c>
      <c r="J76" s="29">
        <v>2732.34</v>
      </c>
      <c r="K76" s="31">
        <f t="shared" si="3"/>
        <v>-0.0125523012552301</v>
      </c>
      <c r="L76" s="31">
        <f t="shared" si="4"/>
        <v>0.282815798649315</v>
      </c>
      <c r="M76" s="31">
        <f t="shared" si="5"/>
        <v>0.282249338296112</v>
      </c>
      <c r="N76" s="32">
        <v>0</v>
      </c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1"/>
  <sheetViews>
    <sheetView tabSelected="1" topLeftCell="A9" workbookViewId="0">
      <selection activeCell="Q20" sqref="Q20"/>
    </sheetView>
  </sheetViews>
  <sheetFormatPr defaultColWidth="9" defaultRowHeight="23" customHeight="1"/>
  <cols>
    <col min="1" max="1" width="5.375" style="3" customWidth="1"/>
    <col min="2" max="2" width="9" style="3"/>
    <col min="3" max="3" width="27" style="3" customWidth="1"/>
    <col min="4" max="4" width="5.5" style="4" customWidth="1"/>
    <col min="5" max="5" width="7.125" style="4" hidden="1" customWidth="1"/>
    <col min="6" max="7" width="10.375" style="4" hidden="1" customWidth="1"/>
    <col min="8" max="8" width="7.5" style="4" hidden="1" customWidth="1"/>
    <col min="9" max="9" width="10.375" style="4" hidden="1" customWidth="1"/>
    <col min="10" max="10" width="9.875" style="4" hidden="1" customWidth="1"/>
    <col min="11" max="11" width="9" style="4"/>
    <col min="12" max="12" width="8" style="4" customWidth="1"/>
    <col min="13" max="13" width="9.125" style="4" customWidth="1"/>
    <col min="14" max="14" width="9.625" style="5" customWidth="1"/>
    <col min="15" max="15" width="11" style="3" customWidth="1"/>
    <col min="16" max="16384" width="9" style="3"/>
  </cols>
  <sheetData>
    <row r="1" customHeight="1" spans="1:15">
      <c r="A1" s="6" t="s">
        <v>527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</row>
    <row r="2" s="1" customFormat="1" customHeight="1" spans="1:15">
      <c r="A2" s="7" t="s">
        <v>0</v>
      </c>
      <c r="B2" s="7" t="s">
        <v>1</v>
      </c>
      <c r="C2" s="7" t="s">
        <v>522</v>
      </c>
      <c r="D2" s="7" t="s">
        <v>523</v>
      </c>
      <c r="E2" s="7" t="s">
        <v>519</v>
      </c>
      <c r="F2" s="7"/>
      <c r="G2" s="7"/>
      <c r="H2" s="8" t="s">
        <v>520</v>
      </c>
      <c r="I2" s="8"/>
      <c r="J2" s="8"/>
      <c r="K2" s="17" t="s">
        <v>521</v>
      </c>
      <c r="L2" s="17"/>
      <c r="M2" s="17"/>
      <c r="N2" s="18" t="s">
        <v>10</v>
      </c>
      <c r="O2" s="19" t="s">
        <v>528</v>
      </c>
    </row>
    <row r="3" s="1" customFormat="1" customHeight="1" spans="1:15">
      <c r="A3" s="7"/>
      <c r="B3" s="7"/>
      <c r="C3" s="7"/>
      <c r="D3" s="7"/>
      <c r="E3" s="7" t="s">
        <v>12</v>
      </c>
      <c r="F3" s="9" t="s">
        <v>13</v>
      </c>
      <c r="G3" s="9" t="s">
        <v>14</v>
      </c>
      <c r="H3" s="8" t="s">
        <v>524</v>
      </c>
      <c r="I3" s="9" t="s">
        <v>525</v>
      </c>
      <c r="J3" s="9" t="s">
        <v>526</v>
      </c>
      <c r="K3" s="17" t="s">
        <v>524</v>
      </c>
      <c r="L3" s="17" t="s">
        <v>525</v>
      </c>
      <c r="M3" s="17" t="s">
        <v>526</v>
      </c>
      <c r="N3" s="18"/>
      <c r="O3" s="19"/>
    </row>
    <row r="4" customHeight="1" spans="1:15">
      <c r="A4" s="10">
        <v>1</v>
      </c>
      <c r="B4" s="10">
        <v>585</v>
      </c>
      <c r="C4" s="11" t="s">
        <v>241</v>
      </c>
      <c r="D4" s="10">
        <v>5</v>
      </c>
      <c r="E4" s="10">
        <v>612</v>
      </c>
      <c r="F4" s="12">
        <v>51669.3</v>
      </c>
      <c r="G4" s="12">
        <v>14229.932932</v>
      </c>
      <c r="H4" s="13">
        <v>587.5</v>
      </c>
      <c r="I4" s="12">
        <v>38699.9875</v>
      </c>
      <c r="J4" s="12">
        <v>10695.31875</v>
      </c>
      <c r="K4" s="20">
        <v>0.0417021276595745</v>
      </c>
      <c r="L4" s="20">
        <v>0.335124462249503</v>
      </c>
      <c r="M4" s="20">
        <v>0.330482360051214</v>
      </c>
      <c r="N4" s="21">
        <v>164.6209471</v>
      </c>
      <c r="O4" s="22"/>
    </row>
    <row r="5" customHeight="1" spans="1:15">
      <c r="A5" s="10">
        <v>2</v>
      </c>
      <c r="B5" s="10">
        <v>738</v>
      </c>
      <c r="C5" s="11" t="s">
        <v>63</v>
      </c>
      <c r="D5" s="10">
        <v>4</v>
      </c>
      <c r="E5" s="10">
        <v>222</v>
      </c>
      <c r="F5" s="12">
        <v>19526.21</v>
      </c>
      <c r="G5" s="12">
        <v>5949.344943</v>
      </c>
      <c r="H5" s="13">
        <v>201.777777777778</v>
      </c>
      <c r="I5" s="12">
        <v>14013.8977777778</v>
      </c>
      <c r="J5" s="12">
        <v>4375.89333333332</v>
      </c>
      <c r="K5" s="20">
        <v>0.100220264317179</v>
      </c>
      <c r="L5" s="20">
        <v>0.393346113239331</v>
      </c>
      <c r="M5" s="20">
        <v>0.359572660896674</v>
      </c>
      <c r="N5" s="21">
        <v>56.0409866666667</v>
      </c>
      <c r="O5" s="22"/>
    </row>
    <row r="6" customHeight="1" spans="1:15">
      <c r="A6" s="10">
        <v>3</v>
      </c>
      <c r="B6" s="14">
        <v>744</v>
      </c>
      <c r="C6" s="15" t="s">
        <v>256</v>
      </c>
      <c r="D6" s="14">
        <v>4</v>
      </c>
      <c r="E6" s="10">
        <v>423</v>
      </c>
      <c r="F6" s="12">
        <v>45339.08</v>
      </c>
      <c r="G6" s="12">
        <v>13321.663944</v>
      </c>
      <c r="H6" s="13">
        <v>304</v>
      </c>
      <c r="I6" s="12">
        <v>26860.84</v>
      </c>
      <c r="J6" s="12">
        <v>8325.36</v>
      </c>
      <c r="K6" s="20">
        <v>0.391447368421053</v>
      </c>
      <c r="L6" s="20">
        <v>0.687924875022524</v>
      </c>
      <c r="M6" s="20">
        <v>0.60013067831301</v>
      </c>
      <c r="N6" s="21">
        <v>346.8114192</v>
      </c>
      <c r="O6" s="22"/>
    </row>
    <row r="7" customHeight="1" spans="1:15">
      <c r="A7" s="10">
        <v>4</v>
      </c>
      <c r="B7" s="10">
        <v>102565</v>
      </c>
      <c r="C7" s="11" t="s">
        <v>352</v>
      </c>
      <c r="D7" s="10">
        <v>9</v>
      </c>
      <c r="E7" s="10">
        <v>787</v>
      </c>
      <c r="F7" s="12">
        <v>48053.27</v>
      </c>
      <c r="G7" s="12">
        <v>13188.795925</v>
      </c>
      <c r="H7" s="13">
        <v>665</v>
      </c>
      <c r="I7" s="12">
        <v>36164.56</v>
      </c>
      <c r="J7" s="12">
        <v>12542.03</v>
      </c>
      <c r="K7" s="20">
        <v>0.183458646616541</v>
      </c>
      <c r="L7" s="20">
        <v>0.328739240847946</v>
      </c>
      <c r="M7" s="20">
        <v>0.0515678821530486</v>
      </c>
      <c r="N7" s="21">
        <v>95.6205846222222</v>
      </c>
      <c r="O7" s="22"/>
    </row>
    <row r="8" customHeight="1" spans="1:15">
      <c r="A8" s="10">
        <v>5</v>
      </c>
      <c r="B8" s="10">
        <v>105396</v>
      </c>
      <c r="C8" s="11" t="s">
        <v>286</v>
      </c>
      <c r="D8" s="10">
        <v>5</v>
      </c>
      <c r="E8" s="10">
        <v>289</v>
      </c>
      <c r="F8" s="12">
        <v>15256.03</v>
      </c>
      <c r="G8" s="12">
        <v>5517.187656</v>
      </c>
      <c r="H8" s="13">
        <v>199.444444444445</v>
      </c>
      <c r="I8" s="12">
        <v>10071.2833333334</v>
      </c>
      <c r="J8" s="12">
        <v>3770.52777777778</v>
      </c>
      <c r="K8" s="20">
        <v>0.449025069637879</v>
      </c>
      <c r="L8" s="20">
        <v>0.514804965272539</v>
      </c>
      <c r="M8" s="20">
        <v>0.46324015659464</v>
      </c>
      <c r="N8" s="21">
        <v>137.039024333333</v>
      </c>
      <c r="O8" s="22"/>
    </row>
    <row r="9" customHeight="1" spans="1:15">
      <c r="A9" s="10">
        <v>6</v>
      </c>
      <c r="B9" s="10">
        <v>106568</v>
      </c>
      <c r="C9" s="11" t="s">
        <v>489</v>
      </c>
      <c r="D9" s="10">
        <v>4</v>
      </c>
      <c r="E9" s="10">
        <v>167</v>
      </c>
      <c r="F9" s="12">
        <v>10648.69</v>
      </c>
      <c r="G9" s="12">
        <v>2993.439282</v>
      </c>
      <c r="H9" s="13">
        <v>159.111111111111</v>
      </c>
      <c r="I9" s="12">
        <v>8906.82222222224</v>
      </c>
      <c r="J9" s="12">
        <v>2777.81333333333</v>
      </c>
      <c r="K9" s="20">
        <v>0.0495810055865929</v>
      </c>
      <c r="L9" s="20">
        <v>0.195565571459578</v>
      </c>
      <c r="M9" s="20">
        <v>0.0776243479283478</v>
      </c>
      <c r="N9" s="21">
        <v>10.3848951666667</v>
      </c>
      <c r="O9" s="22"/>
    </row>
    <row r="10" customHeight="1" spans="1:15">
      <c r="A10" s="10">
        <v>7</v>
      </c>
      <c r="B10" s="10">
        <v>111064</v>
      </c>
      <c r="C10" s="11" t="s">
        <v>166</v>
      </c>
      <c r="D10" s="10">
        <v>4</v>
      </c>
      <c r="E10" s="10">
        <v>107</v>
      </c>
      <c r="F10" s="12">
        <v>5098.78</v>
      </c>
      <c r="G10" s="12">
        <v>-513.127261</v>
      </c>
      <c r="H10" s="13">
        <v>92</v>
      </c>
      <c r="I10" s="12">
        <v>3930.48888888889</v>
      </c>
      <c r="J10" s="12">
        <v>1124.33777777778</v>
      </c>
      <c r="K10" s="20">
        <v>0.16304347826087</v>
      </c>
      <c r="L10" s="20">
        <v>0.297238115699488</v>
      </c>
      <c r="M10" s="20">
        <v>-1.45638176635333</v>
      </c>
      <c r="N10" s="21">
        <v>2.74058311111111</v>
      </c>
      <c r="O10" s="22"/>
    </row>
    <row r="11" customHeight="1" spans="1:15">
      <c r="A11" s="10">
        <v>8</v>
      </c>
      <c r="B11" s="14">
        <v>117491</v>
      </c>
      <c r="C11" s="15" t="s">
        <v>377</v>
      </c>
      <c r="D11" s="14">
        <v>8</v>
      </c>
      <c r="E11" s="10">
        <v>544</v>
      </c>
      <c r="F11" s="12">
        <v>72826.59</v>
      </c>
      <c r="G11" s="12">
        <v>11937.264756</v>
      </c>
      <c r="H11" s="13">
        <v>350.222222222222</v>
      </c>
      <c r="I11" s="12">
        <v>51907.8755555555</v>
      </c>
      <c r="J11" s="12">
        <v>7952.70222222222</v>
      </c>
      <c r="K11" s="20">
        <v>0.553299492385788</v>
      </c>
      <c r="L11" s="20">
        <v>0.402996929089417</v>
      </c>
      <c r="M11" s="20">
        <v>0.5010325323943</v>
      </c>
      <c r="N11" s="21">
        <v>283.183524888889</v>
      </c>
      <c r="O11" s="22"/>
    </row>
    <row r="12" customHeight="1" spans="1:15">
      <c r="A12" s="10">
        <v>9</v>
      </c>
      <c r="B12" s="14">
        <v>118074</v>
      </c>
      <c r="C12" s="15" t="s">
        <v>493</v>
      </c>
      <c r="D12" s="14">
        <v>7</v>
      </c>
      <c r="E12" s="10">
        <v>680</v>
      </c>
      <c r="F12" s="12">
        <v>38719.47</v>
      </c>
      <c r="G12" s="12">
        <v>11969.536543</v>
      </c>
      <c r="H12" s="13">
        <v>623.777777777778</v>
      </c>
      <c r="I12" s="12">
        <v>32108.7822222222</v>
      </c>
      <c r="J12" s="12">
        <v>9934.57111111108</v>
      </c>
      <c r="K12" s="20">
        <v>0.0901318133238328</v>
      </c>
      <c r="L12" s="20">
        <v>0.205884101490545</v>
      </c>
      <c r="M12" s="20">
        <v>0.204836767398339</v>
      </c>
      <c r="N12" s="21">
        <v>307.446682666667</v>
      </c>
      <c r="O12" s="22"/>
    </row>
    <row r="13" customHeight="1" spans="1:15">
      <c r="A13" s="10">
        <v>10</v>
      </c>
      <c r="B13" s="14">
        <v>118758</v>
      </c>
      <c r="C13" s="15" t="s">
        <v>499</v>
      </c>
      <c r="D13" s="14">
        <v>8</v>
      </c>
      <c r="E13" s="10">
        <v>266</v>
      </c>
      <c r="F13" s="12">
        <v>19286.02</v>
      </c>
      <c r="G13" s="12">
        <v>4690.530314</v>
      </c>
      <c r="H13" s="13">
        <v>236.444444444445</v>
      </c>
      <c r="I13" s="12">
        <v>15171.2711111111</v>
      </c>
      <c r="J13" s="12">
        <v>4586.99555555555</v>
      </c>
      <c r="K13" s="20">
        <v>0.124999999999997</v>
      </c>
      <c r="L13" s="20">
        <v>0.271219784997142</v>
      </c>
      <c r="M13" s="20">
        <v>0.0225713666365021</v>
      </c>
      <c r="N13" s="21">
        <v>19.0807745555556</v>
      </c>
      <c r="O13" s="22"/>
    </row>
    <row r="14" customHeight="1" spans="1:15">
      <c r="A14" s="10">
        <v>11</v>
      </c>
      <c r="B14" s="14">
        <v>118951</v>
      </c>
      <c r="C14" s="15" t="s">
        <v>395</v>
      </c>
      <c r="D14" s="14">
        <v>9</v>
      </c>
      <c r="E14" s="10">
        <v>622</v>
      </c>
      <c r="F14" s="12">
        <v>31211.23</v>
      </c>
      <c r="G14" s="12">
        <v>7992.848665</v>
      </c>
      <c r="H14" s="13">
        <v>466</v>
      </c>
      <c r="I14" s="12">
        <v>25704.39</v>
      </c>
      <c r="J14" s="12">
        <v>6622.82</v>
      </c>
      <c r="K14" s="20">
        <v>0.334763948497854</v>
      </c>
      <c r="L14" s="20">
        <v>0.214237334556471</v>
      </c>
      <c r="M14" s="20">
        <v>0.206864849867579</v>
      </c>
      <c r="N14" s="21">
        <v>121.228231822222</v>
      </c>
      <c r="O14" s="22"/>
    </row>
    <row r="15" customHeight="1" spans="1:15">
      <c r="A15" s="10">
        <v>12</v>
      </c>
      <c r="B15" s="14">
        <v>122198</v>
      </c>
      <c r="C15" s="15" t="s">
        <v>504</v>
      </c>
      <c r="D15" s="14">
        <v>7</v>
      </c>
      <c r="E15" s="10">
        <v>275</v>
      </c>
      <c r="F15" s="12">
        <v>19416.49</v>
      </c>
      <c r="G15" s="12">
        <v>4250.162399</v>
      </c>
      <c r="H15" s="13">
        <v>166.444444444445</v>
      </c>
      <c r="I15" s="12">
        <v>8969.64444444446</v>
      </c>
      <c r="J15" s="12">
        <v>2134.51</v>
      </c>
      <c r="K15" s="20">
        <v>0.652202937249661</v>
      </c>
      <c r="L15" s="20">
        <v>1.16468892610632</v>
      </c>
      <c r="M15" s="20">
        <v>0.991165372380546</v>
      </c>
      <c r="N15" s="21">
        <v>58.7714456</v>
      </c>
      <c r="O15" s="22"/>
    </row>
    <row r="16" customHeight="1" spans="1:15">
      <c r="A16" s="10">
        <v>13</v>
      </c>
      <c r="B16" s="10">
        <v>122718</v>
      </c>
      <c r="C16" s="11" t="s">
        <v>199</v>
      </c>
      <c r="D16" s="10">
        <v>8</v>
      </c>
      <c r="E16" s="10">
        <v>139</v>
      </c>
      <c r="F16" s="12">
        <v>5969.99</v>
      </c>
      <c r="G16" s="12">
        <v>1411.548342</v>
      </c>
      <c r="H16" s="13">
        <v>135.111111111111</v>
      </c>
      <c r="I16" s="12">
        <v>3926</v>
      </c>
      <c r="J16" s="12">
        <v>1009.36888888889</v>
      </c>
      <c r="K16" s="20">
        <v>0.0287828947368429</v>
      </c>
      <c r="L16" s="20">
        <v>0.520629139072848</v>
      </c>
      <c r="M16" s="20">
        <v>0.39844645256882</v>
      </c>
      <c r="N16" s="21">
        <v>51.8850485666667</v>
      </c>
      <c r="O16" s="22"/>
    </row>
    <row r="17" s="2" customFormat="1" customHeight="1" spans="1:15">
      <c r="A17" s="16" t="s">
        <v>529</v>
      </c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23">
        <f>SUM(N4:N16)</f>
        <v>1654.8541483</v>
      </c>
      <c r="O17" s="24"/>
    </row>
    <row r="20" customHeight="1" spans="14:15">
      <c r="N20" s="25" t="s">
        <v>530</v>
      </c>
      <c r="O20" s="25"/>
    </row>
    <row r="21" customHeight="1" spans="14:15">
      <c r="N21" s="25" t="s">
        <v>531</v>
      </c>
      <c r="O21" s="25"/>
    </row>
  </sheetData>
  <mergeCells count="13">
    <mergeCell ref="A1:O1"/>
    <mergeCell ref="E2:G2"/>
    <mergeCell ref="H2:J2"/>
    <mergeCell ref="K2:M2"/>
    <mergeCell ref="A17:M17"/>
    <mergeCell ref="N20:O20"/>
    <mergeCell ref="N21:O21"/>
    <mergeCell ref="A2:A3"/>
    <mergeCell ref="B2:B3"/>
    <mergeCell ref="C2:C3"/>
    <mergeCell ref="D2:D3"/>
    <mergeCell ref="N2:N3"/>
    <mergeCell ref="O2:O3"/>
  </mergeCells>
  <pageMargins left="0.314583333333333" right="0.0784722222222222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12月闪电战数据</vt:lpstr>
      <vt:lpstr>12月汇总</vt:lpstr>
      <vt:lpstr>12月闪电战奖励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2021-12-06T10:16:00Z</dcterms:created>
  <dcterms:modified xsi:type="dcterms:W3CDTF">2022-01-28T04:42:25Z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BA721E6EB4664FC1A33E8CC522F2DA94</vt:lpwstr>
  </property>
  <property fmtid="{D5CDD505-2E9C-101B-9397-08002B2CF9AE}" pid="3" name="KSOProductBuildVer">
    <vt:lpwstr>2052-11.1.0.11294</vt:lpwstr>
  </property>
</Properties>
</file>