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8月闪电战明细表" sheetId="2" r:id="rId1"/>
    <sheet name="奖励汇总" sheetId="6" r:id="rId2"/>
    <sheet name="奖励" sheetId="5" r:id="rId3"/>
    <sheet name="Sheet6" sheetId="4" r:id="rId4"/>
    <sheet name="Sheet3" sheetId="3" r:id="rId5"/>
  </sheets>
  <definedNames>
    <definedName name="_xlnm._FilterDatabase" localSheetId="0" hidden="1">'8月闪电战明细表'!$A$3:$T$265</definedName>
    <definedName name="_xlnm._FilterDatabase" localSheetId="2" hidden="1">奖励!$A$1:$N$57</definedName>
    <definedName name="_xlnm._FilterDatabase" localSheetId="1" hidden="1">奖励汇总!$A$2:$M$20</definedName>
  </definedNames>
  <calcPr calcId="144525"/>
</workbook>
</file>

<file path=xl/sharedStrings.xml><?xml version="1.0" encoding="utf-8"?>
<sst xmlns="http://schemas.openxmlformats.org/spreadsheetml/2006/main" count="4661" uniqueCount="429">
  <si>
    <t>2021年 8月闪电战数据情况表</t>
  </si>
  <si>
    <t>序号</t>
  </si>
  <si>
    <t>门店ID</t>
  </si>
  <si>
    <t>门店名称</t>
  </si>
  <si>
    <t>片</t>
  </si>
  <si>
    <t>门店类型</t>
  </si>
  <si>
    <t>活动时间（下滑门店至少保证每周一场，新开门店至少保证每周两场）</t>
  </si>
  <si>
    <t>活动时间段           （上午？点—？点、下午？点—？点）</t>
  </si>
  <si>
    <t>活动期间（天）</t>
  </si>
  <si>
    <t>上月日均（天）</t>
  </si>
  <si>
    <t>上月日均对比增幅</t>
  </si>
  <si>
    <t>超毛奖励</t>
  </si>
  <si>
    <t>备注</t>
  </si>
  <si>
    <t>客流</t>
  </si>
  <si>
    <t>销售</t>
  </si>
  <si>
    <t>毛利额</t>
  </si>
  <si>
    <t>毛利率</t>
  </si>
  <si>
    <t>客流增幅</t>
  </si>
  <si>
    <t>销售增幅</t>
  </si>
  <si>
    <t>四川太极金牛区花照壁中横街药店</t>
  </si>
  <si>
    <t>西门片</t>
  </si>
  <si>
    <t>A</t>
  </si>
  <si>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00-11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</si>
  <si>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12.85%</t>
  </si>
  <si>
    <t>21.7%</t>
  </si>
  <si>
    <t>四川太极金牛区花照壁药店</t>
  </si>
  <si>
    <t>B</t>
  </si>
  <si>
    <t>18:00-20:00</t>
  </si>
  <si>
    <t>36.79%</t>
  </si>
  <si>
    <t>34.1%</t>
  </si>
  <si>
    <t>四川太极金牛区金沙路药店</t>
  </si>
  <si>
    <t>C</t>
  </si>
  <si>
    <t>6.13%</t>
  </si>
  <si>
    <t>27.67%</t>
  </si>
  <si>
    <t>四川太极青羊区光华北五路药店</t>
  </si>
  <si>
    <t>23.66%</t>
  </si>
  <si>
    <t>25.85%</t>
  </si>
  <si>
    <t>38.16%</t>
  </si>
  <si>
    <t>32.78%</t>
  </si>
  <si>
    <t>四川太极沙河源药店</t>
  </si>
  <si>
    <t>27.32%</t>
  </si>
  <si>
    <t>29.6%</t>
  </si>
  <si>
    <t>17.48%</t>
  </si>
  <si>
    <t>31.75%</t>
  </si>
  <si>
    <t>29.55%</t>
  </si>
  <si>
    <t>24.43%</t>
  </si>
  <si>
    <t>25.18%</t>
  </si>
  <si>
    <t>四川太极金牛区黄苑东街药店</t>
  </si>
  <si>
    <t>27.93%</t>
  </si>
  <si>
    <t>33.45%</t>
  </si>
  <si>
    <t>16.23%</t>
  </si>
  <si>
    <t>20.44%</t>
  </si>
  <si>
    <t>14.05%</t>
  </si>
  <si>
    <t>13.21%</t>
  </si>
  <si>
    <t>19.29%</t>
  </si>
  <si>
    <t>七夕活动</t>
  </si>
  <si>
    <t>19.09%</t>
  </si>
  <si>
    <t>21.11%</t>
  </si>
  <si>
    <t>四川太极青羊区经一路药店</t>
  </si>
  <si>
    <t>29.64%</t>
  </si>
  <si>
    <t>31.85%</t>
  </si>
  <si>
    <t>12.75%</t>
  </si>
  <si>
    <t>19.72%</t>
  </si>
  <si>
    <t>21.2%</t>
  </si>
  <si>
    <t>21.4%</t>
  </si>
  <si>
    <t>27.01%</t>
  </si>
  <si>
    <t>31.58%</t>
  </si>
  <si>
    <t>34.09%</t>
  </si>
  <si>
    <t>32.32%</t>
  </si>
  <si>
    <t>四川太极金牛区沙湾东一路药店</t>
  </si>
  <si>
    <t>25.03%</t>
  </si>
  <si>
    <t>24.41%</t>
  </si>
  <si>
    <t>21.89%</t>
  </si>
  <si>
    <t>30.96%</t>
  </si>
  <si>
    <t>34.03%</t>
  </si>
  <si>
    <t>四川太极邛崃中心药店</t>
  </si>
  <si>
    <t>城郊一片</t>
  </si>
  <si>
    <t>35.44%</t>
  </si>
  <si>
    <t>32.44%</t>
  </si>
  <si>
    <t>26.46%</t>
  </si>
  <si>
    <t>22.66%</t>
  </si>
  <si>
    <t>32.11%</t>
  </si>
  <si>
    <t>四川太极大邑县晋原镇内蒙古大道桃源药店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</si>
  <si>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30—20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</si>
  <si>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29.63%</t>
  </si>
  <si>
    <t>四川太极大邑县沙渠镇方圆路药店</t>
  </si>
  <si>
    <t>19:00-21:00</t>
  </si>
  <si>
    <t>30.65%</t>
  </si>
  <si>
    <t>34.66%</t>
  </si>
  <si>
    <t>32.99%</t>
  </si>
  <si>
    <t>17.25%</t>
  </si>
  <si>
    <t>21.35%</t>
  </si>
  <si>
    <t>8月活动</t>
  </si>
  <si>
    <t>30.21%</t>
  </si>
  <si>
    <t>27.81%</t>
  </si>
  <si>
    <t>18.22%</t>
  </si>
  <si>
    <t>28.13%</t>
  </si>
  <si>
    <t>20.92%</t>
  </si>
  <si>
    <t>33.63%</t>
  </si>
  <si>
    <t>28.18%</t>
  </si>
  <si>
    <t>33.41%</t>
  </si>
  <si>
    <t>四川太极大邑县晋原镇潘家街药店</t>
  </si>
  <si>
    <t>19.30-20.30</t>
  </si>
  <si>
    <t>33.42%</t>
  </si>
  <si>
    <t>31.74%</t>
  </si>
  <si>
    <t>36.37%</t>
  </si>
  <si>
    <t>31.6%</t>
  </si>
  <si>
    <t>35.28%</t>
  </si>
  <si>
    <t>四川太极大邑晋原街道金巷西街药店</t>
  </si>
  <si>
    <t>33.2%</t>
  </si>
  <si>
    <t>27.66%</t>
  </si>
  <si>
    <t>25.67%</t>
  </si>
  <si>
    <t>27.52%</t>
  </si>
  <si>
    <t>18.65%</t>
  </si>
  <si>
    <t>32.45%</t>
  </si>
  <si>
    <t>28.87%</t>
  </si>
  <si>
    <t>27.7%</t>
  </si>
  <si>
    <t>四川太极大邑县观音阁街西段店</t>
  </si>
  <si>
    <r>
      <rPr>
        <sz val="10"/>
        <rFont val="Arial"/>
        <charset val="0"/>
      </rPr>
      <t>18.30-20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</si>
  <si>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30.06%</t>
  </si>
  <si>
    <t>32.09%</t>
  </si>
  <si>
    <t>33.92%</t>
  </si>
  <si>
    <t>21.52%</t>
  </si>
  <si>
    <t>30.86%</t>
  </si>
  <si>
    <t>26.63%</t>
  </si>
  <si>
    <t>24.52%</t>
  </si>
  <si>
    <t>41.35%</t>
  </si>
  <si>
    <t>26.23%</t>
  </si>
  <si>
    <t>四川太极邛崃市文君街道凤凰大道药店</t>
  </si>
  <si>
    <t>32.05%</t>
  </si>
  <si>
    <t>35.81%</t>
  </si>
  <si>
    <t>20.49%</t>
  </si>
  <si>
    <t>30.41%</t>
  </si>
  <si>
    <t>12.43%</t>
  </si>
  <si>
    <t>26.04%</t>
  </si>
  <si>
    <t>四川太极崇州市崇阳镇尚贤坊街药店</t>
  </si>
  <si>
    <t>城郊二片</t>
  </si>
  <si>
    <t>13.98%</t>
  </si>
  <si>
    <t>22.92%</t>
  </si>
  <si>
    <t>29.42%</t>
  </si>
  <si>
    <t>24.37%</t>
  </si>
  <si>
    <t>四川太极金带街药店</t>
  </si>
  <si>
    <r>
      <rPr>
        <sz val="10"/>
        <rFont val="Arial"/>
        <charset val="0"/>
      </rPr>
      <t>9:00</t>
    </r>
    <r>
      <rPr>
        <sz val="10"/>
        <rFont val="宋体"/>
        <charset val="0"/>
      </rPr>
      <t>一</t>
    </r>
    <r>
      <rPr>
        <sz val="10"/>
        <rFont val="Arial"/>
        <charset val="0"/>
      </rPr>
      <t>11:00</t>
    </r>
  </si>
  <si>
    <t>32.51%</t>
  </si>
  <si>
    <t>29.21%</t>
  </si>
  <si>
    <t>四川太极邛崃市临邛镇翠荫街药店</t>
  </si>
  <si>
    <t>18:30–20:30</t>
  </si>
  <si>
    <t>30.98%</t>
  </si>
  <si>
    <t>31.87%</t>
  </si>
  <si>
    <t>26.02%</t>
  </si>
  <si>
    <t>7.98%</t>
  </si>
  <si>
    <t>四川太极都江堰景中路店</t>
  </si>
  <si>
    <t>10:00-12:00</t>
  </si>
  <si>
    <t>31.27%</t>
  </si>
  <si>
    <t>30.97%</t>
  </si>
  <si>
    <t>四川太极都江堰幸福镇翔凤路药店</t>
  </si>
  <si>
    <r>
      <rPr>
        <sz val="10"/>
        <rFont val="Arial"/>
        <charset val="0"/>
      </rPr>
      <t xml:space="preserve"> 9</t>
    </r>
    <r>
      <rPr>
        <sz val="10"/>
        <rFont val="宋体"/>
        <charset val="0"/>
      </rPr>
      <t>：</t>
    </r>
    <r>
      <rPr>
        <sz val="10"/>
        <rFont val="Arial"/>
        <charset val="0"/>
      </rPr>
      <t>00_11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</si>
  <si>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35.56%</t>
  </si>
  <si>
    <t>33.91%</t>
  </si>
  <si>
    <t>34.14%</t>
  </si>
  <si>
    <t>当月整体未达标</t>
  </si>
  <si>
    <t>31.2%</t>
  </si>
  <si>
    <t>34.46%</t>
  </si>
  <si>
    <t>四川太极三江店</t>
  </si>
  <si>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00—11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</si>
  <si>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33.38%</t>
  </si>
  <si>
    <t>32.18%</t>
  </si>
  <si>
    <t>32%</t>
  </si>
  <si>
    <t>21.96%</t>
  </si>
  <si>
    <t>35.86%</t>
  </si>
  <si>
    <t>四川太极崇州中心店</t>
  </si>
  <si>
    <t>9:00——11:00</t>
  </si>
  <si>
    <t>34.02%</t>
  </si>
  <si>
    <t>28.14%</t>
  </si>
  <si>
    <t>宝莲路店</t>
  </si>
  <si>
    <t>9:00-11:00</t>
  </si>
  <si>
    <t>22.37%</t>
  </si>
  <si>
    <t>26.6%</t>
  </si>
  <si>
    <t>26.32%</t>
  </si>
  <si>
    <t>36.62%</t>
  </si>
  <si>
    <t>四川太极锦江区观音桥街药店</t>
  </si>
  <si>
    <t>城中片</t>
  </si>
  <si>
    <t>18:00－20:00</t>
  </si>
  <si>
    <t>19.88%</t>
  </si>
  <si>
    <t>33.82%</t>
  </si>
  <si>
    <t>-2.27%</t>
  </si>
  <si>
    <t>四川太极锦江区静沙南路药店</t>
  </si>
  <si>
    <t>18：00-20：00</t>
  </si>
  <si>
    <t>40.12%</t>
  </si>
  <si>
    <t>38.31%</t>
  </si>
  <si>
    <t>28.49%</t>
  </si>
  <si>
    <t>19.51%</t>
  </si>
  <si>
    <t>26.31%</t>
  </si>
  <si>
    <t>四川太极郫县郫筒镇一环路东南段药店</t>
  </si>
  <si>
    <t>18.24%</t>
  </si>
  <si>
    <t>21.07%</t>
  </si>
  <si>
    <t>18.45%</t>
  </si>
  <si>
    <t>12.42%</t>
  </si>
  <si>
    <t>四川太极金丝街药店</t>
  </si>
  <si>
    <t>36.72%</t>
  </si>
  <si>
    <t>32.92%</t>
  </si>
  <si>
    <t>35.07%</t>
  </si>
  <si>
    <t>31.18%</t>
  </si>
  <si>
    <t>四川太极红星店</t>
  </si>
  <si>
    <t>4:00-6:00</t>
  </si>
  <si>
    <t>25.31%</t>
  </si>
  <si>
    <t>35.59%</t>
  </si>
  <si>
    <t>26.52%</t>
  </si>
  <si>
    <t>27.41%</t>
  </si>
  <si>
    <t>18.49%</t>
  </si>
  <si>
    <t>四川太极武侯区科华北路药店</t>
  </si>
  <si>
    <t>30.32%</t>
  </si>
  <si>
    <t>35.83%</t>
  </si>
  <si>
    <t>四川太极武侯区长寿路药店</t>
  </si>
  <si>
    <t>41.63%</t>
  </si>
  <si>
    <t>31.43%</t>
  </si>
  <si>
    <t>35.1%</t>
  </si>
  <si>
    <t>31.28%</t>
  </si>
  <si>
    <t>25.76%</t>
  </si>
  <si>
    <t>四川太极高新区天顺路药店</t>
  </si>
  <si>
    <t>下午19:－20:00</t>
  </si>
  <si>
    <t>19.43%</t>
  </si>
  <si>
    <t>30.67%</t>
  </si>
  <si>
    <t>30.47%</t>
  </si>
  <si>
    <t>19.64%</t>
  </si>
  <si>
    <t>33.75%</t>
  </si>
  <si>
    <t>四川太极高新区泰和二街药店</t>
  </si>
  <si>
    <t>东南片</t>
  </si>
  <si>
    <t>晚上7到8</t>
  </si>
  <si>
    <t>27.42%</t>
  </si>
  <si>
    <t>31.93%</t>
  </si>
  <si>
    <t>40.39%</t>
  </si>
  <si>
    <t>42.02%</t>
  </si>
  <si>
    <t>38.26%</t>
  </si>
  <si>
    <t>38.15%</t>
  </si>
  <si>
    <t>25.05%</t>
  </si>
  <si>
    <t>39.19%</t>
  </si>
  <si>
    <t>34.5%</t>
  </si>
  <si>
    <t>37.14%</t>
  </si>
  <si>
    <t>四川太极成华区水碾河路药店</t>
  </si>
  <si>
    <t>下午5点-7点</t>
  </si>
  <si>
    <t>12.58%</t>
  </si>
  <si>
    <t>30.87%</t>
  </si>
  <si>
    <t>37.65%</t>
  </si>
  <si>
    <t>四川太极新园大道药店</t>
  </si>
  <si>
    <t>37.9%</t>
  </si>
  <si>
    <t>34.47%</t>
  </si>
  <si>
    <t>24.67%</t>
  </si>
  <si>
    <t>29.57%</t>
  </si>
  <si>
    <t>30.84%</t>
  </si>
  <si>
    <t>28.98%</t>
  </si>
  <si>
    <t>29.53%</t>
  </si>
  <si>
    <t>38.68%</t>
  </si>
  <si>
    <t>33.14%</t>
  </si>
  <si>
    <t>31.7%</t>
  </si>
  <si>
    <t>四川太极成华区龙潭西路药店</t>
  </si>
  <si>
    <t>下午6点到8点</t>
  </si>
  <si>
    <t>31.45%</t>
  </si>
  <si>
    <t>29.43%</t>
  </si>
  <si>
    <t>30.2%</t>
  </si>
  <si>
    <t>40.6%</t>
  </si>
  <si>
    <t>26.8%</t>
  </si>
  <si>
    <t>32.97%</t>
  </si>
  <si>
    <t>四川太极高新区新下街药店</t>
  </si>
  <si>
    <t>下午5-7</t>
  </si>
  <si>
    <t>28.38%</t>
  </si>
  <si>
    <t>33.66%</t>
  </si>
  <si>
    <t>31.23%</t>
  </si>
  <si>
    <t>32.08%</t>
  </si>
  <si>
    <t>36.15%</t>
  </si>
  <si>
    <t>28.26%</t>
  </si>
  <si>
    <t>38.53%</t>
  </si>
  <si>
    <t>四川太极成华区崔家店路药店</t>
  </si>
  <si>
    <t>6.30-8.30</t>
  </si>
  <si>
    <t>28.51%</t>
  </si>
  <si>
    <t>31.68%</t>
  </si>
  <si>
    <t>31.17%</t>
  </si>
  <si>
    <t>17.7%</t>
  </si>
  <si>
    <t>35.38%</t>
  </si>
  <si>
    <t>27.8%</t>
  </si>
  <si>
    <t>29.78%</t>
  </si>
  <si>
    <t>31.04%</t>
  </si>
  <si>
    <t>30.3%</t>
  </si>
  <si>
    <t>四川太极高新区中和公济桥路药店</t>
  </si>
  <si>
    <t>23.6%</t>
  </si>
  <si>
    <t>37.97%</t>
  </si>
  <si>
    <t>39.54%</t>
  </si>
  <si>
    <t>26.97%</t>
  </si>
  <si>
    <t>四川太极双林路药店</t>
  </si>
  <si>
    <t>下午5_7点</t>
  </si>
  <si>
    <t>26.68%</t>
  </si>
  <si>
    <t>31.95%</t>
  </si>
  <si>
    <t>23.82%</t>
  </si>
  <si>
    <t>25.39%</t>
  </si>
  <si>
    <t>29.41%</t>
  </si>
  <si>
    <t>四川太极成华区华泰路药店</t>
  </si>
  <si>
    <t>上午9:30-11:30</t>
  </si>
  <si>
    <t>39.97%</t>
  </si>
  <si>
    <t>37.6%</t>
  </si>
  <si>
    <t>34.26%</t>
  </si>
  <si>
    <t>25.95%</t>
  </si>
  <si>
    <t>44.53%</t>
  </si>
  <si>
    <t>四川太极成华区万宇路药店</t>
  </si>
  <si>
    <t>33.23%</t>
  </si>
  <si>
    <t>35.35%</t>
  </si>
  <si>
    <t>四川太极成华区华康路药店</t>
  </si>
  <si>
    <t>下午6-8点</t>
  </si>
  <si>
    <t>40.62%</t>
  </si>
  <si>
    <t>35.87%</t>
  </si>
  <si>
    <t>28.36%</t>
  </si>
  <si>
    <t>28.91%</t>
  </si>
  <si>
    <t>四川太极青羊区金祥路药店</t>
  </si>
  <si>
    <t>北门片</t>
  </si>
  <si>
    <t>19：00-21：00</t>
  </si>
  <si>
    <t>30.69%</t>
  </si>
  <si>
    <t>31.94%</t>
  </si>
  <si>
    <t>18.59%</t>
  </si>
  <si>
    <t>29.54%</t>
  </si>
  <si>
    <t>26.78%</t>
  </si>
  <si>
    <t>16.9%</t>
  </si>
  <si>
    <t>四川太极青羊区蜀源路药店</t>
  </si>
  <si>
    <t>6点至8点</t>
  </si>
  <si>
    <t>28.21%</t>
  </si>
  <si>
    <t>27.73%</t>
  </si>
  <si>
    <t>24.81%</t>
  </si>
  <si>
    <t>16.68%</t>
  </si>
  <si>
    <t>24.94%</t>
  </si>
  <si>
    <t>30.59%</t>
  </si>
  <si>
    <t>30.78%</t>
  </si>
  <si>
    <t>21.38%</t>
  </si>
  <si>
    <t>26.39%</t>
  </si>
  <si>
    <t>四川太极成华区驷马桥三路药店</t>
  </si>
  <si>
    <t>下午17：30-19：30</t>
  </si>
  <si>
    <t>18.33%</t>
  </si>
  <si>
    <t>34.01%</t>
  </si>
  <si>
    <t>34.08%</t>
  </si>
  <si>
    <t>38.59%</t>
  </si>
  <si>
    <t>31.44%</t>
  </si>
  <si>
    <t>32.66%</t>
  </si>
  <si>
    <t>36.05%</t>
  </si>
  <si>
    <t>43.66%</t>
  </si>
  <si>
    <t>四川太极新都区马超东路店</t>
  </si>
  <si>
    <t>30.25%</t>
  </si>
  <si>
    <t>29.22%</t>
  </si>
  <si>
    <t>35.37%</t>
  </si>
  <si>
    <t>28.81%</t>
  </si>
  <si>
    <t>31.1%</t>
  </si>
  <si>
    <t>四川太极成华区西林一街药店</t>
  </si>
  <si>
    <t>6：30—20：30</t>
  </si>
  <si>
    <t>33.7%</t>
  </si>
  <si>
    <t>33.35%</t>
  </si>
  <si>
    <t>32.38%</t>
  </si>
  <si>
    <t>24.18%</t>
  </si>
  <si>
    <t>26.59%</t>
  </si>
  <si>
    <t>四川太极成华区华油路药店</t>
  </si>
  <si>
    <t>34.96%</t>
  </si>
  <si>
    <t>28.86%</t>
  </si>
  <si>
    <t>24.35%</t>
  </si>
  <si>
    <t>30.18%</t>
  </si>
  <si>
    <t>20.96%</t>
  </si>
  <si>
    <t>27.77%</t>
  </si>
  <si>
    <t>20.52%</t>
  </si>
  <si>
    <t>23.41%</t>
  </si>
  <si>
    <t>四川太极成华区云龙南路药店</t>
  </si>
  <si>
    <t>18:30---20：30</t>
  </si>
  <si>
    <t>19.07%</t>
  </si>
  <si>
    <t>22.47%</t>
  </si>
  <si>
    <t>28.88%</t>
  </si>
  <si>
    <t>22.11%</t>
  </si>
  <si>
    <t>四川太极武侯区佳灵路药店</t>
  </si>
  <si>
    <t>18-20</t>
  </si>
  <si>
    <t>33.18%</t>
  </si>
  <si>
    <t>37.62%</t>
  </si>
  <si>
    <t>22.15%</t>
  </si>
  <si>
    <t>28.53%</t>
  </si>
  <si>
    <t>15.55%</t>
  </si>
  <si>
    <t>四川太极成华区羊子山西路药店（兴元华盛）</t>
  </si>
  <si>
    <t>30.03%</t>
  </si>
  <si>
    <t>33.94%</t>
  </si>
  <si>
    <t>32.42%</t>
  </si>
  <si>
    <t>33.8%</t>
  </si>
  <si>
    <t>31.36%</t>
  </si>
  <si>
    <t>四川太极青羊区童子街药店</t>
  </si>
  <si>
    <t>17：30—19：30</t>
  </si>
  <si>
    <t>36.28%</t>
  </si>
  <si>
    <t>37.21%</t>
  </si>
  <si>
    <t>33.52%</t>
  </si>
  <si>
    <t>41.85%</t>
  </si>
  <si>
    <t>37.26%</t>
  </si>
  <si>
    <t>四川太极大药房连锁有限公司武侯区聚萃街药店</t>
  </si>
  <si>
    <t>18:30-20:30</t>
  </si>
  <si>
    <t>22.6%</t>
  </si>
  <si>
    <t>30.48%</t>
  </si>
  <si>
    <t>30.42%</t>
  </si>
  <si>
    <t>37.48%</t>
  </si>
  <si>
    <t>19.13%</t>
  </si>
  <si>
    <t>25.46%</t>
  </si>
  <si>
    <t>21.34%</t>
  </si>
  <si>
    <t>35.6%</t>
  </si>
  <si>
    <t>37.92%</t>
  </si>
  <si>
    <t>30.07%</t>
  </si>
  <si>
    <t>26.28%</t>
  </si>
  <si>
    <t>30.33%</t>
  </si>
  <si>
    <t>18.83%</t>
  </si>
  <si>
    <t>33.54%</t>
  </si>
  <si>
    <t>28.52%</t>
  </si>
  <si>
    <t>32.91%</t>
  </si>
  <si>
    <t>35.62%</t>
  </si>
  <si>
    <t>32.23%</t>
  </si>
  <si>
    <t>33.87%</t>
  </si>
  <si>
    <t>涌泉店</t>
  </si>
  <si>
    <t>17.9%</t>
  </si>
  <si>
    <t>36.25%</t>
  </si>
  <si>
    <t xml:space="preserve"> </t>
  </si>
  <si>
    <t>2021年8月闪电战 门店奖励</t>
  </si>
  <si>
    <t>门店</t>
  </si>
  <si>
    <t>场次</t>
  </si>
  <si>
    <t>求和项:客流</t>
  </si>
  <si>
    <t>求和项:销售</t>
  </si>
  <si>
    <t>求和项:毛利额</t>
  </si>
  <si>
    <t>求和项:客流2</t>
  </si>
  <si>
    <t>求和项:销售2</t>
  </si>
  <si>
    <t>求和项:毛利额2</t>
  </si>
  <si>
    <t>毛利增幅</t>
  </si>
  <si>
    <t>金额</t>
  </si>
  <si>
    <t>签字领取</t>
  </si>
  <si>
    <t>合计</t>
  </si>
  <si>
    <t>求和项: 金额</t>
  </si>
  <si>
    <t xml:space="preserve"> 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</si>
</sst>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B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9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B5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4"/>
  <sheetViews>
    <sheetView topLeftCell="A17" workbookViewId="0">
      <selection activeCell="C42" sqref="C42"/>
    </sheetView>
  </sheetViews>
  <sheetFormatPr defaultColWidth="9" defaultRowHeight="24" customHeight="1"/>
  <cols>
    <col min="1" max="1" width="4.625" style="2" customWidth="1"/>
    <col min="2" max="2" width="7.75" style="2" customWidth="1"/>
    <col min="3" max="3" width="26" style="1" customWidth="1"/>
    <col min="4" max="4" width="7.25" style="1" customWidth="1"/>
    <col min="5" max="5" width="4.75" style="3" customWidth="1"/>
    <col min="6" max="6" width="7.75" style="2" customWidth="1"/>
    <col min="7" max="7" width="16.875" style="2" hidden="1" customWidth="1"/>
    <col min="8" max="8" width="6" style="2" customWidth="1"/>
    <col min="9" max="9" width="9.375" style="2"/>
    <col min="10" max="10" width="8.375" style="4" customWidth="1"/>
    <col min="11" max="11" width="8.25" style="2" customWidth="1"/>
    <col min="12" max="12" width="5.5" style="5" customWidth="1"/>
    <col min="13" max="13" width="9.125" style="4" customWidth="1"/>
    <col min="14" max="14" width="9.375" style="4" customWidth="1"/>
    <col min="15" max="15" width="7.5" style="6" customWidth="1"/>
    <col min="16" max="16" width="8.25" style="6" customWidth="1"/>
    <col min="17" max="17" width="9.375" style="6"/>
    <col min="18" max="18" width="9" style="6"/>
    <col min="19" max="19" width="8" style="7" customWidth="1"/>
    <col min="20" max="16384" width="9" style="1"/>
  </cols>
  <sheetData>
    <row r="1" customHeight="1" spans="1:20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="1" customFormat="1" customHeight="1" spans="1:20">
      <c r="A2" s="8" t="s">
        <v>1</v>
      </c>
      <c r="B2" s="9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97" t="s">
        <v>8</v>
      </c>
      <c r="I2" s="97"/>
      <c r="J2" s="97"/>
      <c r="K2" s="97"/>
      <c r="L2" s="98" t="s">
        <v>9</v>
      </c>
      <c r="M2" s="98"/>
      <c r="N2" s="98"/>
      <c r="O2" s="98"/>
      <c r="P2" s="40" t="s">
        <v>10</v>
      </c>
      <c r="Q2" s="40"/>
      <c r="R2" s="40"/>
      <c r="S2" s="41" t="s">
        <v>11</v>
      </c>
      <c r="T2" s="15" t="s">
        <v>12</v>
      </c>
    </row>
    <row r="3" s="1" customFormat="1" customHeight="1" spans="1:20">
      <c r="A3" s="8"/>
      <c r="B3" s="9"/>
      <c r="C3" s="9"/>
      <c r="D3" s="9"/>
      <c r="E3" s="11"/>
      <c r="F3" s="12"/>
      <c r="G3" s="12"/>
      <c r="H3" s="13" t="s">
        <v>13</v>
      </c>
      <c r="I3" s="14" t="s">
        <v>14</v>
      </c>
      <c r="J3" s="14" t="s">
        <v>15</v>
      </c>
      <c r="K3" s="26" t="s">
        <v>16</v>
      </c>
      <c r="L3" s="27" t="s">
        <v>13</v>
      </c>
      <c r="M3" s="28" t="s">
        <v>14</v>
      </c>
      <c r="N3" s="28" t="s">
        <v>15</v>
      </c>
      <c r="O3" s="29" t="s">
        <v>16</v>
      </c>
      <c r="P3" s="30" t="s">
        <v>17</v>
      </c>
      <c r="Q3" s="31" t="s">
        <v>18</v>
      </c>
      <c r="R3" s="40" t="s">
        <v>16</v>
      </c>
      <c r="S3" s="41"/>
      <c r="T3" s="15"/>
    </row>
    <row r="4" ht="18" customHeight="1" spans="1:20">
      <c r="A4" s="15">
        <v>1</v>
      </c>
      <c r="B4" s="21">
        <v>117491</v>
      </c>
      <c r="C4" s="22" t="s">
        <v>19</v>
      </c>
      <c r="D4" s="22" t="s">
        <v>20</v>
      </c>
      <c r="E4" s="17" t="s">
        <v>21</v>
      </c>
      <c r="F4" s="18">
        <v>8.2</v>
      </c>
      <c r="G4" s="23" t="s">
        <v>22</v>
      </c>
      <c r="H4" s="19">
        <v>84</v>
      </c>
      <c r="I4" s="19">
        <v>8399.86</v>
      </c>
      <c r="J4" s="32">
        <f>I4*K4</f>
        <v>1079.38201</v>
      </c>
      <c r="K4" s="19" t="s">
        <v>23</v>
      </c>
      <c r="L4" s="33">
        <v>75.875</v>
      </c>
      <c r="M4" s="34">
        <v>7542.1925</v>
      </c>
      <c r="N4" s="34">
        <f>M4*O4</f>
        <v>1636.6557725</v>
      </c>
      <c r="O4" s="35" t="s">
        <v>24</v>
      </c>
      <c r="P4" s="38">
        <f>(H4-L4)/L4</f>
        <v>0.107084019769357</v>
      </c>
      <c r="Q4" s="38">
        <f>(I4-M4)/M4</f>
        <v>0.113715938700849</v>
      </c>
      <c r="R4" s="38">
        <f>(K:K-O:O)</f>
        <v>-0.0885</v>
      </c>
      <c r="S4" s="42"/>
      <c r="T4" s="16"/>
    </row>
    <row r="5" ht="18" customHeight="1" spans="1:20">
      <c r="A5" s="15">
        <v>2</v>
      </c>
      <c r="B5" s="21">
        <v>111219</v>
      </c>
      <c r="C5" s="22" t="s">
        <v>25</v>
      </c>
      <c r="D5" s="22" t="s">
        <v>20</v>
      </c>
      <c r="E5" s="17" t="s">
        <v>26</v>
      </c>
      <c r="F5" s="23">
        <v>8.4</v>
      </c>
      <c r="G5" s="23" t="s">
        <v>27</v>
      </c>
      <c r="H5" s="19">
        <v>117</v>
      </c>
      <c r="I5" s="19">
        <v>7705.13</v>
      </c>
      <c r="J5" s="32">
        <f t="shared" ref="J5:J68" si="0">I5*K5</f>
        <v>2834.717327</v>
      </c>
      <c r="K5" s="19" t="s">
        <v>28</v>
      </c>
      <c r="L5" s="33">
        <v>97.6875</v>
      </c>
      <c r="M5" s="34">
        <v>5340.569375</v>
      </c>
      <c r="N5" s="34">
        <f t="shared" ref="N5:N68" si="1">M5*O5</f>
        <v>1821.134156875</v>
      </c>
      <c r="O5" s="35" t="s">
        <v>29</v>
      </c>
      <c r="P5" s="36">
        <f t="shared" ref="P5:P68" si="2">(H5-L5)/L5</f>
        <v>0.197696737044146</v>
      </c>
      <c r="Q5" s="36">
        <f t="shared" ref="Q5:Q68" si="3">(I5-M5)/M5</f>
        <v>0.442754406687208</v>
      </c>
      <c r="R5" s="38">
        <f t="shared" ref="R5:R68" si="4">(K:K-O:O)</f>
        <v>0.0269</v>
      </c>
      <c r="S5" s="42">
        <f>(J5-N5)*0.1</f>
        <v>101.3583170125</v>
      </c>
      <c r="T5" s="16"/>
    </row>
    <row r="6" ht="18" customHeight="1" spans="1:20">
      <c r="A6" s="15">
        <v>3</v>
      </c>
      <c r="B6" s="21">
        <v>745</v>
      </c>
      <c r="C6" s="22" t="s">
        <v>30</v>
      </c>
      <c r="D6" s="22" t="s">
        <v>20</v>
      </c>
      <c r="E6" s="17" t="s">
        <v>31</v>
      </c>
      <c r="F6" s="23">
        <v>8.8</v>
      </c>
      <c r="G6" s="23" t="s">
        <v>27</v>
      </c>
      <c r="H6" s="19">
        <v>82</v>
      </c>
      <c r="I6" s="19">
        <v>6442.33</v>
      </c>
      <c r="J6" s="32">
        <f t="shared" si="0"/>
        <v>394.914829</v>
      </c>
      <c r="K6" s="19" t="s">
        <v>32</v>
      </c>
      <c r="L6" s="33">
        <v>76.9375</v>
      </c>
      <c r="M6" s="34">
        <v>3894.99</v>
      </c>
      <c r="N6" s="34">
        <f t="shared" si="1"/>
        <v>1077.743733</v>
      </c>
      <c r="O6" s="35" t="s">
        <v>33</v>
      </c>
      <c r="P6" s="36">
        <f t="shared" si="2"/>
        <v>0.065800162469537</v>
      </c>
      <c r="Q6" s="36">
        <f t="shared" si="3"/>
        <v>0.654004246480736</v>
      </c>
      <c r="R6" s="38">
        <f t="shared" si="4"/>
        <v>-0.2154</v>
      </c>
      <c r="S6" s="42">
        <v>0</v>
      </c>
      <c r="T6" s="16"/>
    </row>
    <row r="7" ht="18" customHeight="1" spans="1:20">
      <c r="A7" s="15">
        <v>4</v>
      </c>
      <c r="B7" s="21">
        <v>114286</v>
      </c>
      <c r="C7" s="22" t="s">
        <v>34</v>
      </c>
      <c r="D7" s="22" t="s">
        <v>20</v>
      </c>
      <c r="E7" s="17" t="s">
        <v>31</v>
      </c>
      <c r="F7" s="23">
        <v>8.5</v>
      </c>
      <c r="G7" s="23" t="s">
        <v>27</v>
      </c>
      <c r="H7" s="19">
        <v>69</v>
      </c>
      <c r="I7" s="19">
        <v>4219.3</v>
      </c>
      <c r="J7" s="32">
        <f t="shared" si="0"/>
        <v>998.28638</v>
      </c>
      <c r="K7" s="19" t="s">
        <v>35</v>
      </c>
      <c r="L7" s="33">
        <v>69.875</v>
      </c>
      <c r="M7" s="34">
        <v>4231.000625</v>
      </c>
      <c r="N7" s="34">
        <f t="shared" si="1"/>
        <v>1093.7136615625</v>
      </c>
      <c r="O7" s="35" t="s">
        <v>36</v>
      </c>
      <c r="P7" s="38">
        <f t="shared" si="2"/>
        <v>-0.0125223613595707</v>
      </c>
      <c r="Q7" s="38">
        <f t="shared" si="3"/>
        <v>-0.00276545102141163</v>
      </c>
      <c r="R7" s="38">
        <f t="shared" si="4"/>
        <v>-0.0219</v>
      </c>
      <c r="S7" s="42"/>
      <c r="T7" s="16"/>
    </row>
    <row r="8" ht="18" customHeight="1" spans="1:20">
      <c r="A8" s="15">
        <v>5</v>
      </c>
      <c r="B8" s="21">
        <v>111219</v>
      </c>
      <c r="C8" s="22" t="s">
        <v>25</v>
      </c>
      <c r="D8" s="22" t="s">
        <v>20</v>
      </c>
      <c r="E8" s="17" t="s">
        <v>26</v>
      </c>
      <c r="F8" s="23">
        <v>8.11</v>
      </c>
      <c r="G8" s="23" t="s">
        <v>27</v>
      </c>
      <c r="H8" s="19">
        <v>94</v>
      </c>
      <c r="I8" s="19">
        <v>5031.96</v>
      </c>
      <c r="J8" s="32">
        <f t="shared" si="0"/>
        <v>1920.195936</v>
      </c>
      <c r="K8" s="19" t="s">
        <v>37</v>
      </c>
      <c r="L8" s="33">
        <v>97.6875</v>
      </c>
      <c r="M8" s="34">
        <v>5340.569375</v>
      </c>
      <c r="N8" s="34">
        <f t="shared" si="1"/>
        <v>1821.134156875</v>
      </c>
      <c r="O8" s="35" t="s">
        <v>29</v>
      </c>
      <c r="P8" s="38">
        <f t="shared" si="2"/>
        <v>-0.0377479206653871</v>
      </c>
      <c r="Q8" s="38">
        <f t="shared" si="3"/>
        <v>-0.0577858564003768</v>
      </c>
      <c r="R8" s="38">
        <f t="shared" si="4"/>
        <v>0.0405999999999999</v>
      </c>
      <c r="S8" s="15"/>
      <c r="T8" s="16"/>
    </row>
    <row r="9" ht="18" customHeight="1" spans="1:20">
      <c r="A9" s="15">
        <v>6</v>
      </c>
      <c r="B9" s="21">
        <v>111219</v>
      </c>
      <c r="C9" s="22" t="s">
        <v>25</v>
      </c>
      <c r="D9" s="22" t="s">
        <v>20</v>
      </c>
      <c r="E9" s="17" t="s">
        <v>26</v>
      </c>
      <c r="F9" s="23">
        <v>8.18</v>
      </c>
      <c r="G9" s="23" t="s">
        <v>27</v>
      </c>
      <c r="H9" s="19">
        <v>103</v>
      </c>
      <c r="I9" s="19">
        <v>4352.08</v>
      </c>
      <c r="J9" s="32">
        <f t="shared" si="0"/>
        <v>1426.611824</v>
      </c>
      <c r="K9" s="19" t="s">
        <v>38</v>
      </c>
      <c r="L9" s="33">
        <v>97.6875</v>
      </c>
      <c r="M9" s="34">
        <v>5340.569375</v>
      </c>
      <c r="N9" s="34">
        <f t="shared" si="1"/>
        <v>1821.134156875</v>
      </c>
      <c r="O9" s="35" t="s">
        <v>29</v>
      </c>
      <c r="P9" s="38">
        <f t="shared" si="2"/>
        <v>0.054382597568778</v>
      </c>
      <c r="Q9" s="38">
        <f t="shared" si="3"/>
        <v>-0.185090634647921</v>
      </c>
      <c r="R9" s="38">
        <f t="shared" si="4"/>
        <v>-0.0132</v>
      </c>
      <c r="S9" s="15"/>
      <c r="T9" s="16"/>
    </row>
    <row r="10" ht="18" customHeight="1" spans="1:20">
      <c r="A10" s="15">
        <v>7</v>
      </c>
      <c r="B10" s="21">
        <v>111219</v>
      </c>
      <c r="C10" s="22" t="s">
        <v>25</v>
      </c>
      <c r="D10" s="22" t="s">
        <v>20</v>
      </c>
      <c r="E10" s="17" t="s">
        <v>26</v>
      </c>
      <c r="F10" s="23">
        <v>8.25</v>
      </c>
      <c r="G10" s="23" t="s">
        <v>27</v>
      </c>
      <c r="H10" s="19">
        <v>74</v>
      </c>
      <c r="I10" s="19">
        <v>8913.53</v>
      </c>
      <c r="J10" s="32">
        <f t="shared" si="0"/>
        <v>2859.460424</v>
      </c>
      <c r="K10" s="37">
        <v>0.3208</v>
      </c>
      <c r="L10" s="33">
        <v>97.6875</v>
      </c>
      <c r="M10" s="34">
        <v>5340.569375</v>
      </c>
      <c r="N10" s="34">
        <f t="shared" si="1"/>
        <v>1821.134156875</v>
      </c>
      <c r="O10" s="35" t="s">
        <v>29</v>
      </c>
      <c r="P10" s="38">
        <f t="shared" si="2"/>
        <v>-0.242482405630198</v>
      </c>
      <c r="Q10" s="36">
        <f t="shared" si="3"/>
        <v>0.669022415798128</v>
      </c>
      <c r="R10" s="38">
        <f t="shared" si="4"/>
        <v>-0.0202000000000001</v>
      </c>
      <c r="S10" s="15"/>
      <c r="T10" s="16"/>
    </row>
    <row r="11" ht="18" customHeight="1" spans="1:20">
      <c r="A11" s="15">
        <v>8</v>
      </c>
      <c r="B11" s="21">
        <v>339</v>
      </c>
      <c r="C11" s="22" t="s">
        <v>39</v>
      </c>
      <c r="D11" s="22" t="s">
        <v>20</v>
      </c>
      <c r="E11" s="17" t="s">
        <v>31</v>
      </c>
      <c r="F11" s="23">
        <v>8.4</v>
      </c>
      <c r="G11" s="23" t="s">
        <v>27</v>
      </c>
      <c r="H11" s="19">
        <v>71</v>
      </c>
      <c r="I11" s="19">
        <v>4106.58</v>
      </c>
      <c r="J11" s="32">
        <f t="shared" si="0"/>
        <v>1121.917656</v>
      </c>
      <c r="K11" s="19" t="s">
        <v>40</v>
      </c>
      <c r="L11" s="33">
        <v>58.3125</v>
      </c>
      <c r="M11" s="34">
        <v>3917.91</v>
      </c>
      <c r="N11" s="34">
        <f t="shared" si="1"/>
        <v>1159.70136</v>
      </c>
      <c r="O11" s="35" t="s">
        <v>41</v>
      </c>
      <c r="P11" s="38">
        <f t="shared" si="2"/>
        <v>0.217577706323687</v>
      </c>
      <c r="Q11" s="38">
        <f t="shared" si="3"/>
        <v>0.0481557769320888</v>
      </c>
      <c r="R11" s="38">
        <f t="shared" si="4"/>
        <v>-0.0228</v>
      </c>
      <c r="S11" s="42"/>
      <c r="T11" s="16"/>
    </row>
    <row r="12" ht="18" customHeight="1" spans="1:20">
      <c r="A12" s="15">
        <v>9</v>
      </c>
      <c r="B12" s="21">
        <v>114286</v>
      </c>
      <c r="C12" s="22" t="s">
        <v>34</v>
      </c>
      <c r="D12" s="22" t="s">
        <v>20</v>
      </c>
      <c r="E12" s="17" t="s">
        <v>31</v>
      </c>
      <c r="F12" s="23">
        <v>8.13</v>
      </c>
      <c r="G12" s="23" t="s">
        <v>27</v>
      </c>
      <c r="H12" s="19">
        <v>89</v>
      </c>
      <c r="I12" s="19">
        <v>5326.98</v>
      </c>
      <c r="J12" s="32">
        <f t="shared" si="0"/>
        <v>931.156104</v>
      </c>
      <c r="K12" s="19" t="s">
        <v>42</v>
      </c>
      <c r="L12" s="33">
        <v>69.875</v>
      </c>
      <c r="M12" s="34">
        <v>4231.000625</v>
      </c>
      <c r="N12" s="34">
        <f t="shared" si="1"/>
        <v>1093.7136615625</v>
      </c>
      <c r="O12" s="35" t="s">
        <v>36</v>
      </c>
      <c r="P12" s="38">
        <f t="shared" si="2"/>
        <v>0.273703041144902</v>
      </c>
      <c r="Q12" s="38">
        <f t="shared" si="3"/>
        <v>0.259035502978684</v>
      </c>
      <c r="R12" s="38">
        <f t="shared" si="4"/>
        <v>-0.0837</v>
      </c>
      <c r="S12" s="42"/>
      <c r="T12" s="16"/>
    </row>
    <row r="13" ht="18" customHeight="1" spans="1:20">
      <c r="A13" s="15">
        <v>10</v>
      </c>
      <c r="B13" s="21">
        <v>114286</v>
      </c>
      <c r="C13" s="22" t="s">
        <v>34</v>
      </c>
      <c r="D13" s="22" t="s">
        <v>20</v>
      </c>
      <c r="E13" s="17" t="s">
        <v>31</v>
      </c>
      <c r="F13" s="25">
        <v>8.2</v>
      </c>
      <c r="G13" s="23" t="s">
        <v>27</v>
      </c>
      <c r="H13" s="19">
        <v>75</v>
      </c>
      <c r="I13" s="19">
        <v>2273.02</v>
      </c>
      <c r="J13" s="32">
        <f t="shared" si="0"/>
        <v>721.68385</v>
      </c>
      <c r="K13" s="19" t="s">
        <v>43</v>
      </c>
      <c r="L13" s="33">
        <v>69.875</v>
      </c>
      <c r="M13" s="34">
        <v>4231.000625</v>
      </c>
      <c r="N13" s="34">
        <f t="shared" si="1"/>
        <v>1093.7136615625</v>
      </c>
      <c r="O13" s="35" t="s">
        <v>36</v>
      </c>
      <c r="P13" s="38">
        <f t="shared" si="2"/>
        <v>0.073345259391771</v>
      </c>
      <c r="Q13" s="38">
        <f t="shared" si="3"/>
        <v>-0.462770110084775</v>
      </c>
      <c r="R13" s="38">
        <f t="shared" si="4"/>
        <v>0.059</v>
      </c>
      <c r="S13" s="42"/>
      <c r="T13" s="16"/>
    </row>
    <row r="14" ht="18" customHeight="1" spans="1:20">
      <c r="A14" s="15">
        <v>11</v>
      </c>
      <c r="B14" s="21">
        <v>114286</v>
      </c>
      <c r="C14" s="22" t="s">
        <v>34</v>
      </c>
      <c r="D14" s="22" t="s">
        <v>20</v>
      </c>
      <c r="E14" s="17" t="s">
        <v>31</v>
      </c>
      <c r="F14" s="23">
        <v>8.26</v>
      </c>
      <c r="G14" s="23" t="s">
        <v>27</v>
      </c>
      <c r="H14" s="19">
        <v>71</v>
      </c>
      <c r="I14" s="19">
        <v>3208.79</v>
      </c>
      <c r="J14" s="32">
        <f t="shared" si="0"/>
        <v>948.197445</v>
      </c>
      <c r="K14" s="19" t="s">
        <v>44</v>
      </c>
      <c r="L14" s="33">
        <v>69.875</v>
      </c>
      <c r="M14" s="34">
        <v>4231.000625</v>
      </c>
      <c r="N14" s="34">
        <f t="shared" si="1"/>
        <v>1093.7136615625</v>
      </c>
      <c r="O14" s="35" t="s">
        <v>36</v>
      </c>
      <c r="P14" s="38">
        <f t="shared" si="2"/>
        <v>0.0161001788908766</v>
      </c>
      <c r="Q14" s="38">
        <f t="shared" si="3"/>
        <v>-0.24160020657052</v>
      </c>
      <c r="R14" s="38">
        <f t="shared" si="4"/>
        <v>0.037</v>
      </c>
      <c r="S14" s="42"/>
      <c r="T14" s="16"/>
    </row>
    <row r="15" ht="18" customHeight="1" spans="1:20">
      <c r="A15" s="15">
        <v>12</v>
      </c>
      <c r="B15" s="21">
        <v>114286</v>
      </c>
      <c r="C15" s="22" t="s">
        <v>34</v>
      </c>
      <c r="D15" s="22" t="s">
        <v>20</v>
      </c>
      <c r="E15" s="17" t="s">
        <v>31</v>
      </c>
      <c r="F15" s="23">
        <v>8.6</v>
      </c>
      <c r="G15" s="23" t="s">
        <v>27</v>
      </c>
      <c r="H15" s="19">
        <v>65</v>
      </c>
      <c r="I15" s="19">
        <v>2566.44</v>
      </c>
      <c r="J15" s="32">
        <f t="shared" si="0"/>
        <v>626.981292</v>
      </c>
      <c r="K15" s="19" t="s">
        <v>45</v>
      </c>
      <c r="L15" s="33">
        <v>69.875</v>
      </c>
      <c r="M15" s="34">
        <v>4231.000625</v>
      </c>
      <c r="N15" s="34">
        <f t="shared" si="1"/>
        <v>1093.7136615625</v>
      </c>
      <c r="O15" s="35" t="s">
        <v>36</v>
      </c>
      <c r="P15" s="38">
        <f t="shared" si="2"/>
        <v>-0.0697674418604651</v>
      </c>
      <c r="Q15" s="38">
        <f t="shared" si="3"/>
        <v>-0.393420084876494</v>
      </c>
      <c r="R15" s="38">
        <f t="shared" si="4"/>
        <v>-0.0142</v>
      </c>
      <c r="S15" s="42"/>
      <c r="T15" s="16"/>
    </row>
    <row r="16" ht="18" customHeight="1" spans="1:20">
      <c r="A16" s="15">
        <v>13</v>
      </c>
      <c r="B16" s="21">
        <v>114286</v>
      </c>
      <c r="C16" s="22" t="s">
        <v>34</v>
      </c>
      <c r="D16" s="22" t="s">
        <v>20</v>
      </c>
      <c r="E16" s="17" t="s">
        <v>31</v>
      </c>
      <c r="F16" s="23">
        <v>8.27</v>
      </c>
      <c r="G16" s="23" t="s">
        <v>27</v>
      </c>
      <c r="H16" s="19">
        <v>84</v>
      </c>
      <c r="I16" s="19">
        <v>3327.72</v>
      </c>
      <c r="J16" s="32">
        <f t="shared" si="0"/>
        <v>837.919896</v>
      </c>
      <c r="K16" s="19" t="s">
        <v>46</v>
      </c>
      <c r="L16" s="33">
        <v>69.875</v>
      </c>
      <c r="M16" s="34">
        <v>4231.000625</v>
      </c>
      <c r="N16" s="34">
        <f t="shared" si="1"/>
        <v>1093.7136615625</v>
      </c>
      <c r="O16" s="35" t="s">
        <v>36</v>
      </c>
      <c r="P16" s="38">
        <f t="shared" si="2"/>
        <v>0.202146690518784</v>
      </c>
      <c r="Q16" s="38">
        <f t="shared" si="3"/>
        <v>-0.213491016678826</v>
      </c>
      <c r="R16" s="38">
        <f t="shared" si="4"/>
        <v>-0.00669999999999998</v>
      </c>
      <c r="S16" s="42"/>
      <c r="T16" s="16"/>
    </row>
    <row r="17" ht="18" customHeight="1" spans="1:20">
      <c r="A17" s="15">
        <v>14</v>
      </c>
      <c r="B17" s="21">
        <v>727</v>
      </c>
      <c r="C17" s="22" t="s">
        <v>47</v>
      </c>
      <c r="D17" s="22" t="s">
        <v>20</v>
      </c>
      <c r="E17" s="17" t="s">
        <v>31</v>
      </c>
      <c r="F17" s="25">
        <v>8.1</v>
      </c>
      <c r="G17" s="23" t="s">
        <v>27</v>
      </c>
      <c r="H17" s="19">
        <v>54</v>
      </c>
      <c r="I17" s="19">
        <v>2759.98</v>
      </c>
      <c r="J17" s="32">
        <f t="shared" si="0"/>
        <v>770.862414</v>
      </c>
      <c r="K17" s="19" t="s">
        <v>48</v>
      </c>
      <c r="L17" s="33">
        <v>67.5</v>
      </c>
      <c r="M17" s="34">
        <v>3527.07875</v>
      </c>
      <c r="N17" s="34">
        <f t="shared" si="1"/>
        <v>1179.807841875</v>
      </c>
      <c r="O17" s="35" t="s">
        <v>49</v>
      </c>
      <c r="P17" s="38">
        <f t="shared" si="2"/>
        <v>-0.2</v>
      </c>
      <c r="Q17" s="38">
        <f t="shared" si="3"/>
        <v>-0.217488410203486</v>
      </c>
      <c r="R17" s="38">
        <f t="shared" si="4"/>
        <v>-0.0552</v>
      </c>
      <c r="S17" s="42"/>
      <c r="T17" s="16"/>
    </row>
    <row r="18" ht="18" customHeight="1" spans="1:20">
      <c r="A18" s="15">
        <v>15</v>
      </c>
      <c r="B18" s="21">
        <v>117491</v>
      </c>
      <c r="C18" s="22" t="s">
        <v>19</v>
      </c>
      <c r="D18" s="22" t="s">
        <v>20</v>
      </c>
      <c r="E18" s="17" t="s">
        <v>21</v>
      </c>
      <c r="F18" s="18">
        <v>8.9</v>
      </c>
      <c r="G18" s="23" t="s">
        <v>22</v>
      </c>
      <c r="H18" s="19">
        <v>89</v>
      </c>
      <c r="I18" s="19">
        <v>13324.36</v>
      </c>
      <c r="J18" s="32">
        <f t="shared" si="0"/>
        <v>2162.543628</v>
      </c>
      <c r="K18" s="19" t="s">
        <v>50</v>
      </c>
      <c r="L18" s="33">
        <v>75.875</v>
      </c>
      <c r="M18" s="34">
        <v>7542.1925</v>
      </c>
      <c r="N18" s="34">
        <f t="shared" si="1"/>
        <v>1636.6557725</v>
      </c>
      <c r="O18" s="35" t="s">
        <v>24</v>
      </c>
      <c r="P18" s="36">
        <f t="shared" si="2"/>
        <v>0.172981878088962</v>
      </c>
      <c r="Q18" s="36">
        <f t="shared" si="3"/>
        <v>0.766642789878407</v>
      </c>
      <c r="R18" s="38">
        <f t="shared" si="4"/>
        <v>-0.0547</v>
      </c>
      <c r="S18" s="42">
        <f>(J18-N18)*0.3</f>
        <v>157.76635665</v>
      </c>
      <c r="T18" s="16"/>
    </row>
    <row r="19" ht="18" customHeight="1" spans="1:20">
      <c r="A19" s="15">
        <v>16</v>
      </c>
      <c r="B19" s="21">
        <v>117491</v>
      </c>
      <c r="C19" s="22" t="s">
        <v>19</v>
      </c>
      <c r="D19" s="22" t="s">
        <v>20</v>
      </c>
      <c r="E19" s="17" t="s">
        <v>21</v>
      </c>
      <c r="F19" s="18">
        <v>8.16</v>
      </c>
      <c r="G19" s="23" t="s">
        <v>22</v>
      </c>
      <c r="H19" s="19">
        <v>82</v>
      </c>
      <c r="I19" s="19">
        <v>7494.84</v>
      </c>
      <c r="J19" s="32">
        <f t="shared" si="0"/>
        <v>1531.945296</v>
      </c>
      <c r="K19" s="19" t="s">
        <v>51</v>
      </c>
      <c r="L19" s="33">
        <v>75.875</v>
      </c>
      <c r="M19" s="34">
        <v>7542.1925</v>
      </c>
      <c r="N19" s="34">
        <f t="shared" si="1"/>
        <v>1636.6557725</v>
      </c>
      <c r="O19" s="35" t="s">
        <v>24</v>
      </c>
      <c r="P19" s="38">
        <f t="shared" si="2"/>
        <v>0.0807248764415156</v>
      </c>
      <c r="Q19" s="38">
        <f t="shared" si="3"/>
        <v>-0.00627834678046204</v>
      </c>
      <c r="R19" s="38">
        <f t="shared" si="4"/>
        <v>-0.0126</v>
      </c>
      <c r="S19" s="42"/>
      <c r="T19" s="16"/>
    </row>
    <row r="20" ht="18" customHeight="1" spans="1:20">
      <c r="A20" s="15">
        <v>17</v>
      </c>
      <c r="B20" s="21">
        <v>117491</v>
      </c>
      <c r="C20" s="22" t="s">
        <v>19</v>
      </c>
      <c r="D20" s="22" t="s">
        <v>20</v>
      </c>
      <c r="E20" s="17" t="s">
        <v>21</v>
      </c>
      <c r="F20" s="18">
        <v>8.23</v>
      </c>
      <c r="G20" s="23" t="s">
        <v>22</v>
      </c>
      <c r="H20" s="19">
        <v>83</v>
      </c>
      <c r="I20" s="19">
        <v>8175.23</v>
      </c>
      <c r="J20" s="32">
        <f t="shared" si="0"/>
        <v>1148.619815</v>
      </c>
      <c r="K20" s="19" t="s">
        <v>52</v>
      </c>
      <c r="L20" s="33">
        <v>75.875</v>
      </c>
      <c r="M20" s="34">
        <v>7542.1925</v>
      </c>
      <c r="N20" s="34">
        <f t="shared" si="1"/>
        <v>1636.6557725</v>
      </c>
      <c r="O20" s="35" t="s">
        <v>24</v>
      </c>
      <c r="P20" s="38">
        <f t="shared" si="2"/>
        <v>0.0939044481054366</v>
      </c>
      <c r="Q20" s="38">
        <f t="shared" si="3"/>
        <v>0.083932821921477</v>
      </c>
      <c r="R20" s="38">
        <f t="shared" si="4"/>
        <v>-0.0765</v>
      </c>
      <c r="S20" s="42"/>
      <c r="T20" s="16"/>
    </row>
    <row r="21" ht="18" customHeight="1" spans="1:20">
      <c r="A21" s="15">
        <v>18</v>
      </c>
      <c r="B21" s="21">
        <v>117491</v>
      </c>
      <c r="C21" s="22" t="s">
        <v>19</v>
      </c>
      <c r="D21" s="22" t="s">
        <v>20</v>
      </c>
      <c r="E21" s="17" t="s">
        <v>21</v>
      </c>
      <c r="F21" s="24">
        <v>8.3</v>
      </c>
      <c r="G21" s="23" t="s">
        <v>22</v>
      </c>
      <c r="H21" s="19">
        <v>93</v>
      </c>
      <c r="I21" s="19">
        <v>11641.25</v>
      </c>
      <c r="J21" s="32">
        <f t="shared" si="0"/>
        <v>1537.809125</v>
      </c>
      <c r="K21" s="19" t="s">
        <v>53</v>
      </c>
      <c r="L21" s="33">
        <v>75.875</v>
      </c>
      <c r="M21" s="34">
        <v>7542.1925</v>
      </c>
      <c r="N21" s="34">
        <f t="shared" si="1"/>
        <v>1636.6557725</v>
      </c>
      <c r="O21" s="35" t="s">
        <v>24</v>
      </c>
      <c r="P21" s="36">
        <f t="shared" si="2"/>
        <v>0.225700164744646</v>
      </c>
      <c r="Q21" s="36">
        <f t="shared" si="3"/>
        <v>0.543483542749671</v>
      </c>
      <c r="R21" s="38">
        <f t="shared" si="4"/>
        <v>-0.0849</v>
      </c>
      <c r="S21" s="42">
        <v>0</v>
      </c>
      <c r="T21" s="16"/>
    </row>
    <row r="22" ht="18" customHeight="1" spans="1:20">
      <c r="A22" s="15">
        <v>19</v>
      </c>
      <c r="B22" s="21">
        <v>117491</v>
      </c>
      <c r="C22" s="22" t="s">
        <v>19</v>
      </c>
      <c r="D22" s="22" t="s">
        <v>20</v>
      </c>
      <c r="E22" s="17" t="s">
        <v>21</v>
      </c>
      <c r="F22" s="18">
        <v>8.14</v>
      </c>
      <c r="G22" s="23" t="s">
        <v>22</v>
      </c>
      <c r="H22" s="19">
        <v>89</v>
      </c>
      <c r="I22" s="19">
        <v>13758.01</v>
      </c>
      <c r="J22" s="32">
        <f t="shared" si="0"/>
        <v>2653.920129</v>
      </c>
      <c r="K22" s="19" t="s">
        <v>54</v>
      </c>
      <c r="L22" s="33">
        <v>75.875</v>
      </c>
      <c r="M22" s="34">
        <v>7542.1925</v>
      </c>
      <c r="N22" s="34">
        <f t="shared" si="1"/>
        <v>1636.6557725</v>
      </c>
      <c r="O22" s="35" t="s">
        <v>24</v>
      </c>
      <c r="P22" s="36">
        <f t="shared" si="2"/>
        <v>0.172981878088962</v>
      </c>
      <c r="Q22" s="36">
        <f t="shared" si="3"/>
        <v>0.824139333489566</v>
      </c>
      <c r="R22" s="38">
        <f t="shared" si="4"/>
        <v>-0.0241</v>
      </c>
      <c r="S22" s="42">
        <v>0</v>
      </c>
      <c r="T22" s="16" t="s">
        <v>55</v>
      </c>
    </row>
    <row r="23" ht="18" customHeight="1" spans="1:20">
      <c r="A23" s="15">
        <v>20</v>
      </c>
      <c r="B23" s="21">
        <v>117491</v>
      </c>
      <c r="C23" s="22" t="s">
        <v>19</v>
      </c>
      <c r="D23" s="22" t="s">
        <v>20</v>
      </c>
      <c r="E23" s="17" t="s">
        <v>21</v>
      </c>
      <c r="F23" s="24">
        <v>8.2</v>
      </c>
      <c r="G23" s="23" t="s">
        <v>22</v>
      </c>
      <c r="H23" s="19">
        <v>102</v>
      </c>
      <c r="I23" s="19">
        <v>9677.61</v>
      </c>
      <c r="J23" s="32">
        <f t="shared" si="0"/>
        <v>1847.455749</v>
      </c>
      <c r="K23" s="19" t="s">
        <v>56</v>
      </c>
      <c r="L23" s="33">
        <v>75.875</v>
      </c>
      <c r="M23" s="34">
        <v>7542.1925</v>
      </c>
      <c r="N23" s="34">
        <f t="shared" si="1"/>
        <v>1636.6557725</v>
      </c>
      <c r="O23" s="35" t="s">
        <v>24</v>
      </c>
      <c r="P23" s="36">
        <f t="shared" si="2"/>
        <v>0.344316309719934</v>
      </c>
      <c r="Q23" s="36">
        <f t="shared" si="3"/>
        <v>0.283129540912672</v>
      </c>
      <c r="R23" s="38">
        <f t="shared" si="4"/>
        <v>-0.0261</v>
      </c>
      <c r="S23" s="42">
        <f t="shared" ref="S23:S26" si="5">(J23-N23)*0.1</f>
        <v>21.07999765</v>
      </c>
      <c r="T23" s="16"/>
    </row>
    <row r="24" ht="18" customHeight="1" spans="1:20">
      <c r="A24" s="15">
        <v>21</v>
      </c>
      <c r="B24" s="21">
        <v>117491</v>
      </c>
      <c r="C24" s="22" t="s">
        <v>19</v>
      </c>
      <c r="D24" s="22" t="s">
        <v>20</v>
      </c>
      <c r="E24" s="17" t="s">
        <v>21</v>
      </c>
      <c r="F24" s="18">
        <v>8.26</v>
      </c>
      <c r="G24" s="23" t="s">
        <v>22</v>
      </c>
      <c r="H24" s="19">
        <v>104</v>
      </c>
      <c r="I24" s="19">
        <v>9408.76</v>
      </c>
      <c r="J24" s="32">
        <f t="shared" si="0"/>
        <v>1986.189236</v>
      </c>
      <c r="K24" s="19" t="s">
        <v>57</v>
      </c>
      <c r="L24" s="33">
        <v>75.875</v>
      </c>
      <c r="M24" s="34">
        <v>7542.1925</v>
      </c>
      <c r="N24" s="34">
        <f t="shared" si="1"/>
        <v>1636.6557725</v>
      </c>
      <c r="O24" s="35" t="s">
        <v>24</v>
      </c>
      <c r="P24" s="36">
        <f t="shared" si="2"/>
        <v>0.370675453047776</v>
      </c>
      <c r="Q24" s="36">
        <f t="shared" si="3"/>
        <v>0.247483407510482</v>
      </c>
      <c r="R24" s="38">
        <f t="shared" si="4"/>
        <v>-0.00590000000000002</v>
      </c>
      <c r="S24" s="42">
        <f t="shared" si="5"/>
        <v>34.95334635</v>
      </c>
      <c r="T24" s="16"/>
    </row>
    <row r="25" ht="18" customHeight="1" spans="1:20">
      <c r="A25" s="15">
        <v>22</v>
      </c>
      <c r="B25" s="21">
        <v>116773</v>
      </c>
      <c r="C25" s="22" t="s">
        <v>58</v>
      </c>
      <c r="D25" s="22" t="s">
        <v>20</v>
      </c>
      <c r="E25" s="17" t="s">
        <v>31</v>
      </c>
      <c r="F25" s="18">
        <v>8.2</v>
      </c>
      <c r="G25" s="23" t="s">
        <v>27</v>
      </c>
      <c r="H25" s="19">
        <v>91</v>
      </c>
      <c r="I25" s="19">
        <v>3877.67</v>
      </c>
      <c r="J25" s="32">
        <f t="shared" si="0"/>
        <v>1149.341388</v>
      </c>
      <c r="K25" s="19" t="s">
        <v>59</v>
      </c>
      <c r="L25" s="33">
        <v>74.25</v>
      </c>
      <c r="M25" s="34">
        <v>2652.425</v>
      </c>
      <c r="N25" s="34">
        <f t="shared" si="1"/>
        <v>844.7973625</v>
      </c>
      <c r="O25" s="35" t="s">
        <v>60</v>
      </c>
      <c r="P25" s="36">
        <f t="shared" si="2"/>
        <v>0.225589225589226</v>
      </c>
      <c r="Q25" s="36">
        <f t="shared" si="3"/>
        <v>0.461933890684939</v>
      </c>
      <c r="R25" s="38">
        <f t="shared" si="4"/>
        <v>-0.0221</v>
      </c>
      <c r="S25" s="42">
        <f t="shared" si="5"/>
        <v>30.45440255</v>
      </c>
      <c r="T25" s="16"/>
    </row>
    <row r="26" ht="18" customHeight="1" spans="1:20">
      <c r="A26" s="15">
        <v>23</v>
      </c>
      <c r="B26" s="21">
        <v>116773</v>
      </c>
      <c r="C26" s="22" t="s">
        <v>58</v>
      </c>
      <c r="D26" s="22" t="s">
        <v>20</v>
      </c>
      <c r="E26" s="17" t="s">
        <v>31</v>
      </c>
      <c r="F26" s="18">
        <v>8.9</v>
      </c>
      <c r="G26" s="23" t="s">
        <v>27</v>
      </c>
      <c r="H26" s="19">
        <v>81</v>
      </c>
      <c r="I26" s="19">
        <v>8427.55</v>
      </c>
      <c r="J26" s="32">
        <f t="shared" si="0"/>
        <v>1074.512625</v>
      </c>
      <c r="K26" s="19" t="s">
        <v>61</v>
      </c>
      <c r="L26" s="33">
        <v>74.25</v>
      </c>
      <c r="M26" s="34">
        <v>2652.425</v>
      </c>
      <c r="N26" s="34">
        <f t="shared" si="1"/>
        <v>844.7973625</v>
      </c>
      <c r="O26" s="35" t="s">
        <v>60</v>
      </c>
      <c r="P26" s="36">
        <f t="shared" si="2"/>
        <v>0.0909090909090909</v>
      </c>
      <c r="Q26" s="36">
        <f t="shared" si="3"/>
        <v>2.17730001790814</v>
      </c>
      <c r="R26" s="38">
        <f t="shared" si="4"/>
        <v>-0.191</v>
      </c>
      <c r="S26" s="42">
        <f>(J26-N26)*0.3</f>
        <v>68.9145787499999</v>
      </c>
      <c r="T26" s="16"/>
    </row>
    <row r="27" ht="18" customHeight="1" spans="1:20">
      <c r="A27" s="15">
        <v>24</v>
      </c>
      <c r="B27" s="21">
        <v>116773</v>
      </c>
      <c r="C27" s="22" t="s">
        <v>58</v>
      </c>
      <c r="D27" s="22" t="s">
        <v>20</v>
      </c>
      <c r="E27" s="17" t="s">
        <v>31</v>
      </c>
      <c r="F27" s="18">
        <v>8.16</v>
      </c>
      <c r="G27" s="23" t="s">
        <v>27</v>
      </c>
      <c r="H27" s="19">
        <v>59</v>
      </c>
      <c r="I27" s="19">
        <v>3697.73</v>
      </c>
      <c r="J27" s="32">
        <f t="shared" si="0"/>
        <v>729.192356</v>
      </c>
      <c r="K27" s="19" t="s">
        <v>62</v>
      </c>
      <c r="L27" s="33">
        <v>74.25</v>
      </c>
      <c r="M27" s="34">
        <v>2652.425</v>
      </c>
      <c r="N27" s="34">
        <f t="shared" si="1"/>
        <v>844.7973625</v>
      </c>
      <c r="O27" s="35" t="s">
        <v>60</v>
      </c>
      <c r="P27" s="38">
        <f t="shared" si="2"/>
        <v>-0.205387205387205</v>
      </c>
      <c r="Q27" s="39">
        <f t="shared" si="3"/>
        <v>0.394094083715845</v>
      </c>
      <c r="R27" s="38">
        <f t="shared" si="4"/>
        <v>-0.1213</v>
      </c>
      <c r="S27" s="42"/>
      <c r="T27" s="16"/>
    </row>
    <row r="28" ht="18" customHeight="1" spans="1:20">
      <c r="A28" s="15">
        <v>25</v>
      </c>
      <c r="B28" s="21">
        <v>116773</v>
      </c>
      <c r="C28" s="22" t="s">
        <v>58</v>
      </c>
      <c r="D28" s="22" t="s">
        <v>20</v>
      </c>
      <c r="E28" s="17" t="s">
        <v>31</v>
      </c>
      <c r="F28" s="18">
        <v>8.23</v>
      </c>
      <c r="G28" s="23" t="s">
        <v>27</v>
      </c>
      <c r="H28" s="19">
        <v>79</v>
      </c>
      <c r="I28" s="19">
        <v>3257.72</v>
      </c>
      <c r="J28" s="32">
        <f t="shared" si="0"/>
        <v>690.63664</v>
      </c>
      <c r="K28" s="19" t="s">
        <v>63</v>
      </c>
      <c r="L28" s="33">
        <v>74.25</v>
      </c>
      <c r="M28" s="34">
        <v>2652.425</v>
      </c>
      <c r="N28" s="34">
        <f t="shared" si="1"/>
        <v>844.7973625</v>
      </c>
      <c r="O28" s="35" t="s">
        <v>60</v>
      </c>
      <c r="P28" s="38">
        <f t="shared" si="2"/>
        <v>0.063973063973064</v>
      </c>
      <c r="Q28" s="39">
        <f t="shared" si="3"/>
        <v>0.228204379011659</v>
      </c>
      <c r="R28" s="38">
        <f t="shared" si="4"/>
        <v>-0.1065</v>
      </c>
      <c r="S28" s="42"/>
      <c r="T28" s="16"/>
    </row>
    <row r="29" ht="18" customHeight="1" spans="1:20">
      <c r="A29" s="15">
        <v>26</v>
      </c>
      <c r="B29" s="21">
        <v>116773</v>
      </c>
      <c r="C29" s="22" t="s">
        <v>58</v>
      </c>
      <c r="D29" s="22" t="s">
        <v>20</v>
      </c>
      <c r="E29" s="17" t="s">
        <v>31</v>
      </c>
      <c r="F29" s="24">
        <v>8.3</v>
      </c>
      <c r="G29" s="23" t="s">
        <v>27</v>
      </c>
      <c r="H29" s="19">
        <v>55</v>
      </c>
      <c r="I29" s="19">
        <v>1571.22</v>
      </c>
      <c r="J29" s="32">
        <f t="shared" si="0"/>
        <v>336.24108</v>
      </c>
      <c r="K29" s="19" t="s">
        <v>64</v>
      </c>
      <c r="L29" s="33">
        <v>74.25</v>
      </c>
      <c r="M29" s="34">
        <v>2652.425</v>
      </c>
      <c r="N29" s="34">
        <f t="shared" si="1"/>
        <v>844.7973625</v>
      </c>
      <c r="O29" s="35" t="s">
        <v>60</v>
      </c>
      <c r="P29" s="38">
        <f t="shared" si="2"/>
        <v>-0.259259259259259</v>
      </c>
      <c r="Q29" s="38">
        <f t="shared" si="3"/>
        <v>-0.40762886792275</v>
      </c>
      <c r="R29" s="38">
        <f t="shared" si="4"/>
        <v>-0.1045</v>
      </c>
      <c r="S29" s="42"/>
      <c r="T29" s="16"/>
    </row>
    <row r="30" ht="18" customHeight="1" spans="1:20">
      <c r="A30" s="15">
        <v>27</v>
      </c>
      <c r="B30" s="21">
        <v>116773</v>
      </c>
      <c r="C30" s="22" t="s">
        <v>58</v>
      </c>
      <c r="D30" s="22" t="s">
        <v>20</v>
      </c>
      <c r="E30" s="17" t="s">
        <v>31</v>
      </c>
      <c r="F30" s="18">
        <v>8.4</v>
      </c>
      <c r="G30" s="23" t="s">
        <v>27</v>
      </c>
      <c r="H30" s="19">
        <v>80</v>
      </c>
      <c r="I30" s="19">
        <v>2571.23</v>
      </c>
      <c r="J30" s="32">
        <f t="shared" si="0"/>
        <v>694.489223</v>
      </c>
      <c r="K30" s="19" t="s">
        <v>65</v>
      </c>
      <c r="L30" s="33">
        <v>74.25</v>
      </c>
      <c r="M30" s="34">
        <v>2652.425</v>
      </c>
      <c r="N30" s="34">
        <f t="shared" si="1"/>
        <v>844.7973625</v>
      </c>
      <c r="O30" s="35" t="s">
        <v>60</v>
      </c>
      <c r="P30" s="38">
        <f t="shared" si="2"/>
        <v>0.0774410774410774</v>
      </c>
      <c r="Q30" s="38">
        <f t="shared" si="3"/>
        <v>-0.0306116101303525</v>
      </c>
      <c r="R30" s="38">
        <f t="shared" si="4"/>
        <v>-0.0484</v>
      </c>
      <c r="S30" s="42"/>
      <c r="T30" s="16"/>
    </row>
    <row r="31" ht="18" customHeight="1" spans="1:20">
      <c r="A31" s="15">
        <v>28</v>
      </c>
      <c r="B31" s="21">
        <v>116773</v>
      </c>
      <c r="C31" s="22" t="s">
        <v>58</v>
      </c>
      <c r="D31" s="22" t="s">
        <v>20</v>
      </c>
      <c r="E31" s="17" t="s">
        <v>31</v>
      </c>
      <c r="F31" s="18">
        <v>8.11</v>
      </c>
      <c r="G31" s="23" t="s">
        <v>27</v>
      </c>
      <c r="H31" s="19">
        <v>57</v>
      </c>
      <c r="I31" s="19">
        <v>1739.61</v>
      </c>
      <c r="J31" s="32">
        <f t="shared" si="0"/>
        <v>549.368838</v>
      </c>
      <c r="K31" s="19" t="s">
        <v>66</v>
      </c>
      <c r="L31" s="33">
        <v>74.25</v>
      </c>
      <c r="M31" s="34">
        <v>2652.425</v>
      </c>
      <c r="N31" s="34">
        <f t="shared" si="1"/>
        <v>844.7973625</v>
      </c>
      <c r="O31" s="35" t="s">
        <v>60</v>
      </c>
      <c r="P31" s="38">
        <f t="shared" si="2"/>
        <v>-0.232323232323232</v>
      </c>
      <c r="Q31" s="38">
        <f t="shared" si="3"/>
        <v>-0.3441435667361</v>
      </c>
      <c r="R31" s="38">
        <f t="shared" si="4"/>
        <v>-0.00270000000000004</v>
      </c>
      <c r="S31" s="42"/>
      <c r="T31" s="16"/>
    </row>
    <row r="32" ht="18" customHeight="1" spans="1:20">
      <c r="A32" s="15">
        <v>29</v>
      </c>
      <c r="B32" s="21">
        <v>116773</v>
      </c>
      <c r="C32" s="22" t="s">
        <v>58</v>
      </c>
      <c r="D32" s="22" t="s">
        <v>20</v>
      </c>
      <c r="E32" s="17" t="s">
        <v>31</v>
      </c>
      <c r="F32" s="18">
        <v>8.18</v>
      </c>
      <c r="G32" s="23" t="s">
        <v>27</v>
      </c>
      <c r="H32" s="19">
        <v>58</v>
      </c>
      <c r="I32" s="19">
        <v>2389.46</v>
      </c>
      <c r="J32" s="32">
        <f t="shared" si="0"/>
        <v>814.566914</v>
      </c>
      <c r="K32" s="19" t="s">
        <v>67</v>
      </c>
      <c r="L32" s="33">
        <v>74.25</v>
      </c>
      <c r="M32" s="34">
        <v>2652.425</v>
      </c>
      <c r="N32" s="34">
        <f t="shared" si="1"/>
        <v>844.7973625</v>
      </c>
      <c r="O32" s="35" t="s">
        <v>60</v>
      </c>
      <c r="P32" s="38">
        <f t="shared" si="2"/>
        <v>-0.218855218855219</v>
      </c>
      <c r="Q32" s="38">
        <f t="shared" si="3"/>
        <v>-0.09914135178186</v>
      </c>
      <c r="R32" s="38">
        <f t="shared" si="4"/>
        <v>0.0224</v>
      </c>
      <c r="S32" s="42"/>
      <c r="T32" s="16"/>
    </row>
    <row r="33" ht="18" customHeight="1" spans="1:20">
      <c r="A33" s="15">
        <v>30</v>
      </c>
      <c r="B33" s="21">
        <v>116773</v>
      </c>
      <c r="C33" s="22" t="s">
        <v>58</v>
      </c>
      <c r="D33" s="22" t="s">
        <v>20</v>
      </c>
      <c r="E33" s="17" t="s">
        <v>31</v>
      </c>
      <c r="F33" s="18">
        <v>8.25</v>
      </c>
      <c r="G33" s="23" t="s">
        <v>27</v>
      </c>
      <c r="H33" s="19">
        <v>56</v>
      </c>
      <c r="I33" s="19">
        <v>2501.13</v>
      </c>
      <c r="J33" s="32">
        <f t="shared" si="0"/>
        <v>808.365216</v>
      </c>
      <c r="K33" s="19" t="s">
        <v>68</v>
      </c>
      <c r="L33" s="33">
        <v>74.25</v>
      </c>
      <c r="M33" s="34">
        <v>2652.425</v>
      </c>
      <c r="N33" s="34">
        <f t="shared" si="1"/>
        <v>844.7973625</v>
      </c>
      <c r="O33" s="35" t="s">
        <v>60</v>
      </c>
      <c r="P33" s="38">
        <f t="shared" si="2"/>
        <v>-0.245791245791246</v>
      </c>
      <c r="Q33" s="38">
        <f t="shared" si="3"/>
        <v>-0.0570402556151447</v>
      </c>
      <c r="R33" s="38">
        <f t="shared" si="4"/>
        <v>0.00469999999999998</v>
      </c>
      <c r="S33" s="42"/>
      <c r="T33" s="16"/>
    </row>
    <row r="34" ht="18" customHeight="1" spans="1:20">
      <c r="A34" s="15">
        <v>31</v>
      </c>
      <c r="B34" s="21">
        <v>118151</v>
      </c>
      <c r="C34" s="22" t="s">
        <v>69</v>
      </c>
      <c r="D34" s="22" t="s">
        <v>20</v>
      </c>
      <c r="E34" s="17" t="s">
        <v>31</v>
      </c>
      <c r="F34" s="18">
        <v>8.2</v>
      </c>
      <c r="G34" s="23" t="s">
        <v>27</v>
      </c>
      <c r="H34" s="19">
        <v>77</v>
      </c>
      <c r="I34" s="19">
        <v>4473.92</v>
      </c>
      <c r="J34" s="32">
        <f t="shared" si="0"/>
        <v>1119.822176</v>
      </c>
      <c r="K34" s="19" t="s">
        <v>70</v>
      </c>
      <c r="L34" s="33">
        <v>78.6875</v>
      </c>
      <c r="M34" s="34">
        <v>2603.3225</v>
      </c>
      <c r="N34" s="34">
        <f t="shared" si="1"/>
        <v>635.47102225</v>
      </c>
      <c r="O34" s="35" t="s">
        <v>71</v>
      </c>
      <c r="P34" s="38">
        <f t="shared" si="2"/>
        <v>-0.0214455917394758</v>
      </c>
      <c r="Q34" s="36">
        <f t="shared" si="3"/>
        <v>0.71854236269229</v>
      </c>
      <c r="R34" s="38">
        <f t="shared" si="4"/>
        <v>0.00620000000000001</v>
      </c>
      <c r="S34" s="42">
        <v>0</v>
      </c>
      <c r="T34" s="16"/>
    </row>
    <row r="35" ht="18" customHeight="1" spans="1:20">
      <c r="A35" s="15">
        <v>32</v>
      </c>
      <c r="B35" s="21">
        <v>727</v>
      </c>
      <c r="C35" s="22" t="s">
        <v>47</v>
      </c>
      <c r="D35" s="22" t="s">
        <v>20</v>
      </c>
      <c r="E35" s="17" t="s">
        <v>31</v>
      </c>
      <c r="F35" s="23">
        <v>8.12</v>
      </c>
      <c r="G35" s="23" t="s">
        <v>27</v>
      </c>
      <c r="H35" s="19">
        <v>69</v>
      </c>
      <c r="I35" s="19">
        <v>3332.68</v>
      </c>
      <c r="J35" s="32">
        <f t="shared" si="0"/>
        <v>729.523652</v>
      </c>
      <c r="K35" s="19" t="s">
        <v>72</v>
      </c>
      <c r="L35" s="33">
        <v>67.5</v>
      </c>
      <c r="M35" s="34">
        <v>3527.07875</v>
      </c>
      <c r="N35" s="34">
        <f t="shared" si="1"/>
        <v>1179.807841875</v>
      </c>
      <c r="O35" s="35" t="s">
        <v>49</v>
      </c>
      <c r="P35" s="38">
        <f t="shared" si="2"/>
        <v>0.0222222222222222</v>
      </c>
      <c r="Q35" s="38">
        <f t="shared" si="3"/>
        <v>-0.0551160787096121</v>
      </c>
      <c r="R35" s="38">
        <f t="shared" si="4"/>
        <v>-0.1156</v>
      </c>
      <c r="S35" s="42"/>
      <c r="T35" s="16"/>
    </row>
    <row r="36" ht="18" customHeight="1" spans="1:20">
      <c r="A36" s="15">
        <v>33</v>
      </c>
      <c r="B36" s="21">
        <v>727</v>
      </c>
      <c r="C36" s="22" t="s">
        <v>47</v>
      </c>
      <c r="D36" s="22" t="s">
        <v>20</v>
      </c>
      <c r="E36" s="17" t="s">
        <v>31</v>
      </c>
      <c r="F36" s="23">
        <v>8.19</v>
      </c>
      <c r="G36" s="23" t="s">
        <v>27</v>
      </c>
      <c r="H36" s="19">
        <v>70</v>
      </c>
      <c r="I36" s="19">
        <v>3508.33</v>
      </c>
      <c r="J36" s="32">
        <f t="shared" si="0"/>
        <v>1086.178968</v>
      </c>
      <c r="K36" s="19" t="s">
        <v>73</v>
      </c>
      <c r="L36" s="33">
        <v>67.5</v>
      </c>
      <c r="M36" s="34">
        <v>3527.07875</v>
      </c>
      <c r="N36" s="34">
        <f t="shared" si="1"/>
        <v>1179.807841875</v>
      </c>
      <c r="O36" s="35" t="s">
        <v>49</v>
      </c>
      <c r="P36" s="38">
        <f t="shared" si="2"/>
        <v>0.037037037037037</v>
      </c>
      <c r="Q36" s="38">
        <f t="shared" si="3"/>
        <v>-0.00531565959506864</v>
      </c>
      <c r="R36" s="38">
        <f t="shared" si="4"/>
        <v>-0.0249</v>
      </c>
      <c r="S36" s="42"/>
      <c r="T36" s="16"/>
    </row>
    <row r="37" ht="18" customHeight="1" spans="1:20">
      <c r="A37" s="15">
        <v>34</v>
      </c>
      <c r="B37" s="21">
        <v>727</v>
      </c>
      <c r="C37" s="22" t="s">
        <v>47</v>
      </c>
      <c r="D37" s="22" t="s">
        <v>20</v>
      </c>
      <c r="E37" s="17" t="s">
        <v>31</v>
      </c>
      <c r="F37" s="23">
        <v>8.28</v>
      </c>
      <c r="G37" s="23" t="s">
        <v>27</v>
      </c>
      <c r="H37" s="19">
        <v>60</v>
      </c>
      <c r="I37" s="19">
        <v>2397.1</v>
      </c>
      <c r="J37" s="32">
        <f t="shared" si="0"/>
        <v>815.73313</v>
      </c>
      <c r="K37" s="19" t="s">
        <v>74</v>
      </c>
      <c r="L37" s="33">
        <v>67.5</v>
      </c>
      <c r="M37" s="34">
        <v>3527.07875</v>
      </c>
      <c r="N37" s="34">
        <f t="shared" si="1"/>
        <v>1179.807841875</v>
      </c>
      <c r="O37" s="35" t="s">
        <v>49</v>
      </c>
      <c r="P37" s="38">
        <f t="shared" si="2"/>
        <v>-0.111111111111111</v>
      </c>
      <c r="Q37" s="38">
        <f t="shared" si="3"/>
        <v>-0.320372418676504</v>
      </c>
      <c r="R37" s="38">
        <f t="shared" si="4"/>
        <v>0.00579999999999997</v>
      </c>
      <c r="S37" s="42"/>
      <c r="T37" s="16"/>
    </row>
    <row r="38" ht="18" customHeight="1" spans="1:20">
      <c r="A38" s="15">
        <v>35</v>
      </c>
      <c r="B38" s="21">
        <v>341</v>
      </c>
      <c r="C38" s="22" t="s">
        <v>75</v>
      </c>
      <c r="D38" s="22" t="s">
        <v>76</v>
      </c>
      <c r="E38" s="17" t="s">
        <v>21</v>
      </c>
      <c r="F38" s="23">
        <v>8.5</v>
      </c>
      <c r="G38" s="23" t="s">
        <v>22</v>
      </c>
      <c r="H38" s="19">
        <v>167</v>
      </c>
      <c r="I38" s="19">
        <v>11348.51</v>
      </c>
      <c r="J38" s="32">
        <f t="shared" si="0"/>
        <v>4021.911944</v>
      </c>
      <c r="K38" s="19" t="s">
        <v>77</v>
      </c>
      <c r="L38" s="33">
        <v>127.4375</v>
      </c>
      <c r="M38" s="34">
        <v>10935.903125</v>
      </c>
      <c r="N38" s="34">
        <f t="shared" si="1"/>
        <v>3547.60697375</v>
      </c>
      <c r="O38" s="35" t="s">
        <v>78</v>
      </c>
      <c r="P38" s="38">
        <f t="shared" si="2"/>
        <v>0.310446297204512</v>
      </c>
      <c r="Q38" s="38">
        <f t="shared" si="3"/>
        <v>0.0377295656594434</v>
      </c>
      <c r="R38" s="38">
        <f t="shared" si="4"/>
        <v>0.03</v>
      </c>
      <c r="S38" s="42"/>
      <c r="T38" s="16"/>
    </row>
    <row r="39" ht="18" customHeight="1" spans="1:20">
      <c r="A39" s="15">
        <v>36</v>
      </c>
      <c r="B39" s="21">
        <v>339</v>
      </c>
      <c r="C39" s="22" t="s">
        <v>39</v>
      </c>
      <c r="D39" s="22" t="s">
        <v>20</v>
      </c>
      <c r="E39" s="17" t="s">
        <v>31</v>
      </c>
      <c r="F39" s="23">
        <v>8.11</v>
      </c>
      <c r="G39" s="23" t="s">
        <v>27</v>
      </c>
      <c r="H39" s="19">
        <v>71</v>
      </c>
      <c r="I39" s="19">
        <v>2951.65</v>
      </c>
      <c r="J39" s="32">
        <f t="shared" si="0"/>
        <v>781.00659</v>
      </c>
      <c r="K39" s="19" t="s">
        <v>79</v>
      </c>
      <c r="L39" s="33">
        <v>58.3125</v>
      </c>
      <c r="M39" s="34">
        <v>3917.91</v>
      </c>
      <c r="N39" s="34">
        <f t="shared" si="1"/>
        <v>1159.70136</v>
      </c>
      <c r="O39" s="35" t="s">
        <v>41</v>
      </c>
      <c r="P39" s="38">
        <f t="shared" si="2"/>
        <v>0.217577706323687</v>
      </c>
      <c r="Q39" s="38">
        <f t="shared" si="3"/>
        <v>-0.246626390090635</v>
      </c>
      <c r="R39" s="38">
        <f t="shared" si="4"/>
        <v>-0.0314</v>
      </c>
      <c r="S39" s="42"/>
      <c r="T39" s="16"/>
    </row>
    <row r="40" ht="18" customHeight="1" spans="1:20">
      <c r="A40" s="15">
        <v>37</v>
      </c>
      <c r="B40" s="21">
        <v>339</v>
      </c>
      <c r="C40" s="22" t="s">
        <v>39</v>
      </c>
      <c r="D40" s="22" t="s">
        <v>20</v>
      </c>
      <c r="E40" s="17" t="s">
        <v>31</v>
      </c>
      <c r="F40" s="23">
        <v>8.18</v>
      </c>
      <c r="G40" s="23" t="s">
        <v>27</v>
      </c>
      <c r="H40" s="19">
        <v>74</v>
      </c>
      <c r="I40" s="19">
        <v>5079.08</v>
      </c>
      <c r="J40" s="32">
        <f t="shared" si="0"/>
        <v>1150.919528</v>
      </c>
      <c r="K40" s="19" t="s">
        <v>80</v>
      </c>
      <c r="L40" s="33">
        <v>58.3125</v>
      </c>
      <c r="M40" s="34">
        <v>3917.91</v>
      </c>
      <c r="N40" s="34">
        <f t="shared" si="1"/>
        <v>1159.70136</v>
      </c>
      <c r="O40" s="35" t="s">
        <v>41</v>
      </c>
      <c r="P40" s="38">
        <f t="shared" si="2"/>
        <v>0.269024651661308</v>
      </c>
      <c r="Q40" s="38">
        <f t="shared" si="3"/>
        <v>0.296374852919031</v>
      </c>
      <c r="R40" s="38">
        <f t="shared" si="4"/>
        <v>-0.0694</v>
      </c>
      <c r="S40" s="42"/>
      <c r="T40" s="16"/>
    </row>
    <row r="41" ht="18" customHeight="1" spans="1:20">
      <c r="A41" s="15">
        <v>38</v>
      </c>
      <c r="B41" s="21">
        <v>339</v>
      </c>
      <c r="C41" s="22" t="s">
        <v>39</v>
      </c>
      <c r="D41" s="22" t="s">
        <v>20</v>
      </c>
      <c r="E41" s="17" t="s">
        <v>31</v>
      </c>
      <c r="F41" s="23">
        <v>8.25</v>
      </c>
      <c r="G41" s="23" t="s">
        <v>27</v>
      </c>
      <c r="H41" s="19">
        <v>63</v>
      </c>
      <c r="I41" s="19">
        <v>2523.53</v>
      </c>
      <c r="J41" s="32">
        <f t="shared" si="0"/>
        <v>810.305483</v>
      </c>
      <c r="K41" s="19" t="s">
        <v>81</v>
      </c>
      <c r="L41" s="33">
        <v>58.3125</v>
      </c>
      <c r="M41" s="34">
        <v>3917.91</v>
      </c>
      <c r="N41" s="34">
        <f t="shared" si="1"/>
        <v>1159.70136</v>
      </c>
      <c r="O41" s="35" t="s">
        <v>41</v>
      </c>
      <c r="P41" s="38">
        <f t="shared" si="2"/>
        <v>0.0803858520900322</v>
      </c>
      <c r="Q41" s="38">
        <f t="shared" si="3"/>
        <v>-0.355898935912259</v>
      </c>
      <c r="R41" s="38">
        <f t="shared" si="4"/>
        <v>0.0251</v>
      </c>
      <c r="S41" s="42"/>
      <c r="T41" s="16"/>
    </row>
    <row r="42" ht="18" customHeight="1" spans="1:20">
      <c r="A42" s="15">
        <v>39</v>
      </c>
      <c r="B42" s="21">
        <v>746</v>
      </c>
      <c r="C42" s="22" t="s">
        <v>82</v>
      </c>
      <c r="D42" s="22" t="s">
        <v>76</v>
      </c>
      <c r="E42" s="17" t="s">
        <v>26</v>
      </c>
      <c r="F42" s="23">
        <v>8.4</v>
      </c>
      <c r="G42" s="23" t="s">
        <v>83</v>
      </c>
      <c r="H42" s="19">
        <v>110</v>
      </c>
      <c r="I42" s="19">
        <v>4256.84</v>
      </c>
      <c r="J42" s="32">
        <f t="shared" si="0"/>
        <v>1261.301692</v>
      </c>
      <c r="K42" s="19" t="s">
        <v>84</v>
      </c>
      <c r="L42" s="33">
        <v>115.75</v>
      </c>
      <c r="M42" s="34">
        <v>6641.564375</v>
      </c>
      <c r="N42" s="34">
        <f t="shared" si="1"/>
        <v>2177.104802125</v>
      </c>
      <c r="O42" s="35" t="s">
        <v>38</v>
      </c>
      <c r="P42" s="38">
        <f t="shared" si="2"/>
        <v>-0.0496760259179266</v>
      </c>
      <c r="Q42" s="38">
        <f t="shared" si="3"/>
        <v>-0.359060642997983</v>
      </c>
      <c r="R42" s="38">
        <f t="shared" si="4"/>
        <v>-0.0315</v>
      </c>
      <c r="S42" s="15"/>
      <c r="T42" s="16"/>
    </row>
    <row r="43" ht="18" customHeight="1" spans="1:20">
      <c r="A43" s="15">
        <v>40</v>
      </c>
      <c r="B43" s="21">
        <v>716</v>
      </c>
      <c r="C43" s="22" t="s">
        <v>85</v>
      </c>
      <c r="D43" s="22" t="s">
        <v>76</v>
      </c>
      <c r="E43" s="17" t="s">
        <v>31</v>
      </c>
      <c r="F43" s="23">
        <v>8.7</v>
      </c>
      <c r="G43" s="23" t="s">
        <v>86</v>
      </c>
      <c r="H43" s="19">
        <v>70</v>
      </c>
      <c r="I43" s="19">
        <v>5489.52</v>
      </c>
      <c r="J43" s="32">
        <f t="shared" si="0"/>
        <v>1682.53788</v>
      </c>
      <c r="K43" s="19" t="s">
        <v>87</v>
      </c>
      <c r="L43" s="33">
        <v>47.4375</v>
      </c>
      <c r="M43" s="34">
        <v>3811.385</v>
      </c>
      <c r="N43" s="34">
        <f t="shared" si="1"/>
        <v>1321.026041</v>
      </c>
      <c r="O43" s="35" t="s">
        <v>88</v>
      </c>
      <c r="P43" s="36">
        <f t="shared" si="2"/>
        <v>0.47562582345191</v>
      </c>
      <c r="Q43" s="36">
        <f t="shared" si="3"/>
        <v>0.44029532571493</v>
      </c>
      <c r="R43" s="38">
        <f t="shared" si="4"/>
        <v>-0.0401</v>
      </c>
      <c r="S43" s="42">
        <f>(J43-N43)*0.1</f>
        <v>36.1511839</v>
      </c>
      <c r="T43" s="16"/>
    </row>
    <row r="44" ht="18" customHeight="1" spans="1:20">
      <c r="A44" s="15">
        <v>41</v>
      </c>
      <c r="B44" s="21">
        <v>118151</v>
      </c>
      <c r="C44" s="22" t="s">
        <v>69</v>
      </c>
      <c r="D44" s="22" t="s">
        <v>20</v>
      </c>
      <c r="E44" s="17" t="s">
        <v>31</v>
      </c>
      <c r="F44" s="18">
        <v>8.9</v>
      </c>
      <c r="G44" s="23" t="s">
        <v>27</v>
      </c>
      <c r="H44" s="19">
        <v>73</v>
      </c>
      <c r="I44" s="19">
        <v>2131.08</v>
      </c>
      <c r="J44" s="32">
        <f t="shared" si="0"/>
        <v>703.043292</v>
      </c>
      <c r="K44" s="19" t="s">
        <v>89</v>
      </c>
      <c r="L44" s="33">
        <v>78.6875</v>
      </c>
      <c r="M44" s="34">
        <v>2603.3225</v>
      </c>
      <c r="N44" s="34">
        <f t="shared" si="1"/>
        <v>635.47102225</v>
      </c>
      <c r="O44" s="35" t="s">
        <v>71</v>
      </c>
      <c r="P44" s="38">
        <f t="shared" si="2"/>
        <v>-0.0722795869737887</v>
      </c>
      <c r="Q44" s="38">
        <f t="shared" si="3"/>
        <v>-0.18139992259891</v>
      </c>
      <c r="R44" s="38">
        <f t="shared" si="4"/>
        <v>0.0858</v>
      </c>
      <c r="S44" s="42"/>
      <c r="T44" s="16"/>
    </row>
    <row r="45" ht="18" customHeight="1" spans="1:20">
      <c r="A45" s="15">
        <v>42</v>
      </c>
      <c r="B45" s="21">
        <v>118151</v>
      </c>
      <c r="C45" s="22" t="s">
        <v>69</v>
      </c>
      <c r="D45" s="22" t="s">
        <v>20</v>
      </c>
      <c r="E45" s="17" t="s">
        <v>31</v>
      </c>
      <c r="F45" s="18">
        <v>8.16</v>
      </c>
      <c r="G45" s="23" t="s">
        <v>27</v>
      </c>
      <c r="H45" s="19">
        <v>79</v>
      </c>
      <c r="I45" s="19">
        <v>3047.94</v>
      </c>
      <c r="J45" s="32">
        <f t="shared" si="0"/>
        <v>525.76965</v>
      </c>
      <c r="K45" s="19" t="s">
        <v>90</v>
      </c>
      <c r="L45" s="33">
        <v>78.6875</v>
      </c>
      <c r="M45" s="34">
        <v>2603.3225</v>
      </c>
      <c r="N45" s="34">
        <f t="shared" si="1"/>
        <v>635.47102225</v>
      </c>
      <c r="O45" s="35" t="s">
        <v>71</v>
      </c>
      <c r="P45" s="38">
        <f t="shared" si="2"/>
        <v>0.0039714058776807</v>
      </c>
      <c r="Q45" s="38">
        <f t="shared" si="3"/>
        <v>0.170788482794583</v>
      </c>
      <c r="R45" s="38">
        <f t="shared" si="4"/>
        <v>-0.0716</v>
      </c>
      <c r="S45" s="42"/>
      <c r="T45" s="16"/>
    </row>
    <row r="46" ht="18" customHeight="1" spans="1:20">
      <c r="A46" s="15">
        <v>43</v>
      </c>
      <c r="B46" s="21">
        <v>118151</v>
      </c>
      <c r="C46" s="22" t="s">
        <v>69</v>
      </c>
      <c r="D46" s="22" t="s">
        <v>20</v>
      </c>
      <c r="E46" s="17" t="s">
        <v>31</v>
      </c>
      <c r="F46" s="18">
        <v>8.23</v>
      </c>
      <c r="G46" s="23" t="s">
        <v>27</v>
      </c>
      <c r="H46" s="19">
        <v>79</v>
      </c>
      <c r="I46" s="19">
        <v>4887.24</v>
      </c>
      <c r="J46" s="32">
        <f t="shared" si="0"/>
        <v>1043.42574</v>
      </c>
      <c r="K46" s="19" t="s">
        <v>91</v>
      </c>
      <c r="L46" s="33">
        <v>78.6875</v>
      </c>
      <c r="M46" s="34">
        <v>2603.3225</v>
      </c>
      <c r="N46" s="34">
        <f t="shared" si="1"/>
        <v>635.47102225</v>
      </c>
      <c r="O46" s="35" t="s">
        <v>71</v>
      </c>
      <c r="P46" s="36">
        <f t="shared" si="2"/>
        <v>0.0039714058776807</v>
      </c>
      <c r="Q46" s="36">
        <f t="shared" si="3"/>
        <v>0.877308708390912</v>
      </c>
      <c r="R46" s="38">
        <f t="shared" si="4"/>
        <v>-0.0306</v>
      </c>
      <c r="S46" s="42">
        <v>0</v>
      </c>
      <c r="T46" s="16" t="s">
        <v>92</v>
      </c>
    </row>
    <row r="47" ht="18" customHeight="1" spans="1:20">
      <c r="A47" s="15">
        <v>44</v>
      </c>
      <c r="B47" s="21">
        <v>118151</v>
      </c>
      <c r="C47" s="22" t="s">
        <v>69</v>
      </c>
      <c r="D47" s="22" t="s">
        <v>20</v>
      </c>
      <c r="E47" s="17" t="s">
        <v>31</v>
      </c>
      <c r="F47" s="24">
        <v>8.3</v>
      </c>
      <c r="G47" s="23" t="s">
        <v>27</v>
      </c>
      <c r="H47" s="19">
        <v>66</v>
      </c>
      <c r="I47" s="19">
        <v>2516.67</v>
      </c>
      <c r="J47" s="32">
        <f t="shared" si="0"/>
        <v>760.286007</v>
      </c>
      <c r="K47" s="19" t="s">
        <v>93</v>
      </c>
      <c r="L47" s="33">
        <v>78.6875</v>
      </c>
      <c r="M47" s="34">
        <v>2603.3225</v>
      </c>
      <c r="N47" s="34">
        <f t="shared" si="1"/>
        <v>635.47102225</v>
      </c>
      <c r="O47" s="35" t="s">
        <v>71</v>
      </c>
      <c r="P47" s="38">
        <f t="shared" si="2"/>
        <v>-0.161239078633836</v>
      </c>
      <c r="Q47" s="38">
        <f t="shared" si="3"/>
        <v>-0.0332853497789844</v>
      </c>
      <c r="R47" s="38">
        <f t="shared" si="4"/>
        <v>0.058</v>
      </c>
      <c r="S47" s="42"/>
      <c r="T47" s="16"/>
    </row>
    <row r="48" ht="18" customHeight="1" spans="1:20">
      <c r="A48" s="15">
        <v>45</v>
      </c>
      <c r="B48" s="21">
        <v>118151</v>
      </c>
      <c r="C48" s="22" t="s">
        <v>69</v>
      </c>
      <c r="D48" s="22" t="s">
        <v>20</v>
      </c>
      <c r="E48" s="17" t="s">
        <v>31</v>
      </c>
      <c r="F48" s="18">
        <v>8.5</v>
      </c>
      <c r="G48" s="23" t="s">
        <v>27</v>
      </c>
      <c r="H48" s="19">
        <v>68</v>
      </c>
      <c r="I48" s="19">
        <v>2472.48</v>
      </c>
      <c r="J48" s="32">
        <f t="shared" si="0"/>
        <v>687.596688</v>
      </c>
      <c r="K48" s="19" t="s">
        <v>94</v>
      </c>
      <c r="L48" s="33">
        <v>78.6875</v>
      </c>
      <c r="M48" s="34">
        <v>2603.3225</v>
      </c>
      <c r="N48" s="34">
        <f t="shared" si="1"/>
        <v>635.47102225</v>
      </c>
      <c r="O48" s="35" t="s">
        <v>71</v>
      </c>
      <c r="P48" s="38">
        <f t="shared" si="2"/>
        <v>-0.13582208101668</v>
      </c>
      <c r="Q48" s="38">
        <f t="shared" si="3"/>
        <v>-0.0502598122207295</v>
      </c>
      <c r="R48" s="38">
        <f t="shared" si="4"/>
        <v>0.034</v>
      </c>
      <c r="S48" s="42"/>
      <c r="T48" s="16"/>
    </row>
    <row r="49" ht="18" customHeight="1" spans="1:20">
      <c r="A49" s="15">
        <v>46</v>
      </c>
      <c r="B49" s="21">
        <v>118151</v>
      </c>
      <c r="C49" s="22" t="s">
        <v>69</v>
      </c>
      <c r="D49" s="22" t="s">
        <v>20</v>
      </c>
      <c r="E49" s="17" t="s">
        <v>31</v>
      </c>
      <c r="F49" s="18">
        <v>8.12</v>
      </c>
      <c r="G49" s="23" t="s">
        <v>27</v>
      </c>
      <c r="H49" s="19">
        <v>60</v>
      </c>
      <c r="I49" s="19">
        <v>2278.51</v>
      </c>
      <c r="J49" s="32">
        <f t="shared" si="0"/>
        <v>415.144522</v>
      </c>
      <c r="K49" s="19" t="s">
        <v>95</v>
      </c>
      <c r="L49" s="33">
        <v>78.6875</v>
      </c>
      <c r="M49" s="34">
        <v>2603.3225</v>
      </c>
      <c r="N49" s="34">
        <f t="shared" si="1"/>
        <v>635.47102225</v>
      </c>
      <c r="O49" s="35" t="s">
        <v>71</v>
      </c>
      <c r="P49" s="38">
        <f t="shared" si="2"/>
        <v>-0.237490071485306</v>
      </c>
      <c r="Q49" s="38">
        <f t="shared" si="3"/>
        <v>-0.124768444939111</v>
      </c>
      <c r="R49" s="38">
        <f t="shared" si="4"/>
        <v>-0.0619</v>
      </c>
      <c r="S49" s="42"/>
      <c r="T49" s="16"/>
    </row>
    <row r="50" ht="18" customHeight="1" spans="1:20">
      <c r="A50" s="15">
        <v>47</v>
      </c>
      <c r="B50" s="21">
        <v>118151</v>
      </c>
      <c r="C50" s="22" t="s">
        <v>69</v>
      </c>
      <c r="D50" s="22" t="s">
        <v>20</v>
      </c>
      <c r="E50" s="17" t="s">
        <v>31</v>
      </c>
      <c r="F50" s="18">
        <v>8.19</v>
      </c>
      <c r="G50" s="23" t="s">
        <v>27</v>
      </c>
      <c r="H50" s="19">
        <v>71</v>
      </c>
      <c r="I50" s="19">
        <v>2498.81</v>
      </c>
      <c r="J50" s="32">
        <f t="shared" si="0"/>
        <v>702.915253</v>
      </c>
      <c r="K50" s="19" t="s">
        <v>96</v>
      </c>
      <c r="L50" s="33">
        <v>78.6875</v>
      </c>
      <c r="M50" s="34">
        <v>2603.3225</v>
      </c>
      <c r="N50" s="34">
        <f t="shared" si="1"/>
        <v>635.47102225</v>
      </c>
      <c r="O50" s="35" t="s">
        <v>71</v>
      </c>
      <c r="P50" s="38">
        <f t="shared" si="2"/>
        <v>-0.0976965845909452</v>
      </c>
      <c r="Q50" s="38">
        <f t="shared" si="3"/>
        <v>-0.0401458136669584</v>
      </c>
      <c r="R50" s="38">
        <f t="shared" si="4"/>
        <v>0.0372</v>
      </c>
      <c r="S50" s="42"/>
      <c r="T50" s="16"/>
    </row>
    <row r="51" ht="18" customHeight="1" spans="1:20">
      <c r="A51" s="15">
        <v>48</v>
      </c>
      <c r="B51" s="21">
        <v>118151</v>
      </c>
      <c r="C51" s="22" t="s">
        <v>69</v>
      </c>
      <c r="D51" s="22" t="s">
        <v>20</v>
      </c>
      <c r="E51" s="17" t="s">
        <v>31</v>
      </c>
      <c r="F51" s="18">
        <v>8.26</v>
      </c>
      <c r="G51" s="23" t="s">
        <v>27</v>
      </c>
      <c r="H51" s="19">
        <v>79</v>
      </c>
      <c r="I51" s="19">
        <v>4171.5</v>
      </c>
      <c r="J51" s="32">
        <f t="shared" si="0"/>
        <v>872.6778</v>
      </c>
      <c r="K51" s="19" t="s">
        <v>97</v>
      </c>
      <c r="L51" s="33">
        <v>78.6875</v>
      </c>
      <c r="M51" s="34">
        <v>2603.3225</v>
      </c>
      <c r="N51" s="34">
        <f t="shared" si="1"/>
        <v>635.47102225</v>
      </c>
      <c r="O51" s="35" t="s">
        <v>71</v>
      </c>
      <c r="P51" s="36">
        <f t="shared" si="2"/>
        <v>0.0039714058776807</v>
      </c>
      <c r="Q51" s="36">
        <f t="shared" si="3"/>
        <v>0.602375426018098</v>
      </c>
      <c r="R51" s="38">
        <f t="shared" si="4"/>
        <v>-0.0349</v>
      </c>
      <c r="S51" s="42">
        <f>(J51-N51)*0.1</f>
        <v>23.720677775</v>
      </c>
      <c r="T51" s="16"/>
    </row>
    <row r="52" ht="18" customHeight="1" spans="1:20">
      <c r="A52" s="15">
        <v>49</v>
      </c>
      <c r="B52" s="21">
        <v>716</v>
      </c>
      <c r="C52" s="22" t="s">
        <v>85</v>
      </c>
      <c r="D52" s="22" t="s">
        <v>76</v>
      </c>
      <c r="E52" s="17" t="s">
        <v>31</v>
      </c>
      <c r="F52" s="23">
        <v>8.14</v>
      </c>
      <c r="G52" s="23" t="s">
        <v>86</v>
      </c>
      <c r="H52" s="19">
        <v>61</v>
      </c>
      <c r="I52" s="19">
        <v>3652.83</v>
      </c>
      <c r="J52" s="32">
        <f t="shared" si="0"/>
        <v>1228.446729</v>
      </c>
      <c r="K52" s="19" t="s">
        <v>98</v>
      </c>
      <c r="L52" s="33">
        <v>47.4375</v>
      </c>
      <c r="M52" s="34">
        <v>3811.385</v>
      </c>
      <c r="N52" s="34">
        <f t="shared" si="1"/>
        <v>1321.026041</v>
      </c>
      <c r="O52" s="35" t="s">
        <v>88</v>
      </c>
      <c r="P52" s="38">
        <f t="shared" si="2"/>
        <v>0.285902503293808</v>
      </c>
      <c r="Q52" s="38">
        <f t="shared" si="3"/>
        <v>-0.041600363122592</v>
      </c>
      <c r="R52" s="38">
        <f>(K:K-O:O)</f>
        <v>-0.0102999999999999</v>
      </c>
      <c r="S52" s="42"/>
      <c r="T52" s="16"/>
    </row>
    <row r="53" ht="18" customHeight="1" spans="1:20">
      <c r="A53" s="15">
        <v>50</v>
      </c>
      <c r="B53" s="21">
        <v>716</v>
      </c>
      <c r="C53" s="22" t="s">
        <v>85</v>
      </c>
      <c r="D53" s="22" t="s">
        <v>76</v>
      </c>
      <c r="E53" s="17" t="s">
        <v>31</v>
      </c>
      <c r="F53" s="23">
        <v>8.21</v>
      </c>
      <c r="G53" s="23" t="s">
        <v>86</v>
      </c>
      <c r="H53" s="19">
        <v>70</v>
      </c>
      <c r="I53" s="19">
        <v>4954.45</v>
      </c>
      <c r="J53" s="32">
        <f t="shared" si="0"/>
        <v>1396.16401</v>
      </c>
      <c r="K53" s="19" t="s">
        <v>99</v>
      </c>
      <c r="L53" s="33">
        <v>47.4375</v>
      </c>
      <c r="M53" s="34">
        <v>3811.385</v>
      </c>
      <c r="N53" s="34">
        <f t="shared" si="1"/>
        <v>1321.026041</v>
      </c>
      <c r="O53" s="35" t="s">
        <v>88</v>
      </c>
      <c r="P53" s="38">
        <f t="shared" si="2"/>
        <v>0.47562582345191</v>
      </c>
      <c r="Q53" s="38">
        <f t="shared" si="3"/>
        <v>0.299908038678853</v>
      </c>
      <c r="R53" s="38">
        <f>(K:K-O:O)</f>
        <v>-0.0648</v>
      </c>
      <c r="S53" s="42"/>
      <c r="T53" s="16"/>
    </row>
    <row r="54" ht="18" customHeight="1" spans="1:20">
      <c r="A54" s="15">
        <v>51</v>
      </c>
      <c r="B54" s="21">
        <v>716</v>
      </c>
      <c r="C54" s="22" t="s">
        <v>85</v>
      </c>
      <c r="D54" s="22" t="s">
        <v>76</v>
      </c>
      <c r="E54" s="17" t="s">
        <v>31</v>
      </c>
      <c r="F54" s="23">
        <v>8.28</v>
      </c>
      <c r="G54" s="23" t="s">
        <v>86</v>
      </c>
      <c r="H54" s="19">
        <v>41</v>
      </c>
      <c r="I54" s="19">
        <v>2315.16</v>
      </c>
      <c r="J54" s="32">
        <f t="shared" si="0"/>
        <v>773.494956</v>
      </c>
      <c r="K54" s="19" t="s">
        <v>100</v>
      </c>
      <c r="L54" s="33">
        <v>47.4375</v>
      </c>
      <c r="M54" s="34">
        <v>3811.385</v>
      </c>
      <c r="N54" s="34">
        <f t="shared" si="1"/>
        <v>1321.026041</v>
      </c>
      <c r="O54" s="35" t="s">
        <v>88</v>
      </c>
      <c r="P54" s="38">
        <f t="shared" si="2"/>
        <v>-0.13570487483531</v>
      </c>
      <c r="Q54" s="38">
        <f t="shared" si="3"/>
        <v>-0.392567268853711</v>
      </c>
      <c r="R54" s="38">
        <f>(K:K-O:O)</f>
        <v>-0.0125</v>
      </c>
      <c r="S54" s="42"/>
      <c r="T54" s="16"/>
    </row>
    <row r="55" ht="18" customHeight="1" spans="1:20">
      <c r="A55" s="15">
        <v>52</v>
      </c>
      <c r="B55" s="21">
        <v>104533</v>
      </c>
      <c r="C55" s="22" t="s">
        <v>101</v>
      </c>
      <c r="D55" s="22" t="s">
        <v>76</v>
      </c>
      <c r="E55" s="17" t="s">
        <v>31</v>
      </c>
      <c r="F55" s="23">
        <v>8.7</v>
      </c>
      <c r="G55" s="23" t="s">
        <v>102</v>
      </c>
      <c r="H55" s="19">
        <v>74</v>
      </c>
      <c r="I55" s="19">
        <v>3538.96</v>
      </c>
      <c r="J55" s="32">
        <f t="shared" si="0"/>
        <v>1182.720432</v>
      </c>
      <c r="K55" s="19" t="s">
        <v>103</v>
      </c>
      <c r="L55" s="33">
        <v>62.75</v>
      </c>
      <c r="M55" s="34">
        <v>3739.01375</v>
      </c>
      <c r="N55" s="34">
        <f t="shared" si="1"/>
        <v>1186.76296425</v>
      </c>
      <c r="O55" s="35" t="s">
        <v>104</v>
      </c>
      <c r="P55" s="38">
        <f t="shared" si="2"/>
        <v>0.179282868525896</v>
      </c>
      <c r="Q55" s="38">
        <f t="shared" si="3"/>
        <v>-0.053504416773006</v>
      </c>
      <c r="R55" s="38">
        <f>(K:K-O:O)</f>
        <v>0.0168</v>
      </c>
      <c r="S55" s="42"/>
      <c r="T55" s="16"/>
    </row>
    <row r="56" ht="18" customHeight="1" spans="1:20">
      <c r="A56" s="15">
        <v>53</v>
      </c>
      <c r="B56" s="21">
        <v>746</v>
      </c>
      <c r="C56" s="22" t="s">
        <v>82</v>
      </c>
      <c r="D56" s="22" t="s">
        <v>76</v>
      </c>
      <c r="E56" s="17" t="s">
        <v>26</v>
      </c>
      <c r="F56" s="23">
        <v>8.11</v>
      </c>
      <c r="G56" s="23" t="s">
        <v>83</v>
      </c>
      <c r="H56" s="19">
        <v>124</v>
      </c>
      <c r="I56" s="19">
        <v>5459.8</v>
      </c>
      <c r="J56" s="32">
        <f t="shared" si="0"/>
        <v>1985.72926</v>
      </c>
      <c r="K56" s="19" t="s">
        <v>105</v>
      </c>
      <c r="L56" s="33">
        <v>115.75</v>
      </c>
      <c r="M56" s="34">
        <v>6641.564375</v>
      </c>
      <c r="N56" s="34">
        <f t="shared" si="1"/>
        <v>2177.104802125</v>
      </c>
      <c r="O56" s="35" t="s">
        <v>38</v>
      </c>
      <c r="P56" s="38">
        <f t="shared" si="2"/>
        <v>0.0712742980561555</v>
      </c>
      <c r="Q56" s="38">
        <f t="shared" si="3"/>
        <v>-0.177934641339677</v>
      </c>
      <c r="R56" s="38">
        <f>(K:K-O:O)</f>
        <v>0.0358999999999999</v>
      </c>
      <c r="S56" s="15"/>
      <c r="T56" s="16"/>
    </row>
    <row r="57" ht="18" customHeight="1" spans="1:20">
      <c r="A57" s="15">
        <v>54</v>
      </c>
      <c r="B57" s="21">
        <v>746</v>
      </c>
      <c r="C57" s="22" t="s">
        <v>82</v>
      </c>
      <c r="D57" s="22" t="s">
        <v>76</v>
      </c>
      <c r="E57" s="17" t="s">
        <v>26</v>
      </c>
      <c r="F57" s="23">
        <v>8.18</v>
      </c>
      <c r="G57" s="23" t="s">
        <v>83</v>
      </c>
      <c r="H57" s="19">
        <v>122</v>
      </c>
      <c r="I57" s="19">
        <v>7498.17</v>
      </c>
      <c r="J57" s="32">
        <f t="shared" si="0"/>
        <v>2369.42172</v>
      </c>
      <c r="K57" s="19" t="s">
        <v>106</v>
      </c>
      <c r="L57" s="33">
        <v>115.75</v>
      </c>
      <c r="M57" s="34">
        <v>6641.564375</v>
      </c>
      <c r="N57" s="34">
        <f t="shared" si="1"/>
        <v>2177.104802125</v>
      </c>
      <c r="O57" s="35" t="s">
        <v>38</v>
      </c>
      <c r="P57" s="38">
        <f t="shared" si="2"/>
        <v>0.0539956803455724</v>
      </c>
      <c r="Q57" s="38">
        <f t="shared" si="3"/>
        <v>0.128976484549997</v>
      </c>
      <c r="R57" s="38">
        <f>(K:K-O:O)</f>
        <v>-0.0118</v>
      </c>
      <c r="S57" s="15"/>
      <c r="T57" s="16"/>
    </row>
    <row r="58" ht="18" customHeight="1" spans="1:20">
      <c r="A58" s="15">
        <v>55</v>
      </c>
      <c r="B58" s="21">
        <v>746</v>
      </c>
      <c r="C58" s="22" t="s">
        <v>82</v>
      </c>
      <c r="D58" s="22" t="s">
        <v>76</v>
      </c>
      <c r="E58" s="17" t="s">
        <v>26</v>
      </c>
      <c r="F58" s="23">
        <v>8.25</v>
      </c>
      <c r="G58" s="23" t="s">
        <v>83</v>
      </c>
      <c r="H58" s="19">
        <v>84</v>
      </c>
      <c r="I58" s="19">
        <v>3792.74</v>
      </c>
      <c r="J58" s="32">
        <f t="shared" si="0"/>
        <v>1338.078672</v>
      </c>
      <c r="K58" s="19" t="s">
        <v>107</v>
      </c>
      <c r="L58" s="33">
        <v>115.75</v>
      </c>
      <c r="M58" s="34">
        <v>6641.564375</v>
      </c>
      <c r="N58" s="34">
        <f t="shared" si="1"/>
        <v>2177.104802125</v>
      </c>
      <c r="O58" s="35" t="s">
        <v>38</v>
      </c>
      <c r="P58" s="38">
        <f t="shared" si="2"/>
        <v>-0.274298056155508</v>
      </c>
      <c r="Q58" s="38">
        <f t="shared" si="3"/>
        <v>-0.428938758122028</v>
      </c>
      <c r="R58" s="38">
        <f>(K:K-O:O)</f>
        <v>0.025</v>
      </c>
      <c r="S58" s="15"/>
      <c r="T58" s="16"/>
    </row>
    <row r="59" ht="18" customHeight="1" spans="1:20">
      <c r="A59" s="15">
        <v>56</v>
      </c>
      <c r="B59" s="21">
        <v>117637</v>
      </c>
      <c r="C59" s="22" t="s">
        <v>108</v>
      </c>
      <c r="D59" s="22" t="s">
        <v>76</v>
      </c>
      <c r="E59" s="17" t="s">
        <v>31</v>
      </c>
      <c r="F59" s="23">
        <v>8.4</v>
      </c>
      <c r="G59" s="23" t="s">
        <v>83</v>
      </c>
      <c r="H59" s="19">
        <v>52</v>
      </c>
      <c r="I59" s="19">
        <v>1275.33</v>
      </c>
      <c r="J59" s="32">
        <f t="shared" si="0"/>
        <v>423.40956</v>
      </c>
      <c r="K59" s="19" t="s">
        <v>109</v>
      </c>
      <c r="L59" s="33">
        <v>31.3125</v>
      </c>
      <c r="M59" s="34">
        <v>1941.65875</v>
      </c>
      <c r="N59" s="34">
        <f t="shared" si="1"/>
        <v>537.06281025</v>
      </c>
      <c r="O59" s="35" t="s">
        <v>110</v>
      </c>
      <c r="P59" s="38">
        <f t="shared" si="2"/>
        <v>0.660678642714571</v>
      </c>
      <c r="Q59" s="38">
        <f t="shared" si="3"/>
        <v>-0.343175004361606</v>
      </c>
      <c r="R59" s="38">
        <f>(K:K-O:O)</f>
        <v>0.0554</v>
      </c>
      <c r="S59" s="42"/>
      <c r="T59" s="16"/>
    </row>
    <row r="60" ht="18" customHeight="1" spans="1:20">
      <c r="A60" s="15">
        <v>57</v>
      </c>
      <c r="B60" s="21">
        <v>117637</v>
      </c>
      <c r="C60" s="22" t="s">
        <v>108</v>
      </c>
      <c r="D60" s="22" t="s">
        <v>76</v>
      </c>
      <c r="E60" s="17" t="s">
        <v>31</v>
      </c>
      <c r="F60" s="23">
        <v>8.11</v>
      </c>
      <c r="G60" s="23" t="s">
        <v>83</v>
      </c>
      <c r="H60" s="19">
        <v>47</v>
      </c>
      <c r="I60" s="19">
        <v>1975.11</v>
      </c>
      <c r="J60" s="32">
        <f t="shared" si="0"/>
        <v>507.010737</v>
      </c>
      <c r="K60" s="19" t="s">
        <v>111</v>
      </c>
      <c r="L60" s="33">
        <v>31.3125</v>
      </c>
      <c r="M60" s="34">
        <v>1941.65875</v>
      </c>
      <c r="N60" s="34">
        <f t="shared" si="1"/>
        <v>537.06281025</v>
      </c>
      <c r="O60" s="35" t="s">
        <v>110</v>
      </c>
      <c r="P60" s="38">
        <f t="shared" si="2"/>
        <v>0.500998003992016</v>
      </c>
      <c r="Q60" s="38">
        <f t="shared" si="3"/>
        <v>0.0172281818316426</v>
      </c>
      <c r="R60" s="38">
        <f>(K:K-O:O)</f>
        <v>-0.0199</v>
      </c>
      <c r="S60" s="42"/>
      <c r="T60" s="16"/>
    </row>
    <row r="61" ht="18" customHeight="1" spans="1:20">
      <c r="A61" s="15">
        <v>58</v>
      </c>
      <c r="B61" s="21">
        <v>117637</v>
      </c>
      <c r="C61" s="22" t="s">
        <v>108</v>
      </c>
      <c r="D61" s="22" t="s">
        <v>76</v>
      </c>
      <c r="E61" s="17" t="s">
        <v>31</v>
      </c>
      <c r="F61" s="25">
        <v>8.2</v>
      </c>
      <c r="G61" s="23" t="s">
        <v>83</v>
      </c>
      <c r="H61" s="19">
        <v>51</v>
      </c>
      <c r="I61" s="19">
        <v>3106</v>
      </c>
      <c r="J61" s="32">
        <f t="shared" si="0"/>
        <v>854.7712</v>
      </c>
      <c r="K61" s="19" t="s">
        <v>112</v>
      </c>
      <c r="L61" s="33">
        <v>31.3125</v>
      </c>
      <c r="M61" s="34">
        <v>1941.65875</v>
      </c>
      <c r="N61" s="34">
        <f t="shared" si="1"/>
        <v>537.06281025</v>
      </c>
      <c r="O61" s="35" t="s">
        <v>110</v>
      </c>
      <c r="P61" s="36">
        <f t="shared" si="2"/>
        <v>0.62874251497006</v>
      </c>
      <c r="Q61" s="36">
        <f t="shared" si="3"/>
        <v>0.599663174592343</v>
      </c>
      <c r="R61" s="38">
        <f>(K:K-O:O)</f>
        <v>-0.00140000000000001</v>
      </c>
      <c r="S61" s="42">
        <f>(J61-N61)*0.1</f>
        <v>31.770838975</v>
      </c>
      <c r="T61" s="16"/>
    </row>
    <row r="62" ht="18" customHeight="1" spans="1:20">
      <c r="A62" s="15">
        <v>59</v>
      </c>
      <c r="B62" s="21">
        <v>117637</v>
      </c>
      <c r="C62" s="22" t="s">
        <v>108</v>
      </c>
      <c r="D62" s="22" t="s">
        <v>76</v>
      </c>
      <c r="E62" s="17" t="s">
        <v>31</v>
      </c>
      <c r="F62" s="23">
        <v>8.25</v>
      </c>
      <c r="G62" s="23" t="s">
        <v>83</v>
      </c>
      <c r="H62" s="19">
        <v>35</v>
      </c>
      <c r="I62" s="19">
        <v>1407.27</v>
      </c>
      <c r="J62" s="32">
        <f t="shared" si="0"/>
        <v>262.455855</v>
      </c>
      <c r="K62" s="19" t="s">
        <v>113</v>
      </c>
      <c r="L62" s="33">
        <v>31.3125</v>
      </c>
      <c r="M62" s="34">
        <v>1941.65875</v>
      </c>
      <c r="N62" s="34">
        <f t="shared" si="1"/>
        <v>537.06281025</v>
      </c>
      <c r="O62" s="35" t="s">
        <v>110</v>
      </c>
      <c r="P62" s="38">
        <f t="shared" si="2"/>
        <v>0.117764471057884</v>
      </c>
      <c r="Q62" s="38">
        <f t="shared" si="3"/>
        <v>-0.275222795972773</v>
      </c>
      <c r="R62" s="38">
        <f>(K:K-O:O)</f>
        <v>-0.0901</v>
      </c>
      <c r="S62" s="42"/>
      <c r="T62" s="16"/>
    </row>
    <row r="63" ht="18" customHeight="1" spans="1:20">
      <c r="A63" s="15">
        <v>60</v>
      </c>
      <c r="B63" s="21">
        <v>117637</v>
      </c>
      <c r="C63" s="22" t="s">
        <v>108</v>
      </c>
      <c r="D63" s="22" t="s">
        <v>76</v>
      </c>
      <c r="E63" s="17" t="s">
        <v>31</v>
      </c>
      <c r="F63" s="23">
        <v>8.6</v>
      </c>
      <c r="G63" s="23" t="s">
        <v>83</v>
      </c>
      <c r="H63" s="19">
        <v>43</v>
      </c>
      <c r="I63" s="19">
        <v>1138.23</v>
      </c>
      <c r="J63" s="32">
        <f t="shared" si="0"/>
        <v>369.355635</v>
      </c>
      <c r="K63" s="19" t="s">
        <v>114</v>
      </c>
      <c r="L63" s="33">
        <v>31.3125</v>
      </c>
      <c r="M63" s="34">
        <v>1941.65875</v>
      </c>
      <c r="N63" s="34">
        <f t="shared" si="1"/>
        <v>537.06281025</v>
      </c>
      <c r="O63" s="35" t="s">
        <v>110</v>
      </c>
      <c r="P63" s="38">
        <f t="shared" si="2"/>
        <v>0.373253493013972</v>
      </c>
      <c r="Q63" s="38">
        <f t="shared" si="3"/>
        <v>-0.41378473431544</v>
      </c>
      <c r="R63" s="38">
        <f>(K:K-O:O)</f>
        <v>0.0479</v>
      </c>
      <c r="S63" s="42"/>
      <c r="T63" s="16"/>
    </row>
    <row r="64" ht="18" customHeight="1" spans="1:20">
      <c r="A64" s="15">
        <v>61</v>
      </c>
      <c r="B64" s="21">
        <v>117637</v>
      </c>
      <c r="C64" s="22" t="s">
        <v>108</v>
      </c>
      <c r="D64" s="22" t="s">
        <v>76</v>
      </c>
      <c r="E64" s="17" t="s">
        <v>31</v>
      </c>
      <c r="F64" s="23">
        <v>8.13</v>
      </c>
      <c r="G64" s="23" t="s">
        <v>83</v>
      </c>
      <c r="H64" s="19">
        <v>47</v>
      </c>
      <c r="I64" s="19">
        <v>2478.87</v>
      </c>
      <c r="J64" s="32">
        <f t="shared" si="0"/>
        <v>715.649769</v>
      </c>
      <c r="K64" s="19" t="s">
        <v>115</v>
      </c>
      <c r="L64" s="33">
        <v>31.3125</v>
      </c>
      <c r="M64" s="34">
        <v>1941.65875</v>
      </c>
      <c r="N64" s="34">
        <f t="shared" si="1"/>
        <v>537.06281025</v>
      </c>
      <c r="O64" s="35" t="s">
        <v>110</v>
      </c>
      <c r="P64" s="38">
        <f t="shared" si="2"/>
        <v>0.500998003992016</v>
      </c>
      <c r="Q64" s="38">
        <f t="shared" si="3"/>
        <v>0.276676449968358</v>
      </c>
      <c r="R64" s="38">
        <f>(K:K-O:O)</f>
        <v>0.0121</v>
      </c>
      <c r="S64" s="42"/>
      <c r="T64" s="16"/>
    </row>
    <row r="65" ht="18" customHeight="1" spans="1:20">
      <c r="A65" s="15">
        <v>62</v>
      </c>
      <c r="B65" s="21">
        <v>117637</v>
      </c>
      <c r="C65" s="22" t="s">
        <v>108</v>
      </c>
      <c r="D65" s="22" t="s">
        <v>76</v>
      </c>
      <c r="E65" s="17" t="s">
        <v>31</v>
      </c>
      <c r="F65" s="25">
        <v>8.2</v>
      </c>
      <c r="G65" s="23" t="s">
        <v>83</v>
      </c>
      <c r="H65" s="19">
        <v>51</v>
      </c>
      <c r="I65" s="19">
        <v>3106</v>
      </c>
      <c r="J65" s="32">
        <f t="shared" si="0"/>
        <v>854.7712</v>
      </c>
      <c r="K65" s="19" t="s">
        <v>112</v>
      </c>
      <c r="L65" s="33">
        <v>31.3125</v>
      </c>
      <c r="M65" s="34">
        <v>1941.65875</v>
      </c>
      <c r="N65" s="34">
        <f t="shared" si="1"/>
        <v>537.06281025</v>
      </c>
      <c r="O65" s="35" t="s">
        <v>110</v>
      </c>
      <c r="P65" s="36">
        <f t="shared" si="2"/>
        <v>0.62874251497006</v>
      </c>
      <c r="Q65" s="36">
        <f t="shared" si="3"/>
        <v>0.599663174592343</v>
      </c>
      <c r="R65" s="38">
        <f>(K:K-O:O)</f>
        <v>-0.00140000000000001</v>
      </c>
      <c r="S65" s="42">
        <f>(J65-N65)*0.1</f>
        <v>31.770838975</v>
      </c>
      <c r="T65" s="16"/>
    </row>
    <row r="66" ht="18" customHeight="1" spans="1:20">
      <c r="A66" s="15">
        <v>63</v>
      </c>
      <c r="B66" s="21">
        <v>117637</v>
      </c>
      <c r="C66" s="22" t="s">
        <v>108</v>
      </c>
      <c r="D66" s="22" t="s">
        <v>76</v>
      </c>
      <c r="E66" s="17" t="s">
        <v>31</v>
      </c>
      <c r="F66" s="23">
        <v>8.27</v>
      </c>
      <c r="G66" s="23" t="s">
        <v>83</v>
      </c>
      <c r="H66" s="19">
        <v>62</v>
      </c>
      <c r="I66" s="19">
        <v>2471.42</v>
      </c>
      <c r="J66" s="32">
        <f t="shared" si="0"/>
        <v>684.58334</v>
      </c>
      <c r="K66" s="19" t="s">
        <v>116</v>
      </c>
      <c r="L66" s="33">
        <v>31.3125</v>
      </c>
      <c r="M66" s="34">
        <v>1941.65875</v>
      </c>
      <c r="N66" s="34">
        <f t="shared" si="1"/>
        <v>537.06281025</v>
      </c>
      <c r="O66" s="35" t="s">
        <v>110</v>
      </c>
      <c r="P66" s="38">
        <f t="shared" si="2"/>
        <v>0.980039920159681</v>
      </c>
      <c r="Q66" s="38">
        <f t="shared" si="3"/>
        <v>0.272839524452997</v>
      </c>
      <c r="R66" s="38">
        <f>(K:K-O:O)</f>
        <v>0.000399999999999956</v>
      </c>
      <c r="S66" s="42"/>
      <c r="T66" s="16"/>
    </row>
    <row r="67" ht="18" customHeight="1" spans="1:20">
      <c r="A67" s="15">
        <v>64</v>
      </c>
      <c r="B67" s="21">
        <v>117923</v>
      </c>
      <c r="C67" s="22" t="s">
        <v>117</v>
      </c>
      <c r="D67" s="22" t="s">
        <v>76</v>
      </c>
      <c r="E67" s="17" t="s">
        <v>31</v>
      </c>
      <c r="F67" s="23">
        <v>8.4</v>
      </c>
      <c r="G67" s="23" t="s">
        <v>118</v>
      </c>
      <c r="H67" s="19">
        <v>38</v>
      </c>
      <c r="I67" s="19">
        <v>1053.48</v>
      </c>
      <c r="J67" s="32">
        <f t="shared" si="0"/>
        <v>316.676088</v>
      </c>
      <c r="K67" s="19" t="s">
        <v>119</v>
      </c>
      <c r="L67" s="33">
        <v>36.25</v>
      </c>
      <c r="M67" s="34">
        <v>1585.24</v>
      </c>
      <c r="N67" s="34">
        <f t="shared" si="1"/>
        <v>508.703516</v>
      </c>
      <c r="O67" s="35" t="s">
        <v>120</v>
      </c>
      <c r="P67" s="38">
        <f t="shared" si="2"/>
        <v>0.0482758620689655</v>
      </c>
      <c r="Q67" s="38">
        <f t="shared" si="3"/>
        <v>-0.335444475284499</v>
      </c>
      <c r="R67" s="38">
        <f>(K:K-O:O)</f>
        <v>-0.0203</v>
      </c>
      <c r="S67" s="42"/>
      <c r="T67" s="16"/>
    </row>
    <row r="68" ht="18" customHeight="1" spans="1:20">
      <c r="A68" s="15">
        <v>65</v>
      </c>
      <c r="B68" s="21">
        <v>117923</v>
      </c>
      <c r="C68" s="22" t="s">
        <v>117</v>
      </c>
      <c r="D68" s="22" t="s">
        <v>76</v>
      </c>
      <c r="E68" s="17" t="s">
        <v>31</v>
      </c>
      <c r="F68" s="23">
        <v>8.11</v>
      </c>
      <c r="G68" s="23" t="s">
        <v>118</v>
      </c>
      <c r="H68" s="19">
        <v>51</v>
      </c>
      <c r="I68" s="19">
        <v>1397.79</v>
      </c>
      <c r="J68" s="32">
        <f t="shared" si="0"/>
        <v>474.130368</v>
      </c>
      <c r="K68" s="19" t="s">
        <v>121</v>
      </c>
      <c r="L68" s="33">
        <v>36.25</v>
      </c>
      <c r="M68" s="34">
        <v>1585.24</v>
      </c>
      <c r="N68" s="34">
        <f t="shared" si="1"/>
        <v>508.703516</v>
      </c>
      <c r="O68" s="35" t="s">
        <v>120</v>
      </c>
      <c r="P68" s="38">
        <f t="shared" ref="P68:P82" si="6">(H68-L68)/L68</f>
        <v>0.406896551724138</v>
      </c>
      <c r="Q68" s="38">
        <f t="shared" ref="Q68:Q82" si="7">(I68-M68)/M68</f>
        <v>-0.118247079306603</v>
      </c>
      <c r="R68" s="38">
        <f>(K:K-O:O)</f>
        <v>0.0183</v>
      </c>
      <c r="S68" s="42"/>
      <c r="T68" s="16"/>
    </row>
    <row r="69" ht="18" customHeight="1" spans="1:20">
      <c r="A69" s="15">
        <v>66</v>
      </c>
      <c r="B69" s="21">
        <v>117923</v>
      </c>
      <c r="C69" s="22" t="s">
        <v>117</v>
      </c>
      <c r="D69" s="22" t="s">
        <v>76</v>
      </c>
      <c r="E69" s="17" t="s">
        <v>31</v>
      </c>
      <c r="F69" s="23">
        <v>8.18</v>
      </c>
      <c r="G69" s="23" t="s">
        <v>118</v>
      </c>
      <c r="H69" s="19">
        <v>43</v>
      </c>
      <c r="I69" s="19">
        <v>2439.55</v>
      </c>
      <c r="J69" s="32">
        <f t="shared" ref="J69:J132" si="8">I69*K69</f>
        <v>524.99116</v>
      </c>
      <c r="K69" s="19" t="s">
        <v>122</v>
      </c>
      <c r="L69" s="33">
        <v>36.25</v>
      </c>
      <c r="M69" s="34">
        <v>1585.24</v>
      </c>
      <c r="N69" s="34">
        <f t="shared" ref="N69:N132" si="9">M69*O69</f>
        <v>508.703516</v>
      </c>
      <c r="O69" s="35" t="s">
        <v>120</v>
      </c>
      <c r="P69" s="36">
        <f t="shared" si="6"/>
        <v>0.186206896551724</v>
      </c>
      <c r="Q69" s="36">
        <f t="shared" si="7"/>
        <v>0.538915243117761</v>
      </c>
      <c r="R69" s="38">
        <f>(K:K-O:O)</f>
        <v>-0.1057</v>
      </c>
      <c r="S69" s="42">
        <f>(J69-N69)*0.1</f>
        <v>1.6287644</v>
      </c>
      <c r="T69" s="16"/>
    </row>
    <row r="70" ht="18" customHeight="1" spans="1:20">
      <c r="A70" s="15">
        <v>67</v>
      </c>
      <c r="B70" s="21">
        <v>117923</v>
      </c>
      <c r="C70" s="22" t="s">
        <v>117</v>
      </c>
      <c r="D70" s="22" t="s">
        <v>76</v>
      </c>
      <c r="E70" s="17" t="s">
        <v>31</v>
      </c>
      <c r="F70" s="23">
        <v>8.25</v>
      </c>
      <c r="G70" s="23" t="s">
        <v>118</v>
      </c>
      <c r="H70" s="19">
        <v>37</v>
      </c>
      <c r="I70" s="19">
        <v>1072.76</v>
      </c>
      <c r="J70" s="32">
        <f t="shared" si="8"/>
        <v>331.053736</v>
      </c>
      <c r="K70" s="19" t="s">
        <v>123</v>
      </c>
      <c r="L70" s="33">
        <v>36.25</v>
      </c>
      <c r="M70" s="34">
        <v>1585.24</v>
      </c>
      <c r="N70" s="34">
        <f t="shared" si="9"/>
        <v>508.703516</v>
      </c>
      <c r="O70" s="35" t="s">
        <v>120</v>
      </c>
      <c r="P70" s="38">
        <f t="shared" si="6"/>
        <v>0.0206896551724138</v>
      </c>
      <c r="Q70" s="38">
        <f t="shared" si="7"/>
        <v>-0.323282279023996</v>
      </c>
      <c r="R70" s="38">
        <f>(K:K-O:O)</f>
        <v>-0.0123</v>
      </c>
      <c r="S70" s="42"/>
      <c r="T70" s="16"/>
    </row>
    <row r="71" ht="18" customHeight="1" spans="1:20">
      <c r="A71" s="15">
        <v>68</v>
      </c>
      <c r="B71" s="21">
        <v>117923</v>
      </c>
      <c r="C71" s="22" t="s">
        <v>117</v>
      </c>
      <c r="D71" s="22" t="s">
        <v>76</v>
      </c>
      <c r="E71" s="17" t="s">
        <v>31</v>
      </c>
      <c r="F71" s="23">
        <v>8.6</v>
      </c>
      <c r="G71" s="23" t="s">
        <v>118</v>
      </c>
      <c r="H71" s="19">
        <v>43</v>
      </c>
      <c r="I71" s="19">
        <v>1403.31</v>
      </c>
      <c r="J71" s="32">
        <f t="shared" si="8"/>
        <v>373.701453</v>
      </c>
      <c r="K71" s="19" t="s">
        <v>124</v>
      </c>
      <c r="L71" s="33">
        <v>36.25</v>
      </c>
      <c r="M71" s="34">
        <v>1585.24</v>
      </c>
      <c r="N71" s="34">
        <f t="shared" si="9"/>
        <v>508.703516</v>
      </c>
      <c r="O71" s="35" t="s">
        <v>120</v>
      </c>
      <c r="P71" s="38">
        <f t="shared" si="6"/>
        <v>0.186206896551724</v>
      </c>
      <c r="Q71" s="38">
        <f t="shared" si="7"/>
        <v>-0.114764956725796</v>
      </c>
      <c r="R71" s="38">
        <f>(K:K-O:O)</f>
        <v>-0.0546</v>
      </c>
      <c r="S71" s="42"/>
      <c r="T71" s="16"/>
    </row>
    <row r="72" ht="18" customHeight="1" spans="1:20">
      <c r="A72" s="15">
        <v>69</v>
      </c>
      <c r="B72" s="21">
        <v>117923</v>
      </c>
      <c r="C72" s="22" t="s">
        <v>117</v>
      </c>
      <c r="D72" s="22" t="s">
        <v>76</v>
      </c>
      <c r="E72" s="17" t="s">
        <v>31</v>
      </c>
      <c r="F72" s="23">
        <v>8.13</v>
      </c>
      <c r="G72" s="23" t="s">
        <v>118</v>
      </c>
      <c r="H72" s="19">
        <v>77</v>
      </c>
      <c r="I72" s="19">
        <v>3588.23</v>
      </c>
      <c r="J72" s="32">
        <f t="shared" si="8"/>
        <v>879.833996</v>
      </c>
      <c r="K72" s="19" t="s">
        <v>125</v>
      </c>
      <c r="L72" s="33">
        <v>36.25</v>
      </c>
      <c r="M72" s="34">
        <v>1585.24</v>
      </c>
      <c r="N72" s="34">
        <f t="shared" si="9"/>
        <v>508.703516</v>
      </c>
      <c r="O72" s="35" t="s">
        <v>120</v>
      </c>
      <c r="P72" s="36">
        <f t="shared" si="6"/>
        <v>1.12413793103448</v>
      </c>
      <c r="Q72" s="36">
        <f t="shared" si="7"/>
        <v>1.26352476596604</v>
      </c>
      <c r="R72" s="38">
        <f>(K:K-O:O)</f>
        <v>-0.0757</v>
      </c>
      <c r="S72" s="42">
        <v>0</v>
      </c>
      <c r="T72" s="16" t="s">
        <v>55</v>
      </c>
    </row>
    <row r="73" ht="18" customHeight="1" spans="1:20">
      <c r="A73" s="15">
        <v>70</v>
      </c>
      <c r="B73" s="21">
        <v>117923</v>
      </c>
      <c r="C73" s="22" t="s">
        <v>117</v>
      </c>
      <c r="D73" s="22" t="s">
        <v>76</v>
      </c>
      <c r="E73" s="17" t="s">
        <v>31</v>
      </c>
      <c r="F73" s="25">
        <v>8.2</v>
      </c>
      <c r="G73" s="23" t="s">
        <v>118</v>
      </c>
      <c r="H73" s="19">
        <v>40</v>
      </c>
      <c r="I73" s="19">
        <v>2001.15</v>
      </c>
      <c r="J73" s="32">
        <f t="shared" si="8"/>
        <v>827.475525</v>
      </c>
      <c r="K73" s="19" t="s">
        <v>126</v>
      </c>
      <c r="L73" s="33">
        <v>36.25</v>
      </c>
      <c r="M73" s="34">
        <v>1585.24</v>
      </c>
      <c r="N73" s="34">
        <f t="shared" si="9"/>
        <v>508.703516</v>
      </c>
      <c r="O73" s="35" t="s">
        <v>120</v>
      </c>
      <c r="P73" s="38">
        <f t="shared" si="6"/>
        <v>0.103448275862069</v>
      </c>
      <c r="Q73" s="38">
        <f t="shared" si="7"/>
        <v>0.262364058439101</v>
      </c>
      <c r="R73" s="38">
        <f>(K:K-O:O)</f>
        <v>0.0926</v>
      </c>
      <c r="S73" s="42"/>
      <c r="T73" s="16"/>
    </row>
    <row r="74" ht="18" customHeight="1" spans="1:20">
      <c r="A74" s="15">
        <v>71</v>
      </c>
      <c r="B74" s="21">
        <v>117923</v>
      </c>
      <c r="C74" s="22" t="s">
        <v>117</v>
      </c>
      <c r="D74" s="22" t="s">
        <v>76</v>
      </c>
      <c r="E74" s="17" t="s">
        <v>31</v>
      </c>
      <c r="F74" s="23">
        <v>8.27</v>
      </c>
      <c r="G74" s="23" t="s">
        <v>118</v>
      </c>
      <c r="H74" s="19">
        <v>54</v>
      </c>
      <c r="I74" s="19">
        <v>2365.67</v>
      </c>
      <c r="J74" s="32">
        <f t="shared" si="8"/>
        <v>620.515241</v>
      </c>
      <c r="K74" s="19" t="s">
        <v>127</v>
      </c>
      <c r="L74" s="33">
        <v>36.25</v>
      </c>
      <c r="M74" s="34">
        <v>1585.24</v>
      </c>
      <c r="N74" s="34">
        <f t="shared" si="9"/>
        <v>508.703516</v>
      </c>
      <c r="O74" s="35" t="s">
        <v>120</v>
      </c>
      <c r="P74" s="36">
        <f t="shared" si="6"/>
        <v>0.489655172413793</v>
      </c>
      <c r="Q74" s="36">
        <f t="shared" si="7"/>
        <v>0.492310312634049</v>
      </c>
      <c r="R74" s="38">
        <f>(K:K-O:O)</f>
        <v>-0.0586</v>
      </c>
      <c r="S74" s="42">
        <f>(J74-N74)*0.1</f>
        <v>11.1811725</v>
      </c>
      <c r="T74" s="16"/>
    </row>
    <row r="75" ht="18" customHeight="1" spans="1:20">
      <c r="A75" s="15">
        <v>72</v>
      </c>
      <c r="B75" s="21">
        <v>591</v>
      </c>
      <c r="C75" s="22" t="s">
        <v>128</v>
      </c>
      <c r="D75" s="22" t="s">
        <v>76</v>
      </c>
      <c r="E75" s="17" t="s">
        <v>31</v>
      </c>
      <c r="F75" s="23">
        <v>8.4</v>
      </c>
      <c r="G75" s="23" t="s">
        <v>83</v>
      </c>
      <c r="H75" s="19">
        <v>32</v>
      </c>
      <c r="I75" s="19">
        <v>1058.19</v>
      </c>
      <c r="J75" s="32">
        <f t="shared" si="8"/>
        <v>339.149895</v>
      </c>
      <c r="K75" s="19" t="s">
        <v>129</v>
      </c>
      <c r="L75" s="33">
        <v>14.8125</v>
      </c>
      <c r="M75" s="34">
        <v>705.045625</v>
      </c>
      <c r="N75" s="34">
        <f t="shared" si="9"/>
        <v>252.4768383125</v>
      </c>
      <c r="O75" s="35" t="s">
        <v>130</v>
      </c>
      <c r="P75" s="36">
        <f t="shared" si="6"/>
        <v>1.16033755274262</v>
      </c>
      <c r="Q75" s="36">
        <f t="shared" si="7"/>
        <v>0.500881591882795</v>
      </c>
      <c r="R75" s="38">
        <f>(K:K-O:O)</f>
        <v>-0.0376000000000001</v>
      </c>
      <c r="S75" s="42">
        <f>(J75-N75)*0.1</f>
        <v>8.66730566874999</v>
      </c>
      <c r="T75" s="16"/>
    </row>
    <row r="76" ht="18" customHeight="1" spans="1:20">
      <c r="A76" s="15">
        <v>73</v>
      </c>
      <c r="B76" s="21">
        <v>745</v>
      </c>
      <c r="C76" s="22" t="s">
        <v>30</v>
      </c>
      <c r="D76" s="22" t="s">
        <v>20</v>
      </c>
      <c r="E76" s="17" t="s">
        <v>31</v>
      </c>
      <c r="F76" s="23">
        <v>8.15</v>
      </c>
      <c r="G76" s="23" t="s">
        <v>27</v>
      </c>
      <c r="H76" s="19">
        <v>76</v>
      </c>
      <c r="I76" s="19">
        <v>3640.06</v>
      </c>
      <c r="J76" s="32">
        <f t="shared" si="8"/>
        <v>745.848294</v>
      </c>
      <c r="K76" s="19" t="s">
        <v>131</v>
      </c>
      <c r="L76" s="33">
        <v>76.9375</v>
      </c>
      <c r="M76" s="34">
        <v>3894.99</v>
      </c>
      <c r="N76" s="34">
        <f t="shared" si="9"/>
        <v>1077.743733</v>
      </c>
      <c r="O76" s="35" t="s">
        <v>33</v>
      </c>
      <c r="P76" s="38">
        <f t="shared" si="6"/>
        <v>-0.0121852152721365</v>
      </c>
      <c r="Q76" s="38">
        <f t="shared" si="7"/>
        <v>-0.0654507457015294</v>
      </c>
      <c r="R76" s="38">
        <f>(K:K-O:O)</f>
        <v>-0.0718</v>
      </c>
      <c r="S76" s="42"/>
      <c r="T76" s="16"/>
    </row>
    <row r="77" ht="18" customHeight="1" spans="1:20">
      <c r="A77" s="15">
        <v>74</v>
      </c>
      <c r="B77" s="21">
        <v>745</v>
      </c>
      <c r="C77" s="22" t="s">
        <v>30</v>
      </c>
      <c r="D77" s="22" t="s">
        <v>20</v>
      </c>
      <c r="E77" s="17" t="s">
        <v>31</v>
      </c>
      <c r="F77" s="23">
        <v>8.22</v>
      </c>
      <c r="G77" s="23" t="s">
        <v>27</v>
      </c>
      <c r="H77" s="19">
        <v>72</v>
      </c>
      <c r="I77" s="19">
        <v>3549.27</v>
      </c>
      <c r="J77" s="32">
        <f t="shared" si="8"/>
        <v>1079.333007</v>
      </c>
      <c r="K77" s="19" t="s">
        <v>132</v>
      </c>
      <c r="L77" s="33">
        <v>76.9375</v>
      </c>
      <c r="M77" s="34">
        <v>3894.99</v>
      </c>
      <c r="N77" s="34">
        <f t="shared" si="9"/>
        <v>1077.743733</v>
      </c>
      <c r="O77" s="35" t="s">
        <v>33</v>
      </c>
      <c r="P77" s="38">
        <f t="shared" si="6"/>
        <v>-0.0641754670999188</v>
      </c>
      <c r="Q77" s="38">
        <f t="shared" si="7"/>
        <v>-0.0887601765344712</v>
      </c>
      <c r="R77" s="38">
        <f>(K:K-O:O)</f>
        <v>0.0274</v>
      </c>
      <c r="S77" s="42"/>
      <c r="T77" s="16"/>
    </row>
    <row r="78" ht="18" customHeight="1" spans="1:20">
      <c r="A78" s="15">
        <v>75</v>
      </c>
      <c r="B78" s="21">
        <v>745</v>
      </c>
      <c r="C78" s="22" t="s">
        <v>30</v>
      </c>
      <c r="D78" s="22" t="s">
        <v>20</v>
      </c>
      <c r="E78" s="17" t="s">
        <v>31</v>
      </c>
      <c r="F78" s="23">
        <v>8.1</v>
      </c>
      <c r="G78" s="23" t="s">
        <v>27</v>
      </c>
      <c r="H78" s="19">
        <v>87</v>
      </c>
      <c r="I78" s="19">
        <v>8479.14</v>
      </c>
      <c r="J78" s="32">
        <f t="shared" si="8"/>
        <v>1053.957102</v>
      </c>
      <c r="K78" s="19" t="s">
        <v>133</v>
      </c>
      <c r="L78" s="33">
        <v>76.9375</v>
      </c>
      <c r="M78" s="34">
        <v>3894.99</v>
      </c>
      <c r="N78" s="34">
        <f t="shared" si="9"/>
        <v>1077.743733</v>
      </c>
      <c r="O78" s="35" t="s">
        <v>33</v>
      </c>
      <c r="P78" s="36">
        <f t="shared" si="6"/>
        <v>0.130787977254265</v>
      </c>
      <c r="Q78" s="36">
        <f t="shared" si="7"/>
        <v>1.17693498571242</v>
      </c>
      <c r="R78" s="38">
        <f>(K:K-O:O)</f>
        <v>-0.1524</v>
      </c>
      <c r="S78" s="42">
        <v>0</v>
      </c>
      <c r="T78" s="16"/>
    </row>
    <row r="79" ht="18" customHeight="1" spans="1:20">
      <c r="A79" s="15">
        <v>76</v>
      </c>
      <c r="B79" s="21">
        <v>745</v>
      </c>
      <c r="C79" s="22" t="s">
        <v>30</v>
      </c>
      <c r="D79" s="22" t="s">
        <v>20</v>
      </c>
      <c r="E79" s="17" t="s">
        <v>31</v>
      </c>
      <c r="F79" s="23">
        <v>8.29</v>
      </c>
      <c r="G79" s="23" t="s">
        <v>27</v>
      </c>
      <c r="H79" s="19">
        <v>97</v>
      </c>
      <c r="I79" s="19">
        <v>4766.05</v>
      </c>
      <c r="J79" s="32">
        <f t="shared" si="8"/>
        <v>1241.07942</v>
      </c>
      <c r="K79" s="19" t="s">
        <v>134</v>
      </c>
      <c r="L79" s="33">
        <v>76.9375</v>
      </c>
      <c r="M79" s="34">
        <v>3894.99</v>
      </c>
      <c r="N79" s="34">
        <f t="shared" si="9"/>
        <v>1077.743733</v>
      </c>
      <c r="O79" s="35" t="s">
        <v>33</v>
      </c>
      <c r="P79" s="38">
        <f t="shared" si="6"/>
        <v>0.260763606823721</v>
      </c>
      <c r="Q79" s="38">
        <f t="shared" si="7"/>
        <v>0.223636004200268</v>
      </c>
      <c r="R79" s="38">
        <f>(K:K-O:O)</f>
        <v>-0.0163</v>
      </c>
      <c r="S79" s="42"/>
      <c r="T79" s="16"/>
    </row>
    <row r="80" ht="18" customHeight="1" spans="1:20">
      <c r="A80" s="15">
        <v>77</v>
      </c>
      <c r="B80" s="21">
        <v>754</v>
      </c>
      <c r="C80" s="22" t="s">
        <v>135</v>
      </c>
      <c r="D80" s="22" t="s">
        <v>136</v>
      </c>
      <c r="E80" s="17" t="s">
        <v>31</v>
      </c>
      <c r="F80" s="18">
        <v>8.2</v>
      </c>
      <c r="G80" s="23" t="s">
        <v>86</v>
      </c>
      <c r="H80" s="19">
        <v>77</v>
      </c>
      <c r="I80" s="19">
        <v>13961.95</v>
      </c>
      <c r="J80" s="32">
        <f t="shared" si="8"/>
        <v>1951.88061</v>
      </c>
      <c r="K80" s="19" t="s">
        <v>137</v>
      </c>
      <c r="L80" s="33">
        <v>53.25</v>
      </c>
      <c r="M80" s="34">
        <v>5256.495625</v>
      </c>
      <c r="N80" s="34">
        <f t="shared" si="9"/>
        <v>1204.78879725</v>
      </c>
      <c r="O80" s="35" t="s">
        <v>138</v>
      </c>
      <c r="P80" s="36">
        <f t="shared" si="6"/>
        <v>0.446009389671362</v>
      </c>
      <c r="Q80" s="36">
        <f t="shared" si="7"/>
        <v>1.6561327157958</v>
      </c>
      <c r="R80" s="38">
        <f>(K:K-O:O)</f>
        <v>-0.0894</v>
      </c>
      <c r="S80" s="42">
        <f>(J80-N80)*0.3</f>
        <v>224.127543825</v>
      </c>
      <c r="T80" s="16"/>
    </row>
    <row r="81" ht="18" customHeight="1" spans="1:20">
      <c r="A81" s="15">
        <v>78</v>
      </c>
      <c r="B81" s="21">
        <v>591</v>
      </c>
      <c r="C81" s="22" t="s">
        <v>128</v>
      </c>
      <c r="D81" s="22" t="s">
        <v>76</v>
      </c>
      <c r="E81" s="17" t="s">
        <v>31</v>
      </c>
      <c r="F81" s="23">
        <v>8.11</v>
      </c>
      <c r="G81" s="23" t="s">
        <v>83</v>
      </c>
      <c r="H81" s="19">
        <v>30</v>
      </c>
      <c r="I81" s="19">
        <v>945.18</v>
      </c>
      <c r="J81" s="32">
        <f t="shared" si="8"/>
        <v>278.071956</v>
      </c>
      <c r="K81" s="19" t="s">
        <v>139</v>
      </c>
      <c r="L81" s="33">
        <v>14.8125</v>
      </c>
      <c r="M81" s="34">
        <v>705.045625</v>
      </c>
      <c r="N81" s="34">
        <f t="shared" si="9"/>
        <v>252.4768383125</v>
      </c>
      <c r="O81" s="35" t="s">
        <v>130</v>
      </c>
      <c r="P81" s="38">
        <f t="shared" si="6"/>
        <v>1.0253164556962</v>
      </c>
      <c r="Q81" s="38">
        <f t="shared" si="7"/>
        <v>0.340594092758181</v>
      </c>
      <c r="R81" s="38">
        <f>(K:K-O:O)</f>
        <v>-0.0639</v>
      </c>
      <c r="S81" s="42"/>
      <c r="T81" s="16"/>
    </row>
    <row r="82" ht="18" customHeight="1" spans="1:20">
      <c r="A82" s="15">
        <v>79</v>
      </c>
      <c r="B82" s="21">
        <v>591</v>
      </c>
      <c r="C82" s="22" t="s">
        <v>128</v>
      </c>
      <c r="D82" s="22" t="s">
        <v>76</v>
      </c>
      <c r="E82" s="17" t="s">
        <v>31</v>
      </c>
      <c r="F82" s="23">
        <v>8.18</v>
      </c>
      <c r="G82" s="23" t="s">
        <v>83</v>
      </c>
      <c r="H82" s="19">
        <v>54</v>
      </c>
      <c r="I82" s="19">
        <v>2285.02</v>
      </c>
      <c r="J82" s="32">
        <f t="shared" si="8"/>
        <v>556.859374</v>
      </c>
      <c r="K82" s="19" t="s">
        <v>140</v>
      </c>
      <c r="L82" s="33">
        <v>14.8125</v>
      </c>
      <c r="M82" s="34">
        <v>705.045625</v>
      </c>
      <c r="N82" s="34">
        <f t="shared" si="9"/>
        <v>252.4768383125</v>
      </c>
      <c r="O82" s="35" t="s">
        <v>130</v>
      </c>
      <c r="P82" s="36">
        <f t="shared" si="6"/>
        <v>2.64556962025316</v>
      </c>
      <c r="Q82" s="36">
        <f t="shared" si="7"/>
        <v>2.2409533780172</v>
      </c>
      <c r="R82" s="38">
        <f>(K:K-O:O)</f>
        <v>-0.1144</v>
      </c>
      <c r="S82" s="42">
        <f>(J82-N82)*0.3</f>
        <v>91.31476070625</v>
      </c>
      <c r="T82" s="16"/>
    </row>
    <row r="83" ht="18" customHeight="1" spans="1:20">
      <c r="A83" s="15">
        <v>80</v>
      </c>
      <c r="B83" s="21">
        <v>367</v>
      </c>
      <c r="C83" s="22" t="s">
        <v>141</v>
      </c>
      <c r="D83" s="22" t="s">
        <v>136</v>
      </c>
      <c r="E83" s="17" t="s">
        <v>31</v>
      </c>
      <c r="F83" s="23">
        <v>8.4</v>
      </c>
      <c r="G83" s="23" t="s">
        <v>142</v>
      </c>
      <c r="H83" s="19">
        <v>97</v>
      </c>
      <c r="I83" s="19">
        <v>5309.29</v>
      </c>
      <c r="J83" s="32">
        <f t="shared" si="8"/>
        <v>1726.050179</v>
      </c>
      <c r="K83" s="19" t="s">
        <v>143</v>
      </c>
      <c r="L83" s="33">
        <v>68.4375</v>
      </c>
      <c r="M83" s="34">
        <v>4056.97375</v>
      </c>
      <c r="N83" s="34">
        <f t="shared" si="9"/>
        <v>1185.042032375</v>
      </c>
      <c r="O83" s="35" t="s">
        <v>144</v>
      </c>
      <c r="P83" s="38">
        <f t="shared" ref="P83:P130" si="10">(H83-L83)/L83</f>
        <v>0.417351598173516</v>
      </c>
      <c r="Q83" s="38">
        <f t="shared" ref="Q83:Q130" si="11">(I83-M83)/M83</f>
        <v>0.308682364533416</v>
      </c>
      <c r="R83" s="38">
        <f t="shared" ref="R83:R130" si="12">(K:K-O:O)</f>
        <v>0.033</v>
      </c>
      <c r="S83" s="42"/>
      <c r="T83" s="16"/>
    </row>
    <row r="84" ht="18" customHeight="1" spans="1:20">
      <c r="A84" s="15">
        <v>81</v>
      </c>
      <c r="B84" s="21">
        <v>102564</v>
      </c>
      <c r="C84" s="22" t="s">
        <v>145</v>
      </c>
      <c r="D84" s="22" t="s">
        <v>76</v>
      </c>
      <c r="E84" s="17" t="s">
        <v>31</v>
      </c>
      <c r="F84" s="18">
        <v>8.9</v>
      </c>
      <c r="G84" s="23" t="s">
        <v>146</v>
      </c>
      <c r="H84" s="19">
        <v>52</v>
      </c>
      <c r="I84" s="19">
        <v>3449.13</v>
      </c>
      <c r="J84" s="32">
        <f t="shared" si="8"/>
        <v>1068.540474</v>
      </c>
      <c r="K84" s="19" t="s">
        <v>147</v>
      </c>
      <c r="L84" s="33">
        <v>54.9375</v>
      </c>
      <c r="M84" s="34">
        <v>3544.585</v>
      </c>
      <c r="N84" s="34">
        <f t="shared" si="9"/>
        <v>1161.914963</v>
      </c>
      <c r="O84" s="35" t="s">
        <v>38</v>
      </c>
      <c r="P84" s="38">
        <f t="shared" si="10"/>
        <v>-0.0534698521046644</v>
      </c>
      <c r="Q84" s="38">
        <f t="shared" si="11"/>
        <v>-0.0269298098366945</v>
      </c>
      <c r="R84" s="38">
        <f t="shared" si="12"/>
        <v>-0.018</v>
      </c>
      <c r="S84" s="42"/>
      <c r="T84" s="16"/>
    </row>
    <row r="85" ht="18" customHeight="1" spans="1:20">
      <c r="A85" s="15">
        <v>82</v>
      </c>
      <c r="B85" s="21">
        <v>102564</v>
      </c>
      <c r="C85" s="22" t="s">
        <v>145</v>
      </c>
      <c r="D85" s="22" t="s">
        <v>76</v>
      </c>
      <c r="E85" s="17" t="s">
        <v>31</v>
      </c>
      <c r="F85" s="18">
        <v>8.16</v>
      </c>
      <c r="G85" s="23" t="s">
        <v>146</v>
      </c>
      <c r="H85" s="19">
        <v>61</v>
      </c>
      <c r="I85" s="19">
        <v>4173.15</v>
      </c>
      <c r="J85" s="32">
        <f t="shared" si="8"/>
        <v>1329.982905</v>
      </c>
      <c r="K85" s="19" t="s">
        <v>148</v>
      </c>
      <c r="L85" s="33">
        <v>54.9375</v>
      </c>
      <c r="M85" s="34">
        <v>3544.585</v>
      </c>
      <c r="N85" s="34">
        <f t="shared" si="9"/>
        <v>1161.914963</v>
      </c>
      <c r="O85" s="35" t="s">
        <v>38</v>
      </c>
      <c r="P85" s="38">
        <f t="shared" si="10"/>
        <v>0.110352673492605</v>
      </c>
      <c r="Q85" s="38">
        <f t="shared" si="11"/>
        <v>0.177331055680707</v>
      </c>
      <c r="R85" s="38">
        <f t="shared" si="12"/>
        <v>-0.00910000000000005</v>
      </c>
      <c r="S85" s="42"/>
      <c r="T85" s="16"/>
    </row>
    <row r="86" ht="18" customHeight="1" spans="1:20">
      <c r="A86" s="15">
        <v>83</v>
      </c>
      <c r="B86" s="21">
        <v>102564</v>
      </c>
      <c r="C86" s="22" t="s">
        <v>145</v>
      </c>
      <c r="D86" s="22" t="s">
        <v>76</v>
      </c>
      <c r="E86" s="17" t="s">
        <v>31</v>
      </c>
      <c r="F86" s="18">
        <v>8.23</v>
      </c>
      <c r="G86" s="23" t="s">
        <v>146</v>
      </c>
      <c r="H86" s="19">
        <v>74</v>
      </c>
      <c r="I86" s="19">
        <v>4464.05</v>
      </c>
      <c r="J86" s="32">
        <f t="shared" si="8"/>
        <v>1161.54581</v>
      </c>
      <c r="K86" s="19" t="s">
        <v>149</v>
      </c>
      <c r="L86" s="33">
        <v>54.9375</v>
      </c>
      <c r="M86" s="34">
        <v>3544.585</v>
      </c>
      <c r="N86" s="34">
        <f t="shared" si="9"/>
        <v>1161.914963</v>
      </c>
      <c r="O86" s="35" t="s">
        <v>38</v>
      </c>
      <c r="P86" s="38">
        <f t="shared" si="10"/>
        <v>0.346985210466439</v>
      </c>
      <c r="Q86" s="38">
        <f t="shared" si="11"/>
        <v>0.259399901539955</v>
      </c>
      <c r="R86" s="38">
        <f t="shared" si="12"/>
        <v>-0.0676</v>
      </c>
      <c r="S86" s="42"/>
      <c r="T86" s="16"/>
    </row>
    <row r="87" ht="18" customHeight="1" spans="1:20">
      <c r="A87" s="15">
        <v>84</v>
      </c>
      <c r="B87" s="21">
        <v>102564</v>
      </c>
      <c r="C87" s="22" t="s">
        <v>145</v>
      </c>
      <c r="D87" s="22" t="s">
        <v>76</v>
      </c>
      <c r="E87" s="17" t="s">
        <v>31</v>
      </c>
      <c r="F87" s="24">
        <v>8.3</v>
      </c>
      <c r="G87" s="23" t="s">
        <v>146</v>
      </c>
      <c r="H87" s="19">
        <v>69</v>
      </c>
      <c r="I87" s="19">
        <v>4487.93</v>
      </c>
      <c r="J87" s="32">
        <f t="shared" si="8"/>
        <v>358.136814</v>
      </c>
      <c r="K87" s="19" t="s">
        <v>150</v>
      </c>
      <c r="L87" s="33">
        <v>54.9375</v>
      </c>
      <c r="M87" s="34">
        <v>3544.585</v>
      </c>
      <c r="N87" s="34">
        <f t="shared" si="9"/>
        <v>1161.914963</v>
      </c>
      <c r="O87" s="35" t="s">
        <v>38</v>
      </c>
      <c r="P87" s="38">
        <f t="shared" si="10"/>
        <v>0.255972696245734</v>
      </c>
      <c r="Q87" s="38">
        <f t="shared" si="11"/>
        <v>0.266136938456829</v>
      </c>
      <c r="R87" s="38">
        <f t="shared" si="12"/>
        <v>-0.248</v>
      </c>
      <c r="S87" s="42"/>
      <c r="T87" s="16"/>
    </row>
    <row r="88" ht="18" customHeight="1" spans="1:20">
      <c r="A88" s="15">
        <v>85</v>
      </c>
      <c r="B88" s="21">
        <v>587</v>
      </c>
      <c r="C88" s="22" t="s">
        <v>151</v>
      </c>
      <c r="D88" s="22" t="s">
        <v>136</v>
      </c>
      <c r="E88" s="17" t="s">
        <v>31</v>
      </c>
      <c r="F88" s="18">
        <v>8.2</v>
      </c>
      <c r="G88" s="23" t="s">
        <v>152</v>
      </c>
      <c r="H88" s="19">
        <v>94</v>
      </c>
      <c r="I88" s="19">
        <v>4393.18</v>
      </c>
      <c r="J88" s="32">
        <f t="shared" si="8"/>
        <v>1373.747386</v>
      </c>
      <c r="K88" s="19" t="s">
        <v>153</v>
      </c>
      <c r="L88" s="33">
        <v>64.4375</v>
      </c>
      <c r="M88" s="34">
        <v>4132.24</v>
      </c>
      <c r="N88" s="34">
        <f t="shared" si="9"/>
        <v>1279.754728</v>
      </c>
      <c r="O88" s="35" t="s">
        <v>154</v>
      </c>
      <c r="P88" s="38">
        <f t="shared" si="10"/>
        <v>0.458777885548012</v>
      </c>
      <c r="Q88" s="38">
        <f t="shared" si="11"/>
        <v>0.0631473486535149</v>
      </c>
      <c r="R88" s="38">
        <f t="shared" si="12"/>
        <v>0.003</v>
      </c>
      <c r="S88" s="42"/>
      <c r="T88" s="16"/>
    </row>
    <row r="89" ht="18" customHeight="1" spans="1:20">
      <c r="A89" s="15">
        <v>86</v>
      </c>
      <c r="B89" s="21">
        <v>706</v>
      </c>
      <c r="C89" s="22" t="s">
        <v>155</v>
      </c>
      <c r="D89" s="22" t="s">
        <v>136</v>
      </c>
      <c r="E89" s="17" t="s">
        <v>31</v>
      </c>
      <c r="F89" s="23">
        <v>8.3</v>
      </c>
      <c r="G89" s="23" t="s">
        <v>156</v>
      </c>
      <c r="H89" s="19">
        <v>74</v>
      </c>
      <c r="I89" s="19">
        <v>3170.22</v>
      </c>
      <c r="J89" s="32">
        <f t="shared" si="8"/>
        <v>1127.330232</v>
      </c>
      <c r="K89" s="19" t="s">
        <v>157</v>
      </c>
      <c r="L89" s="33">
        <v>49.75</v>
      </c>
      <c r="M89" s="34">
        <v>3351.9875</v>
      </c>
      <c r="N89" s="34">
        <f t="shared" si="9"/>
        <v>1136.65896125</v>
      </c>
      <c r="O89" s="35" t="s">
        <v>158</v>
      </c>
      <c r="P89" s="38">
        <f t="shared" si="10"/>
        <v>0.487437185929648</v>
      </c>
      <c r="Q89" s="38">
        <f t="shared" si="11"/>
        <v>-0.0542267833636016</v>
      </c>
      <c r="R89" s="38">
        <f t="shared" si="12"/>
        <v>0.0165000000000001</v>
      </c>
      <c r="S89" s="42"/>
      <c r="T89" s="16"/>
    </row>
    <row r="90" ht="18" customHeight="1" spans="1:20">
      <c r="A90" s="15">
        <v>87</v>
      </c>
      <c r="B90" s="21">
        <v>341</v>
      </c>
      <c r="C90" s="22" t="s">
        <v>75</v>
      </c>
      <c r="D90" s="22" t="s">
        <v>76</v>
      </c>
      <c r="E90" s="17" t="s">
        <v>21</v>
      </c>
      <c r="F90" s="23">
        <v>8.12</v>
      </c>
      <c r="G90" s="23" t="s">
        <v>22</v>
      </c>
      <c r="H90" s="19">
        <v>175</v>
      </c>
      <c r="I90" s="19">
        <v>13429.55</v>
      </c>
      <c r="J90" s="32">
        <f t="shared" si="8"/>
        <v>4584.84837</v>
      </c>
      <c r="K90" s="19" t="s">
        <v>159</v>
      </c>
      <c r="L90" s="33">
        <v>127.4375</v>
      </c>
      <c r="M90" s="34">
        <v>10935.903125</v>
      </c>
      <c r="N90" s="34">
        <f t="shared" si="9"/>
        <v>3547.60697375</v>
      </c>
      <c r="O90" s="35" t="s">
        <v>78</v>
      </c>
      <c r="P90" s="36">
        <f t="shared" si="10"/>
        <v>0.373222167729279</v>
      </c>
      <c r="Q90" s="36">
        <f t="shared" si="11"/>
        <v>0.228023862912557</v>
      </c>
      <c r="R90" s="38">
        <f t="shared" si="12"/>
        <v>0.017</v>
      </c>
      <c r="S90" s="42">
        <v>0</v>
      </c>
      <c r="T90" s="16" t="s">
        <v>160</v>
      </c>
    </row>
    <row r="91" ht="18" customHeight="1" spans="1:20">
      <c r="A91" s="15">
        <v>88</v>
      </c>
      <c r="B91" s="21">
        <v>341</v>
      </c>
      <c r="C91" s="22" t="s">
        <v>75</v>
      </c>
      <c r="D91" s="22" t="s">
        <v>76</v>
      </c>
      <c r="E91" s="17" t="s">
        <v>21</v>
      </c>
      <c r="F91" s="23">
        <v>8.19</v>
      </c>
      <c r="G91" s="23" t="s">
        <v>22</v>
      </c>
      <c r="H91" s="19">
        <v>165</v>
      </c>
      <c r="I91" s="19">
        <v>10577.2</v>
      </c>
      <c r="J91" s="32">
        <f t="shared" si="8"/>
        <v>3300.0864</v>
      </c>
      <c r="K91" s="19" t="s">
        <v>161</v>
      </c>
      <c r="L91" s="33">
        <v>127.4375</v>
      </c>
      <c r="M91" s="34">
        <v>10935.903125</v>
      </c>
      <c r="N91" s="34">
        <f t="shared" si="9"/>
        <v>3547.60697375</v>
      </c>
      <c r="O91" s="35" t="s">
        <v>78</v>
      </c>
      <c r="P91" s="38">
        <f t="shared" si="10"/>
        <v>0.29475232957332</v>
      </c>
      <c r="Q91" s="38">
        <f t="shared" si="11"/>
        <v>-0.0328005031591755</v>
      </c>
      <c r="R91" s="38">
        <f t="shared" si="12"/>
        <v>-0.0124</v>
      </c>
      <c r="S91" s="42"/>
      <c r="T91" s="16"/>
    </row>
    <row r="92" ht="18" customHeight="1" spans="1:20">
      <c r="A92" s="15">
        <v>89</v>
      </c>
      <c r="B92" s="21">
        <v>341</v>
      </c>
      <c r="C92" s="22" t="s">
        <v>75</v>
      </c>
      <c r="D92" s="22" t="s">
        <v>76</v>
      </c>
      <c r="E92" s="17" t="s">
        <v>21</v>
      </c>
      <c r="F92" s="23">
        <v>8.26</v>
      </c>
      <c r="G92" s="23" t="s">
        <v>22</v>
      </c>
      <c r="H92" s="19">
        <v>104</v>
      </c>
      <c r="I92" s="19">
        <v>5125.68</v>
      </c>
      <c r="J92" s="32">
        <f t="shared" si="8"/>
        <v>1766.309328</v>
      </c>
      <c r="K92" s="19" t="s">
        <v>162</v>
      </c>
      <c r="L92" s="33">
        <v>127.4375</v>
      </c>
      <c r="M92" s="34">
        <v>10935.903125</v>
      </c>
      <c r="N92" s="34">
        <f t="shared" si="9"/>
        <v>3547.60697375</v>
      </c>
      <c r="O92" s="35" t="s">
        <v>78</v>
      </c>
      <c r="P92" s="38">
        <f t="shared" si="10"/>
        <v>-0.183913683178028</v>
      </c>
      <c r="Q92" s="38">
        <f t="shared" si="11"/>
        <v>-0.531297969503548</v>
      </c>
      <c r="R92" s="38">
        <f t="shared" si="12"/>
        <v>0.0202000000000001</v>
      </c>
      <c r="S92" s="42"/>
      <c r="T92" s="16"/>
    </row>
    <row r="93" ht="18" customHeight="1" spans="1:20">
      <c r="A93" s="15">
        <v>90</v>
      </c>
      <c r="B93" s="21">
        <v>56</v>
      </c>
      <c r="C93" s="22" t="s">
        <v>163</v>
      </c>
      <c r="D93" s="22" t="s">
        <v>136</v>
      </c>
      <c r="E93" s="17" t="s">
        <v>31</v>
      </c>
      <c r="F93" s="23">
        <v>8.5</v>
      </c>
      <c r="G93" s="23" t="s">
        <v>164</v>
      </c>
      <c r="H93" s="19">
        <v>58</v>
      </c>
      <c r="I93" s="19">
        <v>2715.65</v>
      </c>
      <c r="J93" s="32">
        <f t="shared" si="8"/>
        <v>906.48397</v>
      </c>
      <c r="K93" s="19" t="s">
        <v>165</v>
      </c>
      <c r="L93" s="33">
        <v>45.75</v>
      </c>
      <c r="M93" s="34">
        <v>2697.700625</v>
      </c>
      <c r="N93" s="34">
        <f t="shared" si="9"/>
        <v>868.120061125</v>
      </c>
      <c r="O93" s="35" t="s">
        <v>166</v>
      </c>
      <c r="P93" s="38">
        <f t="shared" si="10"/>
        <v>0.26775956284153</v>
      </c>
      <c r="Q93" s="38">
        <f t="shared" si="11"/>
        <v>0.00665358299347992</v>
      </c>
      <c r="R93" s="38">
        <f t="shared" si="12"/>
        <v>0.0120000000000001</v>
      </c>
      <c r="S93" s="42"/>
      <c r="T93" s="16"/>
    </row>
    <row r="94" ht="18" customHeight="1" spans="1:20">
      <c r="A94" s="15">
        <v>91</v>
      </c>
      <c r="B94" s="21">
        <v>367</v>
      </c>
      <c r="C94" s="22" t="s">
        <v>141</v>
      </c>
      <c r="D94" s="22" t="s">
        <v>136</v>
      </c>
      <c r="E94" s="17" t="s">
        <v>31</v>
      </c>
      <c r="F94" s="23">
        <v>8.11</v>
      </c>
      <c r="G94" s="23" t="s">
        <v>142</v>
      </c>
      <c r="H94" s="19">
        <v>91</v>
      </c>
      <c r="I94" s="19">
        <v>4440.26</v>
      </c>
      <c r="J94" s="32">
        <f t="shared" si="8"/>
        <v>1420.8832</v>
      </c>
      <c r="K94" s="19" t="s">
        <v>167</v>
      </c>
      <c r="L94" s="33">
        <v>68.4375</v>
      </c>
      <c r="M94" s="34">
        <v>4056.97375</v>
      </c>
      <c r="N94" s="34">
        <f t="shared" si="9"/>
        <v>1185.042032375</v>
      </c>
      <c r="O94" s="35" t="s">
        <v>144</v>
      </c>
      <c r="P94" s="38">
        <f t="shared" si="10"/>
        <v>0.329680365296804</v>
      </c>
      <c r="Q94" s="38">
        <f t="shared" si="11"/>
        <v>0.0944759009101304</v>
      </c>
      <c r="R94" s="38">
        <f t="shared" si="12"/>
        <v>0.0279</v>
      </c>
      <c r="S94" s="42"/>
      <c r="T94" s="16"/>
    </row>
    <row r="95" ht="18" customHeight="1" spans="1:20">
      <c r="A95" s="15">
        <v>92</v>
      </c>
      <c r="B95" s="21">
        <v>367</v>
      </c>
      <c r="C95" s="22" t="s">
        <v>141</v>
      </c>
      <c r="D95" s="22" t="s">
        <v>136</v>
      </c>
      <c r="E95" s="17" t="s">
        <v>31</v>
      </c>
      <c r="F95" s="23">
        <v>8.18</v>
      </c>
      <c r="G95" s="23" t="s">
        <v>142</v>
      </c>
      <c r="H95" s="19">
        <v>55</v>
      </c>
      <c r="I95" s="19">
        <v>4133.9</v>
      </c>
      <c r="J95" s="32">
        <f t="shared" si="8"/>
        <v>907.80444</v>
      </c>
      <c r="K95" s="19" t="s">
        <v>168</v>
      </c>
      <c r="L95" s="33">
        <v>68.4375</v>
      </c>
      <c r="M95" s="34">
        <v>4056.97375</v>
      </c>
      <c r="N95" s="34">
        <f t="shared" si="9"/>
        <v>1185.042032375</v>
      </c>
      <c r="O95" s="35" t="s">
        <v>144</v>
      </c>
      <c r="P95" s="38">
        <f t="shared" si="10"/>
        <v>-0.19634703196347</v>
      </c>
      <c r="Q95" s="38">
        <f t="shared" si="11"/>
        <v>0.0189614857626327</v>
      </c>
      <c r="R95" s="38">
        <f t="shared" si="12"/>
        <v>-0.0725</v>
      </c>
      <c r="S95" s="42"/>
      <c r="T95" s="16"/>
    </row>
    <row r="96" ht="18" customHeight="1" spans="1:20">
      <c r="A96" s="15">
        <v>93</v>
      </c>
      <c r="B96" s="21">
        <v>367</v>
      </c>
      <c r="C96" s="22" t="s">
        <v>141</v>
      </c>
      <c r="D96" s="22" t="s">
        <v>136</v>
      </c>
      <c r="E96" s="17" t="s">
        <v>31</v>
      </c>
      <c r="F96" s="23">
        <v>8.25</v>
      </c>
      <c r="G96" s="23" t="s">
        <v>142</v>
      </c>
      <c r="H96" s="19">
        <v>65</v>
      </c>
      <c r="I96" s="19">
        <v>4734.04</v>
      </c>
      <c r="J96" s="32">
        <f t="shared" si="8"/>
        <v>1697.626744</v>
      </c>
      <c r="K96" s="19" t="s">
        <v>169</v>
      </c>
      <c r="L96" s="33">
        <v>68.4375</v>
      </c>
      <c r="M96" s="34">
        <v>4056.97375</v>
      </c>
      <c r="N96" s="34">
        <f t="shared" si="9"/>
        <v>1185.042032375</v>
      </c>
      <c r="O96" s="35" t="s">
        <v>144</v>
      </c>
      <c r="P96" s="38">
        <f t="shared" si="10"/>
        <v>-0.0502283105022831</v>
      </c>
      <c r="Q96" s="38">
        <f t="shared" si="11"/>
        <v>0.166889482585388</v>
      </c>
      <c r="R96" s="38">
        <f t="shared" si="12"/>
        <v>0.0664999999999999</v>
      </c>
      <c r="S96" s="42"/>
      <c r="T96" s="16"/>
    </row>
    <row r="97" ht="18" customHeight="1" spans="1:20">
      <c r="A97" s="15">
        <v>94</v>
      </c>
      <c r="B97" s="21">
        <v>52</v>
      </c>
      <c r="C97" s="22" t="s">
        <v>170</v>
      </c>
      <c r="D97" s="22" t="s">
        <v>136</v>
      </c>
      <c r="E97" s="17" t="s">
        <v>31</v>
      </c>
      <c r="F97" s="23">
        <v>8.4</v>
      </c>
      <c r="G97" s="23" t="s">
        <v>171</v>
      </c>
      <c r="H97" s="19">
        <v>65</v>
      </c>
      <c r="I97" s="19">
        <v>2721.57</v>
      </c>
      <c r="J97" s="32">
        <f t="shared" si="8"/>
        <v>925.878114</v>
      </c>
      <c r="K97" s="19" t="s">
        <v>172</v>
      </c>
      <c r="L97" s="33">
        <v>48.5</v>
      </c>
      <c r="M97" s="34">
        <v>2849.21875</v>
      </c>
      <c r="N97" s="34">
        <f t="shared" si="9"/>
        <v>801.77015625</v>
      </c>
      <c r="O97" s="35" t="s">
        <v>173</v>
      </c>
      <c r="P97" s="38">
        <f t="shared" si="10"/>
        <v>0.34020618556701</v>
      </c>
      <c r="Q97" s="38">
        <f t="shared" si="11"/>
        <v>-0.0448013161502604</v>
      </c>
      <c r="R97" s="38">
        <f t="shared" si="12"/>
        <v>0.0588000000000001</v>
      </c>
      <c r="S97" s="42"/>
      <c r="T97" s="16"/>
    </row>
    <row r="98" ht="18" customHeight="1" spans="1:20">
      <c r="A98" s="15">
        <v>95</v>
      </c>
      <c r="B98" s="23">
        <v>110378</v>
      </c>
      <c r="C98" s="43" t="s">
        <v>174</v>
      </c>
      <c r="D98" s="43" t="s">
        <v>136</v>
      </c>
      <c r="E98" s="17" t="s">
        <v>31</v>
      </c>
      <c r="F98" s="23">
        <v>8.3</v>
      </c>
      <c r="G98" s="23" t="s">
        <v>175</v>
      </c>
      <c r="H98" s="19">
        <v>38</v>
      </c>
      <c r="I98" s="19">
        <v>2977.12</v>
      </c>
      <c r="J98" s="32">
        <f t="shared" si="8"/>
        <v>665.981744</v>
      </c>
      <c r="K98" s="19" t="s">
        <v>176</v>
      </c>
      <c r="L98" s="33">
        <v>28.3125</v>
      </c>
      <c r="M98" s="34">
        <v>2759.053125</v>
      </c>
      <c r="N98" s="34">
        <f t="shared" si="9"/>
        <v>733.90813125</v>
      </c>
      <c r="O98" s="35" t="s">
        <v>177</v>
      </c>
      <c r="P98" s="38">
        <f t="shared" si="10"/>
        <v>0.342163355408389</v>
      </c>
      <c r="Q98" s="38">
        <f t="shared" si="11"/>
        <v>0.0790368525433884</v>
      </c>
      <c r="R98" s="38">
        <f t="shared" si="12"/>
        <v>-0.0423</v>
      </c>
      <c r="S98" s="42"/>
      <c r="T98" s="16"/>
    </row>
    <row r="99" ht="18" customHeight="1" spans="1:20">
      <c r="A99" s="15">
        <v>96</v>
      </c>
      <c r="B99" s="21">
        <v>104533</v>
      </c>
      <c r="C99" s="22" t="s">
        <v>101</v>
      </c>
      <c r="D99" s="22" t="s">
        <v>76</v>
      </c>
      <c r="E99" s="17" t="s">
        <v>31</v>
      </c>
      <c r="F99" s="23">
        <v>8.21</v>
      </c>
      <c r="G99" s="23" t="s">
        <v>102</v>
      </c>
      <c r="H99" s="19">
        <v>61</v>
      </c>
      <c r="I99" s="19">
        <v>3541.18</v>
      </c>
      <c r="J99" s="32">
        <f t="shared" si="8"/>
        <v>932.038576</v>
      </c>
      <c r="K99" s="19" t="s">
        <v>178</v>
      </c>
      <c r="L99" s="33">
        <v>62.75</v>
      </c>
      <c r="M99" s="34">
        <v>3739.01375</v>
      </c>
      <c r="N99" s="34">
        <f t="shared" si="9"/>
        <v>1186.76296425</v>
      </c>
      <c r="O99" s="35" t="s">
        <v>104</v>
      </c>
      <c r="P99" s="38">
        <f t="shared" si="10"/>
        <v>-0.0278884462151394</v>
      </c>
      <c r="Q99" s="38">
        <f t="shared" si="11"/>
        <v>-0.0529106773143052</v>
      </c>
      <c r="R99" s="38">
        <f t="shared" si="12"/>
        <v>-0.0542</v>
      </c>
      <c r="S99" s="42"/>
      <c r="T99" s="16"/>
    </row>
    <row r="100" ht="18" customHeight="1" spans="1:20">
      <c r="A100" s="15">
        <v>97</v>
      </c>
      <c r="B100" s="21">
        <v>104533</v>
      </c>
      <c r="C100" s="22" t="s">
        <v>101</v>
      </c>
      <c r="D100" s="22" t="s">
        <v>76</v>
      </c>
      <c r="E100" s="17" t="s">
        <v>31</v>
      </c>
      <c r="F100" s="23">
        <v>8.28</v>
      </c>
      <c r="G100" s="23" t="s">
        <v>102</v>
      </c>
      <c r="H100" s="19">
        <v>65</v>
      </c>
      <c r="I100" s="19">
        <v>3064.57</v>
      </c>
      <c r="J100" s="32">
        <f t="shared" si="8"/>
        <v>1122.245534</v>
      </c>
      <c r="K100" s="19" t="s">
        <v>179</v>
      </c>
      <c r="L100" s="33">
        <v>62.75</v>
      </c>
      <c r="M100" s="34">
        <v>3739.01375</v>
      </c>
      <c r="N100" s="34">
        <f t="shared" si="9"/>
        <v>1186.76296425</v>
      </c>
      <c r="O100" s="35" t="s">
        <v>104</v>
      </c>
      <c r="P100" s="38">
        <f t="shared" si="10"/>
        <v>0.0358565737051793</v>
      </c>
      <c r="Q100" s="38">
        <f t="shared" si="11"/>
        <v>-0.180380120292417</v>
      </c>
      <c r="R100" s="38">
        <f t="shared" si="12"/>
        <v>0.0488</v>
      </c>
      <c r="S100" s="42"/>
      <c r="T100" s="16"/>
    </row>
    <row r="101" ht="18" customHeight="1" spans="1:20">
      <c r="A101" s="15">
        <v>98</v>
      </c>
      <c r="B101" s="15">
        <v>724</v>
      </c>
      <c r="C101" s="16" t="s">
        <v>180</v>
      </c>
      <c r="D101" s="16" t="s">
        <v>181</v>
      </c>
      <c r="E101" s="17" t="s">
        <v>26</v>
      </c>
      <c r="F101" s="23">
        <v>8.7</v>
      </c>
      <c r="G101" s="15" t="s">
        <v>182</v>
      </c>
      <c r="H101" s="19">
        <v>98</v>
      </c>
      <c r="I101" s="19">
        <v>9130.31</v>
      </c>
      <c r="J101" s="32">
        <f t="shared" si="8"/>
        <v>1815.105628</v>
      </c>
      <c r="K101" s="19" t="s">
        <v>183</v>
      </c>
      <c r="L101" s="33">
        <v>94.1875</v>
      </c>
      <c r="M101" s="34">
        <v>6521.52875</v>
      </c>
      <c r="N101" s="34">
        <f t="shared" si="9"/>
        <v>2205.58102325</v>
      </c>
      <c r="O101" s="35" t="s">
        <v>184</v>
      </c>
      <c r="P101" s="36">
        <f t="shared" si="10"/>
        <v>0.0404777704047777</v>
      </c>
      <c r="Q101" s="36">
        <f t="shared" si="11"/>
        <v>0.400026029172991</v>
      </c>
      <c r="R101" s="38">
        <f t="shared" si="12"/>
        <v>-0.1394</v>
      </c>
      <c r="S101" s="15"/>
      <c r="T101" s="16"/>
    </row>
    <row r="102" ht="18" customHeight="1" spans="1:20">
      <c r="A102" s="15">
        <v>99</v>
      </c>
      <c r="B102" s="21">
        <v>587</v>
      </c>
      <c r="C102" s="22" t="s">
        <v>151</v>
      </c>
      <c r="D102" s="22" t="s">
        <v>136</v>
      </c>
      <c r="E102" s="17" t="s">
        <v>31</v>
      </c>
      <c r="F102" s="18">
        <v>8.9</v>
      </c>
      <c r="G102" s="23" t="s">
        <v>152</v>
      </c>
      <c r="H102" s="19">
        <v>91</v>
      </c>
      <c r="I102" s="19">
        <v>5199.85</v>
      </c>
      <c r="J102" s="32">
        <f t="shared" si="8"/>
        <v>-118.036595</v>
      </c>
      <c r="K102" s="19" t="s">
        <v>185</v>
      </c>
      <c r="L102" s="33">
        <v>64.4375</v>
      </c>
      <c r="M102" s="34">
        <v>4132.24</v>
      </c>
      <c r="N102" s="34">
        <f t="shared" si="9"/>
        <v>1279.754728</v>
      </c>
      <c r="O102" s="35" t="s">
        <v>154</v>
      </c>
      <c r="P102" s="38">
        <f t="shared" si="10"/>
        <v>0.412221144519884</v>
      </c>
      <c r="Q102" s="38">
        <f t="shared" si="11"/>
        <v>0.258361082608948</v>
      </c>
      <c r="R102" s="38">
        <f t="shared" si="12"/>
        <v>-0.3324</v>
      </c>
      <c r="S102" s="42"/>
      <c r="T102" s="16"/>
    </row>
    <row r="103" ht="18" customHeight="1" spans="1:20">
      <c r="A103" s="15">
        <v>100</v>
      </c>
      <c r="B103" s="15">
        <v>117184</v>
      </c>
      <c r="C103" s="16" t="s">
        <v>186</v>
      </c>
      <c r="D103" s="16" t="s">
        <v>181</v>
      </c>
      <c r="E103" s="17" t="s">
        <v>26</v>
      </c>
      <c r="F103" s="18">
        <v>8.2</v>
      </c>
      <c r="G103" s="15" t="s">
        <v>187</v>
      </c>
      <c r="H103" s="19">
        <v>138</v>
      </c>
      <c r="I103" s="19">
        <v>7382.45</v>
      </c>
      <c r="J103" s="32">
        <f t="shared" si="8"/>
        <v>2961.83894</v>
      </c>
      <c r="K103" s="19" t="s">
        <v>188</v>
      </c>
      <c r="L103" s="33">
        <v>114.5</v>
      </c>
      <c r="M103" s="34">
        <v>5381.84375</v>
      </c>
      <c r="N103" s="34">
        <f t="shared" si="9"/>
        <v>2061.784340625</v>
      </c>
      <c r="O103" s="35" t="s">
        <v>189</v>
      </c>
      <c r="P103" s="38">
        <f t="shared" si="10"/>
        <v>0.205240174672489</v>
      </c>
      <c r="Q103" s="38">
        <f t="shared" si="11"/>
        <v>0.371732503382321</v>
      </c>
      <c r="R103" s="38">
        <f t="shared" si="12"/>
        <v>0.0181</v>
      </c>
      <c r="S103" s="15"/>
      <c r="T103" s="16"/>
    </row>
    <row r="104" ht="18" customHeight="1" spans="1:20">
      <c r="A104" s="15">
        <v>101</v>
      </c>
      <c r="B104" s="21">
        <v>52</v>
      </c>
      <c r="C104" s="22" t="s">
        <v>170</v>
      </c>
      <c r="D104" s="22" t="s">
        <v>136</v>
      </c>
      <c r="E104" s="17" t="s">
        <v>31</v>
      </c>
      <c r="F104" s="23">
        <v>8.11</v>
      </c>
      <c r="G104" s="23" t="s">
        <v>171</v>
      </c>
      <c r="H104" s="19">
        <v>73</v>
      </c>
      <c r="I104" s="19">
        <v>3352.93</v>
      </c>
      <c r="J104" s="32">
        <f t="shared" si="8"/>
        <v>955.249757</v>
      </c>
      <c r="K104" s="19" t="s">
        <v>190</v>
      </c>
      <c r="L104" s="33">
        <v>48.5</v>
      </c>
      <c r="M104" s="34">
        <v>2849.21875</v>
      </c>
      <c r="N104" s="34">
        <f t="shared" si="9"/>
        <v>801.77015625</v>
      </c>
      <c r="O104" s="35" t="s">
        <v>173</v>
      </c>
      <c r="P104" s="38">
        <f t="shared" si="10"/>
        <v>0.505154639175258</v>
      </c>
      <c r="Q104" s="38">
        <f t="shared" si="11"/>
        <v>0.176789251439539</v>
      </c>
      <c r="R104" s="38">
        <f t="shared" si="12"/>
        <v>0.0035</v>
      </c>
      <c r="S104" s="42"/>
      <c r="T104" s="16"/>
    </row>
    <row r="105" ht="18" customHeight="1" spans="1:20">
      <c r="A105" s="15">
        <v>102</v>
      </c>
      <c r="B105" s="21">
        <v>52</v>
      </c>
      <c r="C105" s="22" t="s">
        <v>170</v>
      </c>
      <c r="D105" s="22" t="s">
        <v>136</v>
      </c>
      <c r="E105" s="17" t="s">
        <v>31</v>
      </c>
      <c r="F105" s="23">
        <v>8.18</v>
      </c>
      <c r="G105" s="23" t="s">
        <v>171</v>
      </c>
      <c r="H105" s="19">
        <v>50</v>
      </c>
      <c r="I105" s="19">
        <v>1731.46</v>
      </c>
      <c r="J105" s="32">
        <f t="shared" si="8"/>
        <v>337.807846</v>
      </c>
      <c r="K105" s="19" t="s">
        <v>191</v>
      </c>
      <c r="L105" s="33">
        <v>48.5</v>
      </c>
      <c r="M105" s="34">
        <v>2849.21875</v>
      </c>
      <c r="N105" s="34">
        <f t="shared" si="9"/>
        <v>801.77015625</v>
      </c>
      <c r="O105" s="35" t="s">
        <v>173</v>
      </c>
      <c r="P105" s="38">
        <f t="shared" si="10"/>
        <v>0.0309278350515464</v>
      </c>
      <c r="Q105" s="38">
        <f t="shared" si="11"/>
        <v>-0.392303591993419</v>
      </c>
      <c r="R105" s="38">
        <f t="shared" si="12"/>
        <v>-0.0863</v>
      </c>
      <c r="S105" s="42"/>
      <c r="T105" s="16"/>
    </row>
    <row r="106" ht="18" customHeight="1" spans="1:20">
      <c r="A106" s="15">
        <v>103</v>
      </c>
      <c r="B106" s="21">
        <v>52</v>
      </c>
      <c r="C106" s="22" t="s">
        <v>170</v>
      </c>
      <c r="D106" s="22" t="s">
        <v>136</v>
      </c>
      <c r="E106" s="17" t="s">
        <v>31</v>
      </c>
      <c r="F106" s="23">
        <v>8.25</v>
      </c>
      <c r="G106" s="23" t="s">
        <v>171</v>
      </c>
      <c r="H106" s="19">
        <v>46</v>
      </c>
      <c r="I106" s="19">
        <v>1449.24</v>
      </c>
      <c r="J106" s="32">
        <f t="shared" si="8"/>
        <v>381.295044</v>
      </c>
      <c r="K106" s="19" t="s">
        <v>192</v>
      </c>
      <c r="L106" s="33">
        <v>48.5</v>
      </c>
      <c r="M106" s="34">
        <v>2849.21875</v>
      </c>
      <c r="N106" s="34">
        <f t="shared" si="9"/>
        <v>801.77015625</v>
      </c>
      <c r="O106" s="35" t="s">
        <v>173</v>
      </c>
      <c r="P106" s="38">
        <f t="shared" si="10"/>
        <v>-0.0515463917525773</v>
      </c>
      <c r="Q106" s="38">
        <f t="shared" si="11"/>
        <v>-0.491355305730738</v>
      </c>
      <c r="R106" s="38">
        <f t="shared" si="12"/>
        <v>-0.0183</v>
      </c>
      <c r="S106" s="42"/>
      <c r="T106" s="16"/>
    </row>
    <row r="107" ht="18" customHeight="1" spans="1:20">
      <c r="A107" s="15">
        <v>104</v>
      </c>
      <c r="B107" s="15">
        <v>747</v>
      </c>
      <c r="C107" s="16" t="s">
        <v>193</v>
      </c>
      <c r="D107" s="16" t="s">
        <v>181</v>
      </c>
      <c r="E107" s="17" t="s">
        <v>26</v>
      </c>
      <c r="F107" s="23">
        <v>8.4</v>
      </c>
      <c r="G107" s="15" t="s">
        <v>182</v>
      </c>
      <c r="H107" s="19">
        <v>63</v>
      </c>
      <c r="I107" s="19">
        <v>6079.72</v>
      </c>
      <c r="J107" s="32">
        <f t="shared" si="8"/>
        <v>1108.940928</v>
      </c>
      <c r="K107" s="19" t="s">
        <v>194</v>
      </c>
      <c r="L107" s="33">
        <v>53.5</v>
      </c>
      <c r="M107" s="34">
        <v>4800.27</v>
      </c>
      <c r="N107" s="34">
        <f t="shared" si="9"/>
        <v>1011.416889</v>
      </c>
      <c r="O107" s="35" t="s">
        <v>195</v>
      </c>
      <c r="P107" s="38">
        <f t="shared" si="10"/>
        <v>0.177570093457944</v>
      </c>
      <c r="Q107" s="38">
        <f t="shared" si="11"/>
        <v>0.266537090621986</v>
      </c>
      <c r="R107" s="38">
        <f t="shared" si="12"/>
        <v>-0.0283</v>
      </c>
      <c r="S107" s="15"/>
      <c r="T107" s="16"/>
    </row>
    <row r="108" ht="18" customHeight="1" spans="1:20">
      <c r="A108" s="15">
        <v>105</v>
      </c>
      <c r="B108" s="15">
        <v>747</v>
      </c>
      <c r="C108" s="16" t="s">
        <v>193</v>
      </c>
      <c r="D108" s="16" t="s">
        <v>181</v>
      </c>
      <c r="E108" s="17" t="s">
        <v>26</v>
      </c>
      <c r="F108" s="23">
        <v>8.11</v>
      </c>
      <c r="G108" s="15" t="s">
        <v>182</v>
      </c>
      <c r="H108" s="19">
        <v>50</v>
      </c>
      <c r="I108" s="19">
        <v>4240.59</v>
      </c>
      <c r="J108" s="32">
        <f t="shared" si="8"/>
        <v>782.388855</v>
      </c>
      <c r="K108" s="19" t="s">
        <v>196</v>
      </c>
      <c r="L108" s="33">
        <v>53.5</v>
      </c>
      <c r="M108" s="34">
        <v>4800.27</v>
      </c>
      <c r="N108" s="34">
        <f t="shared" si="9"/>
        <v>1011.416889</v>
      </c>
      <c r="O108" s="35" t="s">
        <v>195</v>
      </c>
      <c r="P108" s="38">
        <f t="shared" si="10"/>
        <v>-0.0654205607476635</v>
      </c>
      <c r="Q108" s="38">
        <f t="shared" si="11"/>
        <v>-0.116593441618909</v>
      </c>
      <c r="R108" s="38">
        <f t="shared" si="12"/>
        <v>-0.0262</v>
      </c>
      <c r="S108" s="15"/>
      <c r="T108" s="16"/>
    </row>
    <row r="109" ht="18" customHeight="1" spans="1:20">
      <c r="A109" s="15">
        <v>106</v>
      </c>
      <c r="B109" s="15">
        <v>747</v>
      </c>
      <c r="C109" s="16" t="s">
        <v>193</v>
      </c>
      <c r="D109" s="16" t="s">
        <v>181</v>
      </c>
      <c r="E109" s="17" t="s">
        <v>26</v>
      </c>
      <c r="F109" s="23">
        <v>8.18</v>
      </c>
      <c r="G109" s="15" t="s">
        <v>182</v>
      </c>
      <c r="H109" s="19">
        <v>49</v>
      </c>
      <c r="I109" s="19">
        <v>3714.7</v>
      </c>
      <c r="J109" s="32">
        <f t="shared" si="8"/>
        <v>649.32956</v>
      </c>
      <c r="K109" s="19" t="s">
        <v>42</v>
      </c>
      <c r="L109" s="33">
        <v>53.5</v>
      </c>
      <c r="M109" s="34">
        <v>4800.27</v>
      </c>
      <c r="N109" s="34">
        <f t="shared" si="9"/>
        <v>1011.416889</v>
      </c>
      <c r="O109" s="35" t="s">
        <v>195</v>
      </c>
      <c r="P109" s="38">
        <f t="shared" si="10"/>
        <v>-0.0841121495327103</v>
      </c>
      <c r="Q109" s="38">
        <f t="shared" si="11"/>
        <v>-0.226147695858775</v>
      </c>
      <c r="R109" s="38">
        <f t="shared" si="12"/>
        <v>-0.0359</v>
      </c>
      <c r="S109" s="15"/>
      <c r="T109" s="16"/>
    </row>
    <row r="110" ht="18" customHeight="1" spans="1:20">
      <c r="A110" s="15">
        <v>107</v>
      </c>
      <c r="B110" s="15">
        <v>747</v>
      </c>
      <c r="C110" s="16" t="s">
        <v>193</v>
      </c>
      <c r="D110" s="16" t="s">
        <v>181</v>
      </c>
      <c r="E110" s="17" t="s">
        <v>26</v>
      </c>
      <c r="F110" s="23">
        <v>8.25</v>
      </c>
      <c r="G110" s="15" t="s">
        <v>182</v>
      </c>
      <c r="H110" s="19">
        <v>48</v>
      </c>
      <c r="I110" s="19">
        <v>9811.83</v>
      </c>
      <c r="J110" s="32">
        <f t="shared" si="8"/>
        <v>1218.629286</v>
      </c>
      <c r="K110" s="19" t="s">
        <v>197</v>
      </c>
      <c r="L110" s="33">
        <v>53.5</v>
      </c>
      <c r="M110" s="34">
        <v>4800.27</v>
      </c>
      <c r="N110" s="34">
        <f t="shared" si="9"/>
        <v>1011.416889</v>
      </c>
      <c r="O110" s="35" t="s">
        <v>195</v>
      </c>
      <c r="P110" s="38">
        <f t="shared" si="10"/>
        <v>-0.102803738317757</v>
      </c>
      <c r="Q110" s="38">
        <f t="shared" si="11"/>
        <v>1.04401627408458</v>
      </c>
      <c r="R110" s="38">
        <f t="shared" si="12"/>
        <v>-0.0865</v>
      </c>
      <c r="S110" s="15"/>
      <c r="T110" s="16"/>
    </row>
    <row r="111" ht="18" customHeight="1" spans="1:20">
      <c r="A111" s="15">
        <v>108</v>
      </c>
      <c r="B111" s="15">
        <v>391</v>
      </c>
      <c r="C111" s="16" t="s">
        <v>198</v>
      </c>
      <c r="D111" s="16" t="s">
        <v>181</v>
      </c>
      <c r="E111" s="17" t="s">
        <v>31</v>
      </c>
      <c r="F111" s="23">
        <v>8.4</v>
      </c>
      <c r="G111" s="15" t="s">
        <v>27</v>
      </c>
      <c r="H111" s="19">
        <v>88</v>
      </c>
      <c r="I111" s="19">
        <v>4279.41</v>
      </c>
      <c r="J111" s="32">
        <f t="shared" si="8"/>
        <v>1455.855282</v>
      </c>
      <c r="K111" s="19" t="s">
        <v>172</v>
      </c>
      <c r="L111" s="33">
        <v>64.0625</v>
      </c>
      <c r="M111" s="34">
        <v>4341.626875</v>
      </c>
      <c r="N111" s="34">
        <f t="shared" si="9"/>
        <v>1594.2453885</v>
      </c>
      <c r="O111" s="35" t="s">
        <v>199</v>
      </c>
      <c r="P111" s="38">
        <f t="shared" si="10"/>
        <v>0.373658536585366</v>
      </c>
      <c r="Q111" s="38">
        <f t="shared" si="11"/>
        <v>-0.0143303136799383</v>
      </c>
      <c r="R111" s="38">
        <f t="shared" si="12"/>
        <v>-0.0269999999999999</v>
      </c>
      <c r="S111" s="42"/>
      <c r="T111" s="16"/>
    </row>
    <row r="112" ht="18" customHeight="1" spans="1:20">
      <c r="A112" s="15">
        <v>109</v>
      </c>
      <c r="B112" s="15">
        <v>391</v>
      </c>
      <c r="C112" s="16" t="s">
        <v>198</v>
      </c>
      <c r="D112" s="16" t="s">
        <v>181</v>
      </c>
      <c r="E112" s="17" t="s">
        <v>31</v>
      </c>
      <c r="F112" s="23">
        <v>8.11</v>
      </c>
      <c r="G112" s="15" t="s">
        <v>27</v>
      </c>
      <c r="H112" s="19">
        <v>78</v>
      </c>
      <c r="I112" s="19">
        <v>3913.8</v>
      </c>
      <c r="J112" s="32">
        <f t="shared" si="8"/>
        <v>1288.42296</v>
      </c>
      <c r="K112" s="19" t="s">
        <v>200</v>
      </c>
      <c r="L112" s="33">
        <v>64.0625</v>
      </c>
      <c r="M112" s="34">
        <v>4341.626875</v>
      </c>
      <c r="N112" s="34">
        <f t="shared" si="9"/>
        <v>1594.2453885</v>
      </c>
      <c r="O112" s="35" t="s">
        <v>199</v>
      </c>
      <c r="P112" s="38">
        <f t="shared" si="10"/>
        <v>0.217560975609756</v>
      </c>
      <c r="Q112" s="38">
        <f t="shared" si="11"/>
        <v>-0.0985406824026074</v>
      </c>
      <c r="R112" s="38">
        <f t="shared" si="12"/>
        <v>-0.038</v>
      </c>
      <c r="S112" s="42"/>
      <c r="T112" s="16"/>
    </row>
    <row r="113" ht="18" customHeight="1" spans="1:20">
      <c r="A113" s="15">
        <v>110</v>
      </c>
      <c r="B113" s="15">
        <v>391</v>
      </c>
      <c r="C113" s="16" t="s">
        <v>198</v>
      </c>
      <c r="D113" s="16" t="s">
        <v>181</v>
      </c>
      <c r="E113" s="17" t="s">
        <v>31</v>
      </c>
      <c r="F113" s="23">
        <v>8.18</v>
      </c>
      <c r="G113" s="15" t="s">
        <v>27</v>
      </c>
      <c r="H113" s="19">
        <v>74</v>
      </c>
      <c r="I113" s="19">
        <v>4015.42</v>
      </c>
      <c r="J113" s="32">
        <f t="shared" si="8"/>
        <v>1408.207794</v>
      </c>
      <c r="K113" s="19" t="s">
        <v>201</v>
      </c>
      <c r="L113" s="33">
        <v>64.0625</v>
      </c>
      <c r="M113" s="34">
        <v>4341.626875</v>
      </c>
      <c r="N113" s="34">
        <f t="shared" si="9"/>
        <v>1594.2453885</v>
      </c>
      <c r="O113" s="35" t="s">
        <v>199</v>
      </c>
      <c r="P113" s="38">
        <f t="shared" si="10"/>
        <v>0.155121951219512</v>
      </c>
      <c r="Q113" s="38">
        <f t="shared" si="11"/>
        <v>-0.0751347097279058</v>
      </c>
      <c r="R113" s="38">
        <f t="shared" si="12"/>
        <v>-0.0165</v>
      </c>
      <c r="S113" s="42"/>
      <c r="T113" s="16"/>
    </row>
    <row r="114" ht="18" customHeight="1" spans="1:20">
      <c r="A114" s="15">
        <v>111</v>
      </c>
      <c r="B114" s="15">
        <v>391</v>
      </c>
      <c r="C114" s="16" t="s">
        <v>198</v>
      </c>
      <c r="D114" s="16" t="s">
        <v>181</v>
      </c>
      <c r="E114" s="17" t="s">
        <v>31</v>
      </c>
      <c r="F114" s="23">
        <v>8.25</v>
      </c>
      <c r="G114" s="15" t="s">
        <v>27</v>
      </c>
      <c r="H114" s="19">
        <v>52</v>
      </c>
      <c r="I114" s="19">
        <v>1932.08</v>
      </c>
      <c r="J114" s="32">
        <f t="shared" si="8"/>
        <v>602.422544</v>
      </c>
      <c r="K114" s="19" t="s">
        <v>202</v>
      </c>
      <c r="L114" s="33">
        <v>64.0625</v>
      </c>
      <c r="M114" s="34">
        <v>4341.626875</v>
      </c>
      <c r="N114" s="34">
        <f t="shared" si="9"/>
        <v>1594.2453885</v>
      </c>
      <c r="O114" s="35" t="s">
        <v>199</v>
      </c>
      <c r="P114" s="38">
        <f t="shared" si="10"/>
        <v>-0.188292682926829</v>
      </c>
      <c r="Q114" s="38">
        <f t="shared" si="11"/>
        <v>-0.554987092252141</v>
      </c>
      <c r="R114" s="38">
        <f t="shared" si="12"/>
        <v>-0.0553999999999999</v>
      </c>
      <c r="S114" s="42"/>
      <c r="T114" s="16"/>
    </row>
    <row r="115" ht="18" customHeight="1" spans="1:20">
      <c r="A115" s="15">
        <v>112</v>
      </c>
      <c r="B115" s="15">
        <v>308</v>
      </c>
      <c r="C115" s="16" t="s">
        <v>203</v>
      </c>
      <c r="D115" s="16" t="s">
        <v>181</v>
      </c>
      <c r="E115" s="17" t="s">
        <v>31</v>
      </c>
      <c r="F115" s="23">
        <v>8.4</v>
      </c>
      <c r="G115" s="15" t="s">
        <v>204</v>
      </c>
      <c r="H115" s="19">
        <v>91</v>
      </c>
      <c r="I115" s="19">
        <v>4017.48</v>
      </c>
      <c r="J115" s="32">
        <f t="shared" si="8"/>
        <v>1016.824188</v>
      </c>
      <c r="K115" s="19" t="s">
        <v>205</v>
      </c>
      <c r="L115" s="33">
        <v>68.375</v>
      </c>
      <c r="M115" s="34">
        <v>3795.24625</v>
      </c>
      <c r="N115" s="34">
        <f t="shared" si="9"/>
        <v>1350.728140375</v>
      </c>
      <c r="O115" s="35" t="s">
        <v>206</v>
      </c>
      <c r="P115" s="38">
        <f t="shared" si="10"/>
        <v>0.330895795246801</v>
      </c>
      <c r="Q115" s="38">
        <f t="shared" si="11"/>
        <v>0.0585558183477554</v>
      </c>
      <c r="R115" s="38">
        <f t="shared" si="12"/>
        <v>-0.1028</v>
      </c>
      <c r="S115" s="42"/>
      <c r="T115" s="16"/>
    </row>
    <row r="116" ht="18" customHeight="1" spans="1:20">
      <c r="A116" s="15">
        <v>113</v>
      </c>
      <c r="B116" s="15">
        <v>308</v>
      </c>
      <c r="C116" s="16" t="s">
        <v>203</v>
      </c>
      <c r="D116" s="16" t="s">
        <v>181</v>
      </c>
      <c r="E116" s="17" t="s">
        <v>31</v>
      </c>
      <c r="F116" s="23">
        <v>8.11</v>
      </c>
      <c r="G116" s="15" t="s">
        <v>204</v>
      </c>
      <c r="H116" s="19">
        <v>83</v>
      </c>
      <c r="I116" s="19">
        <v>3961.57</v>
      </c>
      <c r="J116" s="32">
        <f t="shared" si="8"/>
        <v>1050.608364</v>
      </c>
      <c r="K116" s="19" t="s">
        <v>207</v>
      </c>
      <c r="L116" s="33">
        <v>68.375</v>
      </c>
      <c r="M116" s="34">
        <v>3795.24625</v>
      </c>
      <c r="N116" s="34">
        <f t="shared" si="9"/>
        <v>1350.728140375</v>
      </c>
      <c r="O116" s="35" t="s">
        <v>206</v>
      </c>
      <c r="P116" s="38">
        <f t="shared" si="10"/>
        <v>0.213893967093236</v>
      </c>
      <c r="Q116" s="38">
        <f t="shared" si="11"/>
        <v>0.0438242314316232</v>
      </c>
      <c r="R116" s="38">
        <f t="shared" si="12"/>
        <v>-0.0907000000000001</v>
      </c>
      <c r="S116" s="42"/>
      <c r="T116" s="16"/>
    </row>
    <row r="117" ht="18" customHeight="1" spans="1:20">
      <c r="A117" s="15">
        <v>114</v>
      </c>
      <c r="B117" s="15">
        <v>308</v>
      </c>
      <c r="C117" s="16" t="s">
        <v>203</v>
      </c>
      <c r="D117" s="16" t="s">
        <v>181</v>
      </c>
      <c r="E117" s="17" t="s">
        <v>31</v>
      </c>
      <c r="F117" s="23">
        <v>8.18</v>
      </c>
      <c r="G117" s="15" t="s">
        <v>204</v>
      </c>
      <c r="H117" s="19">
        <v>63</v>
      </c>
      <c r="I117" s="19">
        <v>3911.69</v>
      </c>
      <c r="J117" s="32">
        <f t="shared" si="8"/>
        <v>1072.194229</v>
      </c>
      <c r="K117" s="19" t="s">
        <v>208</v>
      </c>
      <c r="L117" s="33">
        <v>68.375</v>
      </c>
      <c r="M117" s="34">
        <v>3795.24625</v>
      </c>
      <c r="N117" s="34">
        <f t="shared" si="9"/>
        <v>1350.728140375</v>
      </c>
      <c r="O117" s="35" t="s">
        <v>206</v>
      </c>
      <c r="P117" s="38">
        <f t="shared" si="10"/>
        <v>-0.0786106032906764</v>
      </c>
      <c r="Q117" s="38">
        <f t="shared" si="11"/>
        <v>0.030681474225816</v>
      </c>
      <c r="R117" s="38">
        <f t="shared" si="12"/>
        <v>-0.0818</v>
      </c>
      <c r="S117" s="42"/>
      <c r="T117" s="16"/>
    </row>
    <row r="118" ht="18" customHeight="1" spans="1:20">
      <c r="A118" s="15">
        <v>115</v>
      </c>
      <c r="B118" s="15">
        <v>308</v>
      </c>
      <c r="C118" s="16" t="s">
        <v>203</v>
      </c>
      <c r="D118" s="16" t="s">
        <v>181</v>
      </c>
      <c r="E118" s="17" t="s">
        <v>31</v>
      </c>
      <c r="F118" s="23">
        <v>8.25</v>
      </c>
      <c r="G118" s="15" t="s">
        <v>204</v>
      </c>
      <c r="H118" s="19">
        <v>73</v>
      </c>
      <c r="I118" s="19">
        <v>8463.38</v>
      </c>
      <c r="J118" s="32">
        <f t="shared" si="8"/>
        <v>1564.878962</v>
      </c>
      <c r="K118" s="19" t="s">
        <v>209</v>
      </c>
      <c r="L118" s="33">
        <v>68.375</v>
      </c>
      <c r="M118" s="34">
        <v>3795.24625</v>
      </c>
      <c r="N118" s="34">
        <f t="shared" si="9"/>
        <v>1350.728140375</v>
      </c>
      <c r="O118" s="35" t="s">
        <v>206</v>
      </c>
      <c r="P118" s="36">
        <f t="shared" si="10"/>
        <v>0.0676416819012797</v>
      </c>
      <c r="Q118" s="36">
        <f t="shared" si="11"/>
        <v>1.2299949575077</v>
      </c>
      <c r="R118" s="38">
        <f t="shared" si="12"/>
        <v>-0.171</v>
      </c>
      <c r="S118" s="42">
        <v>0</v>
      </c>
      <c r="T118" s="16" t="s">
        <v>92</v>
      </c>
    </row>
    <row r="119" ht="18" customHeight="1" spans="1:20">
      <c r="A119" s="15">
        <v>116</v>
      </c>
      <c r="B119" s="15">
        <v>116919</v>
      </c>
      <c r="C119" s="16" t="s">
        <v>210</v>
      </c>
      <c r="D119" s="16" t="s">
        <v>181</v>
      </c>
      <c r="E119" s="17" t="s">
        <v>31</v>
      </c>
      <c r="F119" s="23">
        <v>8.4</v>
      </c>
      <c r="G119" s="15" t="s">
        <v>27</v>
      </c>
      <c r="H119" s="19">
        <v>85</v>
      </c>
      <c r="I119" s="19">
        <v>3185.89</v>
      </c>
      <c r="J119" s="32">
        <f t="shared" si="8"/>
        <v>965.961848</v>
      </c>
      <c r="K119" s="19" t="s">
        <v>211</v>
      </c>
      <c r="L119" s="33">
        <v>84.1875</v>
      </c>
      <c r="M119" s="34">
        <v>3940.68375</v>
      </c>
      <c r="N119" s="34">
        <f t="shared" si="9"/>
        <v>1411.946987625</v>
      </c>
      <c r="O119" s="35" t="s">
        <v>212</v>
      </c>
      <c r="P119" s="38">
        <f t="shared" si="10"/>
        <v>0.00965107646622123</v>
      </c>
      <c r="Q119" s="38">
        <f t="shared" si="11"/>
        <v>-0.191538778010288</v>
      </c>
      <c r="R119" s="38">
        <f t="shared" si="12"/>
        <v>-0.0551</v>
      </c>
      <c r="S119" s="42"/>
      <c r="T119" s="16"/>
    </row>
    <row r="120" ht="18" customHeight="1" spans="1:20">
      <c r="A120" s="15">
        <v>117</v>
      </c>
      <c r="B120" s="15">
        <v>117310</v>
      </c>
      <c r="C120" s="16" t="s">
        <v>213</v>
      </c>
      <c r="D120" s="16" t="s">
        <v>181</v>
      </c>
      <c r="E120" s="17" t="s">
        <v>31</v>
      </c>
      <c r="F120" s="15">
        <v>8.6</v>
      </c>
      <c r="G120" s="15" t="s">
        <v>27</v>
      </c>
      <c r="H120" s="19">
        <v>53</v>
      </c>
      <c r="I120" s="19">
        <v>2267.22</v>
      </c>
      <c r="J120" s="32">
        <f t="shared" si="8"/>
        <v>943.843686</v>
      </c>
      <c r="K120" s="19" t="s">
        <v>214</v>
      </c>
      <c r="L120" s="33">
        <v>55.4375</v>
      </c>
      <c r="M120" s="34">
        <v>3083.77125</v>
      </c>
      <c r="N120" s="34">
        <f t="shared" si="9"/>
        <v>969.229303875</v>
      </c>
      <c r="O120" s="35" t="s">
        <v>215</v>
      </c>
      <c r="P120" s="38">
        <f t="shared" si="10"/>
        <v>-0.0439684329199549</v>
      </c>
      <c r="Q120" s="38">
        <f t="shared" si="11"/>
        <v>-0.264789825120784</v>
      </c>
      <c r="R120" s="38">
        <f t="shared" si="12"/>
        <v>0.102</v>
      </c>
      <c r="S120" s="42"/>
      <c r="T120" s="16"/>
    </row>
    <row r="121" ht="18" customHeight="1" spans="1:20">
      <c r="A121" s="15">
        <v>118</v>
      </c>
      <c r="B121" s="21">
        <v>56</v>
      </c>
      <c r="C121" s="22" t="s">
        <v>163</v>
      </c>
      <c r="D121" s="22" t="s">
        <v>136</v>
      </c>
      <c r="E121" s="17" t="s">
        <v>31</v>
      </c>
      <c r="F121" s="23">
        <v>8.12</v>
      </c>
      <c r="G121" s="23" t="s">
        <v>164</v>
      </c>
      <c r="H121" s="19">
        <v>49</v>
      </c>
      <c r="I121" s="19">
        <v>1544.18</v>
      </c>
      <c r="J121" s="32">
        <f t="shared" si="8"/>
        <v>542.00718</v>
      </c>
      <c r="K121" s="19" t="s">
        <v>216</v>
      </c>
      <c r="L121" s="33">
        <v>45.75</v>
      </c>
      <c r="M121" s="34">
        <v>2697.700625</v>
      </c>
      <c r="N121" s="34">
        <f t="shared" si="9"/>
        <v>868.120061125</v>
      </c>
      <c r="O121" s="35" t="s">
        <v>166</v>
      </c>
      <c r="P121" s="38">
        <f t="shared" si="10"/>
        <v>0.0710382513661202</v>
      </c>
      <c r="Q121" s="38">
        <f t="shared" si="11"/>
        <v>-0.427594008879321</v>
      </c>
      <c r="R121" s="38">
        <f t="shared" si="12"/>
        <v>0.0292000000000001</v>
      </c>
      <c r="S121" s="42"/>
      <c r="T121" s="16"/>
    </row>
    <row r="122" ht="18" customHeight="1" spans="1:20">
      <c r="A122" s="15">
        <v>119</v>
      </c>
      <c r="B122" s="21">
        <v>56</v>
      </c>
      <c r="C122" s="22" t="s">
        <v>163</v>
      </c>
      <c r="D122" s="22" t="s">
        <v>136</v>
      </c>
      <c r="E122" s="17" t="s">
        <v>31</v>
      </c>
      <c r="F122" s="23">
        <v>8.19</v>
      </c>
      <c r="G122" s="23" t="s">
        <v>164</v>
      </c>
      <c r="H122" s="19">
        <v>41</v>
      </c>
      <c r="I122" s="19">
        <v>1534.62</v>
      </c>
      <c r="J122" s="32">
        <f t="shared" si="8"/>
        <v>480.029136</v>
      </c>
      <c r="K122" s="19" t="s">
        <v>217</v>
      </c>
      <c r="L122" s="33">
        <v>45.75</v>
      </c>
      <c r="M122" s="34">
        <v>2697.700625</v>
      </c>
      <c r="N122" s="34">
        <f t="shared" si="9"/>
        <v>868.120061125</v>
      </c>
      <c r="O122" s="35" t="s">
        <v>166</v>
      </c>
      <c r="P122" s="38">
        <f t="shared" si="10"/>
        <v>-0.103825136612022</v>
      </c>
      <c r="Q122" s="38">
        <f t="shared" si="11"/>
        <v>-0.43113776755714</v>
      </c>
      <c r="R122" s="38">
        <f t="shared" si="12"/>
        <v>-0.00899999999999995</v>
      </c>
      <c r="S122" s="42"/>
      <c r="T122" s="16"/>
    </row>
    <row r="123" ht="18" customHeight="1" spans="1:20">
      <c r="A123" s="15">
        <v>120</v>
      </c>
      <c r="B123" s="21">
        <v>56</v>
      </c>
      <c r="C123" s="22" t="s">
        <v>163</v>
      </c>
      <c r="D123" s="22" t="s">
        <v>136</v>
      </c>
      <c r="E123" s="17" t="s">
        <v>31</v>
      </c>
      <c r="F123" s="23">
        <v>8.26</v>
      </c>
      <c r="G123" s="23" t="s">
        <v>164</v>
      </c>
      <c r="H123" s="19">
        <v>50</v>
      </c>
      <c r="I123" s="19">
        <v>2921.53</v>
      </c>
      <c r="J123" s="32">
        <f t="shared" si="8"/>
        <v>752.586128</v>
      </c>
      <c r="K123" s="19" t="s">
        <v>218</v>
      </c>
      <c r="L123" s="33">
        <v>45.75</v>
      </c>
      <c r="M123" s="34">
        <v>2697.700625</v>
      </c>
      <c r="N123" s="34">
        <f t="shared" si="9"/>
        <v>868.120061125</v>
      </c>
      <c r="O123" s="35" t="s">
        <v>166</v>
      </c>
      <c r="P123" s="38">
        <f t="shared" si="10"/>
        <v>0.092896174863388</v>
      </c>
      <c r="Q123" s="38">
        <f t="shared" si="11"/>
        <v>0.0829704278249927</v>
      </c>
      <c r="R123" s="38">
        <f t="shared" si="12"/>
        <v>-0.0642</v>
      </c>
      <c r="S123" s="42"/>
      <c r="T123" s="16"/>
    </row>
    <row r="124" ht="18" customHeight="1" spans="1:20">
      <c r="A124" s="15">
        <v>121</v>
      </c>
      <c r="B124" s="15">
        <v>115971</v>
      </c>
      <c r="C124" s="16" t="s">
        <v>219</v>
      </c>
      <c r="D124" s="16" t="s">
        <v>181</v>
      </c>
      <c r="E124" s="17" t="s">
        <v>31</v>
      </c>
      <c r="F124" s="23">
        <v>8.5</v>
      </c>
      <c r="G124" s="15" t="s">
        <v>220</v>
      </c>
      <c r="H124" s="19">
        <v>65</v>
      </c>
      <c r="I124" s="19">
        <v>2546.61</v>
      </c>
      <c r="J124" s="32">
        <f t="shared" si="8"/>
        <v>494.806323</v>
      </c>
      <c r="K124" s="19" t="s">
        <v>221</v>
      </c>
      <c r="L124" s="33">
        <v>54.8125</v>
      </c>
      <c r="M124" s="34">
        <v>2921.599375</v>
      </c>
      <c r="N124" s="34">
        <f t="shared" si="9"/>
        <v>896.0545283125</v>
      </c>
      <c r="O124" s="35" t="s">
        <v>222</v>
      </c>
      <c r="P124" s="38">
        <f t="shared" si="10"/>
        <v>0.185860889395667</v>
      </c>
      <c r="Q124" s="38">
        <f t="shared" si="11"/>
        <v>-0.128350717147863</v>
      </c>
      <c r="R124" s="38">
        <f t="shared" si="12"/>
        <v>-0.1124</v>
      </c>
      <c r="S124" s="42"/>
      <c r="T124" s="16"/>
    </row>
    <row r="125" ht="18" customHeight="1" spans="1:20">
      <c r="A125" s="15">
        <v>122</v>
      </c>
      <c r="B125" s="15">
        <v>724</v>
      </c>
      <c r="C125" s="16" t="s">
        <v>180</v>
      </c>
      <c r="D125" s="16" t="s">
        <v>181</v>
      </c>
      <c r="E125" s="17" t="s">
        <v>26</v>
      </c>
      <c r="F125" s="23">
        <v>8.14</v>
      </c>
      <c r="G125" s="15" t="s">
        <v>182</v>
      </c>
      <c r="H125" s="19">
        <v>128</v>
      </c>
      <c r="I125" s="19">
        <v>8153.24</v>
      </c>
      <c r="J125" s="32">
        <f t="shared" si="8"/>
        <v>2484.292228</v>
      </c>
      <c r="K125" s="19" t="s">
        <v>223</v>
      </c>
      <c r="L125" s="33">
        <v>94.1875</v>
      </c>
      <c r="M125" s="34">
        <v>6521.52875</v>
      </c>
      <c r="N125" s="34">
        <f t="shared" si="9"/>
        <v>2205.58102325</v>
      </c>
      <c r="O125" s="35" t="s">
        <v>184</v>
      </c>
      <c r="P125" s="38">
        <f t="shared" si="10"/>
        <v>0.358991373589914</v>
      </c>
      <c r="Q125" s="38">
        <f t="shared" si="11"/>
        <v>0.250203796157458</v>
      </c>
      <c r="R125" s="38">
        <f t="shared" si="12"/>
        <v>-0.0335</v>
      </c>
      <c r="S125" s="15"/>
      <c r="T125" s="16"/>
    </row>
    <row r="126" ht="18" customHeight="1" spans="1:20">
      <c r="A126" s="15">
        <v>123</v>
      </c>
      <c r="B126" s="15">
        <v>724</v>
      </c>
      <c r="C126" s="16" t="s">
        <v>180</v>
      </c>
      <c r="D126" s="16" t="s">
        <v>181</v>
      </c>
      <c r="E126" s="17" t="s">
        <v>26</v>
      </c>
      <c r="F126" s="23">
        <v>8.21</v>
      </c>
      <c r="G126" s="15" t="s">
        <v>182</v>
      </c>
      <c r="H126" s="19">
        <v>102</v>
      </c>
      <c r="I126" s="19">
        <v>8574.41</v>
      </c>
      <c r="J126" s="32">
        <f t="shared" si="8"/>
        <v>1684.014124</v>
      </c>
      <c r="K126" s="19" t="s">
        <v>224</v>
      </c>
      <c r="L126" s="33">
        <v>94.1875</v>
      </c>
      <c r="M126" s="34">
        <v>6521.52875</v>
      </c>
      <c r="N126" s="34">
        <f t="shared" si="9"/>
        <v>2205.58102325</v>
      </c>
      <c r="O126" s="35" t="s">
        <v>184</v>
      </c>
      <c r="P126" s="38">
        <f t="shared" si="10"/>
        <v>0.0829462508294625</v>
      </c>
      <c r="Q126" s="38">
        <f t="shared" si="11"/>
        <v>0.314785279448473</v>
      </c>
      <c r="R126" s="38">
        <f t="shared" si="12"/>
        <v>-0.1418</v>
      </c>
      <c r="S126" s="15"/>
      <c r="T126" s="16"/>
    </row>
    <row r="127" ht="18" customHeight="1" spans="1:20">
      <c r="A127" s="15">
        <v>124</v>
      </c>
      <c r="B127" s="15">
        <v>724</v>
      </c>
      <c r="C127" s="16" t="s">
        <v>180</v>
      </c>
      <c r="D127" s="16" t="s">
        <v>181</v>
      </c>
      <c r="E127" s="17" t="s">
        <v>26</v>
      </c>
      <c r="F127" s="23">
        <v>8.28</v>
      </c>
      <c r="G127" s="15" t="s">
        <v>182</v>
      </c>
      <c r="H127" s="19">
        <v>92</v>
      </c>
      <c r="I127" s="19">
        <v>4493.93</v>
      </c>
      <c r="J127" s="32">
        <f t="shared" si="8"/>
        <v>1516.701375</v>
      </c>
      <c r="K127" s="19" t="s">
        <v>225</v>
      </c>
      <c r="L127" s="33">
        <v>94.1875</v>
      </c>
      <c r="M127" s="34">
        <v>6521.52875</v>
      </c>
      <c r="N127" s="34">
        <f t="shared" si="9"/>
        <v>2205.58102325</v>
      </c>
      <c r="O127" s="35" t="s">
        <v>184</v>
      </c>
      <c r="P127" s="38">
        <f t="shared" si="10"/>
        <v>-0.0232249502322495</v>
      </c>
      <c r="Q127" s="38">
        <f t="shared" si="11"/>
        <v>-0.310908504390171</v>
      </c>
      <c r="R127" s="38">
        <f t="shared" si="12"/>
        <v>-0.000699999999999978</v>
      </c>
      <c r="S127" s="15"/>
      <c r="T127" s="16"/>
    </row>
    <row r="128" ht="18" customHeight="1" spans="1:20">
      <c r="A128" s="15">
        <v>125</v>
      </c>
      <c r="B128" s="15">
        <v>118074</v>
      </c>
      <c r="C128" s="16" t="s">
        <v>226</v>
      </c>
      <c r="D128" s="16" t="s">
        <v>227</v>
      </c>
      <c r="E128" s="17" t="s">
        <v>31</v>
      </c>
      <c r="F128" s="23">
        <v>8.7</v>
      </c>
      <c r="G128" s="15" t="s">
        <v>228</v>
      </c>
      <c r="H128" s="19">
        <v>63</v>
      </c>
      <c r="I128" s="19">
        <v>2028.19</v>
      </c>
      <c r="J128" s="32">
        <f t="shared" si="8"/>
        <v>556.129698</v>
      </c>
      <c r="K128" s="19" t="s">
        <v>229</v>
      </c>
      <c r="L128" s="33">
        <v>61.875</v>
      </c>
      <c r="M128" s="34">
        <v>2737.084375</v>
      </c>
      <c r="N128" s="34">
        <f t="shared" si="9"/>
        <v>873.9510409375</v>
      </c>
      <c r="O128" s="35" t="s">
        <v>230</v>
      </c>
      <c r="P128" s="38">
        <f t="shared" si="10"/>
        <v>0.0181818181818182</v>
      </c>
      <c r="Q128" s="38">
        <f t="shared" si="11"/>
        <v>-0.258996171793206</v>
      </c>
      <c r="R128" s="38">
        <f t="shared" si="12"/>
        <v>-0.0451</v>
      </c>
      <c r="S128" s="42"/>
      <c r="T128" s="16"/>
    </row>
    <row r="129" ht="18" customHeight="1" spans="1:20">
      <c r="A129" s="15">
        <v>126</v>
      </c>
      <c r="B129" s="15">
        <v>117184</v>
      </c>
      <c r="C129" s="16" t="s">
        <v>186</v>
      </c>
      <c r="D129" s="16" t="s">
        <v>181</v>
      </c>
      <c r="E129" s="17" t="s">
        <v>26</v>
      </c>
      <c r="F129" s="24">
        <v>8.1</v>
      </c>
      <c r="G129" s="15" t="s">
        <v>187</v>
      </c>
      <c r="H129" s="19">
        <v>149</v>
      </c>
      <c r="I129" s="19">
        <v>6225.24</v>
      </c>
      <c r="J129" s="32">
        <f t="shared" si="8"/>
        <v>2514.374436</v>
      </c>
      <c r="K129" s="19" t="s">
        <v>231</v>
      </c>
      <c r="L129" s="33">
        <v>114.5</v>
      </c>
      <c r="M129" s="34">
        <v>5381.84375</v>
      </c>
      <c r="N129" s="34">
        <f t="shared" si="9"/>
        <v>2061.784340625</v>
      </c>
      <c r="O129" s="35" t="s">
        <v>189</v>
      </c>
      <c r="P129" s="38">
        <f t="shared" si="10"/>
        <v>0.301310043668122</v>
      </c>
      <c r="Q129" s="38">
        <f t="shared" si="11"/>
        <v>0.156711396535806</v>
      </c>
      <c r="R129" s="38">
        <f t="shared" si="12"/>
        <v>0.0208</v>
      </c>
      <c r="S129" s="15"/>
      <c r="T129" s="16"/>
    </row>
    <row r="130" ht="18" customHeight="1" spans="1:20">
      <c r="A130" s="15">
        <v>127</v>
      </c>
      <c r="B130" s="15">
        <v>117184</v>
      </c>
      <c r="C130" s="16" t="s">
        <v>186</v>
      </c>
      <c r="D130" s="16" t="s">
        <v>181</v>
      </c>
      <c r="E130" s="17" t="s">
        <v>26</v>
      </c>
      <c r="F130" s="18">
        <v>8.17</v>
      </c>
      <c r="G130" s="15" t="s">
        <v>187</v>
      </c>
      <c r="H130" s="19">
        <v>97</v>
      </c>
      <c r="I130" s="19">
        <v>4067.8</v>
      </c>
      <c r="J130" s="32">
        <f t="shared" si="8"/>
        <v>1709.28956</v>
      </c>
      <c r="K130" s="19" t="s">
        <v>232</v>
      </c>
      <c r="L130" s="33">
        <v>114.5</v>
      </c>
      <c r="M130" s="34">
        <v>5381.84375</v>
      </c>
      <c r="N130" s="34">
        <f t="shared" si="9"/>
        <v>2061.784340625</v>
      </c>
      <c r="O130" s="35" t="s">
        <v>189</v>
      </c>
      <c r="P130" s="38">
        <f t="shared" si="10"/>
        <v>-0.152838427947598</v>
      </c>
      <c r="Q130" s="38">
        <f t="shared" si="11"/>
        <v>-0.244162374650881</v>
      </c>
      <c r="R130" s="38">
        <f t="shared" si="12"/>
        <v>0.0371</v>
      </c>
      <c r="S130" s="15"/>
      <c r="T130" s="16"/>
    </row>
    <row r="131" ht="18" customHeight="1" spans="1:20">
      <c r="A131" s="15">
        <v>128</v>
      </c>
      <c r="B131" s="15">
        <v>117184</v>
      </c>
      <c r="C131" s="16" t="s">
        <v>186</v>
      </c>
      <c r="D131" s="16" t="s">
        <v>181</v>
      </c>
      <c r="E131" s="17" t="s">
        <v>26</v>
      </c>
      <c r="F131" s="18">
        <v>8.23</v>
      </c>
      <c r="G131" s="15" t="s">
        <v>187</v>
      </c>
      <c r="H131" s="19">
        <v>127</v>
      </c>
      <c r="I131" s="19">
        <v>7229.7</v>
      </c>
      <c r="J131" s="32">
        <f t="shared" si="8"/>
        <v>2766.08322</v>
      </c>
      <c r="K131" s="19" t="s">
        <v>233</v>
      </c>
      <c r="L131" s="33">
        <v>114.5</v>
      </c>
      <c r="M131" s="34">
        <v>5381.84375</v>
      </c>
      <c r="N131" s="34">
        <f t="shared" si="9"/>
        <v>2061.784340625</v>
      </c>
      <c r="O131" s="35" t="s">
        <v>189</v>
      </c>
      <c r="P131" s="38">
        <f t="shared" ref="P131:P194" si="13">(H131-L131)/L131</f>
        <v>0.109170305676856</v>
      </c>
      <c r="Q131" s="38">
        <f t="shared" ref="Q131:Q194" si="14">(I131-M131)/M131</f>
        <v>0.343350036871658</v>
      </c>
      <c r="R131" s="38">
        <f t="shared" ref="R131:R194" si="15">(K:K-O:O)</f>
        <v>-0.0005</v>
      </c>
      <c r="S131" s="15"/>
      <c r="T131" s="16"/>
    </row>
    <row r="132" ht="18" customHeight="1" spans="1:20">
      <c r="A132" s="15">
        <v>129</v>
      </c>
      <c r="B132" s="15">
        <v>117184</v>
      </c>
      <c r="C132" s="16" t="s">
        <v>186</v>
      </c>
      <c r="D132" s="16" t="s">
        <v>181</v>
      </c>
      <c r="E132" s="17" t="s">
        <v>26</v>
      </c>
      <c r="F132" s="24">
        <v>8.3</v>
      </c>
      <c r="G132" s="15" t="s">
        <v>187</v>
      </c>
      <c r="H132" s="19">
        <v>124</v>
      </c>
      <c r="I132" s="19">
        <v>7103.75</v>
      </c>
      <c r="J132" s="32">
        <f t="shared" si="8"/>
        <v>2710.080625</v>
      </c>
      <c r="K132" s="19" t="s">
        <v>234</v>
      </c>
      <c r="L132" s="33">
        <v>114.5</v>
      </c>
      <c r="M132" s="34">
        <v>5381.84375</v>
      </c>
      <c r="N132" s="34">
        <f t="shared" si="9"/>
        <v>2061.784340625</v>
      </c>
      <c r="O132" s="35" t="s">
        <v>189</v>
      </c>
      <c r="P132" s="38">
        <f t="shared" si="13"/>
        <v>0.0829694323144105</v>
      </c>
      <c r="Q132" s="38">
        <f t="shared" si="14"/>
        <v>0.319947276432914</v>
      </c>
      <c r="R132" s="38">
        <f t="shared" si="15"/>
        <v>-0.00159999999999999</v>
      </c>
      <c r="S132" s="15"/>
      <c r="T132" s="16"/>
    </row>
    <row r="133" ht="18" customHeight="1" spans="1:20">
      <c r="A133" s="15">
        <v>130</v>
      </c>
      <c r="B133" s="15">
        <v>117184</v>
      </c>
      <c r="C133" s="16" t="s">
        <v>186</v>
      </c>
      <c r="D133" s="16" t="s">
        <v>181</v>
      </c>
      <c r="E133" s="17" t="s">
        <v>26</v>
      </c>
      <c r="F133" s="15">
        <v>8.7</v>
      </c>
      <c r="G133" s="15" t="s">
        <v>187</v>
      </c>
      <c r="H133" s="19">
        <v>105</v>
      </c>
      <c r="I133" s="19">
        <v>7468.04</v>
      </c>
      <c r="J133" s="32">
        <f t="shared" ref="J133:J196" si="16">I133*K133</f>
        <v>1870.74402</v>
      </c>
      <c r="K133" s="19" t="s">
        <v>235</v>
      </c>
      <c r="L133" s="33">
        <v>114.5</v>
      </c>
      <c r="M133" s="34">
        <v>5381.84375</v>
      </c>
      <c r="N133" s="34">
        <f t="shared" ref="N133:N196" si="17">M133*O133</f>
        <v>2061.784340625</v>
      </c>
      <c r="O133" s="35" t="s">
        <v>189</v>
      </c>
      <c r="P133" s="38">
        <f t="shared" si="13"/>
        <v>-0.0829694323144105</v>
      </c>
      <c r="Q133" s="38">
        <f t="shared" si="14"/>
        <v>0.387635975124696</v>
      </c>
      <c r="R133" s="38">
        <f t="shared" si="15"/>
        <v>-0.1326</v>
      </c>
      <c r="S133" s="15"/>
      <c r="T133" s="16"/>
    </row>
    <row r="134" ht="18" customHeight="1" spans="1:20">
      <c r="A134" s="15">
        <v>131</v>
      </c>
      <c r="B134" s="15">
        <v>117184</v>
      </c>
      <c r="C134" s="16" t="s">
        <v>186</v>
      </c>
      <c r="D134" s="16" t="s">
        <v>181</v>
      </c>
      <c r="E134" s="17" t="s">
        <v>26</v>
      </c>
      <c r="F134" s="15">
        <v>8.14</v>
      </c>
      <c r="G134" s="15" t="s">
        <v>187</v>
      </c>
      <c r="H134" s="19">
        <v>97</v>
      </c>
      <c r="I134" s="19">
        <v>4348.94</v>
      </c>
      <c r="J134" s="32">
        <f t="shared" si="16"/>
        <v>1704.349586</v>
      </c>
      <c r="K134" s="19" t="s">
        <v>236</v>
      </c>
      <c r="L134" s="33">
        <v>114.5</v>
      </c>
      <c r="M134" s="34">
        <v>5381.84375</v>
      </c>
      <c r="N134" s="34">
        <f t="shared" si="17"/>
        <v>2061.784340625</v>
      </c>
      <c r="O134" s="35" t="s">
        <v>189</v>
      </c>
      <c r="P134" s="38">
        <f t="shared" si="13"/>
        <v>-0.152838427947598</v>
      </c>
      <c r="Q134" s="38">
        <f t="shared" si="14"/>
        <v>-0.191923771477015</v>
      </c>
      <c r="R134" s="38">
        <f t="shared" si="15"/>
        <v>0.00879999999999997</v>
      </c>
      <c r="S134" s="15"/>
      <c r="T134" s="16"/>
    </row>
    <row r="135" ht="18" customHeight="1" spans="1:20">
      <c r="A135" s="15">
        <v>132</v>
      </c>
      <c r="B135" s="15">
        <v>117184</v>
      </c>
      <c r="C135" s="16" t="s">
        <v>186</v>
      </c>
      <c r="D135" s="16" t="s">
        <v>181</v>
      </c>
      <c r="E135" s="17" t="s">
        <v>26</v>
      </c>
      <c r="F135" s="15">
        <v>8.21</v>
      </c>
      <c r="G135" s="15" t="s">
        <v>187</v>
      </c>
      <c r="H135" s="19">
        <v>107</v>
      </c>
      <c r="I135" s="19">
        <v>5680.74</v>
      </c>
      <c r="J135" s="32">
        <f t="shared" si="16"/>
        <v>1959.8553</v>
      </c>
      <c r="K135" s="19" t="s">
        <v>237</v>
      </c>
      <c r="L135" s="33">
        <v>114.5</v>
      </c>
      <c r="M135" s="34">
        <v>5381.84375</v>
      </c>
      <c r="N135" s="34">
        <f t="shared" si="17"/>
        <v>2061.784340625</v>
      </c>
      <c r="O135" s="35" t="s">
        <v>189</v>
      </c>
      <c r="P135" s="38">
        <f t="shared" si="13"/>
        <v>-0.0655021834061135</v>
      </c>
      <c r="Q135" s="38">
        <f t="shared" si="14"/>
        <v>0.0555378907089229</v>
      </c>
      <c r="R135" s="38">
        <f t="shared" si="15"/>
        <v>-0.0381</v>
      </c>
      <c r="S135" s="15"/>
      <c r="T135" s="16"/>
    </row>
    <row r="136" ht="18" customHeight="1" spans="1:20">
      <c r="A136" s="15">
        <v>133</v>
      </c>
      <c r="B136" s="15">
        <v>117184</v>
      </c>
      <c r="C136" s="16" t="s">
        <v>186</v>
      </c>
      <c r="D136" s="16" t="s">
        <v>181</v>
      </c>
      <c r="E136" s="17" t="s">
        <v>26</v>
      </c>
      <c r="F136" s="15">
        <v>8.28</v>
      </c>
      <c r="G136" s="15" t="s">
        <v>187</v>
      </c>
      <c r="H136" s="19">
        <v>67</v>
      </c>
      <c r="I136" s="19">
        <v>2392.3</v>
      </c>
      <c r="J136" s="32">
        <f t="shared" si="16"/>
        <v>888.50022</v>
      </c>
      <c r="K136" s="19" t="s">
        <v>238</v>
      </c>
      <c r="L136" s="33">
        <v>114.5</v>
      </c>
      <c r="M136" s="34">
        <v>5381.84375</v>
      </c>
      <c r="N136" s="34">
        <f t="shared" si="17"/>
        <v>2061.784340625</v>
      </c>
      <c r="O136" s="35" t="s">
        <v>189</v>
      </c>
      <c r="P136" s="38">
        <f t="shared" si="13"/>
        <v>-0.414847161572052</v>
      </c>
      <c r="Q136" s="38">
        <f t="shared" si="14"/>
        <v>-0.555486909109912</v>
      </c>
      <c r="R136" s="38">
        <f t="shared" si="15"/>
        <v>-0.0117</v>
      </c>
      <c r="S136" s="15"/>
      <c r="T136" s="16"/>
    </row>
    <row r="137" ht="18" customHeight="1" spans="1:20">
      <c r="A137" s="15">
        <v>134</v>
      </c>
      <c r="B137" s="15">
        <v>118758</v>
      </c>
      <c r="C137" s="16" t="s">
        <v>239</v>
      </c>
      <c r="D137" s="16" t="s">
        <v>227</v>
      </c>
      <c r="E137" s="17" t="s">
        <v>31</v>
      </c>
      <c r="F137" s="18">
        <v>8.2</v>
      </c>
      <c r="G137" s="15" t="s">
        <v>240</v>
      </c>
      <c r="H137" s="19">
        <v>62</v>
      </c>
      <c r="I137" s="19">
        <v>1538.98</v>
      </c>
      <c r="J137" s="32">
        <f t="shared" si="16"/>
        <v>193.603684</v>
      </c>
      <c r="K137" s="19" t="s">
        <v>241</v>
      </c>
      <c r="L137" s="33">
        <v>28</v>
      </c>
      <c r="M137" s="34">
        <v>1118.826875</v>
      </c>
      <c r="N137" s="34">
        <f t="shared" si="17"/>
        <v>345.3818563125</v>
      </c>
      <c r="O137" s="35" t="s">
        <v>242</v>
      </c>
      <c r="P137" s="38">
        <f t="shared" si="13"/>
        <v>1.21428571428571</v>
      </c>
      <c r="Q137" s="38">
        <f t="shared" si="14"/>
        <v>0.375530061342154</v>
      </c>
      <c r="R137" s="38">
        <f t="shared" si="15"/>
        <v>-0.1829</v>
      </c>
      <c r="S137" s="42"/>
      <c r="T137" s="16"/>
    </row>
    <row r="138" ht="18" customHeight="1" spans="1:20">
      <c r="A138" s="15">
        <v>135</v>
      </c>
      <c r="B138" s="23">
        <v>110378</v>
      </c>
      <c r="C138" s="43" t="s">
        <v>174</v>
      </c>
      <c r="D138" s="43" t="s">
        <v>136</v>
      </c>
      <c r="E138" s="17" t="s">
        <v>31</v>
      </c>
      <c r="F138" s="23">
        <v>8.6</v>
      </c>
      <c r="G138" s="23" t="s">
        <v>175</v>
      </c>
      <c r="H138" s="19">
        <v>42</v>
      </c>
      <c r="I138" s="19">
        <v>2396.47</v>
      </c>
      <c r="J138" s="32">
        <f t="shared" si="16"/>
        <v>902.270955</v>
      </c>
      <c r="K138" s="19" t="s">
        <v>243</v>
      </c>
      <c r="L138" s="33">
        <v>28.3125</v>
      </c>
      <c r="M138" s="34">
        <v>2759.053125</v>
      </c>
      <c r="N138" s="34">
        <f t="shared" si="17"/>
        <v>733.90813125</v>
      </c>
      <c r="O138" s="35" t="s">
        <v>177</v>
      </c>
      <c r="P138" s="38">
        <f t="shared" si="13"/>
        <v>0.483443708609272</v>
      </c>
      <c r="Q138" s="38">
        <f t="shared" si="14"/>
        <v>-0.131415782361929</v>
      </c>
      <c r="R138" s="38">
        <f t="shared" si="15"/>
        <v>0.1105</v>
      </c>
      <c r="S138" s="42"/>
      <c r="T138" s="16"/>
    </row>
    <row r="139" ht="18" customHeight="1" spans="1:20">
      <c r="A139" s="15">
        <v>136</v>
      </c>
      <c r="B139" s="15">
        <v>377</v>
      </c>
      <c r="C139" s="16" t="s">
        <v>244</v>
      </c>
      <c r="D139" s="16" t="s">
        <v>227</v>
      </c>
      <c r="E139" s="17" t="s">
        <v>26</v>
      </c>
      <c r="F139" s="23">
        <v>8.3</v>
      </c>
      <c r="G139" s="15" t="s">
        <v>240</v>
      </c>
      <c r="H139" s="19">
        <v>105</v>
      </c>
      <c r="I139" s="19">
        <v>4700.16</v>
      </c>
      <c r="J139" s="32">
        <f t="shared" si="16"/>
        <v>1781.36064</v>
      </c>
      <c r="K139" s="19" t="s">
        <v>245</v>
      </c>
      <c r="L139" s="33">
        <v>112.25</v>
      </c>
      <c r="M139" s="34">
        <v>5211.964375</v>
      </c>
      <c r="N139" s="34">
        <f t="shared" si="17"/>
        <v>1796.5641200625</v>
      </c>
      <c r="O139" s="35" t="s">
        <v>246</v>
      </c>
      <c r="P139" s="38">
        <f t="shared" si="13"/>
        <v>-0.0645879732739421</v>
      </c>
      <c r="Q139" s="38">
        <f t="shared" si="14"/>
        <v>-0.0981979802960568</v>
      </c>
      <c r="R139" s="38">
        <f t="shared" si="15"/>
        <v>0.0343</v>
      </c>
      <c r="S139" s="15"/>
      <c r="T139" s="16"/>
    </row>
    <row r="140" ht="18" customHeight="1" spans="1:20">
      <c r="A140" s="15">
        <v>137</v>
      </c>
      <c r="B140" s="15">
        <v>118074</v>
      </c>
      <c r="C140" s="16" t="s">
        <v>226</v>
      </c>
      <c r="D140" s="16" t="s">
        <v>227</v>
      </c>
      <c r="E140" s="17" t="s">
        <v>31</v>
      </c>
      <c r="F140" s="23">
        <v>8.14</v>
      </c>
      <c r="G140" s="15" t="s">
        <v>228</v>
      </c>
      <c r="H140" s="19">
        <v>71</v>
      </c>
      <c r="I140" s="19">
        <v>4546.38</v>
      </c>
      <c r="J140" s="32">
        <f t="shared" si="16"/>
        <v>1121.591946</v>
      </c>
      <c r="K140" s="19" t="s">
        <v>247</v>
      </c>
      <c r="L140" s="33">
        <v>61.875</v>
      </c>
      <c r="M140" s="34">
        <v>2737.084375</v>
      </c>
      <c r="N140" s="34">
        <f t="shared" si="17"/>
        <v>873.9510409375</v>
      </c>
      <c r="O140" s="35" t="s">
        <v>230</v>
      </c>
      <c r="P140" s="36">
        <f t="shared" si="13"/>
        <v>0.147474747474747</v>
      </c>
      <c r="Q140" s="36">
        <f t="shared" si="14"/>
        <v>0.661030270577611</v>
      </c>
      <c r="R140" s="38">
        <f t="shared" si="15"/>
        <v>-0.0725999999999999</v>
      </c>
      <c r="S140" s="42">
        <v>0</v>
      </c>
      <c r="T140" s="16" t="s">
        <v>55</v>
      </c>
    </row>
    <row r="141" ht="18" customHeight="1" spans="1:20">
      <c r="A141" s="15">
        <v>138</v>
      </c>
      <c r="B141" s="15">
        <v>118074</v>
      </c>
      <c r="C141" s="16" t="s">
        <v>226</v>
      </c>
      <c r="D141" s="16" t="s">
        <v>227</v>
      </c>
      <c r="E141" s="17" t="s">
        <v>31</v>
      </c>
      <c r="F141" s="23">
        <v>8.21</v>
      </c>
      <c r="G141" s="15" t="s">
        <v>228</v>
      </c>
      <c r="H141" s="19">
        <v>60</v>
      </c>
      <c r="I141" s="19">
        <v>3369.01</v>
      </c>
      <c r="J141" s="32">
        <f t="shared" si="16"/>
        <v>996.216257</v>
      </c>
      <c r="K141" s="19" t="s">
        <v>248</v>
      </c>
      <c r="L141" s="33">
        <v>61.875</v>
      </c>
      <c r="M141" s="34">
        <v>2737.084375</v>
      </c>
      <c r="N141" s="34">
        <f t="shared" si="17"/>
        <v>873.9510409375</v>
      </c>
      <c r="O141" s="35" t="s">
        <v>230</v>
      </c>
      <c r="P141" s="38">
        <f t="shared" si="13"/>
        <v>-0.0303030303030303</v>
      </c>
      <c r="Q141" s="38">
        <f t="shared" si="14"/>
        <v>0.230875463968845</v>
      </c>
      <c r="R141" s="38">
        <f t="shared" si="15"/>
        <v>-0.0236</v>
      </c>
      <c r="S141" s="42"/>
      <c r="T141" s="16"/>
    </row>
    <row r="142" ht="18" customHeight="1" spans="1:20">
      <c r="A142" s="15">
        <v>139</v>
      </c>
      <c r="B142" s="15">
        <v>118074</v>
      </c>
      <c r="C142" s="16" t="s">
        <v>226</v>
      </c>
      <c r="D142" s="16" t="s">
        <v>227</v>
      </c>
      <c r="E142" s="17" t="s">
        <v>31</v>
      </c>
      <c r="F142" s="23">
        <v>8.28</v>
      </c>
      <c r="G142" s="15" t="s">
        <v>228</v>
      </c>
      <c r="H142" s="19">
        <v>61</v>
      </c>
      <c r="I142" s="19">
        <v>2003.15</v>
      </c>
      <c r="J142" s="32">
        <f t="shared" si="16"/>
        <v>617.77146</v>
      </c>
      <c r="K142" s="19" t="s">
        <v>249</v>
      </c>
      <c r="L142" s="33">
        <v>61.875</v>
      </c>
      <c r="M142" s="34">
        <v>2737.084375</v>
      </c>
      <c r="N142" s="34">
        <f t="shared" si="17"/>
        <v>873.9510409375</v>
      </c>
      <c r="O142" s="35" t="s">
        <v>230</v>
      </c>
      <c r="P142" s="38">
        <f t="shared" si="13"/>
        <v>-0.0141414141414141</v>
      </c>
      <c r="Q142" s="38">
        <f t="shared" si="14"/>
        <v>-0.268144592729261</v>
      </c>
      <c r="R142" s="38">
        <f t="shared" si="15"/>
        <v>-0.0109</v>
      </c>
      <c r="S142" s="42"/>
      <c r="T142" s="16"/>
    </row>
    <row r="143" ht="18" customHeight="1" spans="1:20">
      <c r="A143" s="15">
        <v>140</v>
      </c>
      <c r="B143" s="15">
        <v>118074</v>
      </c>
      <c r="C143" s="16" t="s">
        <v>226</v>
      </c>
      <c r="D143" s="16" t="s">
        <v>227</v>
      </c>
      <c r="E143" s="17" t="s">
        <v>31</v>
      </c>
      <c r="F143" s="15">
        <v>8.8</v>
      </c>
      <c r="G143" s="15" t="s">
        <v>228</v>
      </c>
      <c r="H143" s="19">
        <v>79</v>
      </c>
      <c r="I143" s="19">
        <v>2184.07</v>
      </c>
      <c r="J143" s="32">
        <f t="shared" si="16"/>
        <v>632.943486</v>
      </c>
      <c r="K143" s="19" t="s">
        <v>250</v>
      </c>
      <c r="L143" s="33">
        <v>61.875</v>
      </c>
      <c r="M143" s="34">
        <v>2737.084375</v>
      </c>
      <c r="N143" s="34">
        <f t="shared" si="17"/>
        <v>873.9510409375</v>
      </c>
      <c r="O143" s="35" t="s">
        <v>230</v>
      </c>
      <c r="P143" s="38">
        <f t="shared" si="13"/>
        <v>0.276767676767677</v>
      </c>
      <c r="Q143" s="38">
        <f t="shared" si="14"/>
        <v>-0.202045059352619</v>
      </c>
      <c r="R143" s="38">
        <f t="shared" si="15"/>
        <v>-0.0295</v>
      </c>
      <c r="S143" s="42"/>
      <c r="T143" s="16"/>
    </row>
    <row r="144" ht="18" customHeight="1" spans="1:20">
      <c r="A144" s="15">
        <v>141</v>
      </c>
      <c r="B144" s="15">
        <v>118074</v>
      </c>
      <c r="C144" s="16" t="s">
        <v>226</v>
      </c>
      <c r="D144" s="16" t="s">
        <v>227</v>
      </c>
      <c r="E144" s="17" t="s">
        <v>31</v>
      </c>
      <c r="F144" s="15">
        <v>8.1</v>
      </c>
      <c r="G144" s="15" t="s">
        <v>228</v>
      </c>
      <c r="H144" s="19">
        <v>82</v>
      </c>
      <c r="I144" s="19">
        <v>2805.08</v>
      </c>
      <c r="J144" s="32">
        <f t="shared" si="16"/>
        <v>828.340124</v>
      </c>
      <c r="K144" s="19" t="s">
        <v>251</v>
      </c>
      <c r="L144" s="33">
        <v>61.875</v>
      </c>
      <c r="M144" s="34">
        <v>2737.084375</v>
      </c>
      <c r="N144" s="34">
        <f t="shared" si="17"/>
        <v>873.9510409375</v>
      </c>
      <c r="O144" s="35" t="s">
        <v>230</v>
      </c>
      <c r="P144" s="38">
        <f t="shared" si="13"/>
        <v>0.325252525252525</v>
      </c>
      <c r="Q144" s="38">
        <f t="shared" si="14"/>
        <v>0.0248423562024828</v>
      </c>
      <c r="R144" s="38">
        <f t="shared" si="15"/>
        <v>-0.024</v>
      </c>
      <c r="S144" s="42"/>
      <c r="T144" s="16"/>
    </row>
    <row r="145" ht="18" customHeight="1" spans="1:20">
      <c r="A145" s="15">
        <v>142</v>
      </c>
      <c r="B145" s="15">
        <v>118074</v>
      </c>
      <c r="C145" s="16" t="s">
        <v>226</v>
      </c>
      <c r="D145" s="16" t="s">
        <v>227</v>
      </c>
      <c r="E145" s="17" t="s">
        <v>31</v>
      </c>
      <c r="F145" s="15">
        <v>8.15</v>
      </c>
      <c r="G145" s="15" t="s">
        <v>228</v>
      </c>
      <c r="H145" s="19">
        <v>57</v>
      </c>
      <c r="I145" s="19">
        <v>2314.25</v>
      </c>
      <c r="J145" s="32">
        <f t="shared" si="16"/>
        <v>895.1519</v>
      </c>
      <c r="K145" s="19" t="s">
        <v>252</v>
      </c>
      <c r="L145" s="33">
        <v>61.875</v>
      </c>
      <c r="M145" s="34">
        <v>2737.084375</v>
      </c>
      <c r="N145" s="34">
        <f t="shared" si="17"/>
        <v>873.9510409375</v>
      </c>
      <c r="O145" s="35" t="s">
        <v>230</v>
      </c>
      <c r="P145" s="38">
        <f t="shared" si="13"/>
        <v>-0.0787878787878788</v>
      </c>
      <c r="Q145" s="38">
        <f t="shared" si="14"/>
        <v>-0.154483500348797</v>
      </c>
      <c r="R145" s="38">
        <f t="shared" si="15"/>
        <v>0.0675</v>
      </c>
      <c r="S145" s="42"/>
      <c r="T145" s="16"/>
    </row>
    <row r="146" ht="18" customHeight="1" spans="1:20">
      <c r="A146" s="15">
        <v>143</v>
      </c>
      <c r="B146" s="15">
        <v>118074</v>
      </c>
      <c r="C146" s="16" t="s">
        <v>226</v>
      </c>
      <c r="D146" s="16" t="s">
        <v>227</v>
      </c>
      <c r="E146" s="17" t="s">
        <v>31</v>
      </c>
      <c r="F146" s="15">
        <v>8.22</v>
      </c>
      <c r="G146" s="15" t="s">
        <v>228</v>
      </c>
      <c r="H146" s="19">
        <v>62</v>
      </c>
      <c r="I146" s="19">
        <v>2673.67</v>
      </c>
      <c r="J146" s="32">
        <f t="shared" si="16"/>
        <v>886.054238</v>
      </c>
      <c r="K146" s="19" t="s">
        <v>253</v>
      </c>
      <c r="L146" s="33">
        <v>61.875</v>
      </c>
      <c r="M146" s="34">
        <v>2737.084375</v>
      </c>
      <c r="N146" s="34">
        <f t="shared" si="17"/>
        <v>873.9510409375</v>
      </c>
      <c r="O146" s="35" t="s">
        <v>230</v>
      </c>
      <c r="P146" s="38">
        <f t="shared" si="13"/>
        <v>0.00202020202020202</v>
      </c>
      <c r="Q146" s="38">
        <f t="shared" si="14"/>
        <v>-0.0231685860981176</v>
      </c>
      <c r="R146" s="38">
        <f t="shared" si="15"/>
        <v>0.0121000000000001</v>
      </c>
      <c r="S146" s="42"/>
      <c r="T146" s="16"/>
    </row>
    <row r="147" ht="18" customHeight="1" spans="1:20">
      <c r="A147" s="15">
        <v>144</v>
      </c>
      <c r="B147" s="15">
        <v>118074</v>
      </c>
      <c r="C147" s="16" t="s">
        <v>226</v>
      </c>
      <c r="D147" s="16" t="s">
        <v>227</v>
      </c>
      <c r="E147" s="17" t="s">
        <v>31</v>
      </c>
      <c r="F147" s="15">
        <v>8.29</v>
      </c>
      <c r="G147" s="15" t="s">
        <v>228</v>
      </c>
      <c r="H147" s="19">
        <v>77</v>
      </c>
      <c r="I147" s="19">
        <v>3758.21</v>
      </c>
      <c r="J147" s="32">
        <f t="shared" si="16"/>
        <v>1191.35257</v>
      </c>
      <c r="K147" s="19" t="s">
        <v>254</v>
      </c>
      <c r="L147" s="33">
        <v>61.875</v>
      </c>
      <c r="M147" s="34">
        <v>2737.084375</v>
      </c>
      <c r="N147" s="34">
        <f t="shared" si="17"/>
        <v>873.9510409375</v>
      </c>
      <c r="O147" s="35" t="s">
        <v>230</v>
      </c>
      <c r="P147" s="38">
        <f t="shared" si="13"/>
        <v>0.244444444444444</v>
      </c>
      <c r="Q147" s="38">
        <f t="shared" si="14"/>
        <v>0.373070568933411</v>
      </c>
      <c r="R147" s="38">
        <f t="shared" si="15"/>
        <v>-0.00229999999999997</v>
      </c>
      <c r="S147" s="42"/>
      <c r="T147" s="16"/>
    </row>
    <row r="148" ht="18" customHeight="1" spans="1:20">
      <c r="A148" s="15">
        <v>145</v>
      </c>
      <c r="B148" s="15">
        <v>545</v>
      </c>
      <c r="C148" s="16" t="s">
        <v>255</v>
      </c>
      <c r="D148" s="16" t="s">
        <v>227</v>
      </c>
      <c r="E148" s="17" t="s">
        <v>31</v>
      </c>
      <c r="F148" s="23">
        <v>8.7</v>
      </c>
      <c r="G148" s="15" t="s">
        <v>256</v>
      </c>
      <c r="H148" s="19">
        <v>58</v>
      </c>
      <c r="I148" s="19">
        <v>2162.17</v>
      </c>
      <c r="J148" s="32">
        <f t="shared" si="16"/>
        <v>680.002465</v>
      </c>
      <c r="K148" s="19" t="s">
        <v>257</v>
      </c>
      <c r="L148" s="33">
        <v>28.1875</v>
      </c>
      <c r="M148" s="34">
        <v>1288.396875</v>
      </c>
      <c r="N148" s="34">
        <f t="shared" si="17"/>
        <v>379.1752003125</v>
      </c>
      <c r="O148" s="35" t="s">
        <v>258</v>
      </c>
      <c r="P148" s="36">
        <f t="shared" si="13"/>
        <v>1.05764966740576</v>
      </c>
      <c r="Q148" s="36">
        <f t="shared" si="14"/>
        <v>0.678186311962298</v>
      </c>
      <c r="R148" s="38">
        <f t="shared" si="15"/>
        <v>0.0202</v>
      </c>
      <c r="S148" s="42">
        <f>(J148-N148)*0.1</f>
        <v>30.08272646875</v>
      </c>
      <c r="T148" s="16"/>
    </row>
    <row r="149" ht="18" customHeight="1" spans="1:20">
      <c r="A149" s="15">
        <v>146</v>
      </c>
      <c r="B149" s="21">
        <v>754</v>
      </c>
      <c r="C149" s="22" t="s">
        <v>135</v>
      </c>
      <c r="D149" s="22" t="s">
        <v>136</v>
      </c>
      <c r="E149" s="17" t="s">
        <v>31</v>
      </c>
      <c r="F149" s="44">
        <v>8.9</v>
      </c>
      <c r="G149" s="23" t="s">
        <v>86</v>
      </c>
      <c r="H149" s="19">
        <v>62</v>
      </c>
      <c r="I149" s="19">
        <v>3490.46</v>
      </c>
      <c r="J149" s="32">
        <f t="shared" si="16"/>
        <v>1054.11892</v>
      </c>
      <c r="K149" s="19" t="s">
        <v>259</v>
      </c>
      <c r="L149" s="33">
        <v>53.25</v>
      </c>
      <c r="M149" s="34">
        <v>5256.495625</v>
      </c>
      <c r="N149" s="34">
        <f t="shared" si="17"/>
        <v>1204.78879725</v>
      </c>
      <c r="O149" s="35" t="s">
        <v>138</v>
      </c>
      <c r="P149" s="38">
        <f t="shared" si="13"/>
        <v>0.164319248826291</v>
      </c>
      <c r="Q149" s="38">
        <f t="shared" si="14"/>
        <v>-0.335972052673401</v>
      </c>
      <c r="R149" s="38">
        <f t="shared" si="15"/>
        <v>0.0728</v>
      </c>
      <c r="S149" s="42"/>
      <c r="T149" s="16"/>
    </row>
    <row r="150" ht="18" customHeight="1" spans="1:20">
      <c r="A150" s="15">
        <v>147</v>
      </c>
      <c r="B150" s="21">
        <v>754</v>
      </c>
      <c r="C150" s="22" t="s">
        <v>135</v>
      </c>
      <c r="D150" s="22" t="s">
        <v>136</v>
      </c>
      <c r="E150" s="17" t="s">
        <v>31</v>
      </c>
      <c r="F150" s="18">
        <v>8.16</v>
      </c>
      <c r="G150" s="23" t="s">
        <v>86</v>
      </c>
      <c r="H150" s="19">
        <v>74</v>
      </c>
      <c r="I150" s="19">
        <v>3052.36</v>
      </c>
      <c r="J150" s="32">
        <f t="shared" si="16"/>
        <v>1239.25816</v>
      </c>
      <c r="K150" s="19" t="s">
        <v>260</v>
      </c>
      <c r="L150" s="33">
        <v>53.25</v>
      </c>
      <c r="M150" s="34">
        <v>5256.495625</v>
      </c>
      <c r="N150" s="34">
        <f t="shared" si="17"/>
        <v>1204.78879725</v>
      </c>
      <c r="O150" s="35" t="s">
        <v>138</v>
      </c>
      <c r="P150" s="38">
        <f t="shared" si="13"/>
        <v>0.389671361502347</v>
      </c>
      <c r="Q150" s="38">
        <f t="shared" si="14"/>
        <v>-0.419316552746108</v>
      </c>
      <c r="R150" s="38">
        <f t="shared" si="15"/>
        <v>0.1768</v>
      </c>
      <c r="S150" s="42"/>
      <c r="T150" s="16"/>
    </row>
    <row r="151" ht="18" customHeight="1" spans="1:20">
      <c r="A151" s="15">
        <v>148</v>
      </c>
      <c r="B151" s="21">
        <v>754</v>
      </c>
      <c r="C151" s="22" t="s">
        <v>135</v>
      </c>
      <c r="D151" s="22" t="s">
        <v>136</v>
      </c>
      <c r="E151" s="17" t="s">
        <v>31</v>
      </c>
      <c r="F151" s="18">
        <v>8.23</v>
      </c>
      <c r="G151" s="23" t="s">
        <v>86</v>
      </c>
      <c r="H151" s="19">
        <v>80</v>
      </c>
      <c r="I151" s="19">
        <v>5774.25</v>
      </c>
      <c r="J151" s="32">
        <f t="shared" si="16"/>
        <v>1547.499</v>
      </c>
      <c r="K151" s="19" t="s">
        <v>261</v>
      </c>
      <c r="L151" s="33">
        <v>53.25</v>
      </c>
      <c r="M151" s="34">
        <v>5256.495625</v>
      </c>
      <c r="N151" s="34">
        <f t="shared" si="17"/>
        <v>1204.78879725</v>
      </c>
      <c r="O151" s="35" t="s">
        <v>138</v>
      </c>
      <c r="P151" s="38">
        <f t="shared" si="13"/>
        <v>0.502347417840376</v>
      </c>
      <c r="Q151" s="38">
        <f t="shared" si="14"/>
        <v>0.0984980131130615</v>
      </c>
      <c r="R151" s="38">
        <f t="shared" si="15"/>
        <v>0.0388</v>
      </c>
      <c r="S151" s="42"/>
      <c r="T151" s="16"/>
    </row>
    <row r="152" ht="18" customHeight="1" spans="1:20">
      <c r="A152" s="15">
        <v>149</v>
      </c>
      <c r="B152" s="21">
        <v>754</v>
      </c>
      <c r="C152" s="22" t="s">
        <v>135</v>
      </c>
      <c r="D152" s="22" t="s">
        <v>136</v>
      </c>
      <c r="E152" s="17" t="s">
        <v>31</v>
      </c>
      <c r="F152" s="24">
        <v>8.3</v>
      </c>
      <c r="G152" s="23" t="s">
        <v>86</v>
      </c>
      <c r="H152" s="19">
        <v>73</v>
      </c>
      <c r="I152" s="19">
        <v>3678.08</v>
      </c>
      <c r="J152" s="32">
        <f t="shared" si="16"/>
        <v>1212.662976</v>
      </c>
      <c r="K152" s="19" t="s">
        <v>262</v>
      </c>
      <c r="L152" s="33">
        <v>53.25</v>
      </c>
      <c r="M152" s="34">
        <v>5256.495625</v>
      </c>
      <c r="N152" s="34">
        <f t="shared" si="17"/>
        <v>1204.78879725</v>
      </c>
      <c r="O152" s="35" t="s">
        <v>138</v>
      </c>
      <c r="P152" s="38">
        <f t="shared" si="13"/>
        <v>0.370892018779343</v>
      </c>
      <c r="Q152" s="38">
        <f t="shared" si="14"/>
        <v>-0.300279071382277</v>
      </c>
      <c r="R152" s="38">
        <f t="shared" si="15"/>
        <v>0.1005</v>
      </c>
      <c r="S152" s="42"/>
      <c r="T152" s="16"/>
    </row>
    <row r="153" ht="18" customHeight="1" spans="1:20">
      <c r="A153" s="15">
        <v>150</v>
      </c>
      <c r="B153" s="15">
        <v>105751</v>
      </c>
      <c r="C153" s="16" t="s">
        <v>263</v>
      </c>
      <c r="D153" s="16" t="s">
        <v>227</v>
      </c>
      <c r="E153" s="17" t="s">
        <v>26</v>
      </c>
      <c r="F153" s="15">
        <v>8.6</v>
      </c>
      <c r="G153" s="15" t="s">
        <v>264</v>
      </c>
      <c r="H153" s="19">
        <v>119</v>
      </c>
      <c r="I153" s="19">
        <v>6385.25</v>
      </c>
      <c r="J153" s="32">
        <f t="shared" si="16"/>
        <v>1812.13395</v>
      </c>
      <c r="K153" s="19" t="s">
        <v>265</v>
      </c>
      <c r="L153" s="33">
        <v>89.25</v>
      </c>
      <c r="M153" s="34">
        <v>5580.165</v>
      </c>
      <c r="N153" s="34">
        <f t="shared" si="17"/>
        <v>1878.283539</v>
      </c>
      <c r="O153" s="35" t="s">
        <v>266</v>
      </c>
      <c r="P153" s="38">
        <f t="shared" si="13"/>
        <v>0.333333333333333</v>
      </c>
      <c r="Q153" s="38">
        <f t="shared" si="14"/>
        <v>0.144276199718109</v>
      </c>
      <c r="R153" s="38">
        <f t="shared" si="15"/>
        <v>-0.0528</v>
      </c>
      <c r="S153" s="15"/>
      <c r="T153" s="16"/>
    </row>
    <row r="154" ht="18" customHeight="1" spans="1:20">
      <c r="A154" s="15">
        <v>151</v>
      </c>
      <c r="B154" s="15">
        <v>116919</v>
      </c>
      <c r="C154" s="16" t="s">
        <v>210</v>
      </c>
      <c r="D154" s="16" t="s">
        <v>181</v>
      </c>
      <c r="E154" s="17" t="s">
        <v>31</v>
      </c>
      <c r="F154" s="23">
        <v>8.11</v>
      </c>
      <c r="G154" s="15" t="s">
        <v>27</v>
      </c>
      <c r="H154" s="19">
        <v>85</v>
      </c>
      <c r="I154" s="19">
        <v>4304.57</v>
      </c>
      <c r="J154" s="32">
        <f t="shared" si="16"/>
        <v>1344.317211</v>
      </c>
      <c r="K154" s="19" t="s">
        <v>267</v>
      </c>
      <c r="L154" s="33">
        <v>84.1875</v>
      </c>
      <c r="M154" s="34">
        <v>3940.68375</v>
      </c>
      <c r="N154" s="34">
        <f t="shared" si="17"/>
        <v>1411.946987625</v>
      </c>
      <c r="O154" s="35" t="s">
        <v>212</v>
      </c>
      <c r="P154" s="38">
        <f t="shared" si="13"/>
        <v>0.00965107646622123</v>
      </c>
      <c r="Q154" s="38">
        <f t="shared" si="14"/>
        <v>0.0923408913491217</v>
      </c>
      <c r="R154" s="38">
        <f t="shared" si="15"/>
        <v>-0.046</v>
      </c>
      <c r="S154" s="42"/>
      <c r="T154" s="16"/>
    </row>
    <row r="155" ht="18" customHeight="1" spans="1:20">
      <c r="A155" s="15">
        <v>152</v>
      </c>
      <c r="B155" s="15">
        <v>116919</v>
      </c>
      <c r="C155" s="16" t="s">
        <v>210</v>
      </c>
      <c r="D155" s="16" t="s">
        <v>181</v>
      </c>
      <c r="E155" s="17" t="s">
        <v>31</v>
      </c>
      <c r="F155" s="23">
        <v>8.18</v>
      </c>
      <c r="G155" s="15" t="s">
        <v>27</v>
      </c>
      <c r="H155" s="19">
        <v>87</v>
      </c>
      <c r="I155" s="19">
        <v>4557.17</v>
      </c>
      <c r="J155" s="32">
        <f t="shared" si="16"/>
        <v>1461.940136</v>
      </c>
      <c r="K155" s="19" t="s">
        <v>268</v>
      </c>
      <c r="L155" s="33">
        <v>84.1875</v>
      </c>
      <c r="M155" s="34">
        <v>3940.68375</v>
      </c>
      <c r="N155" s="34">
        <f t="shared" si="17"/>
        <v>1411.946987625</v>
      </c>
      <c r="O155" s="35" t="s">
        <v>212</v>
      </c>
      <c r="P155" s="38">
        <f t="shared" si="13"/>
        <v>0.0334075723830735</v>
      </c>
      <c r="Q155" s="38">
        <f t="shared" si="14"/>
        <v>0.156441442427345</v>
      </c>
      <c r="R155" s="38">
        <f t="shared" si="15"/>
        <v>-0.0375</v>
      </c>
      <c r="S155" s="42"/>
      <c r="T155" s="16"/>
    </row>
    <row r="156" ht="18" customHeight="1" spans="1:20">
      <c r="A156" s="15">
        <v>153</v>
      </c>
      <c r="B156" s="15">
        <v>116919</v>
      </c>
      <c r="C156" s="16" t="s">
        <v>210</v>
      </c>
      <c r="D156" s="16" t="s">
        <v>181</v>
      </c>
      <c r="E156" s="17" t="s">
        <v>31</v>
      </c>
      <c r="F156" s="23">
        <v>8.25</v>
      </c>
      <c r="G156" s="15" t="s">
        <v>27</v>
      </c>
      <c r="H156" s="19">
        <v>55</v>
      </c>
      <c r="I156" s="19">
        <v>1952.36</v>
      </c>
      <c r="J156" s="32">
        <f t="shared" si="16"/>
        <v>593.712676</v>
      </c>
      <c r="K156" s="19" t="s">
        <v>132</v>
      </c>
      <c r="L156" s="33">
        <v>84.1875</v>
      </c>
      <c r="M156" s="34">
        <v>3940.68375</v>
      </c>
      <c r="N156" s="34">
        <f t="shared" si="17"/>
        <v>1411.946987625</v>
      </c>
      <c r="O156" s="35" t="s">
        <v>212</v>
      </c>
      <c r="P156" s="38">
        <f t="shared" si="13"/>
        <v>-0.346696362286563</v>
      </c>
      <c r="Q156" s="38">
        <f t="shared" si="14"/>
        <v>-0.504563135775613</v>
      </c>
      <c r="R156" s="38">
        <f t="shared" si="15"/>
        <v>-0.0542</v>
      </c>
      <c r="S156" s="42"/>
      <c r="T156" s="16"/>
    </row>
    <row r="157" ht="18" customHeight="1" spans="1:20">
      <c r="A157" s="15">
        <v>154</v>
      </c>
      <c r="B157" s="15">
        <v>116919</v>
      </c>
      <c r="C157" s="16" t="s">
        <v>210</v>
      </c>
      <c r="D157" s="16" t="s">
        <v>181</v>
      </c>
      <c r="E157" s="17" t="s">
        <v>31</v>
      </c>
      <c r="F157" s="15">
        <v>8.7</v>
      </c>
      <c r="G157" s="15" t="s">
        <v>27</v>
      </c>
      <c r="H157" s="19">
        <v>91</v>
      </c>
      <c r="I157" s="19">
        <v>3373.64</v>
      </c>
      <c r="J157" s="32">
        <f t="shared" si="16"/>
        <v>1219.57086</v>
      </c>
      <c r="K157" s="19" t="s">
        <v>269</v>
      </c>
      <c r="L157" s="33">
        <v>84.1875</v>
      </c>
      <c r="M157" s="34">
        <v>3940.68375</v>
      </c>
      <c r="N157" s="34">
        <f t="shared" si="17"/>
        <v>1411.946987625</v>
      </c>
      <c r="O157" s="35" t="s">
        <v>212</v>
      </c>
      <c r="P157" s="38">
        <f t="shared" si="13"/>
        <v>0.080920564216778</v>
      </c>
      <c r="Q157" s="38">
        <f t="shared" si="14"/>
        <v>-0.143894761917903</v>
      </c>
      <c r="R157" s="38">
        <f t="shared" si="15"/>
        <v>0.00319999999999998</v>
      </c>
      <c r="S157" s="42"/>
      <c r="T157" s="16"/>
    </row>
    <row r="158" ht="18" customHeight="1" spans="1:20">
      <c r="A158" s="15">
        <v>155</v>
      </c>
      <c r="B158" s="15">
        <v>116919</v>
      </c>
      <c r="C158" s="16" t="s">
        <v>210</v>
      </c>
      <c r="D158" s="16" t="s">
        <v>181</v>
      </c>
      <c r="E158" s="17" t="s">
        <v>31</v>
      </c>
      <c r="F158" s="15">
        <v>8.14</v>
      </c>
      <c r="G158" s="15" t="s">
        <v>27</v>
      </c>
      <c r="H158" s="19">
        <v>70</v>
      </c>
      <c r="I158" s="19">
        <v>3329.79</v>
      </c>
      <c r="J158" s="32">
        <f t="shared" si="16"/>
        <v>940.998654</v>
      </c>
      <c r="K158" s="19" t="s">
        <v>270</v>
      </c>
      <c r="L158" s="33">
        <v>84.1875</v>
      </c>
      <c r="M158" s="34">
        <v>3940.68375</v>
      </c>
      <c r="N158" s="34">
        <f t="shared" si="17"/>
        <v>1411.946987625</v>
      </c>
      <c r="O158" s="35" t="s">
        <v>212</v>
      </c>
      <c r="P158" s="38">
        <f t="shared" si="13"/>
        <v>-0.168522642910171</v>
      </c>
      <c r="Q158" s="38">
        <f t="shared" si="14"/>
        <v>-0.15502227246731</v>
      </c>
      <c r="R158" s="38">
        <f t="shared" si="15"/>
        <v>-0.0757</v>
      </c>
      <c r="S158" s="42"/>
      <c r="T158" s="16"/>
    </row>
    <row r="159" ht="18" customHeight="1" spans="1:20">
      <c r="A159" s="15">
        <v>156</v>
      </c>
      <c r="B159" s="15">
        <v>116919</v>
      </c>
      <c r="C159" s="16" t="s">
        <v>210</v>
      </c>
      <c r="D159" s="16" t="s">
        <v>181</v>
      </c>
      <c r="E159" s="17" t="s">
        <v>31</v>
      </c>
      <c r="F159" s="15">
        <v>8.21</v>
      </c>
      <c r="G159" s="15" t="s">
        <v>27</v>
      </c>
      <c r="H159" s="19">
        <v>93</v>
      </c>
      <c r="I159" s="19">
        <v>3853.11</v>
      </c>
      <c r="J159" s="32">
        <f t="shared" si="16"/>
        <v>1138.594005</v>
      </c>
      <c r="K159" s="19" t="s">
        <v>44</v>
      </c>
      <c r="L159" s="33">
        <v>84.1875</v>
      </c>
      <c r="M159" s="34">
        <v>3940.68375</v>
      </c>
      <c r="N159" s="34">
        <f t="shared" si="17"/>
        <v>1411.946987625</v>
      </c>
      <c r="O159" s="35" t="s">
        <v>212</v>
      </c>
      <c r="P159" s="38">
        <f t="shared" si="13"/>
        <v>0.10467706013363</v>
      </c>
      <c r="Q159" s="38">
        <f t="shared" si="14"/>
        <v>-0.0222229835114274</v>
      </c>
      <c r="R159" s="38">
        <f t="shared" si="15"/>
        <v>-0.0628</v>
      </c>
      <c r="S159" s="42"/>
      <c r="T159" s="16"/>
    </row>
    <row r="160" ht="18" customHeight="1" spans="1:20">
      <c r="A160" s="15">
        <v>157</v>
      </c>
      <c r="B160" s="15">
        <v>116919</v>
      </c>
      <c r="C160" s="16" t="s">
        <v>210</v>
      </c>
      <c r="D160" s="16" t="s">
        <v>181</v>
      </c>
      <c r="E160" s="17" t="s">
        <v>31</v>
      </c>
      <c r="F160" s="15">
        <v>8.28</v>
      </c>
      <c r="G160" s="15" t="s">
        <v>27</v>
      </c>
      <c r="H160" s="19">
        <v>81</v>
      </c>
      <c r="I160" s="19">
        <v>1576.49</v>
      </c>
      <c r="J160" s="32">
        <f t="shared" si="16"/>
        <v>607.421597</v>
      </c>
      <c r="K160" s="19" t="s">
        <v>271</v>
      </c>
      <c r="L160" s="33">
        <v>84.1875</v>
      </c>
      <c r="M160" s="34">
        <v>3940.68375</v>
      </c>
      <c r="N160" s="34">
        <f t="shared" si="17"/>
        <v>1411.946987625</v>
      </c>
      <c r="O160" s="35" t="s">
        <v>212</v>
      </c>
      <c r="P160" s="38">
        <f t="shared" si="13"/>
        <v>-0.0378619153674833</v>
      </c>
      <c r="Q160" s="38">
        <f t="shared" si="14"/>
        <v>-0.599945060295691</v>
      </c>
      <c r="R160" s="38">
        <f t="shared" si="15"/>
        <v>0.027</v>
      </c>
      <c r="S160" s="42"/>
      <c r="T160" s="16"/>
    </row>
    <row r="161" ht="18" customHeight="1" spans="1:20">
      <c r="A161" s="15">
        <v>158</v>
      </c>
      <c r="B161" s="15">
        <v>515</v>
      </c>
      <c r="C161" s="16" t="s">
        <v>272</v>
      </c>
      <c r="D161" s="16" t="s">
        <v>227</v>
      </c>
      <c r="E161" s="17" t="s">
        <v>31</v>
      </c>
      <c r="F161" s="23">
        <v>8.4</v>
      </c>
      <c r="G161" s="15" t="s">
        <v>273</v>
      </c>
      <c r="H161" s="19">
        <v>89</v>
      </c>
      <c r="I161" s="19">
        <v>3298.28</v>
      </c>
      <c r="J161" s="32">
        <f t="shared" si="16"/>
        <v>940.339628</v>
      </c>
      <c r="K161" s="19" t="s">
        <v>274</v>
      </c>
      <c r="L161" s="33">
        <v>85.4375</v>
      </c>
      <c r="M161" s="34">
        <v>4717.730625</v>
      </c>
      <c r="N161" s="34">
        <f t="shared" si="17"/>
        <v>1494.577062</v>
      </c>
      <c r="O161" s="35" t="s">
        <v>275</v>
      </c>
      <c r="P161" s="38">
        <f t="shared" si="13"/>
        <v>0.041697147037308</v>
      </c>
      <c r="Q161" s="38">
        <f t="shared" si="14"/>
        <v>-0.300875725603769</v>
      </c>
      <c r="R161" s="38">
        <f t="shared" si="15"/>
        <v>-0.0317</v>
      </c>
      <c r="S161" s="42"/>
      <c r="T161" s="16"/>
    </row>
    <row r="162" ht="18" customHeight="1" spans="1:20">
      <c r="A162" s="15">
        <v>159</v>
      </c>
      <c r="B162" s="15">
        <v>115971</v>
      </c>
      <c r="C162" s="16" t="s">
        <v>219</v>
      </c>
      <c r="D162" s="16" t="s">
        <v>181</v>
      </c>
      <c r="E162" s="17" t="s">
        <v>31</v>
      </c>
      <c r="F162" s="23">
        <v>8.12</v>
      </c>
      <c r="G162" s="15" t="s">
        <v>220</v>
      </c>
      <c r="H162" s="19">
        <v>56</v>
      </c>
      <c r="I162" s="19">
        <v>2574.9</v>
      </c>
      <c r="J162" s="32">
        <f t="shared" si="16"/>
        <v>802.59633</v>
      </c>
      <c r="K162" s="19" t="s">
        <v>276</v>
      </c>
      <c r="L162" s="33">
        <v>54.8125</v>
      </c>
      <c r="M162" s="34">
        <v>2921.599375</v>
      </c>
      <c r="N162" s="34">
        <f t="shared" si="17"/>
        <v>896.0545283125</v>
      </c>
      <c r="O162" s="35" t="s">
        <v>222</v>
      </c>
      <c r="P162" s="38">
        <f t="shared" si="13"/>
        <v>0.0216647662485747</v>
      </c>
      <c r="Q162" s="38">
        <f t="shared" si="14"/>
        <v>-0.118667664693076</v>
      </c>
      <c r="R162" s="38">
        <f t="shared" si="15"/>
        <v>0.005</v>
      </c>
      <c r="S162" s="42"/>
      <c r="T162" s="16"/>
    </row>
    <row r="163" ht="18" customHeight="1" spans="1:20">
      <c r="A163" s="15">
        <v>160</v>
      </c>
      <c r="B163" s="15">
        <v>115971</v>
      </c>
      <c r="C163" s="16" t="s">
        <v>219</v>
      </c>
      <c r="D163" s="16" t="s">
        <v>181</v>
      </c>
      <c r="E163" s="17" t="s">
        <v>31</v>
      </c>
      <c r="F163" s="23">
        <v>8.19</v>
      </c>
      <c r="G163" s="15" t="s">
        <v>220</v>
      </c>
      <c r="H163" s="19">
        <v>56</v>
      </c>
      <c r="I163" s="19">
        <v>2512.6</v>
      </c>
      <c r="J163" s="32">
        <f t="shared" si="16"/>
        <v>444.7302</v>
      </c>
      <c r="K163" s="19" t="s">
        <v>277</v>
      </c>
      <c r="L163" s="33">
        <v>54.8125</v>
      </c>
      <c r="M163" s="34">
        <v>2921.599375</v>
      </c>
      <c r="N163" s="34">
        <f t="shared" si="17"/>
        <v>896.0545283125</v>
      </c>
      <c r="O163" s="35" t="s">
        <v>222</v>
      </c>
      <c r="P163" s="38">
        <f t="shared" si="13"/>
        <v>0.0216647662485747</v>
      </c>
      <c r="Q163" s="38">
        <f t="shared" si="14"/>
        <v>-0.139991601346779</v>
      </c>
      <c r="R163" s="38">
        <f t="shared" si="15"/>
        <v>-0.1297</v>
      </c>
      <c r="S163" s="42"/>
      <c r="T163" s="16"/>
    </row>
    <row r="164" ht="18" customHeight="1" spans="1:20">
      <c r="A164" s="15">
        <v>161</v>
      </c>
      <c r="B164" s="15">
        <v>115971</v>
      </c>
      <c r="C164" s="16" t="s">
        <v>219</v>
      </c>
      <c r="D164" s="16" t="s">
        <v>181</v>
      </c>
      <c r="E164" s="17" t="s">
        <v>31</v>
      </c>
      <c r="F164" s="23">
        <v>8.26</v>
      </c>
      <c r="G164" s="15" t="s">
        <v>220</v>
      </c>
      <c r="H164" s="19">
        <v>66</v>
      </c>
      <c r="I164" s="19">
        <v>3598.57</v>
      </c>
      <c r="J164" s="32">
        <f t="shared" si="16"/>
        <v>1273.174066</v>
      </c>
      <c r="K164" s="19" t="s">
        <v>278</v>
      </c>
      <c r="L164" s="33">
        <v>54.8125</v>
      </c>
      <c r="M164" s="34">
        <v>2921.599375</v>
      </c>
      <c r="N164" s="34">
        <f t="shared" si="17"/>
        <v>896.0545283125</v>
      </c>
      <c r="O164" s="35" t="s">
        <v>222</v>
      </c>
      <c r="P164" s="38">
        <f t="shared" si="13"/>
        <v>0.204104903078677</v>
      </c>
      <c r="Q164" s="38">
        <f t="shared" si="14"/>
        <v>0.231712339067707</v>
      </c>
      <c r="R164" s="38">
        <f t="shared" si="15"/>
        <v>0.0471</v>
      </c>
      <c r="S164" s="42"/>
      <c r="T164" s="16"/>
    </row>
    <row r="165" ht="18" customHeight="1" spans="1:20">
      <c r="A165" s="15">
        <v>162</v>
      </c>
      <c r="B165" s="15">
        <v>115971</v>
      </c>
      <c r="C165" s="16" t="s">
        <v>219</v>
      </c>
      <c r="D165" s="16" t="s">
        <v>181</v>
      </c>
      <c r="E165" s="17" t="s">
        <v>31</v>
      </c>
      <c r="F165" s="15">
        <v>8.1</v>
      </c>
      <c r="G165" s="15" t="s">
        <v>220</v>
      </c>
      <c r="H165" s="19">
        <v>72</v>
      </c>
      <c r="I165" s="19">
        <v>2745.31</v>
      </c>
      <c r="J165" s="32">
        <f t="shared" si="16"/>
        <v>763.19618</v>
      </c>
      <c r="K165" s="19" t="s">
        <v>279</v>
      </c>
      <c r="L165" s="33">
        <v>54.8125</v>
      </c>
      <c r="M165" s="34">
        <v>2921.599375</v>
      </c>
      <c r="N165" s="34">
        <f t="shared" si="17"/>
        <v>896.0545283125</v>
      </c>
      <c r="O165" s="35" t="s">
        <v>222</v>
      </c>
      <c r="P165" s="38">
        <f t="shared" si="13"/>
        <v>0.313568985176739</v>
      </c>
      <c r="Q165" s="38">
        <f t="shared" si="14"/>
        <v>-0.0603400235187961</v>
      </c>
      <c r="R165" s="38">
        <f t="shared" si="15"/>
        <v>-0.0287</v>
      </c>
      <c r="S165" s="42"/>
      <c r="T165" s="16"/>
    </row>
    <row r="166" ht="18" customHeight="1" spans="1:20">
      <c r="A166" s="15">
        <v>163</v>
      </c>
      <c r="B166" s="15">
        <v>115971</v>
      </c>
      <c r="C166" s="16" t="s">
        <v>219</v>
      </c>
      <c r="D166" s="16" t="s">
        <v>181</v>
      </c>
      <c r="E166" s="17" t="s">
        <v>31</v>
      </c>
      <c r="F166" s="15">
        <v>8.8</v>
      </c>
      <c r="G166" s="15" t="s">
        <v>220</v>
      </c>
      <c r="H166" s="19">
        <v>57</v>
      </c>
      <c r="I166" s="19">
        <v>2796.77</v>
      </c>
      <c r="J166" s="32">
        <f t="shared" si="16"/>
        <v>832.878106</v>
      </c>
      <c r="K166" s="19" t="s">
        <v>280</v>
      </c>
      <c r="L166" s="33">
        <v>54.8125</v>
      </c>
      <c r="M166" s="34">
        <v>2921.599375</v>
      </c>
      <c r="N166" s="34">
        <f t="shared" si="17"/>
        <v>896.0545283125</v>
      </c>
      <c r="O166" s="35" t="s">
        <v>222</v>
      </c>
      <c r="P166" s="38">
        <f t="shared" si="13"/>
        <v>0.0399087799315849</v>
      </c>
      <c r="Q166" s="38">
        <f t="shared" si="14"/>
        <v>-0.0427263833871815</v>
      </c>
      <c r="R166" s="38">
        <f t="shared" si="15"/>
        <v>-0.00890000000000002</v>
      </c>
      <c r="S166" s="42"/>
      <c r="T166" s="16"/>
    </row>
    <row r="167" ht="18" customHeight="1" spans="1:20">
      <c r="A167" s="15">
        <v>164</v>
      </c>
      <c r="B167" s="15">
        <v>115971</v>
      </c>
      <c r="C167" s="16" t="s">
        <v>219</v>
      </c>
      <c r="D167" s="16" t="s">
        <v>181</v>
      </c>
      <c r="E167" s="17" t="s">
        <v>31</v>
      </c>
      <c r="F167" s="15">
        <v>8.16</v>
      </c>
      <c r="G167" s="15" t="s">
        <v>220</v>
      </c>
      <c r="H167" s="19">
        <v>76</v>
      </c>
      <c r="I167" s="19">
        <v>4469.52</v>
      </c>
      <c r="J167" s="32">
        <f t="shared" si="16"/>
        <v>1387.339008</v>
      </c>
      <c r="K167" s="19" t="s">
        <v>281</v>
      </c>
      <c r="L167" s="33">
        <v>54.8125</v>
      </c>
      <c r="M167" s="34">
        <v>2921.599375</v>
      </c>
      <c r="N167" s="34">
        <f t="shared" si="17"/>
        <v>896.0545283125</v>
      </c>
      <c r="O167" s="35" t="s">
        <v>222</v>
      </c>
      <c r="P167" s="36">
        <f t="shared" si="13"/>
        <v>0.38654503990878</v>
      </c>
      <c r="Q167" s="36">
        <f t="shared" si="14"/>
        <v>0.529819604373375</v>
      </c>
      <c r="R167" s="38">
        <f t="shared" si="15"/>
        <v>0.00369999999999998</v>
      </c>
      <c r="S167" s="42">
        <f>(J167-N167)*0.1</f>
        <v>49.12844796875</v>
      </c>
      <c r="T167" s="16"/>
    </row>
    <row r="168" ht="18" customHeight="1" spans="1:20">
      <c r="A168" s="15">
        <v>165</v>
      </c>
      <c r="B168" s="15">
        <v>115971</v>
      </c>
      <c r="C168" s="16" t="s">
        <v>219</v>
      </c>
      <c r="D168" s="16" t="s">
        <v>181</v>
      </c>
      <c r="E168" s="17" t="s">
        <v>31</v>
      </c>
      <c r="F168" s="15">
        <v>8.22</v>
      </c>
      <c r="G168" s="15" t="s">
        <v>220</v>
      </c>
      <c r="H168" s="19">
        <v>42</v>
      </c>
      <c r="I168" s="19">
        <v>1836.94</v>
      </c>
      <c r="J168" s="32">
        <f t="shared" si="16"/>
        <v>556.59282</v>
      </c>
      <c r="K168" s="19" t="s">
        <v>282</v>
      </c>
      <c r="L168" s="33">
        <v>54.8125</v>
      </c>
      <c r="M168" s="34">
        <v>2921.599375</v>
      </c>
      <c r="N168" s="34">
        <f t="shared" si="17"/>
        <v>896.0545283125</v>
      </c>
      <c r="O168" s="35" t="s">
        <v>222</v>
      </c>
      <c r="P168" s="38">
        <f t="shared" si="13"/>
        <v>-0.233751425313569</v>
      </c>
      <c r="Q168" s="38">
        <f t="shared" si="14"/>
        <v>-0.371255341947764</v>
      </c>
      <c r="R168" s="38">
        <f t="shared" si="15"/>
        <v>-0.00370000000000004</v>
      </c>
      <c r="S168" s="42"/>
      <c r="T168" s="16"/>
    </row>
    <row r="169" ht="18" customHeight="1" spans="1:20">
      <c r="A169" s="15">
        <v>166</v>
      </c>
      <c r="B169" s="15">
        <v>106568</v>
      </c>
      <c r="C169" s="16" t="s">
        <v>283</v>
      </c>
      <c r="D169" s="16" t="s">
        <v>227</v>
      </c>
      <c r="E169" s="17" t="s">
        <v>31</v>
      </c>
      <c r="F169" s="23">
        <v>8.5</v>
      </c>
      <c r="G169" s="15" t="s">
        <v>240</v>
      </c>
      <c r="H169" s="19">
        <v>42</v>
      </c>
      <c r="I169" s="19">
        <v>2274.18</v>
      </c>
      <c r="J169" s="32">
        <f t="shared" si="16"/>
        <v>536.70648</v>
      </c>
      <c r="K169" s="19" t="s">
        <v>284</v>
      </c>
      <c r="L169" s="33">
        <v>43.0625</v>
      </c>
      <c r="M169" s="34">
        <v>2020.463125</v>
      </c>
      <c r="N169" s="34">
        <f t="shared" si="17"/>
        <v>767.1698485625</v>
      </c>
      <c r="O169" s="35" t="s">
        <v>285</v>
      </c>
      <c r="P169" s="38">
        <f t="shared" si="13"/>
        <v>-0.0246734397677794</v>
      </c>
      <c r="Q169" s="38">
        <f t="shared" si="14"/>
        <v>0.125573623126628</v>
      </c>
      <c r="R169" s="38">
        <f t="shared" si="15"/>
        <v>-0.1437</v>
      </c>
      <c r="S169" s="42"/>
      <c r="T169" s="16"/>
    </row>
    <row r="170" ht="18" customHeight="1" spans="1:20">
      <c r="A170" s="15">
        <v>167</v>
      </c>
      <c r="B170" s="15">
        <v>106568</v>
      </c>
      <c r="C170" s="16" t="s">
        <v>283</v>
      </c>
      <c r="D170" s="16" t="s">
        <v>227</v>
      </c>
      <c r="E170" s="17" t="s">
        <v>31</v>
      </c>
      <c r="F170" s="23">
        <v>8.12</v>
      </c>
      <c r="G170" s="15" t="s">
        <v>240</v>
      </c>
      <c r="H170" s="19">
        <v>52</v>
      </c>
      <c r="I170" s="19">
        <v>1797.15</v>
      </c>
      <c r="J170" s="32">
        <f t="shared" si="16"/>
        <v>710.59311</v>
      </c>
      <c r="K170" s="19" t="s">
        <v>286</v>
      </c>
      <c r="L170" s="33">
        <v>43.0625</v>
      </c>
      <c r="M170" s="34">
        <v>2020.463125</v>
      </c>
      <c r="N170" s="34">
        <f t="shared" si="17"/>
        <v>767.1698485625</v>
      </c>
      <c r="O170" s="35" t="s">
        <v>285</v>
      </c>
      <c r="P170" s="38">
        <f t="shared" si="13"/>
        <v>0.207547169811321</v>
      </c>
      <c r="Q170" s="38">
        <f t="shared" si="14"/>
        <v>-0.110525711772146</v>
      </c>
      <c r="R170" s="38">
        <f t="shared" si="15"/>
        <v>0.0157</v>
      </c>
      <c r="S170" s="42"/>
      <c r="T170" s="16"/>
    </row>
    <row r="171" ht="18" customHeight="1" spans="1:20">
      <c r="A171" s="15">
        <v>168</v>
      </c>
      <c r="B171" s="15">
        <v>106568</v>
      </c>
      <c r="C171" s="16" t="s">
        <v>283</v>
      </c>
      <c r="D171" s="16" t="s">
        <v>227</v>
      </c>
      <c r="E171" s="17" t="s">
        <v>31</v>
      </c>
      <c r="F171" s="23">
        <v>8.19</v>
      </c>
      <c r="G171" s="15" t="s">
        <v>240</v>
      </c>
      <c r="H171" s="19">
        <v>36</v>
      </c>
      <c r="I171" s="19">
        <v>2140.98</v>
      </c>
      <c r="J171" s="32">
        <f t="shared" si="16"/>
        <v>643.578588</v>
      </c>
      <c r="K171" s="19" t="s">
        <v>119</v>
      </c>
      <c r="L171" s="33">
        <v>43.0625</v>
      </c>
      <c r="M171" s="34">
        <v>2020.463125</v>
      </c>
      <c r="N171" s="34">
        <f t="shared" si="17"/>
        <v>767.1698485625</v>
      </c>
      <c r="O171" s="35" t="s">
        <v>285</v>
      </c>
      <c r="P171" s="38">
        <f t="shared" si="13"/>
        <v>-0.164005805515239</v>
      </c>
      <c r="Q171" s="38">
        <f t="shared" si="14"/>
        <v>0.0596481437888158</v>
      </c>
      <c r="R171" s="38">
        <f t="shared" si="15"/>
        <v>-0.0791</v>
      </c>
      <c r="S171" s="42"/>
      <c r="T171" s="16"/>
    </row>
    <row r="172" ht="18" customHeight="1" spans="1:20">
      <c r="A172" s="15">
        <v>169</v>
      </c>
      <c r="B172" s="15">
        <v>106568</v>
      </c>
      <c r="C172" s="16" t="s">
        <v>283</v>
      </c>
      <c r="D172" s="16" t="s">
        <v>227</v>
      </c>
      <c r="E172" s="17" t="s">
        <v>31</v>
      </c>
      <c r="F172" s="23">
        <v>8.26</v>
      </c>
      <c r="G172" s="15" t="s">
        <v>240</v>
      </c>
      <c r="H172" s="19">
        <v>41</v>
      </c>
      <c r="I172" s="19">
        <v>1297.74</v>
      </c>
      <c r="J172" s="32">
        <f t="shared" si="16"/>
        <v>350.000478</v>
      </c>
      <c r="K172" s="19" t="s">
        <v>287</v>
      </c>
      <c r="L172" s="33">
        <v>43.0625</v>
      </c>
      <c r="M172" s="34">
        <v>2020.463125</v>
      </c>
      <c r="N172" s="34">
        <f t="shared" si="17"/>
        <v>767.1698485625</v>
      </c>
      <c r="O172" s="35" t="s">
        <v>285</v>
      </c>
      <c r="P172" s="38">
        <f t="shared" si="13"/>
        <v>-0.0478955007256894</v>
      </c>
      <c r="Q172" s="38">
        <f t="shared" si="14"/>
        <v>-0.357701715046148</v>
      </c>
      <c r="R172" s="38">
        <f t="shared" si="15"/>
        <v>-0.11</v>
      </c>
      <c r="S172" s="42"/>
      <c r="T172" s="16"/>
    </row>
    <row r="173" ht="18" customHeight="1" spans="1:20">
      <c r="A173" s="15">
        <v>170</v>
      </c>
      <c r="B173" s="15">
        <v>355</v>
      </c>
      <c r="C173" s="16" t="s">
        <v>288</v>
      </c>
      <c r="D173" s="16" t="s">
        <v>227</v>
      </c>
      <c r="E173" s="17" t="s">
        <v>26</v>
      </c>
      <c r="F173" s="23">
        <v>8.5</v>
      </c>
      <c r="G173" s="15" t="s">
        <v>289</v>
      </c>
      <c r="H173" s="19">
        <v>59</v>
      </c>
      <c r="I173" s="19">
        <v>4592.31</v>
      </c>
      <c r="J173" s="32">
        <f t="shared" si="16"/>
        <v>1225.228308</v>
      </c>
      <c r="K173" s="19" t="s">
        <v>290</v>
      </c>
      <c r="L173" s="33">
        <v>67.8125</v>
      </c>
      <c r="M173" s="34">
        <v>4192.28875</v>
      </c>
      <c r="N173" s="34">
        <f t="shared" si="17"/>
        <v>1339.436255625</v>
      </c>
      <c r="O173" s="35" t="s">
        <v>291</v>
      </c>
      <c r="P173" s="38">
        <f t="shared" si="13"/>
        <v>-0.129953917050691</v>
      </c>
      <c r="Q173" s="38">
        <f t="shared" si="14"/>
        <v>0.0954183439773801</v>
      </c>
      <c r="R173" s="38">
        <f t="shared" si="15"/>
        <v>-0.0527</v>
      </c>
      <c r="S173" s="15"/>
      <c r="T173" s="16"/>
    </row>
    <row r="174" ht="18" customHeight="1" spans="1:20">
      <c r="A174" s="15">
        <v>171</v>
      </c>
      <c r="B174" s="15">
        <v>545</v>
      </c>
      <c r="C174" s="16" t="s">
        <v>255</v>
      </c>
      <c r="D174" s="16" t="s">
        <v>227</v>
      </c>
      <c r="E174" s="17" t="s">
        <v>31</v>
      </c>
      <c r="F174" s="23">
        <v>8.14</v>
      </c>
      <c r="G174" s="15" t="s">
        <v>256</v>
      </c>
      <c r="H174" s="19">
        <v>45</v>
      </c>
      <c r="I174" s="19">
        <v>2175.27</v>
      </c>
      <c r="J174" s="32">
        <f t="shared" si="16"/>
        <v>518.149314</v>
      </c>
      <c r="K174" s="19" t="s">
        <v>292</v>
      </c>
      <c r="L174" s="33">
        <v>28.1875</v>
      </c>
      <c r="M174" s="34">
        <v>1288.396875</v>
      </c>
      <c r="N174" s="34">
        <f t="shared" si="17"/>
        <v>379.1752003125</v>
      </c>
      <c r="O174" s="35" t="s">
        <v>258</v>
      </c>
      <c r="P174" s="36">
        <f t="shared" si="13"/>
        <v>0.596452328159645</v>
      </c>
      <c r="Q174" s="36">
        <f t="shared" si="14"/>
        <v>0.68835398642208</v>
      </c>
      <c r="R174" s="38">
        <f t="shared" si="15"/>
        <v>-0.0561</v>
      </c>
      <c r="S174" s="42">
        <v>0</v>
      </c>
      <c r="T174" s="16" t="s">
        <v>55</v>
      </c>
    </row>
    <row r="175" ht="18" customHeight="1" spans="1:20">
      <c r="A175" s="15">
        <v>172</v>
      </c>
      <c r="B175" s="15">
        <v>545</v>
      </c>
      <c r="C175" s="16" t="s">
        <v>255</v>
      </c>
      <c r="D175" s="16" t="s">
        <v>227</v>
      </c>
      <c r="E175" s="17" t="s">
        <v>31</v>
      </c>
      <c r="F175" s="23">
        <v>8.21</v>
      </c>
      <c r="G175" s="15" t="s">
        <v>256</v>
      </c>
      <c r="H175" s="19">
        <v>66</v>
      </c>
      <c r="I175" s="19">
        <v>3788.77</v>
      </c>
      <c r="J175" s="32">
        <f t="shared" si="16"/>
        <v>961.968703</v>
      </c>
      <c r="K175" s="19" t="s">
        <v>293</v>
      </c>
      <c r="L175" s="33">
        <v>28.1875</v>
      </c>
      <c r="M175" s="34">
        <v>1288.396875</v>
      </c>
      <c r="N175" s="34">
        <f t="shared" si="17"/>
        <v>379.1752003125</v>
      </c>
      <c r="O175" s="35" t="s">
        <v>258</v>
      </c>
      <c r="P175" s="36">
        <f t="shared" si="13"/>
        <v>1.34146341463415</v>
      </c>
      <c r="Q175" s="36">
        <f t="shared" si="14"/>
        <v>1.94068549335778</v>
      </c>
      <c r="R175" s="38">
        <f t="shared" si="15"/>
        <v>-0.0404</v>
      </c>
      <c r="S175" s="42">
        <v>0</v>
      </c>
      <c r="T175" s="16" t="s">
        <v>92</v>
      </c>
    </row>
    <row r="176" ht="18" customHeight="1" spans="1:20">
      <c r="A176" s="15">
        <v>173</v>
      </c>
      <c r="B176" s="15">
        <v>545</v>
      </c>
      <c r="C176" s="16" t="s">
        <v>255</v>
      </c>
      <c r="D176" s="16" t="s">
        <v>227</v>
      </c>
      <c r="E176" s="17" t="s">
        <v>31</v>
      </c>
      <c r="F176" s="23">
        <v>8.28</v>
      </c>
      <c r="G176" s="15" t="s">
        <v>256</v>
      </c>
      <c r="H176" s="19">
        <v>27</v>
      </c>
      <c r="I176" s="19">
        <v>749.28</v>
      </c>
      <c r="J176" s="32">
        <f t="shared" si="16"/>
        <v>220.363248</v>
      </c>
      <c r="K176" s="19" t="s">
        <v>294</v>
      </c>
      <c r="L176" s="33">
        <v>28.1875</v>
      </c>
      <c r="M176" s="34">
        <v>1288.396875</v>
      </c>
      <c r="N176" s="34">
        <f t="shared" si="17"/>
        <v>379.1752003125</v>
      </c>
      <c r="O176" s="35" t="s">
        <v>258</v>
      </c>
      <c r="P176" s="38">
        <f t="shared" si="13"/>
        <v>-0.0421286031042129</v>
      </c>
      <c r="Q176" s="38">
        <f t="shared" si="14"/>
        <v>-0.418440067234718</v>
      </c>
      <c r="R176" s="38">
        <f t="shared" si="15"/>
        <v>-0.000199999999999978</v>
      </c>
      <c r="S176" s="42"/>
      <c r="T176" s="16"/>
    </row>
    <row r="177" ht="18" customHeight="1" spans="1:20">
      <c r="A177" s="15">
        <v>174</v>
      </c>
      <c r="B177" s="15">
        <v>712</v>
      </c>
      <c r="C177" s="16" t="s">
        <v>295</v>
      </c>
      <c r="D177" s="16" t="s">
        <v>227</v>
      </c>
      <c r="E177" s="17" t="s">
        <v>21</v>
      </c>
      <c r="F177" s="23">
        <v>8.7</v>
      </c>
      <c r="G177" s="15" t="s">
        <v>296</v>
      </c>
      <c r="H177" s="19">
        <v>152</v>
      </c>
      <c r="I177" s="19">
        <v>8108.05</v>
      </c>
      <c r="J177" s="32">
        <f t="shared" si="16"/>
        <v>3240.787585</v>
      </c>
      <c r="K177" s="19" t="s">
        <v>297</v>
      </c>
      <c r="L177" s="33">
        <v>155.9375</v>
      </c>
      <c r="M177" s="34">
        <v>9383.570625</v>
      </c>
      <c r="N177" s="34">
        <f t="shared" si="17"/>
        <v>3528.222555</v>
      </c>
      <c r="O177" s="35" t="s">
        <v>298</v>
      </c>
      <c r="P177" s="38">
        <f t="shared" si="13"/>
        <v>-0.025250501002004</v>
      </c>
      <c r="Q177" s="38">
        <f t="shared" si="14"/>
        <v>-0.135931264970897</v>
      </c>
      <c r="R177" s="38">
        <f t="shared" si="15"/>
        <v>0.0237</v>
      </c>
      <c r="S177" s="42"/>
      <c r="T177" s="16"/>
    </row>
    <row r="178" ht="18" customHeight="1" spans="1:20">
      <c r="A178" s="15">
        <v>175</v>
      </c>
      <c r="B178" s="15">
        <v>712</v>
      </c>
      <c r="C178" s="16" t="s">
        <v>295</v>
      </c>
      <c r="D178" s="16" t="s">
        <v>227</v>
      </c>
      <c r="E178" s="17" t="s">
        <v>21</v>
      </c>
      <c r="F178" s="23">
        <v>8.14</v>
      </c>
      <c r="G178" s="15" t="s">
        <v>296</v>
      </c>
      <c r="H178" s="19">
        <v>143</v>
      </c>
      <c r="I178" s="19">
        <v>12095.61</v>
      </c>
      <c r="J178" s="32">
        <f t="shared" si="16"/>
        <v>4143.955986</v>
      </c>
      <c r="K178" s="19" t="s">
        <v>299</v>
      </c>
      <c r="L178" s="33">
        <v>155.9375</v>
      </c>
      <c r="M178" s="34">
        <v>9383.570625</v>
      </c>
      <c r="N178" s="34">
        <f t="shared" si="17"/>
        <v>3528.222555</v>
      </c>
      <c r="O178" s="35" t="s">
        <v>298</v>
      </c>
      <c r="P178" s="38">
        <f t="shared" si="13"/>
        <v>-0.0829659318637275</v>
      </c>
      <c r="Q178" s="36">
        <f t="shared" si="14"/>
        <v>0.289019977936171</v>
      </c>
      <c r="R178" s="38">
        <f t="shared" si="15"/>
        <v>-0.0334</v>
      </c>
      <c r="S178" s="42"/>
      <c r="T178" s="16"/>
    </row>
    <row r="179" ht="18" customHeight="1" spans="1:20">
      <c r="A179" s="15">
        <v>176</v>
      </c>
      <c r="B179" s="15">
        <v>712</v>
      </c>
      <c r="C179" s="16" t="s">
        <v>295</v>
      </c>
      <c r="D179" s="16" t="s">
        <v>227</v>
      </c>
      <c r="E179" s="17" t="s">
        <v>21</v>
      </c>
      <c r="F179" s="23">
        <v>8.21</v>
      </c>
      <c r="G179" s="15" t="s">
        <v>296</v>
      </c>
      <c r="H179" s="19">
        <v>140</v>
      </c>
      <c r="I179" s="19">
        <v>11050.33</v>
      </c>
      <c r="J179" s="32">
        <f t="shared" si="16"/>
        <v>2867.560635</v>
      </c>
      <c r="K179" s="19" t="s">
        <v>300</v>
      </c>
      <c r="L179" s="33">
        <v>155.9375</v>
      </c>
      <c r="M179" s="34">
        <v>9383.570625</v>
      </c>
      <c r="N179" s="34">
        <f t="shared" si="17"/>
        <v>3528.222555</v>
      </c>
      <c r="O179" s="35" t="s">
        <v>298</v>
      </c>
      <c r="P179" s="38">
        <f t="shared" si="13"/>
        <v>-0.102204408817635</v>
      </c>
      <c r="Q179" s="38">
        <f t="shared" si="14"/>
        <v>0.177625281634197</v>
      </c>
      <c r="R179" s="38">
        <f t="shared" si="15"/>
        <v>-0.1165</v>
      </c>
      <c r="S179" s="42"/>
      <c r="T179" s="16"/>
    </row>
    <row r="180" ht="18" customHeight="1" spans="1:20">
      <c r="A180" s="15">
        <v>177</v>
      </c>
      <c r="B180" s="15">
        <v>712</v>
      </c>
      <c r="C180" s="16" t="s">
        <v>295</v>
      </c>
      <c r="D180" s="16" t="s">
        <v>227</v>
      </c>
      <c r="E180" s="17" t="s">
        <v>21</v>
      </c>
      <c r="F180" s="23">
        <v>8.28</v>
      </c>
      <c r="G180" s="15" t="s">
        <v>296</v>
      </c>
      <c r="H180" s="19">
        <v>110</v>
      </c>
      <c r="I180" s="19">
        <v>5296.7</v>
      </c>
      <c r="J180" s="32">
        <f t="shared" si="16"/>
        <v>2358.62051</v>
      </c>
      <c r="K180" s="19" t="s">
        <v>301</v>
      </c>
      <c r="L180" s="33">
        <v>155.9375</v>
      </c>
      <c r="M180" s="34">
        <v>9383.570625</v>
      </c>
      <c r="N180" s="34">
        <f t="shared" si="17"/>
        <v>3528.222555</v>
      </c>
      <c r="O180" s="35" t="s">
        <v>298</v>
      </c>
      <c r="P180" s="38">
        <f t="shared" si="13"/>
        <v>-0.294589178356713</v>
      </c>
      <c r="Q180" s="38">
        <f t="shared" si="14"/>
        <v>-0.435534700843156</v>
      </c>
      <c r="R180" s="38">
        <f t="shared" si="15"/>
        <v>0.0693</v>
      </c>
      <c r="S180" s="42"/>
      <c r="T180" s="16"/>
    </row>
    <row r="181" ht="18" customHeight="1" spans="1:20">
      <c r="A181" s="15">
        <v>178</v>
      </c>
      <c r="B181" s="15">
        <v>743</v>
      </c>
      <c r="C181" s="16" t="s">
        <v>302</v>
      </c>
      <c r="D181" s="16" t="s">
        <v>227</v>
      </c>
      <c r="E181" s="17" t="s">
        <v>31</v>
      </c>
      <c r="F181" s="23">
        <v>8.7</v>
      </c>
      <c r="G181" s="15" t="s">
        <v>289</v>
      </c>
      <c r="H181" s="19">
        <v>83</v>
      </c>
      <c r="I181" s="19">
        <v>5301.45</v>
      </c>
      <c r="J181" s="32">
        <f t="shared" si="16"/>
        <v>1761.671835</v>
      </c>
      <c r="K181" s="19" t="s">
        <v>303</v>
      </c>
      <c r="L181" s="33">
        <v>55.5</v>
      </c>
      <c r="M181" s="34">
        <v>4102.3975</v>
      </c>
      <c r="N181" s="34">
        <f t="shared" si="17"/>
        <v>1450.19751625</v>
      </c>
      <c r="O181" s="35" t="s">
        <v>304</v>
      </c>
      <c r="P181" s="38">
        <f t="shared" si="13"/>
        <v>0.495495495495495</v>
      </c>
      <c r="Q181" s="38">
        <f t="shared" si="14"/>
        <v>0.292280916220332</v>
      </c>
      <c r="R181" s="38">
        <f t="shared" si="15"/>
        <v>-0.0212000000000001</v>
      </c>
      <c r="S181" s="42"/>
      <c r="T181" s="16"/>
    </row>
    <row r="182" ht="18" customHeight="1" spans="1:20">
      <c r="A182" s="15">
        <v>179</v>
      </c>
      <c r="B182" s="15">
        <v>740</v>
      </c>
      <c r="C182" s="16" t="s">
        <v>305</v>
      </c>
      <c r="D182" s="16" t="s">
        <v>227</v>
      </c>
      <c r="E182" s="17" t="s">
        <v>31</v>
      </c>
      <c r="F182" s="23">
        <v>8.7</v>
      </c>
      <c r="G182" s="15" t="s">
        <v>306</v>
      </c>
      <c r="H182" s="19">
        <v>73</v>
      </c>
      <c r="I182" s="19">
        <v>4214.43</v>
      </c>
      <c r="J182" s="32">
        <f t="shared" si="16"/>
        <v>1711.901466</v>
      </c>
      <c r="K182" s="19" t="s">
        <v>307</v>
      </c>
      <c r="L182" s="33">
        <v>60.375</v>
      </c>
      <c r="M182" s="34">
        <v>3508.559375</v>
      </c>
      <c r="N182" s="34">
        <f t="shared" si="17"/>
        <v>1258.5202478125</v>
      </c>
      <c r="O182" s="35" t="s">
        <v>308</v>
      </c>
      <c r="P182" s="38">
        <f t="shared" si="13"/>
        <v>0.209109730848861</v>
      </c>
      <c r="Q182" s="38">
        <f t="shared" si="14"/>
        <v>0.201185315554194</v>
      </c>
      <c r="R182" s="38">
        <f>(K:K-O:O)</f>
        <v>0.0475</v>
      </c>
      <c r="S182" s="42"/>
      <c r="T182" s="16"/>
    </row>
    <row r="183" ht="18" customHeight="1" spans="1:20">
      <c r="A183" s="15">
        <v>180</v>
      </c>
      <c r="B183" s="15">
        <v>515</v>
      </c>
      <c r="C183" s="16" t="s">
        <v>272</v>
      </c>
      <c r="D183" s="16" t="s">
        <v>227</v>
      </c>
      <c r="E183" s="17" t="s">
        <v>31</v>
      </c>
      <c r="F183" s="23">
        <v>8.11</v>
      </c>
      <c r="G183" s="15" t="s">
        <v>273</v>
      </c>
      <c r="H183" s="19">
        <v>83</v>
      </c>
      <c r="I183" s="19">
        <v>3362.42</v>
      </c>
      <c r="J183" s="32">
        <f t="shared" si="16"/>
        <v>953.582312</v>
      </c>
      <c r="K183" s="19" t="s">
        <v>309</v>
      </c>
      <c r="L183" s="33">
        <v>85.4375</v>
      </c>
      <c r="M183" s="34">
        <v>4717.730625</v>
      </c>
      <c r="N183" s="34">
        <f t="shared" si="17"/>
        <v>1494.577062</v>
      </c>
      <c r="O183" s="35" t="s">
        <v>275</v>
      </c>
      <c r="P183" s="38">
        <f t="shared" si="13"/>
        <v>-0.0285296269202634</v>
      </c>
      <c r="Q183" s="38">
        <f t="shared" si="14"/>
        <v>-0.287280205829895</v>
      </c>
      <c r="R183" s="38">
        <f>(K:K-O:O)</f>
        <v>-0.0332</v>
      </c>
      <c r="S183" s="42"/>
      <c r="T183" s="16"/>
    </row>
    <row r="184" ht="18" customHeight="1" spans="1:20">
      <c r="A184" s="15">
        <v>181</v>
      </c>
      <c r="B184" s="15">
        <v>515</v>
      </c>
      <c r="C184" s="16" t="s">
        <v>272</v>
      </c>
      <c r="D184" s="16" t="s">
        <v>227</v>
      </c>
      <c r="E184" s="17" t="s">
        <v>31</v>
      </c>
      <c r="F184" s="23">
        <v>8.25</v>
      </c>
      <c r="G184" s="15" t="s">
        <v>273</v>
      </c>
      <c r="H184" s="19">
        <v>59</v>
      </c>
      <c r="I184" s="19">
        <v>2605.64</v>
      </c>
      <c r="J184" s="32">
        <f t="shared" si="16"/>
        <v>753.290524</v>
      </c>
      <c r="K184" s="19" t="s">
        <v>310</v>
      </c>
      <c r="L184" s="33">
        <v>85.4375</v>
      </c>
      <c r="M184" s="34">
        <v>4717.730625</v>
      </c>
      <c r="N184" s="34">
        <f t="shared" si="17"/>
        <v>1494.577062</v>
      </c>
      <c r="O184" s="35" t="s">
        <v>275</v>
      </c>
      <c r="P184" s="38">
        <f t="shared" si="13"/>
        <v>-0.309436722750549</v>
      </c>
      <c r="Q184" s="38">
        <f t="shared" si="14"/>
        <v>-0.447692077586562</v>
      </c>
      <c r="R184" s="38">
        <f>(K:K-O:O)</f>
        <v>-0.0276999999999999</v>
      </c>
      <c r="S184" s="42"/>
      <c r="T184" s="16"/>
    </row>
    <row r="185" ht="18" customHeight="1" spans="1:20">
      <c r="A185" s="15">
        <v>182</v>
      </c>
      <c r="B185" s="15">
        <v>118951</v>
      </c>
      <c r="C185" s="16" t="s">
        <v>311</v>
      </c>
      <c r="D185" s="16" t="s">
        <v>312</v>
      </c>
      <c r="E185" s="17" t="s">
        <v>31</v>
      </c>
      <c r="F185" s="15">
        <v>8.4</v>
      </c>
      <c r="G185" s="15" t="s">
        <v>313</v>
      </c>
      <c r="H185" s="19">
        <v>55</v>
      </c>
      <c r="I185" s="19">
        <v>1510.71</v>
      </c>
      <c r="J185" s="32">
        <f t="shared" si="16"/>
        <v>463.636899</v>
      </c>
      <c r="K185" s="19" t="s">
        <v>314</v>
      </c>
      <c r="L185" s="33">
        <v>55.75</v>
      </c>
      <c r="M185" s="34">
        <v>1947.37</v>
      </c>
      <c r="N185" s="34">
        <f t="shared" si="17"/>
        <v>597.647853</v>
      </c>
      <c r="O185" s="35" t="s">
        <v>314</v>
      </c>
      <c r="P185" s="38">
        <f t="shared" si="13"/>
        <v>-0.0134529147982063</v>
      </c>
      <c r="Q185" s="38">
        <f t="shared" si="14"/>
        <v>-0.224230629002193</v>
      </c>
      <c r="R185" s="38">
        <f>(K:K-O:O)</f>
        <v>0</v>
      </c>
      <c r="S185" s="42"/>
      <c r="T185" s="16"/>
    </row>
    <row r="186" ht="18" customHeight="1" spans="1:20">
      <c r="A186" s="15">
        <v>183</v>
      </c>
      <c r="B186" s="15">
        <v>118758</v>
      </c>
      <c r="C186" s="16" t="s">
        <v>239</v>
      </c>
      <c r="D186" s="16" t="s">
        <v>227</v>
      </c>
      <c r="E186" s="17" t="s">
        <v>31</v>
      </c>
      <c r="F186" s="18">
        <v>8.9</v>
      </c>
      <c r="G186" s="15" t="s">
        <v>240</v>
      </c>
      <c r="H186" s="19">
        <v>48</v>
      </c>
      <c r="I186" s="19">
        <v>3209.19</v>
      </c>
      <c r="J186" s="32">
        <f t="shared" si="16"/>
        <v>969.17538</v>
      </c>
      <c r="K186" s="19" t="s">
        <v>259</v>
      </c>
      <c r="L186" s="33">
        <v>28</v>
      </c>
      <c r="M186" s="34">
        <v>1118.826875</v>
      </c>
      <c r="N186" s="34">
        <f t="shared" si="17"/>
        <v>345.3818563125</v>
      </c>
      <c r="O186" s="35" t="s">
        <v>242</v>
      </c>
      <c r="P186" s="36">
        <f t="shared" si="13"/>
        <v>0.714285714285714</v>
      </c>
      <c r="Q186" s="36">
        <f t="shared" si="14"/>
        <v>1.86835262157963</v>
      </c>
      <c r="R186" s="38">
        <f>(K:K-O:O)</f>
        <v>-0.00670000000000004</v>
      </c>
      <c r="S186" s="42">
        <f>(J186-N186)*0.3</f>
        <v>187.13805710625</v>
      </c>
      <c r="T186" s="16"/>
    </row>
    <row r="187" ht="18" customHeight="1" spans="1:20">
      <c r="A187" s="15">
        <v>184</v>
      </c>
      <c r="B187" s="15">
        <v>118758</v>
      </c>
      <c r="C187" s="16" t="s">
        <v>239</v>
      </c>
      <c r="D187" s="16" t="s">
        <v>227</v>
      </c>
      <c r="E187" s="17" t="s">
        <v>31</v>
      </c>
      <c r="F187" s="18">
        <v>8.16</v>
      </c>
      <c r="G187" s="15" t="s">
        <v>240</v>
      </c>
      <c r="H187" s="19">
        <v>33</v>
      </c>
      <c r="I187" s="19">
        <v>977.13</v>
      </c>
      <c r="J187" s="32">
        <f t="shared" si="16"/>
        <v>312.095322</v>
      </c>
      <c r="K187" s="19" t="s">
        <v>315</v>
      </c>
      <c r="L187" s="33">
        <v>28</v>
      </c>
      <c r="M187" s="34">
        <v>1118.826875</v>
      </c>
      <c r="N187" s="34">
        <f t="shared" si="17"/>
        <v>345.3818563125</v>
      </c>
      <c r="O187" s="35" t="s">
        <v>242</v>
      </c>
      <c r="P187" s="38">
        <f t="shared" si="13"/>
        <v>0.178571428571429</v>
      </c>
      <c r="Q187" s="38">
        <f t="shared" si="14"/>
        <v>-0.126647721972177</v>
      </c>
      <c r="R187" s="38">
        <f>(K:K-O:O)</f>
        <v>0.0107</v>
      </c>
      <c r="S187" s="42"/>
      <c r="T187" s="16"/>
    </row>
    <row r="188" ht="18" customHeight="1" spans="1:20">
      <c r="A188" s="15">
        <v>185</v>
      </c>
      <c r="B188" s="15">
        <v>118758</v>
      </c>
      <c r="C188" s="16" t="s">
        <v>239</v>
      </c>
      <c r="D188" s="16" t="s">
        <v>227</v>
      </c>
      <c r="E188" s="17" t="s">
        <v>31</v>
      </c>
      <c r="F188" s="18">
        <v>8.23</v>
      </c>
      <c r="G188" s="15" t="s">
        <v>240</v>
      </c>
      <c r="H188" s="19">
        <v>61</v>
      </c>
      <c r="I188" s="19">
        <v>5149.21</v>
      </c>
      <c r="J188" s="32">
        <f t="shared" si="16"/>
        <v>957.238139</v>
      </c>
      <c r="K188" s="19" t="s">
        <v>316</v>
      </c>
      <c r="L188" s="33">
        <v>28</v>
      </c>
      <c r="M188" s="34">
        <v>1118.826875</v>
      </c>
      <c r="N188" s="34">
        <f t="shared" si="17"/>
        <v>345.3818563125</v>
      </c>
      <c r="O188" s="35" t="s">
        <v>242</v>
      </c>
      <c r="P188" s="36">
        <f t="shared" si="13"/>
        <v>1.17857142857143</v>
      </c>
      <c r="Q188" s="36">
        <f t="shared" si="14"/>
        <v>3.60232956059444</v>
      </c>
      <c r="R188" s="38">
        <f>(K:K-O:O)</f>
        <v>-0.1228</v>
      </c>
      <c r="S188" s="42">
        <v>0</v>
      </c>
      <c r="T188" s="16" t="s">
        <v>92</v>
      </c>
    </row>
    <row r="189" ht="18" customHeight="1" spans="1:20">
      <c r="A189" s="15">
        <v>186</v>
      </c>
      <c r="B189" s="15">
        <v>118758</v>
      </c>
      <c r="C189" s="16" t="s">
        <v>239</v>
      </c>
      <c r="D189" s="16" t="s">
        <v>227</v>
      </c>
      <c r="E189" s="17" t="s">
        <v>31</v>
      </c>
      <c r="F189" s="24">
        <v>8.3</v>
      </c>
      <c r="G189" s="15" t="s">
        <v>240</v>
      </c>
      <c r="H189" s="19">
        <v>50</v>
      </c>
      <c r="I189" s="19">
        <v>1815.88</v>
      </c>
      <c r="J189" s="32">
        <f t="shared" si="16"/>
        <v>536.410952</v>
      </c>
      <c r="K189" s="19" t="s">
        <v>317</v>
      </c>
      <c r="L189" s="33">
        <v>28</v>
      </c>
      <c r="M189" s="34">
        <v>1118.826875</v>
      </c>
      <c r="N189" s="34">
        <f t="shared" si="17"/>
        <v>345.3818563125</v>
      </c>
      <c r="O189" s="35" t="s">
        <v>242</v>
      </c>
      <c r="P189" s="36">
        <f t="shared" si="13"/>
        <v>0.785714285714286</v>
      </c>
      <c r="Q189" s="36">
        <f t="shared" si="14"/>
        <v>0.623021434839952</v>
      </c>
      <c r="R189" s="38">
        <f>(K:K-O:O)</f>
        <v>-0.0133</v>
      </c>
      <c r="S189" s="42">
        <f t="shared" ref="S189:S193" si="18">(J189-N189)*0.1</f>
        <v>19.10290956875</v>
      </c>
      <c r="T189" s="16"/>
    </row>
    <row r="190" ht="18" customHeight="1" spans="1:20">
      <c r="A190" s="15">
        <v>187</v>
      </c>
      <c r="B190" s="15">
        <v>118758</v>
      </c>
      <c r="C190" s="16" t="s">
        <v>239</v>
      </c>
      <c r="D190" s="16" t="s">
        <v>227</v>
      </c>
      <c r="E190" s="17" t="s">
        <v>31</v>
      </c>
      <c r="F190" s="15">
        <v>8.4</v>
      </c>
      <c r="G190" s="15" t="s">
        <v>240</v>
      </c>
      <c r="H190" s="19">
        <v>31</v>
      </c>
      <c r="I190" s="19">
        <v>1487.9</v>
      </c>
      <c r="J190" s="32">
        <f t="shared" si="16"/>
        <v>463.77843</v>
      </c>
      <c r="K190" s="19" t="s">
        <v>276</v>
      </c>
      <c r="L190" s="33">
        <v>28</v>
      </c>
      <c r="M190" s="34">
        <v>1118.826875</v>
      </c>
      <c r="N190" s="34">
        <f t="shared" si="17"/>
        <v>345.3818563125</v>
      </c>
      <c r="O190" s="35" t="s">
        <v>242</v>
      </c>
      <c r="P190" s="38">
        <f t="shared" si="13"/>
        <v>0.107142857142857</v>
      </c>
      <c r="Q190" s="38">
        <f t="shared" si="14"/>
        <v>0.329875097968129</v>
      </c>
      <c r="R190" s="38">
        <f>(K:K-O:O)</f>
        <v>0.003</v>
      </c>
      <c r="S190" s="42"/>
      <c r="T190" s="16"/>
    </row>
    <row r="191" ht="18" customHeight="1" spans="1:20">
      <c r="A191" s="15">
        <v>188</v>
      </c>
      <c r="B191" s="15">
        <v>118758</v>
      </c>
      <c r="C191" s="16" t="s">
        <v>239</v>
      </c>
      <c r="D191" s="16" t="s">
        <v>227</v>
      </c>
      <c r="E191" s="17" t="s">
        <v>31</v>
      </c>
      <c r="F191" s="15">
        <v>8.11</v>
      </c>
      <c r="G191" s="15" t="s">
        <v>240</v>
      </c>
      <c r="H191" s="19">
        <v>44</v>
      </c>
      <c r="I191" s="19">
        <v>1412.37</v>
      </c>
      <c r="J191" s="32">
        <f t="shared" si="16"/>
        <v>397.440918</v>
      </c>
      <c r="K191" s="19" t="s">
        <v>173</v>
      </c>
      <c r="L191" s="33">
        <v>28</v>
      </c>
      <c r="M191" s="34">
        <v>1118.826875</v>
      </c>
      <c r="N191" s="34">
        <f t="shared" si="17"/>
        <v>345.3818563125</v>
      </c>
      <c r="O191" s="35" t="s">
        <v>242</v>
      </c>
      <c r="P191" s="38">
        <f t="shared" si="13"/>
        <v>0.571428571428571</v>
      </c>
      <c r="Q191" s="38">
        <f t="shared" si="14"/>
        <v>0.262366887638447</v>
      </c>
      <c r="R191" s="38">
        <f>(K:K-O:O)</f>
        <v>-0.0273</v>
      </c>
      <c r="S191" s="42"/>
      <c r="T191" s="16"/>
    </row>
    <row r="192" ht="18" customHeight="1" spans="1:20">
      <c r="A192" s="15">
        <v>189</v>
      </c>
      <c r="B192" s="15">
        <v>118758</v>
      </c>
      <c r="C192" s="16" t="s">
        <v>239</v>
      </c>
      <c r="D192" s="16" t="s">
        <v>227</v>
      </c>
      <c r="E192" s="17" t="s">
        <v>31</v>
      </c>
      <c r="F192" s="15">
        <v>8.18</v>
      </c>
      <c r="G192" s="15" t="s">
        <v>240</v>
      </c>
      <c r="H192" s="19">
        <v>42</v>
      </c>
      <c r="I192" s="19">
        <v>1616.94</v>
      </c>
      <c r="J192" s="32">
        <f t="shared" si="16"/>
        <v>433.016532</v>
      </c>
      <c r="K192" s="19" t="s">
        <v>318</v>
      </c>
      <c r="L192" s="33">
        <v>28</v>
      </c>
      <c r="M192" s="34">
        <v>1118.826875</v>
      </c>
      <c r="N192" s="34">
        <f t="shared" si="17"/>
        <v>345.3818563125</v>
      </c>
      <c r="O192" s="35" t="s">
        <v>242</v>
      </c>
      <c r="P192" s="36">
        <f t="shared" si="13"/>
        <v>0.5</v>
      </c>
      <c r="Q192" s="36">
        <f t="shared" si="14"/>
        <v>0.445210189467428</v>
      </c>
      <c r="R192" s="38">
        <f>(K:K-O:O)</f>
        <v>-0.0409</v>
      </c>
      <c r="S192" s="42">
        <f t="shared" si="18"/>
        <v>8.76346756875001</v>
      </c>
      <c r="T192" s="16"/>
    </row>
    <row r="193" ht="18" customHeight="1" spans="1:20">
      <c r="A193" s="15">
        <v>190</v>
      </c>
      <c r="B193" s="15">
        <v>118758</v>
      </c>
      <c r="C193" s="16" t="s">
        <v>239</v>
      </c>
      <c r="D193" s="16" t="s">
        <v>227</v>
      </c>
      <c r="E193" s="17" t="s">
        <v>31</v>
      </c>
      <c r="F193" s="15">
        <v>8.25</v>
      </c>
      <c r="G193" s="15" t="s">
        <v>240</v>
      </c>
      <c r="H193" s="19">
        <v>37</v>
      </c>
      <c r="I193" s="19">
        <v>1829.3</v>
      </c>
      <c r="J193" s="32">
        <f t="shared" si="16"/>
        <v>309.1517</v>
      </c>
      <c r="K193" s="19" t="s">
        <v>319</v>
      </c>
      <c r="L193" s="33">
        <v>28</v>
      </c>
      <c r="M193" s="34">
        <v>1118.826875</v>
      </c>
      <c r="N193" s="34">
        <f t="shared" si="17"/>
        <v>345.3818563125</v>
      </c>
      <c r="O193" s="35" t="s">
        <v>242</v>
      </c>
      <c r="P193" s="36">
        <f t="shared" si="13"/>
        <v>0.321428571428571</v>
      </c>
      <c r="Q193" s="36">
        <f t="shared" si="14"/>
        <v>0.635016141348946</v>
      </c>
      <c r="R193" s="38">
        <f>(K:K-O:O)</f>
        <v>-0.1397</v>
      </c>
      <c r="S193" s="42">
        <v>0</v>
      </c>
      <c r="T193" s="16"/>
    </row>
    <row r="194" ht="18" customHeight="1" spans="1:20">
      <c r="A194" s="15">
        <v>191</v>
      </c>
      <c r="B194" s="15">
        <v>119263</v>
      </c>
      <c r="C194" s="16" t="s">
        <v>320</v>
      </c>
      <c r="D194" s="16" t="s">
        <v>312</v>
      </c>
      <c r="E194" s="17" t="s">
        <v>31</v>
      </c>
      <c r="F194" s="18">
        <v>8.2</v>
      </c>
      <c r="G194" s="15" t="s">
        <v>321</v>
      </c>
      <c r="H194" s="19">
        <v>67</v>
      </c>
      <c r="I194" s="19">
        <v>1602.97</v>
      </c>
      <c r="J194" s="32">
        <f t="shared" si="16"/>
        <v>452.197837</v>
      </c>
      <c r="K194" s="19" t="s">
        <v>322</v>
      </c>
      <c r="L194" s="33">
        <v>42.1875</v>
      </c>
      <c r="M194" s="34">
        <v>1404.671875</v>
      </c>
      <c r="N194" s="34">
        <f t="shared" si="17"/>
        <v>389.5155109375</v>
      </c>
      <c r="O194" s="35" t="s">
        <v>323</v>
      </c>
      <c r="P194" s="38">
        <f t="shared" si="13"/>
        <v>0.588148148148148</v>
      </c>
      <c r="Q194" s="38">
        <f t="shared" si="14"/>
        <v>0.141170424587593</v>
      </c>
      <c r="R194" s="38">
        <f>(K:K-O:O)</f>
        <v>0.00480000000000003</v>
      </c>
      <c r="S194" s="42"/>
      <c r="T194" s="16"/>
    </row>
    <row r="195" ht="18" customHeight="1" spans="1:20">
      <c r="A195" s="15">
        <v>192</v>
      </c>
      <c r="B195" s="15">
        <v>118951</v>
      </c>
      <c r="C195" s="16" t="s">
        <v>311</v>
      </c>
      <c r="D195" s="16" t="s">
        <v>312</v>
      </c>
      <c r="E195" s="17" t="s">
        <v>31</v>
      </c>
      <c r="F195" s="23">
        <v>8.11</v>
      </c>
      <c r="G195" s="15" t="s">
        <v>313</v>
      </c>
      <c r="H195" s="19">
        <v>58</v>
      </c>
      <c r="I195" s="19">
        <v>1364.66</v>
      </c>
      <c r="J195" s="32">
        <f t="shared" si="16"/>
        <v>338.572146</v>
      </c>
      <c r="K195" s="19" t="s">
        <v>324</v>
      </c>
      <c r="L195" s="33">
        <v>55.75</v>
      </c>
      <c r="M195" s="34">
        <v>1947.37</v>
      </c>
      <c r="N195" s="34">
        <f t="shared" si="17"/>
        <v>597.647853</v>
      </c>
      <c r="O195" s="35" t="s">
        <v>314</v>
      </c>
      <c r="P195" s="38">
        <f>(H195-L195)/L195</f>
        <v>0.0403587443946188</v>
      </c>
      <c r="Q195" s="38">
        <f>(I195-M195)/M195</f>
        <v>-0.299229216841175</v>
      </c>
      <c r="R195" s="38">
        <f>(K:K-O:O)</f>
        <v>-0.0588</v>
      </c>
      <c r="S195" s="42"/>
      <c r="T195" s="16"/>
    </row>
    <row r="196" ht="18" customHeight="1" spans="1:20">
      <c r="A196" s="15">
        <v>193</v>
      </c>
      <c r="B196" s="15">
        <v>118951</v>
      </c>
      <c r="C196" s="16" t="s">
        <v>311</v>
      </c>
      <c r="D196" s="16" t="s">
        <v>312</v>
      </c>
      <c r="E196" s="17" t="s">
        <v>31</v>
      </c>
      <c r="F196" s="23">
        <v>8.18</v>
      </c>
      <c r="G196" s="15" t="s">
        <v>313</v>
      </c>
      <c r="H196" s="19">
        <v>53</v>
      </c>
      <c r="I196" s="19">
        <v>1824.79</v>
      </c>
      <c r="J196" s="32">
        <f t="shared" si="16"/>
        <v>304.374972</v>
      </c>
      <c r="K196" s="19" t="s">
        <v>325</v>
      </c>
      <c r="L196" s="33">
        <v>55.75</v>
      </c>
      <c r="M196" s="34">
        <v>1947.37</v>
      </c>
      <c r="N196" s="34">
        <f t="shared" si="17"/>
        <v>597.647853</v>
      </c>
      <c r="O196" s="35" t="s">
        <v>314</v>
      </c>
      <c r="P196" s="38">
        <f>(H196-L196)/L196</f>
        <v>-0.0493273542600897</v>
      </c>
      <c r="Q196" s="38">
        <f>(I196-M196)/M196</f>
        <v>-0.0629464354488361</v>
      </c>
      <c r="R196" s="38">
        <f>(K:K-O:O)</f>
        <v>-0.1401</v>
      </c>
      <c r="S196" s="42"/>
      <c r="T196" s="16"/>
    </row>
    <row r="197" ht="18" customHeight="1" spans="1:20">
      <c r="A197" s="15">
        <v>194</v>
      </c>
      <c r="B197" s="15">
        <v>115971</v>
      </c>
      <c r="C197" s="16" t="s">
        <v>219</v>
      </c>
      <c r="D197" s="16" t="s">
        <v>181</v>
      </c>
      <c r="E197" s="17" t="s">
        <v>31</v>
      </c>
      <c r="F197" s="15">
        <v>8.29</v>
      </c>
      <c r="G197" s="15" t="s">
        <v>220</v>
      </c>
      <c r="H197" s="19">
        <v>79</v>
      </c>
      <c r="I197" s="19">
        <v>4003.46</v>
      </c>
      <c r="J197" s="32">
        <f t="shared" ref="J197:J260" si="19">I197*K197</f>
        <v>998.462924</v>
      </c>
      <c r="K197" s="19" t="s">
        <v>326</v>
      </c>
      <c r="L197" s="33">
        <v>54.8125</v>
      </c>
      <c r="M197" s="34">
        <v>2921.599375</v>
      </c>
      <c r="N197" s="34">
        <f t="shared" ref="N197:N260" si="20">M197*O197</f>
        <v>896.0545283125</v>
      </c>
      <c r="O197" s="35" t="s">
        <v>222</v>
      </c>
      <c r="P197" s="38">
        <f t="shared" ref="P197:P255" si="21">(H197-L197)/L197</f>
        <v>0.441277080957811</v>
      </c>
      <c r="Q197" s="38">
        <f t="shared" ref="Q197:Q255" si="22">(I197-M197)/M197</f>
        <v>0.370297390620163</v>
      </c>
      <c r="R197" s="38">
        <f t="shared" ref="R197:R255" si="23">(K:K-O:O)</f>
        <v>-0.0573</v>
      </c>
      <c r="S197" s="42"/>
      <c r="T197" s="16"/>
    </row>
    <row r="198" ht="18" customHeight="1" spans="1:20">
      <c r="A198" s="15">
        <v>195</v>
      </c>
      <c r="B198" s="15">
        <v>118951</v>
      </c>
      <c r="C198" s="16" t="s">
        <v>311</v>
      </c>
      <c r="D198" s="16" t="s">
        <v>312</v>
      </c>
      <c r="E198" s="17" t="s">
        <v>31</v>
      </c>
      <c r="F198" s="15">
        <v>8.1</v>
      </c>
      <c r="G198" s="15" t="s">
        <v>313</v>
      </c>
      <c r="H198" s="19">
        <v>36</v>
      </c>
      <c r="I198" s="19">
        <v>1762.28</v>
      </c>
      <c r="J198" s="32">
        <f t="shared" si="19"/>
        <v>539.081452</v>
      </c>
      <c r="K198" s="19" t="s">
        <v>327</v>
      </c>
      <c r="L198" s="33">
        <v>55.75</v>
      </c>
      <c r="M198" s="34">
        <v>1947.37</v>
      </c>
      <c r="N198" s="34">
        <f t="shared" si="20"/>
        <v>597.647853</v>
      </c>
      <c r="O198" s="35" t="s">
        <v>314</v>
      </c>
      <c r="P198" s="38">
        <f t="shared" si="21"/>
        <v>-0.354260089686099</v>
      </c>
      <c r="Q198" s="38">
        <f t="shared" si="22"/>
        <v>-0.095046139151779</v>
      </c>
      <c r="R198" s="38">
        <f t="shared" si="23"/>
        <v>-0.001</v>
      </c>
      <c r="S198" s="42"/>
      <c r="T198" s="16"/>
    </row>
    <row r="199" ht="18" customHeight="1" spans="1:20">
      <c r="A199" s="15">
        <v>196</v>
      </c>
      <c r="B199" s="15">
        <v>118951</v>
      </c>
      <c r="C199" s="16" t="s">
        <v>311</v>
      </c>
      <c r="D199" s="16" t="s">
        <v>312</v>
      </c>
      <c r="E199" s="17" t="s">
        <v>31</v>
      </c>
      <c r="F199" s="15">
        <v>8.8</v>
      </c>
      <c r="G199" s="15" t="s">
        <v>313</v>
      </c>
      <c r="H199" s="19">
        <v>57</v>
      </c>
      <c r="I199" s="19">
        <v>2892.86</v>
      </c>
      <c r="J199" s="32">
        <f t="shared" si="19"/>
        <v>890.422308</v>
      </c>
      <c r="K199" s="19" t="s">
        <v>328</v>
      </c>
      <c r="L199" s="33">
        <v>55.75</v>
      </c>
      <c r="M199" s="34">
        <v>1947.37</v>
      </c>
      <c r="N199" s="34">
        <f t="shared" si="20"/>
        <v>597.647853</v>
      </c>
      <c r="O199" s="35" t="s">
        <v>314</v>
      </c>
      <c r="P199" s="36">
        <f t="shared" si="21"/>
        <v>0.0224215246636771</v>
      </c>
      <c r="Q199" s="36">
        <f t="shared" si="22"/>
        <v>0.485521498225812</v>
      </c>
      <c r="R199" s="38">
        <f t="shared" si="23"/>
        <v>0.000900000000000012</v>
      </c>
      <c r="S199" s="42">
        <f>(J199-N199)*0.1</f>
        <v>29.2774455</v>
      </c>
      <c r="T199" s="16"/>
    </row>
    <row r="200" ht="18" customHeight="1" spans="1:20">
      <c r="A200" s="15">
        <v>197</v>
      </c>
      <c r="B200" s="15">
        <v>118951</v>
      </c>
      <c r="C200" s="16" t="s">
        <v>311</v>
      </c>
      <c r="D200" s="16" t="s">
        <v>312</v>
      </c>
      <c r="E200" s="17" t="s">
        <v>31</v>
      </c>
      <c r="F200" s="15">
        <v>8.15</v>
      </c>
      <c r="G200" s="15" t="s">
        <v>313</v>
      </c>
      <c r="H200" s="19">
        <v>46</v>
      </c>
      <c r="I200" s="19">
        <v>2220.37</v>
      </c>
      <c r="J200" s="32">
        <f t="shared" si="19"/>
        <v>474.715106</v>
      </c>
      <c r="K200" s="19" t="s">
        <v>329</v>
      </c>
      <c r="L200" s="33">
        <v>55.75</v>
      </c>
      <c r="M200" s="34">
        <v>1947.37</v>
      </c>
      <c r="N200" s="34">
        <f t="shared" si="20"/>
        <v>597.647853</v>
      </c>
      <c r="O200" s="35" t="s">
        <v>314</v>
      </c>
      <c r="P200" s="38">
        <f t="shared" si="21"/>
        <v>-0.174887892376682</v>
      </c>
      <c r="Q200" s="38">
        <f t="shared" si="22"/>
        <v>0.140189075522371</v>
      </c>
      <c r="R200" s="38">
        <f t="shared" si="23"/>
        <v>-0.0931</v>
      </c>
      <c r="S200" s="42"/>
      <c r="T200" s="16"/>
    </row>
    <row r="201" ht="18" customHeight="1" spans="1:20">
      <c r="A201" s="15">
        <v>198</v>
      </c>
      <c r="B201" s="15">
        <v>118951</v>
      </c>
      <c r="C201" s="16" t="s">
        <v>311</v>
      </c>
      <c r="D201" s="16" t="s">
        <v>312</v>
      </c>
      <c r="E201" s="17" t="s">
        <v>31</v>
      </c>
      <c r="F201" s="15">
        <v>8.22</v>
      </c>
      <c r="G201" s="15" t="s">
        <v>313</v>
      </c>
      <c r="H201" s="19">
        <v>43</v>
      </c>
      <c r="I201" s="19">
        <v>2840.12</v>
      </c>
      <c r="J201" s="32">
        <f t="shared" si="19"/>
        <v>749.507668</v>
      </c>
      <c r="K201" s="19" t="s">
        <v>330</v>
      </c>
      <c r="L201" s="33">
        <v>55.75</v>
      </c>
      <c r="M201" s="34">
        <v>1947.37</v>
      </c>
      <c r="N201" s="34">
        <f t="shared" si="20"/>
        <v>597.647853</v>
      </c>
      <c r="O201" s="35" t="s">
        <v>314</v>
      </c>
      <c r="P201" s="38">
        <f t="shared" si="21"/>
        <v>-0.228699551569507</v>
      </c>
      <c r="Q201" s="36">
        <f t="shared" si="22"/>
        <v>0.45843881748204</v>
      </c>
      <c r="R201" s="38">
        <f t="shared" si="23"/>
        <v>-0.043</v>
      </c>
      <c r="S201" s="42">
        <v>0</v>
      </c>
      <c r="T201" s="16" t="s">
        <v>92</v>
      </c>
    </row>
    <row r="202" ht="18" customHeight="1" spans="1:20">
      <c r="A202" s="15">
        <v>199</v>
      </c>
      <c r="B202" s="15">
        <v>119262</v>
      </c>
      <c r="C202" s="16" t="s">
        <v>331</v>
      </c>
      <c r="D202" s="16" t="s">
        <v>312</v>
      </c>
      <c r="E202" s="17" t="s">
        <v>31</v>
      </c>
      <c r="F202" s="15">
        <v>8.4</v>
      </c>
      <c r="G202" s="15" t="s">
        <v>332</v>
      </c>
      <c r="H202" s="19">
        <v>40</v>
      </c>
      <c r="I202" s="19">
        <v>1150.9</v>
      </c>
      <c r="J202" s="32">
        <f t="shared" si="19"/>
        <v>210.95997</v>
      </c>
      <c r="K202" s="19" t="s">
        <v>333</v>
      </c>
      <c r="L202" s="33">
        <v>32.125</v>
      </c>
      <c r="M202" s="34">
        <v>1069.855625</v>
      </c>
      <c r="N202" s="34">
        <f t="shared" si="20"/>
        <v>378.1939634375</v>
      </c>
      <c r="O202" s="35" t="s">
        <v>304</v>
      </c>
      <c r="P202" s="38">
        <f t="shared" si="21"/>
        <v>0.245136186770428</v>
      </c>
      <c r="Q202" s="38">
        <f t="shared" si="22"/>
        <v>0.0757526278370506</v>
      </c>
      <c r="R202" s="38">
        <f t="shared" si="23"/>
        <v>-0.1702</v>
      </c>
      <c r="S202" s="42"/>
      <c r="T202" s="16"/>
    </row>
    <row r="203" ht="18" customHeight="1" spans="1:20">
      <c r="A203" s="15">
        <v>200</v>
      </c>
      <c r="B203" s="15">
        <v>119262</v>
      </c>
      <c r="C203" s="16" t="s">
        <v>331</v>
      </c>
      <c r="D203" s="16" t="s">
        <v>312</v>
      </c>
      <c r="E203" s="17" t="s">
        <v>31</v>
      </c>
      <c r="F203" s="23">
        <v>8.11</v>
      </c>
      <c r="G203" s="15" t="s">
        <v>332</v>
      </c>
      <c r="H203" s="19">
        <v>41</v>
      </c>
      <c r="I203" s="19">
        <v>1086.25</v>
      </c>
      <c r="J203" s="32">
        <f t="shared" si="19"/>
        <v>369.433625</v>
      </c>
      <c r="K203" s="19" t="s">
        <v>334</v>
      </c>
      <c r="L203" s="33">
        <v>32.125</v>
      </c>
      <c r="M203" s="34">
        <v>1069.855625</v>
      </c>
      <c r="N203" s="34">
        <f t="shared" si="20"/>
        <v>378.1939634375</v>
      </c>
      <c r="O203" s="35" t="s">
        <v>304</v>
      </c>
      <c r="P203" s="38">
        <f t="shared" si="21"/>
        <v>0.276264591439689</v>
      </c>
      <c r="Q203" s="38">
        <f t="shared" si="22"/>
        <v>0.0153239134486021</v>
      </c>
      <c r="R203" s="38">
        <f t="shared" si="23"/>
        <v>-0.0134000000000001</v>
      </c>
      <c r="S203" s="42"/>
      <c r="T203" s="16"/>
    </row>
    <row r="204" ht="18" customHeight="1" spans="1:20">
      <c r="A204" s="15">
        <v>201</v>
      </c>
      <c r="B204" s="15">
        <v>119262</v>
      </c>
      <c r="C204" s="16" t="s">
        <v>331</v>
      </c>
      <c r="D204" s="16" t="s">
        <v>312</v>
      </c>
      <c r="E204" s="17" t="s">
        <v>31</v>
      </c>
      <c r="F204" s="23">
        <v>8.18</v>
      </c>
      <c r="G204" s="15" t="s">
        <v>332</v>
      </c>
      <c r="H204" s="19">
        <v>32</v>
      </c>
      <c r="I204" s="19">
        <v>849.21</v>
      </c>
      <c r="J204" s="32">
        <f t="shared" si="19"/>
        <v>289.410768</v>
      </c>
      <c r="K204" s="19" t="s">
        <v>335</v>
      </c>
      <c r="L204" s="33">
        <v>32.125</v>
      </c>
      <c r="M204" s="34">
        <v>1069.855625</v>
      </c>
      <c r="N204" s="34">
        <f t="shared" si="20"/>
        <v>378.1939634375</v>
      </c>
      <c r="O204" s="35" t="s">
        <v>304</v>
      </c>
      <c r="P204" s="38">
        <f t="shared" si="21"/>
        <v>-0.00389105058365759</v>
      </c>
      <c r="Q204" s="38">
        <f t="shared" si="22"/>
        <v>-0.206238692253452</v>
      </c>
      <c r="R204" s="38">
        <f t="shared" si="23"/>
        <v>-0.0127</v>
      </c>
      <c r="S204" s="42"/>
      <c r="T204" s="16"/>
    </row>
    <row r="205" ht="18" customHeight="1" spans="1:20">
      <c r="A205" s="15">
        <v>202</v>
      </c>
      <c r="B205" s="15">
        <v>119262</v>
      </c>
      <c r="C205" s="16" t="s">
        <v>331</v>
      </c>
      <c r="D205" s="16" t="s">
        <v>312</v>
      </c>
      <c r="E205" s="17" t="s">
        <v>31</v>
      </c>
      <c r="F205" s="23">
        <v>8.25</v>
      </c>
      <c r="G205" s="15" t="s">
        <v>332</v>
      </c>
      <c r="H205" s="19">
        <v>36</v>
      </c>
      <c r="I205" s="19">
        <v>896.96</v>
      </c>
      <c r="J205" s="32">
        <f t="shared" si="19"/>
        <v>346.136864</v>
      </c>
      <c r="K205" s="19" t="s">
        <v>336</v>
      </c>
      <c r="L205" s="33">
        <v>32.125</v>
      </c>
      <c r="M205" s="34">
        <v>1069.855625</v>
      </c>
      <c r="N205" s="34">
        <f t="shared" si="20"/>
        <v>378.1939634375</v>
      </c>
      <c r="O205" s="35" t="s">
        <v>304</v>
      </c>
      <c r="P205" s="38">
        <f t="shared" si="21"/>
        <v>0.120622568093385</v>
      </c>
      <c r="Q205" s="38">
        <f t="shared" si="22"/>
        <v>-0.161606501811868</v>
      </c>
      <c r="R205" s="38">
        <f t="shared" si="23"/>
        <v>0.0324</v>
      </c>
      <c r="S205" s="42"/>
      <c r="T205" s="16"/>
    </row>
    <row r="206" ht="18" customHeight="1" spans="1:20">
      <c r="A206" s="15">
        <v>203</v>
      </c>
      <c r="B206" s="15">
        <v>118951</v>
      </c>
      <c r="C206" s="16" t="s">
        <v>311</v>
      </c>
      <c r="D206" s="16" t="s">
        <v>312</v>
      </c>
      <c r="E206" s="17" t="s">
        <v>31</v>
      </c>
      <c r="F206" s="15">
        <v>8.29</v>
      </c>
      <c r="G206" s="15" t="s">
        <v>313</v>
      </c>
      <c r="H206" s="19">
        <v>54</v>
      </c>
      <c r="I206" s="19">
        <v>1360.77</v>
      </c>
      <c r="J206" s="32">
        <f t="shared" si="19"/>
        <v>386.186526</v>
      </c>
      <c r="K206" s="19" t="s">
        <v>265</v>
      </c>
      <c r="L206" s="33">
        <v>55.75</v>
      </c>
      <c r="M206" s="34">
        <v>1947.37</v>
      </c>
      <c r="N206" s="34">
        <f t="shared" si="20"/>
        <v>597.647853</v>
      </c>
      <c r="O206" s="35" t="s">
        <v>314</v>
      </c>
      <c r="P206" s="38">
        <f t="shared" si="21"/>
        <v>-0.031390134529148</v>
      </c>
      <c r="Q206" s="38">
        <f t="shared" si="22"/>
        <v>-0.301226782789095</v>
      </c>
      <c r="R206" s="38">
        <f t="shared" si="23"/>
        <v>-0.0231</v>
      </c>
      <c r="S206" s="42"/>
      <c r="T206" s="16"/>
    </row>
    <row r="207" ht="18" customHeight="1" spans="1:20">
      <c r="A207" s="15">
        <v>204</v>
      </c>
      <c r="B207" s="15">
        <v>119262</v>
      </c>
      <c r="C207" s="16" t="s">
        <v>331</v>
      </c>
      <c r="D207" s="16" t="s">
        <v>312</v>
      </c>
      <c r="E207" s="17" t="s">
        <v>31</v>
      </c>
      <c r="F207" s="15">
        <v>8.1</v>
      </c>
      <c r="G207" s="15" t="s">
        <v>332</v>
      </c>
      <c r="H207" s="19">
        <v>50</v>
      </c>
      <c r="I207" s="19">
        <v>1340.21</v>
      </c>
      <c r="J207" s="32">
        <f t="shared" si="19"/>
        <v>421.362024</v>
      </c>
      <c r="K207" s="19" t="s">
        <v>337</v>
      </c>
      <c r="L207" s="33">
        <v>32.125</v>
      </c>
      <c r="M207" s="34">
        <v>1069.855625</v>
      </c>
      <c r="N207" s="34">
        <f t="shared" si="20"/>
        <v>378.1939634375</v>
      </c>
      <c r="O207" s="35" t="s">
        <v>304</v>
      </c>
      <c r="P207" s="38">
        <f t="shared" si="21"/>
        <v>0.556420233463035</v>
      </c>
      <c r="Q207" s="38">
        <f t="shared" si="22"/>
        <v>0.252701737208701</v>
      </c>
      <c r="R207" s="38">
        <f t="shared" si="23"/>
        <v>-0.0391</v>
      </c>
      <c r="S207" s="42"/>
      <c r="T207" s="16"/>
    </row>
    <row r="208" ht="18" customHeight="1" spans="1:20">
      <c r="A208" s="15">
        <v>205</v>
      </c>
      <c r="B208" s="15">
        <v>119262</v>
      </c>
      <c r="C208" s="16" t="s">
        <v>331</v>
      </c>
      <c r="D208" s="16" t="s">
        <v>312</v>
      </c>
      <c r="E208" s="17" t="s">
        <v>31</v>
      </c>
      <c r="F208" s="15">
        <v>8.13</v>
      </c>
      <c r="G208" s="15" t="s">
        <v>332</v>
      </c>
      <c r="H208" s="19">
        <v>42</v>
      </c>
      <c r="I208" s="19">
        <v>1320.35</v>
      </c>
      <c r="J208" s="32">
        <f t="shared" si="19"/>
        <v>431.22631</v>
      </c>
      <c r="K208" s="19" t="s">
        <v>338</v>
      </c>
      <c r="L208" s="33">
        <v>32.125</v>
      </c>
      <c r="M208" s="34">
        <v>1069.855625</v>
      </c>
      <c r="N208" s="34">
        <f t="shared" si="20"/>
        <v>378.1939634375</v>
      </c>
      <c r="O208" s="35" t="s">
        <v>304</v>
      </c>
      <c r="P208" s="38">
        <f t="shared" si="21"/>
        <v>0.307392996108949</v>
      </c>
      <c r="Q208" s="38">
        <f t="shared" si="22"/>
        <v>0.234138484807237</v>
      </c>
      <c r="R208" s="38">
        <f t="shared" si="23"/>
        <v>-0.0269000000000001</v>
      </c>
      <c r="S208" s="42"/>
      <c r="T208" s="16"/>
    </row>
    <row r="209" ht="18" customHeight="1" spans="1:20">
      <c r="A209" s="15">
        <v>206</v>
      </c>
      <c r="B209" s="15">
        <v>119262</v>
      </c>
      <c r="C209" s="16" t="s">
        <v>331</v>
      </c>
      <c r="D209" s="16" t="s">
        <v>312</v>
      </c>
      <c r="E209" s="17" t="s">
        <v>31</v>
      </c>
      <c r="F209" s="15">
        <v>8.15</v>
      </c>
      <c r="G209" s="15" t="s">
        <v>332</v>
      </c>
      <c r="H209" s="19">
        <v>56</v>
      </c>
      <c r="I209" s="19">
        <v>1378.42</v>
      </c>
      <c r="J209" s="32">
        <f t="shared" si="19"/>
        <v>496.92041</v>
      </c>
      <c r="K209" s="19" t="s">
        <v>339</v>
      </c>
      <c r="L209" s="33">
        <v>32.125</v>
      </c>
      <c r="M209" s="34">
        <v>1069.855625</v>
      </c>
      <c r="N209" s="34">
        <f t="shared" si="20"/>
        <v>378.1939634375</v>
      </c>
      <c r="O209" s="35" t="s">
        <v>304</v>
      </c>
      <c r="P209" s="38">
        <f t="shared" si="21"/>
        <v>0.743190661478599</v>
      </c>
      <c r="Q209" s="38">
        <f t="shared" si="22"/>
        <v>0.288416836617558</v>
      </c>
      <c r="R209" s="38">
        <f t="shared" si="23"/>
        <v>0.00699999999999995</v>
      </c>
      <c r="S209" s="42"/>
      <c r="T209" s="16"/>
    </row>
    <row r="210" ht="18" customHeight="1" spans="1:20">
      <c r="A210" s="15">
        <v>207</v>
      </c>
      <c r="B210" s="15">
        <v>119262</v>
      </c>
      <c r="C210" s="16" t="s">
        <v>331</v>
      </c>
      <c r="D210" s="16" t="s">
        <v>312</v>
      </c>
      <c r="E210" s="17" t="s">
        <v>31</v>
      </c>
      <c r="F210" s="15">
        <v>8.22</v>
      </c>
      <c r="G210" s="15" t="s">
        <v>332</v>
      </c>
      <c r="H210" s="19">
        <v>43</v>
      </c>
      <c r="I210" s="19">
        <v>875.71</v>
      </c>
      <c r="J210" s="32">
        <f t="shared" si="19"/>
        <v>382.334986</v>
      </c>
      <c r="K210" s="19" t="s">
        <v>340</v>
      </c>
      <c r="L210" s="33">
        <v>32.125</v>
      </c>
      <c r="M210" s="34">
        <v>1069.855625</v>
      </c>
      <c r="N210" s="34">
        <f t="shared" si="20"/>
        <v>378.1939634375</v>
      </c>
      <c r="O210" s="35" t="s">
        <v>304</v>
      </c>
      <c r="P210" s="38">
        <f t="shared" si="21"/>
        <v>0.33852140077821</v>
      </c>
      <c r="Q210" s="38">
        <f t="shared" si="22"/>
        <v>-0.181468994940322</v>
      </c>
      <c r="R210" s="38">
        <f t="shared" si="23"/>
        <v>0.0831</v>
      </c>
      <c r="S210" s="42"/>
      <c r="T210" s="16"/>
    </row>
    <row r="211" ht="18" customHeight="1" spans="1:20">
      <c r="A211" s="15">
        <v>208</v>
      </c>
      <c r="B211" s="15">
        <v>709</v>
      </c>
      <c r="C211" s="16" t="s">
        <v>341</v>
      </c>
      <c r="D211" s="16" t="s">
        <v>312</v>
      </c>
      <c r="E211" s="17" t="s">
        <v>26</v>
      </c>
      <c r="F211" s="15">
        <v>8.4</v>
      </c>
      <c r="G211" s="15" t="s">
        <v>27</v>
      </c>
      <c r="H211" s="19">
        <v>98</v>
      </c>
      <c r="I211" s="19">
        <v>5274.56</v>
      </c>
      <c r="J211" s="32">
        <f t="shared" si="19"/>
        <v>1595.5544</v>
      </c>
      <c r="K211" s="19" t="s">
        <v>342</v>
      </c>
      <c r="L211" s="33">
        <v>96.3125</v>
      </c>
      <c r="M211" s="34">
        <v>6680.91375</v>
      </c>
      <c r="N211" s="34">
        <f t="shared" si="20"/>
        <v>1952.16299775</v>
      </c>
      <c r="O211" s="35" t="s">
        <v>343</v>
      </c>
      <c r="P211" s="38">
        <f t="shared" si="21"/>
        <v>0.0175210902011681</v>
      </c>
      <c r="Q211" s="38">
        <f t="shared" si="22"/>
        <v>-0.210503203996609</v>
      </c>
      <c r="R211" s="38">
        <f t="shared" si="23"/>
        <v>0.0103</v>
      </c>
      <c r="S211" s="15"/>
      <c r="T211" s="16"/>
    </row>
    <row r="212" ht="18" customHeight="1" spans="1:20">
      <c r="A212" s="15">
        <v>209</v>
      </c>
      <c r="B212" s="15">
        <v>740</v>
      </c>
      <c r="C212" s="16" t="s">
        <v>305</v>
      </c>
      <c r="D212" s="16" t="s">
        <v>227</v>
      </c>
      <c r="E212" s="17" t="s">
        <v>31</v>
      </c>
      <c r="F212" s="23">
        <v>8.14</v>
      </c>
      <c r="G212" s="15" t="s">
        <v>306</v>
      </c>
      <c r="H212" s="19">
        <v>69</v>
      </c>
      <c r="I212" s="19">
        <v>2920.91</v>
      </c>
      <c r="J212" s="32">
        <f t="shared" si="19"/>
        <v>1033.125867</v>
      </c>
      <c r="K212" s="19" t="s">
        <v>344</v>
      </c>
      <c r="L212" s="33">
        <v>60.375</v>
      </c>
      <c r="M212" s="34">
        <v>3508.559375</v>
      </c>
      <c r="N212" s="34">
        <f t="shared" si="20"/>
        <v>1258.5202478125</v>
      </c>
      <c r="O212" s="35" t="s">
        <v>308</v>
      </c>
      <c r="P212" s="38">
        <f t="shared" si="21"/>
        <v>0.142857142857143</v>
      </c>
      <c r="Q212" s="38">
        <f t="shared" si="22"/>
        <v>-0.167490218118369</v>
      </c>
      <c r="R212" s="38">
        <f t="shared" si="23"/>
        <v>-0.005</v>
      </c>
      <c r="S212" s="42"/>
      <c r="T212" s="16"/>
    </row>
    <row r="213" ht="18" customHeight="1" spans="1:20">
      <c r="A213" s="15">
        <v>210</v>
      </c>
      <c r="B213" s="15">
        <v>740</v>
      </c>
      <c r="C213" s="16" t="s">
        <v>305</v>
      </c>
      <c r="D213" s="16" t="s">
        <v>227</v>
      </c>
      <c r="E213" s="17" t="s">
        <v>31</v>
      </c>
      <c r="F213" s="23">
        <v>8.21</v>
      </c>
      <c r="G213" s="15" t="s">
        <v>306</v>
      </c>
      <c r="H213" s="19">
        <v>78</v>
      </c>
      <c r="I213" s="19">
        <v>5113.28</v>
      </c>
      <c r="J213" s="32">
        <f t="shared" si="19"/>
        <v>1473.135968</v>
      </c>
      <c r="K213" s="19" t="s">
        <v>345</v>
      </c>
      <c r="L213" s="33">
        <v>60.375</v>
      </c>
      <c r="M213" s="34">
        <v>3508.559375</v>
      </c>
      <c r="N213" s="34">
        <f t="shared" si="20"/>
        <v>1258.5202478125</v>
      </c>
      <c r="O213" s="35" t="s">
        <v>308</v>
      </c>
      <c r="P213" s="36">
        <f t="shared" si="21"/>
        <v>0.291925465838509</v>
      </c>
      <c r="Q213" s="36">
        <f t="shared" si="22"/>
        <v>0.45737308492891</v>
      </c>
      <c r="R213" s="38">
        <f t="shared" si="23"/>
        <v>-0.0706</v>
      </c>
      <c r="S213" s="42">
        <v>0</v>
      </c>
      <c r="T213" s="16" t="s">
        <v>92</v>
      </c>
    </row>
    <row r="214" ht="18" customHeight="1" spans="1:20">
      <c r="A214" s="15">
        <v>211</v>
      </c>
      <c r="B214" s="15">
        <v>740</v>
      </c>
      <c r="C214" s="16" t="s">
        <v>305</v>
      </c>
      <c r="D214" s="16" t="s">
        <v>227</v>
      </c>
      <c r="E214" s="17" t="s">
        <v>31</v>
      </c>
      <c r="F214" s="23">
        <v>8.28</v>
      </c>
      <c r="G214" s="15" t="s">
        <v>306</v>
      </c>
      <c r="H214" s="19">
        <v>56</v>
      </c>
      <c r="I214" s="19">
        <v>4583.39</v>
      </c>
      <c r="J214" s="32">
        <f t="shared" si="19"/>
        <v>1425.43429</v>
      </c>
      <c r="K214" s="19" t="s">
        <v>346</v>
      </c>
      <c r="L214" s="33">
        <v>60.375</v>
      </c>
      <c r="M214" s="34">
        <v>3508.559375</v>
      </c>
      <c r="N214" s="34">
        <f t="shared" si="20"/>
        <v>1258.5202478125</v>
      </c>
      <c r="O214" s="35" t="s">
        <v>308</v>
      </c>
      <c r="P214" s="38">
        <f t="shared" si="21"/>
        <v>-0.072463768115942</v>
      </c>
      <c r="Q214" s="38">
        <f t="shared" si="22"/>
        <v>0.306345285948025</v>
      </c>
      <c r="R214" s="38">
        <f t="shared" si="23"/>
        <v>-0.0477</v>
      </c>
      <c r="S214" s="42"/>
      <c r="T214" s="16"/>
    </row>
    <row r="215" ht="18" customHeight="1" spans="1:20">
      <c r="A215" s="15">
        <v>212</v>
      </c>
      <c r="B215" s="15">
        <v>103199</v>
      </c>
      <c r="C215" s="16" t="s">
        <v>347</v>
      </c>
      <c r="D215" s="16" t="s">
        <v>312</v>
      </c>
      <c r="E215" s="17" t="s">
        <v>31</v>
      </c>
      <c r="F215" s="23">
        <v>8.7</v>
      </c>
      <c r="G215" s="15" t="s">
        <v>348</v>
      </c>
      <c r="H215" s="19">
        <v>121</v>
      </c>
      <c r="I215" s="19">
        <v>4256.92</v>
      </c>
      <c r="J215" s="32">
        <f t="shared" si="19"/>
        <v>1434.58204</v>
      </c>
      <c r="K215" s="19" t="s">
        <v>349</v>
      </c>
      <c r="L215" s="33">
        <v>85.4375</v>
      </c>
      <c r="M215" s="34">
        <v>3828.594375</v>
      </c>
      <c r="N215" s="34">
        <f t="shared" si="20"/>
        <v>1276.8362240625</v>
      </c>
      <c r="O215" s="35" t="s">
        <v>350</v>
      </c>
      <c r="P215" s="38">
        <f t="shared" si="21"/>
        <v>0.416239941477688</v>
      </c>
      <c r="Q215" s="38">
        <f t="shared" si="22"/>
        <v>0.111875425560066</v>
      </c>
      <c r="R215" s="38">
        <f t="shared" si="23"/>
        <v>0.0035</v>
      </c>
      <c r="S215" s="42"/>
      <c r="T215" s="16"/>
    </row>
    <row r="216" ht="18" customHeight="1" spans="1:20">
      <c r="A216" s="15">
        <v>213</v>
      </c>
      <c r="B216" s="15">
        <v>103199</v>
      </c>
      <c r="C216" s="16" t="s">
        <v>347</v>
      </c>
      <c r="D216" s="16" t="s">
        <v>312</v>
      </c>
      <c r="E216" s="17" t="s">
        <v>31</v>
      </c>
      <c r="F216" s="23">
        <v>8.14</v>
      </c>
      <c r="G216" s="15" t="s">
        <v>348</v>
      </c>
      <c r="H216" s="19">
        <v>94</v>
      </c>
      <c r="I216" s="19">
        <v>4447.63</v>
      </c>
      <c r="J216" s="32">
        <f t="shared" si="19"/>
        <v>1440.142594</v>
      </c>
      <c r="K216" s="19" t="s">
        <v>351</v>
      </c>
      <c r="L216" s="33">
        <v>85.4375</v>
      </c>
      <c r="M216" s="34">
        <v>3828.594375</v>
      </c>
      <c r="N216" s="34">
        <f t="shared" si="20"/>
        <v>1276.8362240625</v>
      </c>
      <c r="O216" s="35" t="s">
        <v>350</v>
      </c>
      <c r="P216" s="38">
        <f t="shared" si="21"/>
        <v>0.100219458668617</v>
      </c>
      <c r="Q216" s="38">
        <f t="shared" si="22"/>
        <v>0.161687440446078</v>
      </c>
      <c r="R216" s="38">
        <f t="shared" si="23"/>
        <v>-0.00969999999999999</v>
      </c>
      <c r="S216" s="42"/>
      <c r="T216" s="16"/>
    </row>
    <row r="217" ht="18" customHeight="1" spans="1:20">
      <c r="A217" s="15">
        <v>214</v>
      </c>
      <c r="B217" s="15">
        <v>103199</v>
      </c>
      <c r="C217" s="16" t="s">
        <v>347</v>
      </c>
      <c r="D217" s="16" t="s">
        <v>312</v>
      </c>
      <c r="E217" s="17" t="s">
        <v>31</v>
      </c>
      <c r="F217" s="23">
        <v>8.21</v>
      </c>
      <c r="G217" s="15" t="s">
        <v>348</v>
      </c>
      <c r="H217" s="19">
        <v>77</v>
      </c>
      <c r="I217" s="19">
        <v>3812.72</v>
      </c>
      <c r="J217" s="32">
        <f t="shared" si="19"/>
        <v>921.915696</v>
      </c>
      <c r="K217" s="19" t="s">
        <v>352</v>
      </c>
      <c r="L217" s="33">
        <v>85.4375</v>
      </c>
      <c r="M217" s="34">
        <v>3828.594375</v>
      </c>
      <c r="N217" s="34">
        <f t="shared" si="20"/>
        <v>1276.8362240625</v>
      </c>
      <c r="O217" s="35" t="s">
        <v>350</v>
      </c>
      <c r="P217" s="38">
        <f t="shared" si="21"/>
        <v>-0.0987564008778347</v>
      </c>
      <c r="Q217" s="38">
        <f t="shared" si="22"/>
        <v>-0.00414626712708377</v>
      </c>
      <c r="R217" s="38">
        <f t="shared" si="23"/>
        <v>-0.0917</v>
      </c>
      <c r="S217" s="42"/>
      <c r="T217" s="16"/>
    </row>
    <row r="218" ht="18" customHeight="1" spans="1:20">
      <c r="A218" s="15">
        <v>215</v>
      </c>
      <c r="B218" s="15">
        <v>103199</v>
      </c>
      <c r="C218" s="16" t="s">
        <v>347</v>
      </c>
      <c r="D218" s="16" t="s">
        <v>312</v>
      </c>
      <c r="E218" s="17" t="s">
        <v>31</v>
      </c>
      <c r="F218" s="23">
        <v>8.28</v>
      </c>
      <c r="G218" s="15" t="s">
        <v>348</v>
      </c>
      <c r="H218" s="19">
        <v>87</v>
      </c>
      <c r="I218" s="19">
        <v>3082.33</v>
      </c>
      <c r="J218" s="32">
        <f t="shared" si="19"/>
        <v>819.591547</v>
      </c>
      <c r="K218" s="19" t="s">
        <v>353</v>
      </c>
      <c r="L218" s="33">
        <v>85.4375</v>
      </c>
      <c r="M218" s="34">
        <v>3828.594375</v>
      </c>
      <c r="N218" s="34">
        <f t="shared" si="20"/>
        <v>1276.8362240625</v>
      </c>
      <c r="O218" s="35" t="s">
        <v>350</v>
      </c>
      <c r="P218" s="38">
        <f t="shared" si="21"/>
        <v>0.0182882223847842</v>
      </c>
      <c r="Q218" s="38">
        <f t="shared" si="22"/>
        <v>-0.194918631201301</v>
      </c>
      <c r="R218" s="38">
        <f t="shared" si="23"/>
        <v>-0.0676</v>
      </c>
      <c r="S218" s="42"/>
      <c r="T218" s="16"/>
    </row>
    <row r="219" ht="18" customHeight="1" spans="1:20">
      <c r="A219" s="15">
        <v>216</v>
      </c>
      <c r="B219" s="15">
        <v>578</v>
      </c>
      <c r="C219" s="16" t="s">
        <v>354</v>
      </c>
      <c r="D219" s="16" t="s">
        <v>312</v>
      </c>
      <c r="E219" s="17" t="s">
        <v>21</v>
      </c>
      <c r="F219" s="23">
        <v>8.7</v>
      </c>
      <c r="G219" s="15" t="s">
        <v>348</v>
      </c>
      <c r="H219" s="19">
        <v>101</v>
      </c>
      <c r="I219" s="19">
        <v>7268.52</v>
      </c>
      <c r="J219" s="32">
        <f t="shared" si="19"/>
        <v>2021.375412</v>
      </c>
      <c r="K219" s="19" t="s">
        <v>94</v>
      </c>
      <c r="L219" s="33">
        <v>102.5</v>
      </c>
      <c r="M219" s="34">
        <v>6708.62625</v>
      </c>
      <c r="N219" s="34">
        <f t="shared" si="20"/>
        <v>2345.335737</v>
      </c>
      <c r="O219" s="35" t="s">
        <v>355</v>
      </c>
      <c r="P219" s="38">
        <f t="shared" si="21"/>
        <v>-0.0146341463414634</v>
      </c>
      <c r="Q219" s="38">
        <f t="shared" si="22"/>
        <v>0.0834587781663944</v>
      </c>
      <c r="R219" s="38">
        <f t="shared" si="23"/>
        <v>-0.0715</v>
      </c>
      <c r="S219" s="42"/>
      <c r="T219" s="16"/>
    </row>
    <row r="220" ht="18" customHeight="1" spans="1:20">
      <c r="A220" s="15">
        <v>217</v>
      </c>
      <c r="B220" s="15">
        <v>119263</v>
      </c>
      <c r="C220" s="16" t="s">
        <v>320</v>
      </c>
      <c r="D220" s="16" t="s">
        <v>312</v>
      </c>
      <c r="E220" s="17" t="s">
        <v>31</v>
      </c>
      <c r="F220" s="18">
        <v>8.9</v>
      </c>
      <c r="G220" s="15" t="s">
        <v>321</v>
      </c>
      <c r="H220" s="19">
        <v>51</v>
      </c>
      <c r="I220" s="19">
        <v>1412.23</v>
      </c>
      <c r="J220" s="32">
        <f t="shared" si="19"/>
        <v>407.569578</v>
      </c>
      <c r="K220" s="19" t="s">
        <v>356</v>
      </c>
      <c r="L220" s="33">
        <v>42.1875</v>
      </c>
      <c r="M220" s="34">
        <v>1404.671875</v>
      </c>
      <c r="N220" s="34">
        <f t="shared" si="20"/>
        <v>389.5155109375</v>
      </c>
      <c r="O220" s="35" t="s">
        <v>323</v>
      </c>
      <c r="P220" s="38">
        <f t="shared" si="21"/>
        <v>0.208888888888889</v>
      </c>
      <c r="Q220" s="38">
        <f t="shared" si="22"/>
        <v>0.00538070501340394</v>
      </c>
      <c r="R220" s="38">
        <f t="shared" si="23"/>
        <v>0.0113</v>
      </c>
      <c r="S220" s="42"/>
      <c r="T220" s="16"/>
    </row>
    <row r="221" ht="18" customHeight="1" spans="1:20">
      <c r="A221" s="15">
        <v>218</v>
      </c>
      <c r="B221" s="15">
        <v>119263</v>
      </c>
      <c r="C221" s="16" t="s">
        <v>320</v>
      </c>
      <c r="D221" s="16" t="s">
        <v>312</v>
      </c>
      <c r="E221" s="17" t="s">
        <v>31</v>
      </c>
      <c r="F221" s="18">
        <v>8.16</v>
      </c>
      <c r="G221" s="15" t="s">
        <v>321</v>
      </c>
      <c r="H221" s="19">
        <v>51</v>
      </c>
      <c r="I221" s="19">
        <v>987.92</v>
      </c>
      <c r="J221" s="32">
        <f t="shared" si="19"/>
        <v>240.55852</v>
      </c>
      <c r="K221" s="19" t="s">
        <v>357</v>
      </c>
      <c r="L221" s="33">
        <v>42.1875</v>
      </c>
      <c r="M221" s="34">
        <v>1404.671875</v>
      </c>
      <c r="N221" s="34">
        <f t="shared" si="20"/>
        <v>389.5155109375</v>
      </c>
      <c r="O221" s="35" t="s">
        <v>323</v>
      </c>
      <c r="P221" s="38">
        <f t="shared" si="21"/>
        <v>0.208888888888889</v>
      </c>
      <c r="Q221" s="38">
        <f t="shared" si="22"/>
        <v>-0.296689840821366</v>
      </c>
      <c r="R221" s="38">
        <f t="shared" si="23"/>
        <v>-0.0338</v>
      </c>
      <c r="S221" s="42"/>
      <c r="T221" s="16"/>
    </row>
    <row r="222" ht="18" customHeight="1" spans="1:20">
      <c r="A222" s="15">
        <v>219</v>
      </c>
      <c r="B222" s="15">
        <v>119263</v>
      </c>
      <c r="C222" s="16" t="s">
        <v>320</v>
      </c>
      <c r="D222" s="16" t="s">
        <v>312</v>
      </c>
      <c r="E222" s="17" t="s">
        <v>31</v>
      </c>
      <c r="F222" s="18">
        <v>8.23</v>
      </c>
      <c r="G222" s="15" t="s">
        <v>321</v>
      </c>
      <c r="H222" s="19">
        <v>53</v>
      </c>
      <c r="I222" s="19">
        <v>2129.93</v>
      </c>
      <c r="J222" s="32">
        <f t="shared" si="19"/>
        <v>642.812874</v>
      </c>
      <c r="K222" s="19" t="s">
        <v>358</v>
      </c>
      <c r="L222" s="33">
        <v>42.1875</v>
      </c>
      <c r="M222" s="34">
        <v>1404.671875</v>
      </c>
      <c r="N222" s="34">
        <f t="shared" si="20"/>
        <v>389.5155109375</v>
      </c>
      <c r="O222" s="35" t="s">
        <v>323</v>
      </c>
      <c r="P222" s="36">
        <f t="shared" si="21"/>
        <v>0.256296296296296</v>
      </c>
      <c r="Q222" s="36">
        <f t="shared" si="22"/>
        <v>0.516318535245108</v>
      </c>
      <c r="R222" s="38">
        <f t="shared" si="23"/>
        <v>0.0245</v>
      </c>
      <c r="S222" s="42">
        <v>0</v>
      </c>
      <c r="T222" s="16" t="s">
        <v>92</v>
      </c>
    </row>
    <row r="223" ht="18" customHeight="1" spans="1:20">
      <c r="A223" s="15">
        <v>220</v>
      </c>
      <c r="B223" s="15">
        <v>119263</v>
      </c>
      <c r="C223" s="16" t="s">
        <v>320</v>
      </c>
      <c r="D223" s="16" t="s">
        <v>312</v>
      </c>
      <c r="E223" s="17" t="s">
        <v>31</v>
      </c>
      <c r="F223" s="24">
        <v>8.3</v>
      </c>
      <c r="G223" s="15" t="s">
        <v>321</v>
      </c>
      <c r="H223" s="19">
        <v>68</v>
      </c>
      <c r="I223" s="19">
        <v>2143.24</v>
      </c>
      <c r="J223" s="32">
        <f t="shared" si="19"/>
        <v>449.223104</v>
      </c>
      <c r="K223" s="19" t="s">
        <v>359</v>
      </c>
      <c r="L223" s="33">
        <v>42.1875</v>
      </c>
      <c r="M223" s="34">
        <v>1404.671875</v>
      </c>
      <c r="N223" s="34">
        <f t="shared" si="20"/>
        <v>389.5155109375</v>
      </c>
      <c r="O223" s="35" t="s">
        <v>323</v>
      </c>
      <c r="P223" s="36">
        <f t="shared" si="21"/>
        <v>0.611851851851852</v>
      </c>
      <c r="Q223" s="36">
        <f t="shared" si="22"/>
        <v>0.525794057775948</v>
      </c>
      <c r="R223" s="38">
        <f t="shared" si="23"/>
        <v>-0.0677</v>
      </c>
      <c r="S223" s="42">
        <f t="shared" ref="S222:S225" si="24">(J223-N223)*0.1</f>
        <v>5.97075930625</v>
      </c>
      <c r="T223" s="16"/>
    </row>
    <row r="224" ht="18" customHeight="1" spans="1:20">
      <c r="A224" s="15">
        <v>221</v>
      </c>
      <c r="B224" s="15">
        <v>119263</v>
      </c>
      <c r="C224" s="16" t="s">
        <v>320</v>
      </c>
      <c r="D224" s="16" t="s">
        <v>312</v>
      </c>
      <c r="E224" s="17" t="s">
        <v>31</v>
      </c>
      <c r="F224" s="15">
        <v>8.6</v>
      </c>
      <c r="G224" s="15" t="s">
        <v>321</v>
      </c>
      <c r="H224" s="19">
        <v>70</v>
      </c>
      <c r="I224" s="19">
        <v>1997</v>
      </c>
      <c r="J224" s="32">
        <f t="shared" si="19"/>
        <v>554.5669</v>
      </c>
      <c r="K224" s="19" t="s">
        <v>360</v>
      </c>
      <c r="L224" s="33">
        <v>42.1875</v>
      </c>
      <c r="M224" s="34">
        <v>1404.671875</v>
      </c>
      <c r="N224" s="34">
        <f t="shared" si="20"/>
        <v>389.5155109375</v>
      </c>
      <c r="O224" s="35" t="s">
        <v>323</v>
      </c>
      <c r="P224" s="36">
        <f t="shared" si="21"/>
        <v>0.659259259259259</v>
      </c>
      <c r="Q224" s="36">
        <f t="shared" si="22"/>
        <v>0.42168433464221</v>
      </c>
      <c r="R224" s="38">
        <f t="shared" si="23"/>
        <v>0.000400000000000011</v>
      </c>
      <c r="S224" s="42">
        <f t="shared" si="24"/>
        <v>16.50513890625</v>
      </c>
      <c r="T224" s="16"/>
    </row>
    <row r="225" ht="18" customHeight="1" spans="1:20">
      <c r="A225" s="15">
        <v>222</v>
      </c>
      <c r="B225" s="15">
        <v>119263</v>
      </c>
      <c r="C225" s="16" t="s">
        <v>320</v>
      </c>
      <c r="D225" s="16" t="s">
        <v>312</v>
      </c>
      <c r="E225" s="17" t="s">
        <v>31</v>
      </c>
      <c r="F225" s="15">
        <v>8.11</v>
      </c>
      <c r="G225" s="15" t="s">
        <v>321</v>
      </c>
      <c r="H225" s="19">
        <v>63</v>
      </c>
      <c r="I225" s="19">
        <v>2135.83</v>
      </c>
      <c r="J225" s="32">
        <f t="shared" si="19"/>
        <v>594.187906</v>
      </c>
      <c r="K225" s="37">
        <v>0.2782</v>
      </c>
      <c r="L225" s="33">
        <v>42.1875</v>
      </c>
      <c r="M225" s="34">
        <v>1404.671875</v>
      </c>
      <c r="N225" s="34">
        <f t="shared" si="20"/>
        <v>389.5155109375</v>
      </c>
      <c r="O225" s="35" t="s">
        <v>323</v>
      </c>
      <c r="P225" s="36">
        <f t="shared" si="21"/>
        <v>0.493333333333333</v>
      </c>
      <c r="Q225" s="36">
        <f t="shared" si="22"/>
        <v>0.520518804436089</v>
      </c>
      <c r="R225" s="38">
        <f t="shared" si="23"/>
        <v>0.000900000000000012</v>
      </c>
      <c r="S225" s="42">
        <f t="shared" si="24"/>
        <v>20.46723950625</v>
      </c>
      <c r="T225" s="16"/>
    </row>
    <row r="226" ht="18" customHeight="1" spans="1:20">
      <c r="A226" s="15">
        <v>223</v>
      </c>
      <c r="B226" s="15">
        <v>119263</v>
      </c>
      <c r="C226" s="16" t="s">
        <v>320</v>
      </c>
      <c r="D226" s="16" t="s">
        <v>312</v>
      </c>
      <c r="E226" s="17" t="s">
        <v>31</v>
      </c>
      <c r="F226" s="20">
        <v>8.2</v>
      </c>
      <c r="G226" s="15" t="s">
        <v>321</v>
      </c>
      <c r="H226" s="19">
        <v>52</v>
      </c>
      <c r="I226" s="19">
        <v>1059.58</v>
      </c>
      <c r="J226" s="32">
        <f t="shared" si="19"/>
        <v>217.425816</v>
      </c>
      <c r="K226" s="19" t="s">
        <v>361</v>
      </c>
      <c r="L226" s="33">
        <v>42.1875</v>
      </c>
      <c r="M226" s="34">
        <v>1404.671875</v>
      </c>
      <c r="N226" s="34">
        <f t="shared" si="20"/>
        <v>389.5155109375</v>
      </c>
      <c r="O226" s="35" t="s">
        <v>323</v>
      </c>
      <c r="P226" s="38">
        <f t="shared" si="21"/>
        <v>0.232592592592593</v>
      </c>
      <c r="Q226" s="38">
        <f t="shared" si="22"/>
        <v>-0.245674367901756</v>
      </c>
      <c r="R226" s="38">
        <f t="shared" si="23"/>
        <v>-0.0721</v>
      </c>
      <c r="S226" s="42"/>
      <c r="T226" s="16"/>
    </row>
    <row r="227" ht="18" customHeight="1" spans="1:20">
      <c r="A227" s="15">
        <v>224</v>
      </c>
      <c r="B227" s="15">
        <v>119263</v>
      </c>
      <c r="C227" s="16" t="s">
        <v>320</v>
      </c>
      <c r="D227" s="16" t="s">
        <v>312</v>
      </c>
      <c r="E227" s="17" t="s">
        <v>31</v>
      </c>
      <c r="F227" s="15">
        <v>8.27</v>
      </c>
      <c r="G227" s="15" t="s">
        <v>321</v>
      </c>
      <c r="H227" s="19">
        <v>48</v>
      </c>
      <c r="I227" s="19">
        <v>1742.47</v>
      </c>
      <c r="J227" s="32">
        <f t="shared" si="19"/>
        <v>407.912227</v>
      </c>
      <c r="K227" s="19" t="s">
        <v>362</v>
      </c>
      <c r="L227" s="33">
        <v>42.1875</v>
      </c>
      <c r="M227" s="34">
        <v>1404.671875</v>
      </c>
      <c r="N227" s="34">
        <f t="shared" si="20"/>
        <v>389.5155109375</v>
      </c>
      <c r="O227" s="35" t="s">
        <v>323</v>
      </c>
      <c r="P227" s="38">
        <f t="shared" si="21"/>
        <v>0.137777777777778</v>
      </c>
      <c r="Q227" s="38">
        <f t="shared" si="22"/>
        <v>0.24048187410316</v>
      </c>
      <c r="R227" s="38">
        <f t="shared" si="23"/>
        <v>-0.0432</v>
      </c>
      <c r="S227" s="42"/>
      <c r="T227" s="16"/>
    </row>
    <row r="228" ht="18" customHeight="1" spans="1:20">
      <c r="A228" s="15">
        <v>225</v>
      </c>
      <c r="B228" s="15">
        <v>113023</v>
      </c>
      <c r="C228" s="16" t="s">
        <v>363</v>
      </c>
      <c r="D228" s="16" t="s">
        <v>312</v>
      </c>
      <c r="E228" s="17" t="s">
        <v>31</v>
      </c>
      <c r="F228" s="18">
        <v>8.2</v>
      </c>
      <c r="G228" s="15" t="s">
        <v>364</v>
      </c>
      <c r="H228" s="19">
        <v>47</v>
      </c>
      <c r="I228" s="19">
        <v>1940.74</v>
      </c>
      <c r="J228" s="32">
        <f t="shared" si="19"/>
        <v>370.099118</v>
      </c>
      <c r="K228" s="19" t="s">
        <v>365</v>
      </c>
      <c r="L228" s="33">
        <v>16</v>
      </c>
      <c r="M228" s="34">
        <v>794.73625</v>
      </c>
      <c r="N228" s="34">
        <f t="shared" si="20"/>
        <v>178.577235375</v>
      </c>
      <c r="O228" s="35" t="s">
        <v>366</v>
      </c>
      <c r="P228" s="36">
        <f t="shared" si="21"/>
        <v>1.9375</v>
      </c>
      <c r="Q228" s="36">
        <f t="shared" si="22"/>
        <v>1.44199254784213</v>
      </c>
      <c r="R228" s="38">
        <f t="shared" si="23"/>
        <v>-0.034</v>
      </c>
      <c r="S228" s="42">
        <f>(J228-N228)*0.3</f>
        <v>57.4565647875</v>
      </c>
      <c r="T228" s="16"/>
    </row>
    <row r="229" ht="18" customHeight="1" spans="1:20">
      <c r="A229" s="15">
        <v>226</v>
      </c>
      <c r="B229" s="15">
        <v>578</v>
      </c>
      <c r="C229" s="16" t="s">
        <v>354</v>
      </c>
      <c r="D229" s="16" t="s">
        <v>312</v>
      </c>
      <c r="E229" s="17" t="s">
        <v>21</v>
      </c>
      <c r="F229" s="23">
        <v>8.14</v>
      </c>
      <c r="G229" s="15" t="s">
        <v>348</v>
      </c>
      <c r="H229" s="19">
        <v>102</v>
      </c>
      <c r="I229" s="19">
        <v>5923.92</v>
      </c>
      <c r="J229" s="32">
        <f t="shared" si="19"/>
        <v>1977.404496</v>
      </c>
      <c r="K229" s="19" t="s">
        <v>165</v>
      </c>
      <c r="L229" s="33">
        <v>102.5</v>
      </c>
      <c r="M229" s="34">
        <v>6708.62625</v>
      </c>
      <c r="N229" s="34">
        <f t="shared" si="20"/>
        <v>2345.335737</v>
      </c>
      <c r="O229" s="35" t="s">
        <v>355</v>
      </c>
      <c r="P229" s="38">
        <f t="shared" si="21"/>
        <v>-0.0048780487804878</v>
      </c>
      <c r="Q229" s="38">
        <f t="shared" si="22"/>
        <v>-0.116969737284142</v>
      </c>
      <c r="R229" s="38">
        <f t="shared" si="23"/>
        <v>-0.0158</v>
      </c>
      <c r="S229" s="42"/>
      <c r="T229" s="16"/>
    </row>
    <row r="230" ht="18" customHeight="1" spans="1:20">
      <c r="A230" s="15">
        <v>227</v>
      </c>
      <c r="B230" s="15">
        <v>578</v>
      </c>
      <c r="C230" s="16" t="s">
        <v>354</v>
      </c>
      <c r="D230" s="16" t="s">
        <v>312</v>
      </c>
      <c r="E230" s="17" t="s">
        <v>21</v>
      </c>
      <c r="F230" s="23">
        <v>8.21</v>
      </c>
      <c r="G230" s="15" t="s">
        <v>348</v>
      </c>
      <c r="H230" s="19">
        <v>120</v>
      </c>
      <c r="I230" s="19">
        <v>9360.54</v>
      </c>
      <c r="J230" s="32">
        <f t="shared" si="19"/>
        <v>2703.323952</v>
      </c>
      <c r="K230" s="19" t="s">
        <v>367</v>
      </c>
      <c r="L230" s="33">
        <v>102.5</v>
      </c>
      <c r="M230" s="34">
        <v>6708.62625</v>
      </c>
      <c r="N230" s="34">
        <f t="shared" si="20"/>
        <v>2345.335737</v>
      </c>
      <c r="O230" s="35" t="s">
        <v>355</v>
      </c>
      <c r="P230" s="36">
        <f t="shared" si="21"/>
        <v>0.170731707317073</v>
      </c>
      <c r="Q230" s="36">
        <f t="shared" si="22"/>
        <v>0.395299074829217</v>
      </c>
      <c r="R230" s="38">
        <f t="shared" si="23"/>
        <v>-0.0608</v>
      </c>
      <c r="S230" s="42">
        <v>0</v>
      </c>
      <c r="T230" s="16" t="s">
        <v>92</v>
      </c>
    </row>
    <row r="231" ht="18" customHeight="1" spans="1:20">
      <c r="A231" s="15">
        <v>228</v>
      </c>
      <c r="B231" s="15">
        <v>578</v>
      </c>
      <c r="C231" s="16" t="s">
        <v>354</v>
      </c>
      <c r="D231" s="16" t="s">
        <v>312</v>
      </c>
      <c r="E231" s="17" t="s">
        <v>21</v>
      </c>
      <c r="F231" s="23">
        <v>8.28</v>
      </c>
      <c r="G231" s="15" t="s">
        <v>348</v>
      </c>
      <c r="H231" s="19">
        <v>124</v>
      </c>
      <c r="I231" s="19">
        <v>6005.69</v>
      </c>
      <c r="J231" s="32">
        <f t="shared" si="19"/>
        <v>1327.858059</v>
      </c>
      <c r="K231" s="19" t="s">
        <v>368</v>
      </c>
      <c r="L231" s="33">
        <v>102.5</v>
      </c>
      <c r="M231" s="34">
        <v>6708.62625</v>
      </c>
      <c r="N231" s="34">
        <f t="shared" si="20"/>
        <v>2345.335737</v>
      </c>
      <c r="O231" s="35" t="s">
        <v>355</v>
      </c>
      <c r="P231" s="38">
        <f t="shared" si="21"/>
        <v>0.209756097560976</v>
      </c>
      <c r="Q231" s="38">
        <f t="shared" si="22"/>
        <v>-0.104780952732312</v>
      </c>
      <c r="R231" s="38">
        <f t="shared" si="23"/>
        <v>-0.1285</v>
      </c>
      <c r="S231" s="42"/>
      <c r="T231" s="16"/>
    </row>
    <row r="232" ht="18" customHeight="1" spans="1:20">
      <c r="A232" s="15">
        <v>229</v>
      </c>
      <c r="B232" s="15">
        <v>102565</v>
      </c>
      <c r="C232" s="16" t="s">
        <v>369</v>
      </c>
      <c r="D232" s="16" t="s">
        <v>312</v>
      </c>
      <c r="E232" s="17" t="s">
        <v>31</v>
      </c>
      <c r="F232" s="23">
        <v>8.7</v>
      </c>
      <c r="G232" s="15" t="s">
        <v>370</v>
      </c>
      <c r="H232" s="19">
        <v>96</v>
      </c>
      <c r="I232" s="19">
        <v>3831.16</v>
      </c>
      <c r="J232" s="32">
        <f t="shared" si="19"/>
        <v>1271.178888</v>
      </c>
      <c r="K232" s="19" t="s">
        <v>371</v>
      </c>
      <c r="L232" s="33">
        <v>127</v>
      </c>
      <c r="M232" s="34">
        <v>5474.273125</v>
      </c>
      <c r="N232" s="34">
        <f t="shared" si="20"/>
        <v>2059.421549625</v>
      </c>
      <c r="O232" s="35" t="s">
        <v>372</v>
      </c>
      <c r="P232" s="38">
        <f t="shared" si="21"/>
        <v>-0.244094488188976</v>
      </c>
      <c r="Q232" s="38">
        <f t="shared" si="22"/>
        <v>-0.300151835226526</v>
      </c>
      <c r="R232" s="38">
        <f t="shared" si="23"/>
        <v>-0.0444</v>
      </c>
      <c r="S232" s="42"/>
      <c r="T232" s="16"/>
    </row>
    <row r="233" ht="18" customHeight="1" spans="1:20">
      <c r="A233" s="15">
        <v>230</v>
      </c>
      <c r="B233" s="15">
        <v>709</v>
      </c>
      <c r="C233" s="16" t="s">
        <v>341</v>
      </c>
      <c r="D233" s="16" t="s">
        <v>312</v>
      </c>
      <c r="E233" s="17" t="s">
        <v>26</v>
      </c>
      <c r="F233" s="23">
        <v>8.11</v>
      </c>
      <c r="G233" s="15" t="s">
        <v>27</v>
      </c>
      <c r="H233" s="19">
        <v>103</v>
      </c>
      <c r="I233" s="19">
        <v>6261.15</v>
      </c>
      <c r="J233" s="32">
        <f t="shared" si="19"/>
        <v>1386.844725</v>
      </c>
      <c r="K233" s="19" t="s">
        <v>373</v>
      </c>
      <c r="L233" s="33">
        <v>96.3125</v>
      </c>
      <c r="M233" s="34">
        <v>6680.91375</v>
      </c>
      <c r="N233" s="34">
        <f t="shared" si="20"/>
        <v>1952.16299775</v>
      </c>
      <c r="O233" s="35" t="s">
        <v>343</v>
      </c>
      <c r="P233" s="38">
        <f t="shared" si="21"/>
        <v>0.0694354315379624</v>
      </c>
      <c r="Q233" s="38">
        <f t="shared" si="22"/>
        <v>-0.0628302902428579</v>
      </c>
      <c r="R233" s="38">
        <f t="shared" si="23"/>
        <v>-0.0707</v>
      </c>
      <c r="S233" s="15"/>
      <c r="T233" s="16"/>
    </row>
    <row r="234" ht="18" customHeight="1" spans="1:20">
      <c r="A234" s="15">
        <v>231</v>
      </c>
      <c r="B234" s="15">
        <v>709</v>
      </c>
      <c r="C234" s="16" t="s">
        <v>341</v>
      </c>
      <c r="D234" s="16" t="s">
        <v>312</v>
      </c>
      <c r="E234" s="17" t="s">
        <v>26</v>
      </c>
      <c r="F234" s="23">
        <v>8.18</v>
      </c>
      <c r="G234" s="15" t="s">
        <v>27</v>
      </c>
      <c r="H234" s="19">
        <v>92</v>
      </c>
      <c r="I234" s="19">
        <v>6026</v>
      </c>
      <c r="J234" s="32">
        <f t="shared" si="19"/>
        <v>1719.2178</v>
      </c>
      <c r="K234" s="19" t="s">
        <v>374</v>
      </c>
      <c r="L234" s="33">
        <v>96.3125</v>
      </c>
      <c r="M234" s="34">
        <v>6680.91375</v>
      </c>
      <c r="N234" s="34">
        <f t="shared" si="20"/>
        <v>1952.16299775</v>
      </c>
      <c r="O234" s="35" t="s">
        <v>343</v>
      </c>
      <c r="P234" s="38">
        <f t="shared" si="21"/>
        <v>-0.0447761194029851</v>
      </c>
      <c r="Q234" s="38">
        <f t="shared" si="22"/>
        <v>-0.0980275714530815</v>
      </c>
      <c r="R234" s="38">
        <f t="shared" si="23"/>
        <v>-0.00690000000000002</v>
      </c>
      <c r="S234" s="15"/>
      <c r="T234" s="16"/>
    </row>
    <row r="235" ht="18" customHeight="1" spans="1:20">
      <c r="A235" s="15">
        <v>232</v>
      </c>
      <c r="B235" s="15">
        <v>709</v>
      </c>
      <c r="C235" s="16" t="s">
        <v>341</v>
      </c>
      <c r="D235" s="16" t="s">
        <v>312</v>
      </c>
      <c r="E235" s="17" t="s">
        <v>26</v>
      </c>
      <c r="F235" s="23">
        <v>8.25</v>
      </c>
      <c r="G235" s="15" t="s">
        <v>27</v>
      </c>
      <c r="H235" s="19">
        <v>50</v>
      </c>
      <c r="I235" s="19">
        <v>3797.95</v>
      </c>
      <c r="J235" s="32">
        <f t="shared" si="19"/>
        <v>590.581225</v>
      </c>
      <c r="K235" s="19" t="s">
        <v>375</v>
      </c>
      <c r="L235" s="33">
        <v>96.3125</v>
      </c>
      <c r="M235" s="34">
        <v>6680.91375</v>
      </c>
      <c r="N235" s="34">
        <f t="shared" si="20"/>
        <v>1952.16299775</v>
      </c>
      <c r="O235" s="35" t="s">
        <v>343</v>
      </c>
      <c r="P235" s="38">
        <f t="shared" si="21"/>
        <v>-0.480856586632057</v>
      </c>
      <c r="Q235" s="38">
        <f t="shared" si="22"/>
        <v>-0.431522372220417</v>
      </c>
      <c r="R235" s="38">
        <f t="shared" si="23"/>
        <v>-0.1367</v>
      </c>
      <c r="S235" s="15"/>
      <c r="T235" s="16"/>
    </row>
    <row r="236" ht="18" customHeight="1" spans="1:20">
      <c r="A236" s="15">
        <v>233</v>
      </c>
      <c r="B236" s="15">
        <v>585</v>
      </c>
      <c r="C236" s="16" t="s">
        <v>376</v>
      </c>
      <c r="D236" s="16" t="s">
        <v>312</v>
      </c>
      <c r="E236" s="17" t="s">
        <v>26</v>
      </c>
      <c r="F236" s="15">
        <v>8.4</v>
      </c>
      <c r="G236" s="15" t="s">
        <v>348</v>
      </c>
      <c r="H236" s="19">
        <v>130</v>
      </c>
      <c r="I236" s="19">
        <v>7782.49</v>
      </c>
      <c r="J236" s="32">
        <f t="shared" si="19"/>
        <v>2337.081747</v>
      </c>
      <c r="K236" s="19" t="s">
        <v>377</v>
      </c>
      <c r="L236" s="33">
        <v>129.6875</v>
      </c>
      <c r="M236" s="34">
        <v>8137.22125</v>
      </c>
      <c r="N236" s="34">
        <f t="shared" si="20"/>
        <v>2761.77289225</v>
      </c>
      <c r="O236" s="35" t="s">
        <v>378</v>
      </c>
      <c r="P236" s="38">
        <f t="shared" si="21"/>
        <v>0.00240963855421687</v>
      </c>
      <c r="Q236" s="38">
        <f t="shared" si="22"/>
        <v>-0.0435936591990785</v>
      </c>
      <c r="R236" s="38">
        <f t="shared" si="23"/>
        <v>-0.0391</v>
      </c>
      <c r="S236" s="15"/>
      <c r="T236" s="16"/>
    </row>
    <row r="237" ht="18" customHeight="1" spans="1:20">
      <c r="A237" s="15">
        <v>234</v>
      </c>
      <c r="B237" s="15">
        <v>117310</v>
      </c>
      <c r="C237" s="16" t="s">
        <v>213</v>
      </c>
      <c r="D237" s="16" t="s">
        <v>181</v>
      </c>
      <c r="E237" s="17" t="s">
        <v>31</v>
      </c>
      <c r="F237" s="15">
        <v>8.13</v>
      </c>
      <c r="G237" s="15" t="s">
        <v>27</v>
      </c>
      <c r="H237" s="19">
        <v>71</v>
      </c>
      <c r="I237" s="19">
        <v>2167.03</v>
      </c>
      <c r="J237" s="32">
        <f t="shared" si="19"/>
        <v>702.551126</v>
      </c>
      <c r="K237" s="19" t="s">
        <v>379</v>
      </c>
      <c r="L237" s="33">
        <v>55.4375</v>
      </c>
      <c r="M237" s="34">
        <v>3083.77125</v>
      </c>
      <c r="N237" s="34">
        <f t="shared" si="20"/>
        <v>969.229303875</v>
      </c>
      <c r="O237" s="35" t="s">
        <v>215</v>
      </c>
      <c r="P237" s="38">
        <f t="shared" si="21"/>
        <v>0.280721533258174</v>
      </c>
      <c r="Q237" s="38">
        <f t="shared" si="22"/>
        <v>-0.297279264796311</v>
      </c>
      <c r="R237" s="38">
        <f t="shared" si="23"/>
        <v>0.00990000000000002</v>
      </c>
      <c r="S237" s="42"/>
      <c r="T237" s="16"/>
    </row>
    <row r="238" ht="18" customHeight="1" spans="1:20">
      <c r="A238" s="15">
        <v>235</v>
      </c>
      <c r="B238" s="15">
        <v>117310</v>
      </c>
      <c r="C238" s="16" t="s">
        <v>213</v>
      </c>
      <c r="D238" s="16" t="s">
        <v>181</v>
      </c>
      <c r="E238" s="17" t="s">
        <v>31</v>
      </c>
      <c r="F238" s="20">
        <v>8.2</v>
      </c>
      <c r="G238" s="15" t="s">
        <v>27</v>
      </c>
      <c r="H238" s="19">
        <v>41</v>
      </c>
      <c r="I238" s="19">
        <v>1476.42</v>
      </c>
      <c r="J238" s="32">
        <f t="shared" si="19"/>
        <v>499.02996</v>
      </c>
      <c r="K238" s="19" t="s">
        <v>380</v>
      </c>
      <c r="L238" s="33">
        <v>55.4375</v>
      </c>
      <c r="M238" s="34">
        <v>3083.77125</v>
      </c>
      <c r="N238" s="34">
        <f t="shared" si="20"/>
        <v>969.229303875</v>
      </c>
      <c r="O238" s="35" t="s">
        <v>215</v>
      </c>
      <c r="P238" s="38">
        <f t="shared" si="21"/>
        <v>-0.260428410372041</v>
      </c>
      <c r="Q238" s="38">
        <f t="shared" si="22"/>
        <v>-0.521229079491548</v>
      </c>
      <c r="R238" s="38">
        <f t="shared" si="23"/>
        <v>0.0236999999999999</v>
      </c>
      <c r="S238" s="42"/>
      <c r="T238" s="16"/>
    </row>
    <row r="239" ht="18" customHeight="1" spans="1:20">
      <c r="A239" s="15">
        <v>236</v>
      </c>
      <c r="B239" s="15">
        <v>117310</v>
      </c>
      <c r="C239" s="16" t="s">
        <v>213</v>
      </c>
      <c r="D239" s="16" t="s">
        <v>181</v>
      </c>
      <c r="E239" s="17" t="s">
        <v>31</v>
      </c>
      <c r="F239" s="15">
        <v>8.27</v>
      </c>
      <c r="G239" s="15" t="s">
        <v>27</v>
      </c>
      <c r="H239" s="19">
        <v>52</v>
      </c>
      <c r="I239" s="19">
        <v>2590.94</v>
      </c>
      <c r="J239" s="32">
        <f t="shared" si="19"/>
        <v>812.518784</v>
      </c>
      <c r="K239" s="19" t="s">
        <v>381</v>
      </c>
      <c r="L239" s="33">
        <v>55.4375</v>
      </c>
      <c r="M239" s="34">
        <v>3083.77125</v>
      </c>
      <c r="N239" s="34">
        <f t="shared" si="20"/>
        <v>969.229303875</v>
      </c>
      <c r="O239" s="35" t="s">
        <v>215</v>
      </c>
      <c r="P239" s="38">
        <f t="shared" si="21"/>
        <v>-0.0620067643742954</v>
      </c>
      <c r="Q239" s="38">
        <f t="shared" si="22"/>
        <v>-0.159814464188937</v>
      </c>
      <c r="R239" s="38">
        <f t="shared" si="23"/>
        <v>-0.000700000000000034</v>
      </c>
      <c r="S239" s="42"/>
      <c r="T239" s="16"/>
    </row>
    <row r="240" ht="18" customHeight="1" spans="1:20">
      <c r="A240" s="15">
        <v>237</v>
      </c>
      <c r="B240" s="15">
        <v>102935</v>
      </c>
      <c r="C240" s="16" t="s">
        <v>382</v>
      </c>
      <c r="D240" s="16" t="s">
        <v>312</v>
      </c>
      <c r="E240" s="17" t="s">
        <v>31</v>
      </c>
      <c r="F240" s="15">
        <v>8.6</v>
      </c>
      <c r="G240" s="15" t="s">
        <v>383</v>
      </c>
      <c r="H240" s="19">
        <v>60</v>
      </c>
      <c r="I240" s="19">
        <v>3666.73</v>
      </c>
      <c r="J240" s="32">
        <f t="shared" si="19"/>
        <v>1330.289644</v>
      </c>
      <c r="K240" s="19" t="s">
        <v>384</v>
      </c>
      <c r="L240" s="33">
        <v>81.6875</v>
      </c>
      <c r="M240" s="34">
        <v>4343.848125</v>
      </c>
      <c r="N240" s="34">
        <f t="shared" si="20"/>
        <v>1616.3458873125</v>
      </c>
      <c r="O240" s="35" t="s">
        <v>385</v>
      </c>
      <c r="P240" s="38">
        <f t="shared" si="21"/>
        <v>-0.265493496557001</v>
      </c>
      <c r="Q240" s="38">
        <f t="shared" si="22"/>
        <v>-0.155879788039321</v>
      </c>
      <c r="R240" s="38">
        <f t="shared" si="23"/>
        <v>-0.00929999999999997</v>
      </c>
      <c r="S240" s="42"/>
      <c r="T240" s="16"/>
    </row>
    <row r="241" ht="18" customHeight="1" spans="1:20">
      <c r="A241" s="15">
        <v>238</v>
      </c>
      <c r="B241" s="15">
        <v>102935</v>
      </c>
      <c r="C241" s="16" t="s">
        <v>382</v>
      </c>
      <c r="D241" s="16" t="s">
        <v>312</v>
      </c>
      <c r="E241" s="17" t="s">
        <v>31</v>
      </c>
      <c r="F241" s="15">
        <v>8.13</v>
      </c>
      <c r="G241" s="15" t="s">
        <v>383</v>
      </c>
      <c r="H241" s="19">
        <v>71</v>
      </c>
      <c r="I241" s="19">
        <v>3234.53</v>
      </c>
      <c r="J241" s="32">
        <f t="shared" si="19"/>
        <v>1084.214456</v>
      </c>
      <c r="K241" s="19" t="s">
        <v>386</v>
      </c>
      <c r="L241" s="33">
        <v>81.6875</v>
      </c>
      <c r="M241" s="34">
        <v>4343.848125</v>
      </c>
      <c r="N241" s="34">
        <f t="shared" si="20"/>
        <v>1616.3458873125</v>
      </c>
      <c r="O241" s="35" t="s">
        <v>385</v>
      </c>
      <c r="P241" s="38">
        <f t="shared" si="21"/>
        <v>-0.130833970925784</v>
      </c>
      <c r="Q241" s="38">
        <f t="shared" si="22"/>
        <v>-0.255376820984044</v>
      </c>
      <c r="R241" s="38">
        <f t="shared" si="23"/>
        <v>-0.0368999999999999</v>
      </c>
      <c r="S241" s="42"/>
      <c r="T241" s="16"/>
    </row>
    <row r="242" ht="18" customHeight="1" spans="1:20">
      <c r="A242" s="15">
        <v>239</v>
      </c>
      <c r="B242" s="15">
        <v>102935</v>
      </c>
      <c r="C242" s="16" t="s">
        <v>382</v>
      </c>
      <c r="D242" s="16" t="s">
        <v>312</v>
      </c>
      <c r="E242" s="17" t="s">
        <v>31</v>
      </c>
      <c r="F242" s="20">
        <v>8.2</v>
      </c>
      <c r="G242" s="15" t="s">
        <v>383</v>
      </c>
      <c r="H242" s="19">
        <v>57</v>
      </c>
      <c r="I242" s="19">
        <v>3008.55</v>
      </c>
      <c r="J242" s="32">
        <f t="shared" si="19"/>
        <v>1259.078175</v>
      </c>
      <c r="K242" s="19" t="s">
        <v>387</v>
      </c>
      <c r="L242" s="33">
        <v>81.6875</v>
      </c>
      <c r="M242" s="34">
        <v>4343.848125</v>
      </c>
      <c r="N242" s="34">
        <f t="shared" si="20"/>
        <v>1616.3458873125</v>
      </c>
      <c r="O242" s="35" t="s">
        <v>385</v>
      </c>
      <c r="P242" s="38">
        <f t="shared" si="21"/>
        <v>-0.302218821729151</v>
      </c>
      <c r="Q242" s="38">
        <f t="shared" si="22"/>
        <v>-0.307399818450144</v>
      </c>
      <c r="R242" s="38">
        <f t="shared" si="23"/>
        <v>0.0464000000000001</v>
      </c>
      <c r="S242" s="42"/>
      <c r="T242" s="16"/>
    </row>
    <row r="243" ht="18" customHeight="1" spans="1:20">
      <c r="A243" s="15">
        <v>240</v>
      </c>
      <c r="B243" s="15">
        <v>102935</v>
      </c>
      <c r="C243" s="16" t="s">
        <v>382</v>
      </c>
      <c r="D243" s="16" t="s">
        <v>312</v>
      </c>
      <c r="E243" s="17" t="s">
        <v>31</v>
      </c>
      <c r="F243" s="15">
        <v>8.27</v>
      </c>
      <c r="G243" s="15" t="s">
        <v>383</v>
      </c>
      <c r="H243" s="19">
        <v>60</v>
      </c>
      <c r="I243" s="19">
        <v>4227.36</v>
      </c>
      <c r="J243" s="32">
        <f t="shared" si="19"/>
        <v>1575.114336</v>
      </c>
      <c r="K243" s="19" t="s">
        <v>388</v>
      </c>
      <c r="L243" s="33">
        <v>81.6875</v>
      </c>
      <c r="M243" s="34">
        <v>4343.848125</v>
      </c>
      <c r="N243" s="34">
        <f t="shared" si="20"/>
        <v>1616.3458873125</v>
      </c>
      <c r="O243" s="35" t="s">
        <v>385</v>
      </c>
      <c r="P243" s="38">
        <f t="shared" si="21"/>
        <v>-0.265493496557001</v>
      </c>
      <c r="Q243" s="38">
        <f t="shared" si="22"/>
        <v>-0.0268168042822632</v>
      </c>
      <c r="R243" s="38">
        <f t="shared" si="23"/>
        <v>0.0005</v>
      </c>
      <c r="S243" s="42"/>
      <c r="T243" s="16"/>
    </row>
    <row r="244" ht="18" customHeight="1" spans="1:20">
      <c r="A244" s="15">
        <v>241</v>
      </c>
      <c r="B244" s="15">
        <v>752</v>
      </c>
      <c r="C244" s="16" t="s">
        <v>389</v>
      </c>
      <c r="D244" s="16" t="s">
        <v>312</v>
      </c>
      <c r="E244" s="17" t="s">
        <v>31</v>
      </c>
      <c r="F244" s="15">
        <v>8.6</v>
      </c>
      <c r="G244" s="15" t="s">
        <v>390</v>
      </c>
      <c r="H244" s="19">
        <v>73</v>
      </c>
      <c r="I244" s="19">
        <v>3786.11</v>
      </c>
      <c r="J244" s="32">
        <f t="shared" si="19"/>
        <v>855.66086</v>
      </c>
      <c r="K244" s="19" t="s">
        <v>391</v>
      </c>
      <c r="L244" s="33">
        <v>66.25</v>
      </c>
      <c r="M244" s="34">
        <v>3518.045</v>
      </c>
      <c r="N244" s="34">
        <f t="shared" si="20"/>
        <v>1072.300116</v>
      </c>
      <c r="O244" s="35" t="s">
        <v>392</v>
      </c>
      <c r="P244" s="38">
        <f t="shared" si="21"/>
        <v>0.10188679245283</v>
      </c>
      <c r="Q244" s="38">
        <f t="shared" si="22"/>
        <v>0.0761971492689832</v>
      </c>
      <c r="R244" s="38">
        <f t="shared" si="23"/>
        <v>-0.0788</v>
      </c>
      <c r="S244" s="42"/>
      <c r="T244" s="16"/>
    </row>
    <row r="245" ht="18" customHeight="1" spans="1:20">
      <c r="A245" s="15">
        <v>242</v>
      </c>
      <c r="B245" s="15">
        <v>105751</v>
      </c>
      <c r="C245" s="16" t="s">
        <v>263</v>
      </c>
      <c r="D245" s="16" t="s">
        <v>227</v>
      </c>
      <c r="E245" s="17" t="s">
        <v>26</v>
      </c>
      <c r="F245" s="15">
        <v>8.13</v>
      </c>
      <c r="G245" s="15" t="s">
        <v>264</v>
      </c>
      <c r="H245" s="19">
        <v>103</v>
      </c>
      <c r="I245" s="19">
        <v>5817.65</v>
      </c>
      <c r="J245" s="32">
        <f t="shared" si="19"/>
        <v>1769.72913</v>
      </c>
      <c r="K245" s="19" t="s">
        <v>393</v>
      </c>
      <c r="L245" s="33">
        <v>89.25</v>
      </c>
      <c r="M245" s="34">
        <v>5580.165</v>
      </c>
      <c r="N245" s="34">
        <f t="shared" si="20"/>
        <v>1878.283539</v>
      </c>
      <c r="O245" s="35" t="s">
        <v>266</v>
      </c>
      <c r="P245" s="38">
        <f t="shared" si="21"/>
        <v>0.15406162464986</v>
      </c>
      <c r="Q245" s="38">
        <f t="shared" si="22"/>
        <v>0.0425587773838228</v>
      </c>
      <c r="R245" s="38">
        <f t="shared" si="23"/>
        <v>-0.0323999999999999</v>
      </c>
      <c r="S245" s="15"/>
      <c r="T245" s="16"/>
    </row>
    <row r="246" ht="18" customHeight="1" spans="1:20">
      <c r="A246" s="15">
        <v>243</v>
      </c>
      <c r="B246" s="15">
        <v>105751</v>
      </c>
      <c r="C246" s="16" t="s">
        <v>263</v>
      </c>
      <c r="D246" s="16" t="s">
        <v>227</v>
      </c>
      <c r="E246" s="17" t="s">
        <v>26</v>
      </c>
      <c r="F246" s="20">
        <v>8.2</v>
      </c>
      <c r="G246" s="15" t="s">
        <v>264</v>
      </c>
      <c r="H246" s="19">
        <v>97</v>
      </c>
      <c r="I246" s="19">
        <v>4765.9</v>
      </c>
      <c r="J246" s="32">
        <f t="shared" si="19"/>
        <v>1786.25932</v>
      </c>
      <c r="K246" s="19" t="s">
        <v>394</v>
      </c>
      <c r="L246" s="33">
        <v>89.25</v>
      </c>
      <c r="M246" s="34">
        <v>5580.165</v>
      </c>
      <c r="N246" s="34">
        <f t="shared" si="20"/>
        <v>1878.283539</v>
      </c>
      <c r="O246" s="35" t="s">
        <v>266</v>
      </c>
      <c r="P246" s="38">
        <f t="shared" si="21"/>
        <v>0.0868347338935574</v>
      </c>
      <c r="Q246" s="38">
        <f t="shared" si="22"/>
        <v>-0.145921312362627</v>
      </c>
      <c r="R246" s="38">
        <f t="shared" si="23"/>
        <v>0.0382</v>
      </c>
      <c r="S246" s="15"/>
      <c r="T246" s="16"/>
    </row>
    <row r="247" ht="18" customHeight="1" spans="1:20">
      <c r="A247" s="15">
        <v>244</v>
      </c>
      <c r="B247" s="15">
        <v>113023</v>
      </c>
      <c r="C247" s="16" t="s">
        <v>363</v>
      </c>
      <c r="D247" s="16" t="s">
        <v>312</v>
      </c>
      <c r="E247" s="17" t="s">
        <v>31</v>
      </c>
      <c r="F247" s="18">
        <v>8.9</v>
      </c>
      <c r="G247" s="15" t="s">
        <v>364</v>
      </c>
      <c r="H247" s="19">
        <v>47</v>
      </c>
      <c r="I247" s="19">
        <v>1289.84</v>
      </c>
      <c r="J247" s="32">
        <f t="shared" si="19"/>
        <v>246.746392</v>
      </c>
      <c r="K247" s="19" t="s">
        <v>395</v>
      </c>
      <c r="L247" s="33">
        <v>16</v>
      </c>
      <c r="M247" s="34">
        <v>794.73625</v>
      </c>
      <c r="N247" s="34">
        <f t="shared" si="20"/>
        <v>178.577235375</v>
      </c>
      <c r="O247" s="35" t="s">
        <v>366</v>
      </c>
      <c r="P247" s="36">
        <f t="shared" si="21"/>
        <v>1.9375</v>
      </c>
      <c r="Q247" s="36">
        <f t="shared" si="22"/>
        <v>0.622978692616575</v>
      </c>
      <c r="R247" s="38">
        <f t="shared" si="23"/>
        <v>-0.0334</v>
      </c>
      <c r="S247" s="42">
        <f>(J247-N247)*0.1</f>
        <v>6.8169156625</v>
      </c>
      <c r="T247" s="16"/>
    </row>
    <row r="248" ht="18" customHeight="1" spans="1:20">
      <c r="A248" s="15">
        <v>245</v>
      </c>
      <c r="B248" s="15">
        <v>113023</v>
      </c>
      <c r="C248" s="16" t="s">
        <v>363</v>
      </c>
      <c r="D248" s="16" t="s">
        <v>312</v>
      </c>
      <c r="E248" s="17" t="s">
        <v>31</v>
      </c>
      <c r="F248" s="18">
        <v>8.16</v>
      </c>
      <c r="G248" s="15" t="s">
        <v>364</v>
      </c>
      <c r="H248" s="19">
        <v>36</v>
      </c>
      <c r="I248" s="19">
        <v>1534.3</v>
      </c>
      <c r="J248" s="32">
        <f t="shared" si="19"/>
        <v>390.63278</v>
      </c>
      <c r="K248" s="19" t="s">
        <v>396</v>
      </c>
      <c r="L248" s="33">
        <v>16</v>
      </c>
      <c r="M248" s="34">
        <v>794.73625</v>
      </c>
      <c r="N248" s="34">
        <f t="shared" si="20"/>
        <v>178.577235375</v>
      </c>
      <c r="O248" s="35" t="s">
        <v>366</v>
      </c>
      <c r="P248" s="36">
        <f t="shared" si="21"/>
        <v>1.25</v>
      </c>
      <c r="Q248" s="36">
        <f t="shared" si="22"/>
        <v>0.930577597284634</v>
      </c>
      <c r="R248" s="38">
        <f t="shared" si="23"/>
        <v>0.0299</v>
      </c>
      <c r="S248" s="42">
        <f>(J248-N248)*0.2</f>
        <v>42.411108925</v>
      </c>
      <c r="T248" s="16"/>
    </row>
    <row r="249" ht="18" customHeight="1" spans="1:20">
      <c r="A249" s="15">
        <v>246</v>
      </c>
      <c r="B249" s="15">
        <v>113023</v>
      </c>
      <c r="C249" s="16" t="s">
        <v>363</v>
      </c>
      <c r="D249" s="16" t="s">
        <v>312</v>
      </c>
      <c r="E249" s="17" t="s">
        <v>31</v>
      </c>
      <c r="F249" s="18">
        <v>8.23</v>
      </c>
      <c r="G249" s="15" t="s">
        <v>364</v>
      </c>
      <c r="H249" s="19">
        <v>40</v>
      </c>
      <c r="I249" s="19">
        <v>2024.27</v>
      </c>
      <c r="J249" s="32">
        <f t="shared" si="19"/>
        <v>443.719984</v>
      </c>
      <c r="K249" s="37">
        <v>0.2192</v>
      </c>
      <c r="L249" s="33">
        <v>16</v>
      </c>
      <c r="M249" s="34">
        <v>794.73625</v>
      </c>
      <c r="N249" s="34">
        <f t="shared" si="20"/>
        <v>178.577235375</v>
      </c>
      <c r="O249" s="35" t="s">
        <v>366</v>
      </c>
      <c r="P249" s="36">
        <f t="shared" si="21"/>
        <v>1.5</v>
      </c>
      <c r="Q249" s="36">
        <f t="shared" si="22"/>
        <v>1.54709659965806</v>
      </c>
      <c r="R249" s="38">
        <f t="shared" si="23"/>
        <v>-0.00549999999999998</v>
      </c>
      <c r="S249" s="42">
        <v>0</v>
      </c>
      <c r="T249" s="16" t="s">
        <v>92</v>
      </c>
    </row>
    <row r="250" ht="18" customHeight="1" spans="1:20">
      <c r="A250" s="15">
        <v>247</v>
      </c>
      <c r="B250" s="15">
        <v>113023</v>
      </c>
      <c r="C250" s="16" t="s">
        <v>363</v>
      </c>
      <c r="D250" s="16" t="s">
        <v>312</v>
      </c>
      <c r="E250" s="17" t="s">
        <v>31</v>
      </c>
      <c r="F250" s="24">
        <v>8.3</v>
      </c>
      <c r="G250" s="15" t="s">
        <v>364</v>
      </c>
      <c r="H250" s="19">
        <v>42</v>
      </c>
      <c r="I250" s="19">
        <v>1098.99</v>
      </c>
      <c r="J250" s="32">
        <f t="shared" si="19"/>
        <v>234.524466</v>
      </c>
      <c r="K250" s="19" t="s">
        <v>397</v>
      </c>
      <c r="L250" s="33">
        <v>16</v>
      </c>
      <c r="M250" s="34">
        <v>794.73625</v>
      </c>
      <c r="N250" s="34">
        <f t="shared" si="20"/>
        <v>178.577235375</v>
      </c>
      <c r="O250" s="35" t="s">
        <v>366</v>
      </c>
      <c r="P250" s="38">
        <f t="shared" si="21"/>
        <v>1.625</v>
      </c>
      <c r="Q250" s="38">
        <f t="shared" si="22"/>
        <v>0.382836129596454</v>
      </c>
      <c r="R250" s="38">
        <f t="shared" si="23"/>
        <v>-0.0113</v>
      </c>
      <c r="S250" s="42"/>
      <c r="T250" s="16"/>
    </row>
    <row r="251" ht="18" customHeight="1" spans="1:20">
      <c r="A251" s="15">
        <v>248</v>
      </c>
      <c r="B251" s="15">
        <v>585</v>
      </c>
      <c r="C251" s="16" t="s">
        <v>376</v>
      </c>
      <c r="D251" s="16" t="s">
        <v>312</v>
      </c>
      <c r="E251" s="17" t="s">
        <v>26</v>
      </c>
      <c r="F251" s="23">
        <v>8.11</v>
      </c>
      <c r="G251" s="15" t="s">
        <v>348</v>
      </c>
      <c r="H251" s="19">
        <v>153</v>
      </c>
      <c r="I251" s="19">
        <v>6239.55</v>
      </c>
      <c r="J251" s="32">
        <f t="shared" si="19"/>
        <v>2221.2798</v>
      </c>
      <c r="K251" s="19" t="s">
        <v>398</v>
      </c>
      <c r="L251" s="33">
        <v>129.6875</v>
      </c>
      <c r="M251" s="34">
        <v>8137.22125</v>
      </c>
      <c r="N251" s="34">
        <f t="shared" si="20"/>
        <v>2761.77289225</v>
      </c>
      <c r="O251" s="35" t="s">
        <v>378</v>
      </c>
      <c r="P251" s="38">
        <f t="shared" si="21"/>
        <v>0.179759036144578</v>
      </c>
      <c r="Q251" s="38">
        <f t="shared" si="22"/>
        <v>-0.233208756613322</v>
      </c>
      <c r="R251" s="38">
        <f>(K:K-O:O)</f>
        <v>0.0166000000000001</v>
      </c>
      <c r="S251" s="15"/>
      <c r="T251" s="16"/>
    </row>
    <row r="252" ht="18" customHeight="1" spans="1:20">
      <c r="A252" s="15">
        <v>249</v>
      </c>
      <c r="B252" s="15">
        <v>585</v>
      </c>
      <c r="C252" s="16" t="s">
        <v>376</v>
      </c>
      <c r="D252" s="16" t="s">
        <v>312</v>
      </c>
      <c r="E252" s="17" t="s">
        <v>26</v>
      </c>
      <c r="F252" s="23">
        <v>8.18</v>
      </c>
      <c r="G252" s="15" t="s">
        <v>348</v>
      </c>
      <c r="H252" s="19">
        <v>126</v>
      </c>
      <c r="I252" s="19">
        <v>7448.35</v>
      </c>
      <c r="J252" s="32">
        <f t="shared" si="19"/>
        <v>2824.41432</v>
      </c>
      <c r="K252" s="19" t="s">
        <v>399</v>
      </c>
      <c r="L252" s="33">
        <v>129.6875</v>
      </c>
      <c r="M252" s="34">
        <v>8137.22125</v>
      </c>
      <c r="N252" s="34">
        <f t="shared" si="20"/>
        <v>2761.77289225</v>
      </c>
      <c r="O252" s="35" t="s">
        <v>378</v>
      </c>
      <c r="P252" s="38">
        <f t="shared" si="21"/>
        <v>-0.028433734939759</v>
      </c>
      <c r="Q252" s="38">
        <f t="shared" si="22"/>
        <v>-0.0846568169693062</v>
      </c>
      <c r="R252" s="38">
        <f>(K:K-O:O)</f>
        <v>0.0398000000000001</v>
      </c>
      <c r="S252" s="15"/>
      <c r="T252" s="16"/>
    </row>
    <row r="253" ht="18" customHeight="1" spans="1:20">
      <c r="A253" s="15">
        <v>250</v>
      </c>
      <c r="B253" s="15">
        <v>585</v>
      </c>
      <c r="C253" s="16" t="s">
        <v>376</v>
      </c>
      <c r="D253" s="16" t="s">
        <v>312</v>
      </c>
      <c r="E253" s="17" t="s">
        <v>26</v>
      </c>
      <c r="F253" s="23">
        <v>8.25</v>
      </c>
      <c r="G253" s="15" t="s">
        <v>348</v>
      </c>
      <c r="H253" s="19">
        <v>104</v>
      </c>
      <c r="I253" s="19">
        <v>7181.95</v>
      </c>
      <c r="J253" s="32">
        <f t="shared" si="19"/>
        <v>2159.612365</v>
      </c>
      <c r="K253" s="19" t="s">
        <v>400</v>
      </c>
      <c r="L253" s="33">
        <v>129.6875</v>
      </c>
      <c r="M253" s="34">
        <v>8137.22125</v>
      </c>
      <c r="N253" s="34">
        <f t="shared" si="20"/>
        <v>2761.77289225</v>
      </c>
      <c r="O253" s="35" t="s">
        <v>378</v>
      </c>
      <c r="P253" s="38">
        <f t="shared" si="21"/>
        <v>-0.198072289156627</v>
      </c>
      <c r="Q253" s="38">
        <f t="shared" si="22"/>
        <v>-0.117395265613553</v>
      </c>
      <c r="R253" s="38">
        <f>(K:K-O:O)</f>
        <v>-0.0387</v>
      </c>
      <c r="S253" s="15"/>
      <c r="T253" s="16"/>
    </row>
    <row r="254" ht="18" customHeight="1" spans="1:20">
      <c r="A254" s="15">
        <v>251</v>
      </c>
      <c r="B254" s="15">
        <v>355</v>
      </c>
      <c r="C254" s="16" t="s">
        <v>288</v>
      </c>
      <c r="D254" s="16" t="s">
        <v>227</v>
      </c>
      <c r="E254" s="17" t="s">
        <v>26</v>
      </c>
      <c r="F254" s="23">
        <v>8.12</v>
      </c>
      <c r="G254" s="15" t="s">
        <v>289</v>
      </c>
      <c r="H254" s="19">
        <v>55</v>
      </c>
      <c r="I254" s="19">
        <v>4200.02</v>
      </c>
      <c r="J254" s="32">
        <f t="shared" si="19"/>
        <v>1103.765256</v>
      </c>
      <c r="K254" s="19" t="s">
        <v>401</v>
      </c>
      <c r="L254" s="33">
        <v>67.8125</v>
      </c>
      <c r="M254" s="34">
        <v>4192.28875</v>
      </c>
      <c r="N254" s="34">
        <f t="shared" si="20"/>
        <v>1339.436255625</v>
      </c>
      <c r="O254" s="35" t="s">
        <v>291</v>
      </c>
      <c r="P254" s="38">
        <f t="shared" si="21"/>
        <v>-0.188940092165899</v>
      </c>
      <c r="Q254" s="38">
        <f t="shared" si="22"/>
        <v>0.00184415970870344</v>
      </c>
      <c r="R254" s="38">
        <f>(K:K-O:O)</f>
        <v>-0.0567</v>
      </c>
      <c r="S254" s="15"/>
      <c r="T254" s="16"/>
    </row>
    <row r="255" ht="18" customHeight="1" spans="1:20">
      <c r="A255" s="15">
        <v>252</v>
      </c>
      <c r="B255" s="15">
        <v>355</v>
      </c>
      <c r="C255" s="16" t="s">
        <v>288</v>
      </c>
      <c r="D255" s="16" t="s">
        <v>227</v>
      </c>
      <c r="E255" s="17" t="s">
        <v>26</v>
      </c>
      <c r="F255" s="23">
        <v>8.19</v>
      </c>
      <c r="G255" s="15" t="s">
        <v>289</v>
      </c>
      <c r="H255" s="19">
        <v>67</v>
      </c>
      <c r="I255" s="19">
        <v>3285.25</v>
      </c>
      <c r="J255" s="32">
        <f t="shared" si="19"/>
        <v>996.416325</v>
      </c>
      <c r="K255" s="19" t="s">
        <v>402</v>
      </c>
      <c r="L255" s="33">
        <v>67.8125</v>
      </c>
      <c r="M255" s="34">
        <v>4192.28875</v>
      </c>
      <c r="N255" s="34">
        <f t="shared" si="20"/>
        <v>1339.436255625</v>
      </c>
      <c r="O255" s="35" t="s">
        <v>291</v>
      </c>
      <c r="P255" s="38">
        <f t="shared" ref="P255:P265" si="25">(H255-L255)/L255</f>
        <v>-0.0119815668202765</v>
      </c>
      <c r="Q255" s="38">
        <f t="shared" ref="Q255:Q265" si="26">(I255-M255)/M255</f>
        <v>-0.216358844557165</v>
      </c>
      <c r="R255" s="38">
        <f>(K:K-O:O)</f>
        <v>-0.0162</v>
      </c>
      <c r="S255" s="15"/>
      <c r="T255" s="16"/>
    </row>
    <row r="256" ht="18" customHeight="1" spans="1:20">
      <c r="A256" s="15">
        <v>253</v>
      </c>
      <c r="B256" s="15">
        <v>355</v>
      </c>
      <c r="C256" s="16" t="s">
        <v>288</v>
      </c>
      <c r="D256" s="16" t="s">
        <v>227</v>
      </c>
      <c r="E256" s="17" t="s">
        <v>26</v>
      </c>
      <c r="F256" s="23">
        <v>8.26</v>
      </c>
      <c r="G256" s="15" t="s">
        <v>289</v>
      </c>
      <c r="H256" s="19">
        <v>72</v>
      </c>
      <c r="I256" s="19">
        <v>3332.48</v>
      </c>
      <c r="J256" s="32">
        <f t="shared" si="19"/>
        <v>627.505984</v>
      </c>
      <c r="K256" s="19" t="s">
        <v>403</v>
      </c>
      <c r="L256" s="33">
        <v>67.8125</v>
      </c>
      <c r="M256" s="34">
        <v>4192.28875</v>
      </c>
      <c r="N256" s="34">
        <f t="shared" si="20"/>
        <v>1339.436255625</v>
      </c>
      <c r="O256" s="35" t="s">
        <v>291</v>
      </c>
      <c r="P256" s="38">
        <f t="shared" si="25"/>
        <v>0.0617511520737327</v>
      </c>
      <c r="Q256" s="38">
        <f t="shared" si="26"/>
        <v>-0.205092922094166</v>
      </c>
      <c r="R256" s="38">
        <f>(K:K-O:O)</f>
        <v>-0.1312</v>
      </c>
      <c r="S256" s="15"/>
      <c r="T256" s="16"/>
    </row>
    <row r="257" ht="18" customHeight="1" spans="1:20">
      <c r="A257" s="15">
        <v>254</v>
      </c>
      <c r="B257" s="15">
        <v>752</v>
      </c>
      <c r="C257" s="16" t="s">
        <v>389</v>
      </c>
      <c r="D257" s="16" t="s">
        <v>312</v>
      </c>
      <c r="E257" s="17" t="s">
        <v>31</v>
      </c>
      <c r="F257" s="15">
        <v>8.13</v>
      </c>
      <c r="G257" s="15" t="s">
        <v>390</v>
      </c>
      <c r="H257" s="19">
        <v>61</v>
      </c>
      <c r="I257" s="19">
        <v>2694.97</v>
      </c>
      <c r="J257" s="32">
        <f t="shared" si="19"/>
        <v>903.892938</v>
      </c>
      <c r="K257" s="19" t="s">
        <v>404</v>
      </c>
      <c r="L257" s="33">
        <v>66.25</v>
      </c>
      <c r="M257" s="34">
        <v>3518.045</v>
      </c>
      <c r="N257" s="34">
        <f t="shared" si="20"/>
        <v>1072.300116</v>
      </c>
      <c r="O257" s="35" t="s">
        <v>392</v>
      </c>
      <c r="P257" s="38">
        <f t="shared" si="25"/>
        <v>-0.0792452830188679</v>
      </c>
      <c r="Q257" s="38">
        <f t="shared" si="26"/>
        <v>-0.233958064777455</v>
      </c>
      <c r="R257" s="38">
        <f>(K:K-O:O)</f>
        <v>0.0306</v>
      </c>
      <c r="S257" s="42"/>
      <c r="T257" s="16"/>
    </row>
    <row r="258" ht="18" customHeight="1" spans="1:20">
      <c r="A258" s="15">
        <v>255</v>
      </c>
      <c r="B258" s="15">
        <v>752</v>
      </c>
      <c r="C258" s="16" t="s">
        <v>389</v>
      </c>
      <c r="D258" s="16" t="s">
        <v>312</v>
      </c>
      <c r="E258" s="17" t="s">
        <v>31</v>
      </c>
      <c r="F258" s="20">
        <v>8.2</v>
      </c>
      <c r="G258" s="15" t="s">
        <v>390</v>
      </c>
      <c r="H258" s="19">
        <v>62</v>
      </c>
      <c r="I258" s="19">
        <v>1880.7</v>
      </c>
      <c r="J258" s="32">
        <f t="shared" si="19"/>
        <v>536.37564</v>
      </c>
      <c r="K258" s="19" t="s">
        <v>405</v>
      </c>
      <c r="L258" s="33">
        <v>66.25</v>
      </c>
      <c r="M258" s="34">
        <v>3518.045</v>
      </c>
      <c r="N258" s="34">
        <f t="shared" si="20"/>
        <v>1072.300116</v>
      </c>
      <c r="O258" s="35" t="s">
        <v>392</v>
      </c>
      <c r="P258" s="38">
        <f t="shared" si="25"/>
        <v>-0.0641509433962264</v>
      </c>
      <c r="Q258" s="38">
        <f t="shared" si="26"/>
        <v>-0.465413319045095</v>
      </c>
      <c r="R258" s="38">
        <f>(K:K-O:O)</f>
        <v>-0.0196</v>
      </c>
      <c r="S258" s="42"/>
      <c r="T258" s="16"/>
    </row>
    <row r="259" ht="18" customHeight="1" spans="1:20">
      <c r="A259" s="15">
        <v>256</v>
      </c>
      <c r="B259" s="15">
        <v>752</v>
      </c>
      <c r="C259" s="16" t="s">
        <v>389</v>
      </c>
      <c r="D259" s="16" t="s">
        <v>312</v>
      </c>
      <c r="E259" s="17" t="s">
        <v>31</v>
      </c>
      <c r="F259" s="15">
        <v>8.27</v>
      </c>
      <c r="G259" s="15" t="s">
        <v>390</v>
      </c>
      <c r="H259" s="19">
        <v>68</v>
      </c>
      <c r="I259" s="19">
        <v>3069.78</v>
      </c>
      <c r="J259" s="32">
        <f t="shared" si="19"/>
        <v>1010.264598</v>
      </c>
      <c r="K259" s="19" t="s">
        <v>406</v>
      </c>
      <c r="L259" s="33">
        <v>66.25</v>
      </c>
      <c r="M259" s="34">
        <v>3518.045</v>
      </c>
      <c r="N259" s="34">
        <f t="shared" si="20"/>
        <v>1072.300116</v>
      </c>
      <c r="O259" s="35" t="s">
        <v>392</v>
      </c>
      <c r="P259" s="38">
        <f t="shared" si="25"/>
        <v>0.0264150943396226</v>
      </c>
      <c r="Q259" s="38">
        <f t="shared" si="26"/>
        <v>-0.127418779464163</v>
      </c>
      <c r="R259" s="38">
        <f>(K:K-O:O)</f>
        <v>0.0242999999999999</v>
      </c>
      <c r="S259" s="42"/>
      <c r="T259" s="16"/>
    </row>
    <row r="260" ht="18" customHeight="1" spans="1:20">
      <c r="A260" s="15">
        <v>257</v>
      </c>
      <c r="B260" s="15">
        <v>102565</v>
      </c>
      <c r="C260" s="16" t="s">
        <v>369</v>
      </c>
      <c r="D260" s="16" t="s">
        <v>312</v>
      </c>
      <c r="E260" s="17" t="s">
        <v>31</v>
      </c>
      <c r="F260" s="23">
        <v>8.14</v>
      </c>
      <c r="G260" s="15" t="s">
        <v>370</v>
      </c>
      <c r="H260" s="19">
        <v>88</v>
      </c>
      <c r="I260" s="19">
        <v>3139.23</v>
      </c>
      <c r="J260" s="32">
        <f t="shared" si="19"/>
        <v>1118.193726</v>
      </c>
      <c r="K260" s="19" t="s">
        <v>407</v>
      </c>
      <c r="L260" s="33">
        <v>127</v>
      </c>
      <c r="M260" s="34">
        <v>5474.273125</v>
      </c>
      <c r="N260" s="34">
        <f t="shared" si="20"/>
        <v>2059.421549625</v>
      </c>
      <c r="O260" s="35" t="s">
        <v>372</v>
      </c>
      <c r="P260" s="38">
        <f t="shared" si="25"/>
        <v>-0.307086614173228</v>
      </c>
      <c r="Q260" s="38">
        <f t="shared" si="26"/>
        <v>-0.426548524650019</v>
      </c>
      <c r="R260" s="38">
        <f>(K:K-O:O)</f>
        <v>-0.02</v>
      </c>
      <c r="S260" s="42"/>
      <c r="T260" s="16"/>
    </row>
    <row r="261" ht="18" customHeight="1" spans="1:20">
      <c r="A261" s="15">
        <v>258</v>
      </c>
      <c r="B261" s="15">
        <v>102565</v>
      </c>
      <c r="C261" s="16" t="s">
        <v>369</v>
      </c>
      <c r="D261" s="16" t="s">
        <v>312</v>
      </c>
      <c r="E261" s="17" t="s">
        <v>31</v>
      </c>
      <c r="F261" s="23">
        <v>8.21</v>
      </c>
      <c r="G261" s="15" t="s">
        <v>370</v>
      </c>
      <c r="H261" s="19">
        <v>85</v>
      </c>
      <c r="I261" s="19">
        <v>5797.97</v>
      </c>
      <c r="J261" s="32">
        <f>I261*K261</f>
        <v>1868.685731</v>
      </c>
      <c r="K261" s="19" t="s">
        <v>408</v>
      </c>
      <c r="L261" s="33">
        <v>127</v>
      </c>
      <c r="M261" s="34">
        <v>5474.273125</v>
      </c>
      <c r="N261" s="34">
        <f>M261*O261</f>
        <v>2059.421549625</v>
      </c>
      <c r="O261" s="35" t="s">
        <v>372</v>
      </c>
      <c r="P261" s="38">
        <f t="shared" si="25"/>
        <v>-0.330708661417323</v>
      </c>
      <c r="Q261" s="38">
        <f t="shared" si="26"/>
        <v>0.0591305672202829</v>
      </c>
      <c r="R261" s="38">
        <f>(K:K-O:O)</f>
        <v>-0.0539</v>
      </c>
      <c r="S261" s="42"/>
      <c r="T261" s="16"/>
    </row>
    <row r="262" ht="18" customHeight="1" spans="1:20">
      <c r="A262" s="15">
        <v>259</v>
      </c>
      <c r="B262" s="15">
        <v>102565</v>
      </c>
      <c r="C262" s="16" t="s">
        <v>369</v>
      </c>
      <c r="D262" s="16" t="s">
        <v>312</v>
      </c>
      <c r="E262" s="17" t="s">
        <v>31</v>
      </c>
      <c r="F262" s="23">
        <v>8.28</v>
      </c>
      <c r="G262" s="15" t="s">
        <v>370</v>
      </c>
      <c r="H262" s="19">
        <v>95</v>
      </c>
      <c r="I262" s="19">
        <v>2747.11</v>
      </c>
      <c r="J262" s="32">
        <f>I262*K262</f>
        <v>930.446157</v>
      </c>
      <c r="K262" s="19" t="s">
        <v>409</v>
      </c>
      <c r="L262" s="33">
        <v>127</v>
      </c>
      <c r="M262" s="34">
        <v>5474.273125</v>
      </c>
      <c r="N262" s="34">
        <f>M262*O262</f>
        <v>2059.421549625</v>
      </c>
      <c r="O262" s="35" t="s">
        <v>372</v>
      </c>
      <c r="P262" s="38">
        <f t="shared" si="25"/>
        <v>-0.251968503937008</v>
      </c>
      <c r="Q262" s="38">
        <f t="shared" si="26"/>
        <v>-0.498178125703218</v>
      </c>
      <c r="R262" s="38">
        <f>(K:K-O:O)</f>
        <v>-0.0375</v>
      </c>
      <c r="S262" s="42"/>
      <c r="T262" s="16"/>
    </row>
    <row r="263" ht="18" customHeight="1" spans="1:20">
      <c r="A263" s="15">
        <v>260</v>
      </c>
      <c r="B263" s="15">
        <v>105751</v>
      </c>
      <c r="C263" s="16" t="s">
        <v>263</v>
      </c>
      <c r="D263" s="16" t="s">
        <v>227</v>
      </c>
      <c r="E263" s="17" t="s">
        <v>26</v>
      </c>
      <c r="F263" s="15">
        <v>8.27</v>
      </c>
      <c r="G263" s="15" t="s">
        <v>264</v>
      </c>
      <c r="H263" s="19">
        <v>92</v>
      </c>
      <c r="I263" s="19">
        <v>4711.4</v>
      </c>
      <c r="J263" s="32">
        <f>I263*K263</f>
        <v>1788.91858</v>
      </c>
      <c r="K263" s="19" t="s">
        <v>285</v>
      </c>
      <c r="L263" s="33">
        <v>89.25</v>
      </c>
      <c r="M263" s="34">
        <v>5580.165</v>
      </c>
      <c r="N263" s="34">
        <f>M263*O263</f>
        <v>1878.283539</v>
      </c>
      <c r="O263" s="35" t="s">
        <v>266</v>
      </c>
      <c r="P263" s="38">
        <f t="shared" si="25"/>
        <v>0.030812324929972</v>
      </c>
      <c r="Q263" s="38">
        <f t="shared" si="26"/>
        <v>-0.155688048650891</v>
      </c>
      <c r="R263" s="38">
        <f>(K:K-O:O)</f>
        <v>0.0431</v>
      </c>
      <c r="S263" s="15"/>
      <c r="T263" s="16"/>
    </row>
    <row r="264" ht="18" customHeight="1" spans="1:20">
      <c r="A264" s="15">
        <v>261</v>
      </c>
      <c r="B264" s="15">
        <v>119262</v>
      </c>
      <c r="C264" s="16" t="s">
        <v>331</v>
      </c>
      <c r="D264" s="16" t="s">
        <v>312</v>
      </c>
      <c r="E264" s="17" t="s">
        <v>31</v>
      </c>
      <c r="F264" s="15">
        <v>8.29</v>
      </c>
      <c r="G264" s="15" t="s">
        <v>332</v>
      </c>
      <c r="H264" s="19">
        <v>51</v>
      </c>
      <c r="I264" s="19">
        <v>1782.75</v>
      </c>
      <c r="J264" s="32">
        <f>I264*K264</f>
        <v>580.4634</v>
      </c>
      <c r="K264" s="37">
        <v>0.3256</v>
      </c>
      <c r="L264" s="33">
        <v>32.125</v>
      </c>
      <c r="M264" s="34">
        <v>1069.855625</v>
      </c>
      <c r="N264" s="34">
        <f>M264*O264</f>
        <v>378.1939634375</v>
      </c>
      <c r="O264" s="35" t="s">
        <v>304</v>
      </c>
      <c r="P264" s="36">
        <f t="shared" si="25"/>
        <v>0.587548638132296</v>
      </c>
      <c r="Q264" s="36">
        <f t="shared" si="26"/>
        <v>0.666346335282389</v>
      </c>
      <c r="R264" s="38">
        <f>(K:K-O:O)</f>
        <v>-0.0279</v>
      </c>
      <c r="S264" s="42">
        <f>(J264-N264)*0.1</f>
        <v>20.22694365625</v>
      </c>
      <c r="T264" s="16"/>
    </row>
    <row r="265" ht="18" customHeight="1" spans="1:20">
      <c r="A265" s="15">
        <v>262</v>
      </c>
      <c r="B265" s="15">
        <v>111064</v>
      </c>
      <c r="C265" s="16" t="s">
        <v>410</v>
      </c>
      <c r="D265" s="16" t="s">
        <v>76</v>
      </c>
      <c r="E265" s="17" t="s">
        <v>31</v>
      </c>
      <c r="F265" s="20">
        <v>8.3</v>
      </c>
      <c r="G265" s="15" t="s">
        <v>332</v>
      </c>
      <c r="H265" s="19">
        <v>72</v>
      </c>
      <c r="I265" s="19">
        <v>3600.66</v>
      </c>
      <c r="J265" s="32">
        <f>I265*K265</f>
        <v>644.51814</v>
      </c>
      <c r="K265" s="19" t="s">
        <v>411</v>
      </c>
      <c r="L265" s="33">
        <v>26.125</v>
      </c>
      <c r="M265" s="34">
        <v>864.294375</v>
      </c>
      <c r="N265" s="34">
        <f>M265*O265</f>
        <v>313.3067109375</v>
      </c>
      <c r="O265" s="35" t="s">
        <v>412</v>
      </c>
      <c r="P265" s="36">
        <f t="shared" si="25"/>
        <v>1.75598086124402</v>
      </c>
      <c r="Q265" s="36">
        <f t="shared" si="26"/>
        <v>3.16601114637591</v>
      </c>
      <c r="R265" s="38">
        <f>(K:K-O:O)</f>
        <v>-0.1835</v>
      </c>
      <c r="S265" s="42">
        <f>(J265-N265)*0.3</f>
        <v>99.36342871875</v>
      </c>
      <c r="T265" s="16"/>
    </row>
    <row r="266" customHeight="1" spans="16:18">
      <c r="P266" s="2"/>
      <c r="Q266" s="2"/>
      <c r="R266" s="2"/>
    </row>
    <row r="267" customHeight="1" spans="16:18">
      <c r="P267" s="2"/>
      <c r="Q267" s="2"/>
      <c r="R267" s="2"/>
    </row>
    <row r="268" customHeight="1" spans="16:18">
      <c r="P268" s="2"/>
      <c r="Q268" s="2"/>
      <c r="R268" s="2"/>
    </row>
    <row r="269" customHeight="1" spans="16:18">
      <c r="P269" s="2"/>
      <c r="Q269" s="2"/>
      <c r="R269" s="2"/>
    </row>
    <row r="270" customHeight="1" spans="16:18">
      <c r="P270" s="2"/>
      <c r="Q270" s="2"/>
      <c r="R270" s="2"/>
    </row>
    <row r="271" customHeight="1" spans="16:18">
      <c r="P271" s="2"/>
      <c r="Q271" s="2"/>
      <c r="R271" s="2"/>
    </row>
    <row r="272" customHeight="1" spans="16:18">
      <c r="P272" s="2"/>
      <c r="Q272" s="2"/>
      <c r="R272" s="2"/>
    </row>
    <row r="273" customHeight="1" spans="16:18">
      <c r="P273" s="2"/>
      <c r="Q273" s="2"/>
      <c r="R273" s="2"/>
    </row>
    <row r="274" customHeight="1" spans="16:18">
      <c r="P274" s="2"/>
      <c r="Q274" s="2"/>
      <c r="R274" s="2"/>
    </row>
    <row r="275" customHeight="1" spans="16:18">
      <c r="P275" s="2"/>
      <c r="Q275" s="2"/>
      <c r="R275" s="2"/>
    </row>
    <row r="276" customHeight="1" spans="16:18">
      <c r="P276" s="2"/>
      <c r="Q276" s="2"/>
      <c r="R276" s="2"/>
    </row>
    <row r="277" customHeight="1" spans="16:18">
      <c r="P277" s="2"/>
      <c r="Q277" s="2"/>
      <c r="R277" s="2"/>
    </row>
    <row r="278" customHeight="1" spans="16:18">
      <c r="P278" s="2"/>
      <c r="Q278" s="2"/>
      <c r="R278" s="2"/>
    </row>
    <row r="279" customHeight="1" spans="16:18">
      <c r="P279" s="2"/>
      <c r="Q279" s="2"/>
      <c r="R279" s="2"/>
    </row>
    <row r="280" customHeight="1" spans="16:18">
      <c r="P280" s="2"/>
      <c r="Q280" s="2"/>
      <c r="R280" s="2"/>
    </row>
    <row r="281" customHeight="1" spans="16:18">
      <c r="P281" s="2"/>
      <c r="Q281" s="2"/>
      <c r="R281" s="2"/>
    </row>
    <row r="282" customHeight="1" spans="16:18">
      <c r="P282" s="2"/>
      <c r="Q282" s="2"/>
      <c r="R282" s="2"/>
    </row>
    <row r="283" customHeight="1" spans="16:18">
      <c r="P283" s="2"/>
      <c r="Q283" s="2"/>
      <c r="R283" s="2"/>
    </row>
    <row r="284" customHeight="1" spans="4:18">
      <c r="D284" s="1" t="s">
        <v>413</v>
      </c>
      <c r="P284" s="2"/>
      <c r="Q284" s="2"/>
      <c r="R284" s="2"/>
    </row>
  </sheetData>
  <sheetProtection formatCells="0" insertHyperlinks="0" autoFilter="0"/>
  <sortState ref="B2:H65">
    <sortCondition ref="D2"/>
  </sortState>
  <mergeCells count="12">
    <mergeCell ref="A1:T1"/>
    <mergeCell ref="H2:K2"/>
    <mergeCell ref="L2:O2"/>
    <mergeCell ref="P2:R2"/>
    <mergeCell ref="A2:A3"/>
    <mergeCell ref="B2:B3"/>
    <mergeCell ref="C2:C3"/>
    <mergeCell ref="D2:D3"/>
    <mergeCell ref="E2:E3"/>
    <mergeCell ref="F2:F3"/>
    <mergeCell ref="S2:S3"/>
    <mergeCell ref="T2:T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Q7" sqref="Q7"/>
    </sheetView>
  </sheetViews>
  <sheetFormatPr defaultColWidth="9" defaultRowHeight="21" customHeight="1"/>
  <cols>
    <col min="1" max="1" width="6.125" customWidth="1"/>
    <col min="2" max="2" width="9" customWidth="1"/>
    <col min="3" max="3" width="24.125" customWidth="1"/>
    <col min="4" max="4" width="4.375" customWidth="1"/>
    <col min="5" max="5" width="10.625" hidden="1" customWidth="1"/>
    <col min="6" max="6" width="11.25" hidden="1" customWidth="1"/>
    <col min="7" max="7" width="11.5" hidden="1" customWidth="1"/>
    <col min="8" max="8" width="9" hidden="1" customWidth="1"/>
    <col min="9" max="10" width="11.5" hidden="1" customWidth="1"/>
    <col min="14" max="14" width="9.5" style="70" customWidth="1"/>
    <col min="15" max="15" width="11.125" customWidth="1"/>
  </cols>
  <sheetData>
    <row r="1" customHeight="1" spans="1:15">
      <c r="A1" s="71" t="s">
        <v>414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="2" customFormat="1" customHeight="1" spans="1:15">
      <c r="A2" s="8" t="s">
        <v>1</v>
      </c>
      <c r="B2" s="8" t="s">
        <v>2</v>
      </c>
      <c r="C2" s="8" t="s">
        <v>415</v>
      </c>
      <c r="D2" s="8" t="s">
        <v>416</v>
      </c>
      <c r="E2" s="72" t="s">
        <v>417</v>
      </c>
      <c r="F2" s="73" t="s">
        <v>418</v>
      </c>
      <c r="G2" s="73" t="s">
        <v>419</v>
      </c>
      <c r="H2" s="72" t="s">
        <v>420</v>
      </c>
      <c r="I2" s="73" t="s">
        <v>421</v>
      </c>
      <c r="J2" s="73" t="s">
        <v>422</v>
      </c>
      <c r="K2" s="85" t="s">
        <v>17</v>
      </c>
      <c r="L2" s="85" t="s">
        <v>18</v>
      </c>
      <c r="M2" s="85" t="s">
        <v>423</v>
      </c>
      <c r="N2" s="41" t="s">
        <v>424</v>
      </c>
      <c r="O2" s="86" t="s">
        <v>425</v>
      </c>
    </row>
    <row r="3" s="2" customFormat="1" customHeight="1" spans="1:15">
      <c r="A3" s="15">
        <v>1</v>
      </c>
      <c r="B3" s="15">
        <v>111064</v>
      </c>
      <c r="C3" s="52" t="s">
        <v>410</v>
      </c>
      <c r="D3" s="15">
        <v>1</v>
      </c>
      <c r="E3" s="74">
        <v>72</v>
      </c>
      <c r="F3" s="20">
        <v>3600.66</v>
      </c>
      <c r="G3" s="20">
        <v>644.51814</v>
      </c>
      <c r="H3" s="74">
        <v>26.125</v>
      </c>
      <c r="I3" s="20">
        <v>864.294375</v>
      </c>
      <c r="J3" s="20">
        <v>313.3067109375</v>
      </c>
      <c r="K3" s="87">
        <f t="shared" ref="K3:K12" si="0">(E3-H3)/H3</f>
        <v>1.75598086124402</v>
      </c>
      <c r="L3" s="88">
        <f t="shared" ref="L3:L12" si="1">(F3-I3)/I3</f>
        <v>3.16601114637591</v>
      </c>
      <c r="M3" s="87">
        <f t="shared" ref="M3:M12" si="2">(G3-J3)/J3</f>
        <v>1.05714757296907</v>
      </c>
      <c r="N3" s="89">
        <v>99</v>
      </c>
      <c r="O3" s="90"/>
    </row>
    <row r="4" s="2" customFormat="1" customHeight="1" spans="1:15">
      <c r="A4" s="15">
        <v>2</v>
      </c>
      <c r="B4" s="15">
        <v>591</v>
      </c>
      <c r="C4" s="52" t="s">
        <v>128</v>
      </c>
      <c r="D4" s="15">
        <v>3</v>
      </c>
      <c r="E4" s="74">
        <v>116</v>
      </c>
      <c r="F4" s="20">
        <v>4288.39</v>
      </c>
      <c r="G4" s="20">
        <v>1174.081225</v>
      </c>
      <c r="H4" s="74">
        <v>44.4375</v>
      </c>
      <c r="I4" s="20">
        <v>2115.136875</v>
      </c>
      <c r="J4" s="20">
        <v>757.4305149375</v>
      </c>
      <c r="K4" s="87">
        <f t="shared" si="0"/>
        <v>1.61040787623066</v>
      </c>
      <c r="L4" s="88">
        <f t="shared" si="1"/>
        <v>1.02747635421939</v>
      </c>
      <c r="M4" s="87">
        <f t="shared" si="2"/>
        <v>0.550084399618994</v>
      </c>
      <c r="N4" s="89">
        <v>100</v>
      </c>
      <c r="O4" s="90"/>
    </row>
    <row r="5" s="2" customFormat="1" customHeight="1" spans="1:15">
      <c r="A5" s="15">
        <v>3</v>
      </c>
      <c r="B5" s="75">
        <v>113023</v>
      </c>
      <c r="C5" s="76" t="s">
        <v>363</v>
      </c>
      <c r="D5" s="75">
        <v>5</v>
      </c>
      <c r="E5" s="77">
        <v>212</v>
      </c>
      <c r="F5" s="78">
        <v>7888.14</v>
      </c>
      <c r="G5" s="78">
        <v>1685.72274</v>
      </c>
      <c r="H5" s="77">
        <v>80</v>
      </c>
      <c r="I5" s="78">
        <v>3973.68125</v>
      </c>
      <c r="J5" s="78">
        <v>892.886176875</v>
      </c>
      <c r="K5" s="91">
        <f t="shared" si="0"/>
        <v>1.65</v>
      </c>
      <c r="L5" s="91">
        <f t="shared" si="1"/>
        <v>0.985096313399571</v>
      </c>
      <c r="M5" s="91">
        <f t="shared" si="2"/>
        <v>0.887948076315659</v>
      </c>
      <c r="N5" s="89">
        <v>106</v>
      </c>
      <c r="O5" s="90"/>
    </row>
    <row r="6" s="56" customFormat="1" customHeight="1" spans="1:15">
      <c r="A6" s="75">
        <v>4</v>
      </c>
      <c r="B6" s="75">
        <v>118758</v>
      </c>
      <c r="C6" s="76" t="s">
        <v>239</v>
      </c>
      <c r="D6" s="75">
        <v>9</v>
      </c>
      <c r="E6" s="77">
        <v>408</v>
      </c>
      <c r="F6" s="78">
        <v>19036.9</v>
      </c>
      <c r="G6" s="78">
        <v>4571.911057</v>
      </c>
      <c r="H6" s="77">
        <v>252</v>
      </c>
      <c r="I6" s="78">
        <v>10069.441875</v>
      </c>
      <c r="J6" s="78">
        <v>3108.4367068125</v>
      </c>
      <c r="K6" s="91">
        <f t="shared" si="0"/>
        <v>0.619047619047619</v>
      </c>
      <c r="L6" s="91">
        <f t="shared" si="1"/>
        <v>0.890561585867439</v>
      </c>
      <c r="M6" s="91">
        <f t="shared" si="2"/>
        <v>0.470807189665508</v>
      </c>
      <c r="N6" s="89">
        <v>215</v>
      </c>
      <c r="O6" s="92"/>
    </row>
    <row r="7" s="2" customFormat="1" customHeight="1" spans="1:15">
      <c r="A7" s="15">
        <v>5</v>
      </c>
      <c r="B7" s="15">
        <v>545</v>
      </c>
      <c r="C7" s="52" t="s">
        <v>255</v>
      </c>
      <c r="D7" s="15">
        <v>4</v>
      </c>
      <c r="E7" s="74">
        <v>196</v>
      </c>
      <c r="F7" s="20">
        <v>8875.49</v>
      </c>
      <c r="G7" s="20">
        <v>2380.48373</v>
      </c>
      <c r="H7" s="74">
        <v>112.75</v>
      </c>
      <c r="I7" s="20">
        <v>5153.5875</v>
      </c>
      <c r="J7" s="20">
        <v>1516.70080125</v>
      </c>
      <c r="K7" s="87">
        <f t="shared" si="0"/>
        <v>0.738359201773836</v>
      </c>
      <c r="L7" s="88">
        <f t="shared" si="1"/>
        <v>0.722196431126861</v>
      </c>
      <c r="M7" s="87">
        <f t="shared" si="2"/>
        <v>0.569514388096919</v>
      </c>
      <c r="N7" s="89">
        <v>30</v>
      </c>
      <c r="O7" s="90"/>
    </row>
    <row r="8" s="56" customFormat="1" customHeight="1" spans="1:15">
      <c r="A8" s="75">
        <v>6</v>
      </c>
      <c r="B8" s="75">
        <v>117491</v>
      </c>
      <c r="C8" s="76" t="s">
        <v>19</v>
      </c>
      <c r="D8" s="75">
        <v>8</v>
      </c>
      <c r="E8" s="77">
        <v>726</v>
      </c>
      <c r="F8" s="78">
        <v>81879.92</v>
      </c>
      <c r="G8" s="78">
        <v>13947.864988</v>
      </c>
      <c r="H8" s="77">
        <v>607</v>
      </c>
      <c r="I8" s="78">
        <v>60337.54</v>
      </c>
      <c r="J8" s="78">
        <v>13093.24618</v>
      </c>
      <c r="K8" s="91">
        <f t="shared" si="0"/>
        <v>0.196046128500824</v>
      </c>
      <c r="L8" s="91">
        <f t="shared" si="1"/>
        <v>0.357031128547833</v>
      </c>
      <c r="M8" s="91">
        <f t="shared" si="2"/>
        <v>0.0652717283591165</v>
      </c>
      <c r="N8" s="89">
        <v>213</v>
      </c>
      <c r="O8" s="92"/>
    </row>
    <row r="9" s="2" customFormat="1" customHeight="1" spans="1:15">
      <c r="A9" s="15">
        <v>7</v>
      </c>
      <c r="B9" s="75">
        <v>116773</v>
      </c>
      <c r="C9" s="76" t="s">
        <v>58</v>
      </c>
      <c r="D9" s="75">
        <v>9</v>
      </c>
      <c r="E9" s="77">
        <v>616</v>
      </c>
      <c r="F9" s="78">
        <v>30033.32</v>
      </c>
      <c r="G9" s="78">
        <v>6846.71428</v>
      </c>
      <c r="H9" s="77">
        <v>668.25</v>
      </c>
      <c r="I9" s="78">
        <v>23871.825</v>
      </c>
      <c r="J9" s="78">
        <v>7603.1762625</v>
      </c>
      <c r="K9" s="91">
        <f t="shared" si="0"/>
        <v>-0.0781893004115226</v>
      </c>
      <c r="L9" s="91">
        <f t="shared" si="1"/>
        <v>0.258107413237153</v>
      </c>
      <c r="M9" s="91">
        <f t="shared" si="2"/>
        <v>-0.0994928903898997</v>
      </c>
      <c r="N9" s="89">
        <v>99</v>
      </c>
      <c r="O9" s="90"/>
    </row>
    <row r="10" s="2" customFormat="1" customHeight="1" spans="1:15">
      <c r="A10" s="15">
        <v>8</v>
      </c>
      <c r="B10" s="15">
        <v>111219</v>
      </c>
      <c r="C10" s="52" t="s">
        <v>25</v>
      </c>
      <c r="D10" s="15">
        <v>4</v>
      </c>
      <c r="E10" s="74">
        <v>388</v>
      </c>
      <c r="F10" s="20">
        <v>26002.7</v>
      </c>
      <c r="G10" s="20">
        <v>9040.985511</v>
      </c>
      <c r="H10" s="74">
        <v>390.75</v>
      </c>
      <c r="I10" s="20">
        <v>21362.2775</v>
      </c>
      <c r="J10" s="20">
        <v>7284.5366275</v>
      </c>
      <c r="K10" s="87">
        <f t="shared" si="0"/>
        <v>-0.00703774792066539</v>
      </c>
      <c r="L10" s="88">
        <f t="shared" si="1"/>
        <v>0.21722508285926</v>
      </c>
      <c r="M10" s="87">
        <f t="shared" si="2"/>
        <v>0.241120193818396</v>
      </c>
      <c r="N10" s="89">
        <v>101</v>
      </c>
      <c r="O10" s="90"/>
    </row>
    <row r="11" s="2" customFormat="1" customHeight="1" spans="1:15">
      <c r="A11" s="15">
        <v>9</v>
      </c>
      <c r="B11" s="15">
        <v>118151</v>
      </c>
      <c r="C11" s="52" t="s">
        <v>69</v>
      </c>
      <c r="D11" s="15">
        <v>9</v>
      </c>
      <c r="E11" s="74">
        <v>652</v>
      </c>
      <c r="F11" s="20">
        <v>28478.15</v>
      </c>
      <c r="G11" s="20">
        <v>6830.681128</v>
      </c>
      <c r="H11" s="74">
        <v>708.1875</v>
      </c>
      <c r="I11" s="20">
        <v>23429.9025</v>
      </c>
      <c r="J11" s="20">
        <v>5719.23920025</v>
      </c>
      <c r="K11" s="87">
        <f t="shared" si="0"/>
        <v>-0.0793398640896655</v>
      </c>
      <c r="L11" s="88">
        <f t="shared" si="1"/>
        <v>0.215461737410132</v>
      </c>
      <c r="M11" s="87">
        <f t="shared" si="2"/>
        <v>0.19433387708306</v>
      </c>
      <c r="N11" s="89">
        <v>23</v>
      </c>
      <c r="O11" s="90"/>
    </row>
    <row r="12" s="2" customFormat="1" customHeight="1" spans="1:15">
      <c r="A12" s="15">
        <v>10</v>
      </c>
      <c r="B12" s="15">
        <v>117923</v>
      </c>
      <c r="C12" s="52" t="s">
        <v>117</v>
      </c>
      <c r="D12" s="15">
        <v>8</v>
      </c>
      <c r="E12" s="74">
        <v>383</v>
      </c>
      <c r="F12" s="20">
        <v>15321.94</v>
      </c>
      <c r="G12" s="20">
        <v>4348.377567</v>
      </c>
      <c r="H12" s="74">
        <v>290</v>
      </c>
      <c r="I12" s="20">
        <v>12681.92</v>
      </c>
      <c r="J12" s="20">
        <v>4069.628128</v>
      </c>
      <c r="K12" s="87">
        <f t="shared" si="0"/>
        <v>0.320689655172414</v>
      </c>
      <c r="L12" s="88">
        <f t="shared" si="1"/>
        <v>0.208171948727007</v>
      </c>
      <c r="M12" s="87">
        <f t="shared" si="2"/>
        <v>0.0684950639794675</v>
      </c>
      <c r="N12" s="89">
        <v>12</v>
      </c>
      <c r="O12" s="90"/>
    </row>
    <row r="13" s="55" customFormat="1" customHeight="1" spans="1:15">
      <c r="A13" s="15">
        <v>11</v>
      </c>
      <c r="B13" s="79">
        <v>119263</v>
      </c>
      <c r="C13" s="80" t="s">
        <v>320</v>
      </c>
      <c r="D13" s="79">
        <v>9</v>
      </c>
      <c r="E13" s="81">
        <v>523</v>
      </c>
      <c r="F13" s="42">
        <v>15211.17</v>
      </c>
      <c r="G13" s="42">
        <v>3966.454762</v>
      </c>
      <c r="H13" s="81">
        <v>379.6875</v>
      </c>
      <c r="I13" s="42">
        <v>12642.046875</v>
      </c>
      <c r="J13" s="42">
        <v>3505.6395984375</v>
      </c>
      <c r="K13" s="88">
        <f t="shared" ref="K13:M13" si="3">(E13-H13)/H13</f>
        <v>0.377448559670782</v>
      </c>
      <c r="L13" s="88">
        <f t="shared" si="3"/>
        <v>0.203220503008932</v>
      </c>
      <c r="M13" s="88">
        <f t="shared" si="3"/>
        <v>0.131449668633333</v>
      </c>
      <c r="N13" s="89">
        <v>43</v>
      </c>
      <c r="O13" s="93"/>
    </row>
    <row r="14" s="55" customFormat="1" customHeight="1" spans="1:15">
      <c r="A14" s="79">
        <v>12</v>
      </c>
      <c r="B14" s="79">
        <v>754</v>
      </c>
      <c r="C14" s="80" t="s">
        <v>135</v>
      </c>
      <c r="D14" s="79">
        <v>5</v>
      </c>
      <c r="E14" s="81">
        <v>366</v>
      </c>
      <c r="F14" s="42">
        <v>29957.1</v>
      </c>
      <c r="G14" s="42">
        <v>7005.419666</v>
      </c>
      <c r="H14" s="81">
        <v>266.25</v>
      </c>
      <c r="I14" s="42">
        <v>26282.478125</v>
      </c>
      <c r="J14" s="42">
        <v>6023.94398625</v>
      </c>
      <c r="K14" s="88">
        <f t="shared" ref="K14:K20" si="4">(E14-H14)/H14</f>
        <v>0.374647887323944</v>
      </c>
      <c r="L14" s="88">
        <f t="shared" ref="L14:L20" si="5">(F14-I14)/I14</f>
        <v>0.139812610421415</v>
      </c>
      <c r="M14" s="88">
        <f t="shared" ref="M14:M20" si="6">(G14-J14)/J14</f>
        <v>0.162929084664511</v>
      </c>
      <c r="N14" s="89">
        <v>224</v>
      </c>
      <c r="O14" s="93"/>
    </row>
    <row r="15" s="55" customFormat="1" customHeight="1" spans="1:15">
      <c r="A15" s="79">
        <v>13</v>
      </c>
      <c r="B15" s="79">
        <v>119262</v>
      </c>
      <c r="C15" s="80" t="s">
        <v>331</v>
      </c>
      <c r="D15" s="79">
        <v>9</v>
      </c>
      <c r="E15" s="81">
        <v>391</v>
      </c>
      <c r="F15" s="42">
        <v>10680.76</v>
      </c>
      <c r="G15" s="42">
        <v>3528.248357</v>
      </c>
      <c r="H15" s="81">
        <v>289.125</v>
      </c>
      <c r="I15" s="42">
        <v>9628.700625</v>
      </c>
      <c r="J15" s="42">
        <v>3403.7456709375</v>
      </c>
      <c r="K15" s="88">
        <f t="shared" si="4"/>
        <v>0.352356247297882</v>
      </c>
      <c r="L15" s="88">
        <f t="shared" si="5"/>
        <v>0.109262860688433</v>
      </c>
      <c r="M15" s="88">
        <f t="shared" si="6"/>
        <v>0.0365781401135672</v>
      </c>
      <c r="N15" s="89">
        <v>20</v>
      </c>
      <c r="O15" s="93"/>
    </row>
    <row r="16" s="55" customFormat="1" customHeight="1" spans="1:15">
      <c r="A16" s="15">
        <v>14</v>
      </c>
      <c r="B16" s="15">
        <v>117637</v>
      </c>
      <c r="C16" s="52" t="s">
        <v>108</v>
      </c>
      <c r="D16" s="15">
        <v>8</v>
      </c>
      <c r="E16" s="74">
        <v>388</v>
      </c>
      <c r="F16" s="20">
        <v>16958.23</v>
      </c>
      <c r="G16" s="20">
        <v>4672.007296</v>
      </c>
      <c r="H16" s="74">
        <v>250.5</v>
      </c>
      <c r="I16" s="20">
        <v>15533.27</v>
      </c>
      <c r="J16" s="20">
        <v>4296.502482</v>
      </c>
      <c r="K16" s="87">
        <f t="shared" si="4"/>
        <v>0.548902195608782</v>
      </c>
      <c r="L16" s="88">
        <f t="shared" si="5"/>
        <v>0.0917359963484829</v>
      </c>
      <c r="M16" s="87">
        <f t="shared" si="6"/>
        <v>0.0873977882180122</v>
      </c>
      <c r="N16" s="89">
        <v>63</v>
      </c>
      <c r="O16" s="93"/>
    </row>
    <row r="17" s="2" customFormat="1" customHeight="1" spans="1:15">
      <c r="A17" s="15">
        <v>15</v>
      </c>
      <c r="B17" s="15">
        <v>716</v>
      </c>
      <c r="C17" s="52" t="s">
        <v>85</v>
      </c>
      <c r="D17" s="15">
        <v>4</v>
      </c>
      <c r="E17" s="74">
        <v>242</v>
      </c>
      <c r="F17" s="20">
        <v>16411.96</v>
      </c>
      <c r="G17" s="20">
        <v>5080.643575</v>
      </c>
      <c r="H17" s="74">
        <v>189.75</v>
      </c>
      <c r="I17" s="20">
        <v>15245.54</v>
      </c>
      <c r="J17" s="20">
        <v>5284.104164</v>
      </c>
      <c r="K17" s="87">
        <f t="shared" si="4"/>
        <v>0.27536231884058</v>
      </c>
      <c r="L17" s="88">
        <f t="shared" si="5"/>
        <v>0.0765089331043701</v>
      </c>
      <c r="M17" s="87">
        <f t="shared" si="6"/>
        <v>-0.0385042729449117</v>
      </c>
      <c r="N17" s="89">
        <v>36</v>
      </c>
      <c r="O17" s="90"/>
    </row>
    <row r="18" s="2" customFormat="1" customHeight="1" spans="1:15">
      <c r="A18" s="15">
        <v>16</v>
      </c>
      <c r="B18" s="15">
        <v>115971</v>
      </c>
      <c r="C18" s="52" t="s">
        <v>219</v>
      </c>
      <c r="D18" s="15">
        <v>9</v>
      </c>
      <c r="E18" s="74">
        <v>569</v>
      </c>
      <c r="F18" s="20">
        <v>27084.68</v>
      </c>
      <c r="G18" s="20">
        <v>7553.775957</v>
      </c>
      <c r="H18" s="74">
        <v>493.3125</v>
      </c>
      <c r="I18" s="20">
        <v>26294.394375</v>
      </c>
      <c r="J18" s="20">
        <v>8064.4907548125</v>
      </c>
      <c r="K18" s="87">
        <f t="shared" si="4"/>
        <v>0.153427087292538</v>
      </c>
      <c r="L18" s="88">
        <f t="shared" si="5"/>
        <v>0.0300552891133094</v>
      </c>
      <c r="M18" s="87">
        <f t="shared" si="6"/>
        <v>-0.0633288341867997</v>
      </c>
      <c r="N18" s="89">
        <v>49</v>
      </c>
      <c r="O18" s="90"/>
    </row>
    <row r="19" s="57" customFormat="1" customHeight="1" spans="1:15">
      <c r="A19" s="15">
        <v>17</v>
      </c>
      <c r="B19" s="15">
        <v>118951</v>
      </c>
      <c r="C19" s="52" t="s">
        <v>311</v>
      </c>
      <c r="D19" s="15">
        <v>8</v>
      </c>
      <c r="E19" s="74">
        <v>402</v>
      </c>
      <c r="F19" s="20">
        <v>15776.56</v>
      </c>
      <c r="G19" s="20">
        <v>4146.497077</v>
      </c>
      <c r="H19" s="74">
        <v>446</v>
      </c>
      <c r="I19" s="20">
        <v>15578.96</v>
      </c>
      <c r="J19" s="20">
        <v>4781.182824</v>
      </c>
      <c r="K19" s="87">
        <f t="shared" si="4"/>
        <v>-0.0986547085201794</v>
      </c>
      <c r="L19" s="88">
        <f t="shared" si="5"/>
        <v>0.0126837734996431</v>
      </c>
      <c r="M19" s="87">
        <f t="shared" si="6"/>
        <v>-0.132746596472756</v>
      </c>
      <c r="N19" s="89">
        <v>29</v>
      </c>
      <c r="O19" s="86"/>
    </row>
    <row r="20" s="2" customFormat="1" customHeight="1" spans="1:15">
      <c r="A20" s="82" t="s">
        <v>426</v>
      </c>
      <c r="B20" s="83"/>
      <c r="C20" s="84"/>
      <c r="D20" s="8">
        <f t="shared" ref="D20:J20" si="7">SUM(D3:D19)</f>
        <v>112</v>
      </c>
      <c r="E20" s="72">
        <f t="shared" si="7"/>
        <v>6650</v>
      </c>
      <c r="F20" s="73">
        <f t="shared" si="7"/>
        <v>357486.07</v>
      </c>
      <c r="G20" s="73">
        <f t="shared" si="7"/>
        <v>87424.387056</v>
      </c>
      <c r="H20" s="72">
        <f t="shared" si="7"/>
        <v>5494.125</v>
      </c>
      <c r="I20" s="73">
        <f t="shared" si="7"/>
        <v>285064.996875</v>
      </c>
      <c r="J20" s="73">
        <f t="shared" si="7"/>
        <v>79718.1967895</v>
      </c>
      <c r="K20" s="85">
        <f t="shared" si="4"/>
        <v>0.210383819079471</v>
      </c>
      <c r="L20" s="94">
        <f t="shared" si="5"/>
        <v>0.254051089817795</v>
      </c>
      <c r="M20" s="85">
        <f t="shared" si="6"/>
        <v>0.0966678948703343</v>
      </c>
      <c r="N20" s="95">
        <f>SUM(N3:N19)</f>
        <v>1462</v>
      </c>
      <c r="O20" s="90"/>
    </row>
  </sheetData>
  <sortState ref="A2:N32">
    <sortCondition ref="L2" descending="1"/>
  </sortState>
  <mergeCells count="2">
    <mergeCell ref="A1:O1"/>
    <mergeCell ref="A20:C20"/>
  </mergeCells>
  <pageMargins left="0.196527777777778" right="0.236111111111111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workbookViewId="0">
      <selection activeCell="F54" sqref="F54"/>
    </sheetView>
  </sheetViews>
  <sheetFormatPr defaultColWidth="9" defaultRowHeight="17" customHeight="1"/>
  <cols>
    <col min="1" max="1" width="5.5" style="2" customWidth="1"/>
    <col min="2" max="2" width="7.5" style="2" customWidth="1"/>
    <col min="3" max="3" width="24.625" style="2" customWidth="1"/>
    <col min="4" max="4" width="4.875" style="2" customWidth="1"/>
    <col min="5" max="5" width="11.75" style="5" customWidth="1"/>
    <col min="6" max="6" width="12.75" style="4" customWidth="1"/>
    <col min="7" max="7" width="14.25" style="4" customWidth="1"/>
    <col min="8" max="8" width="8.875" style="5" customWidth="1"/>
    <col min="9" max="9" width="10.875" style="4" customWidth="1"/>
    <col min="10" max="10" width="11.125" style="4" customWidth="1"/>
    <col min="11" max="11" width="9.125" style="6" customWidth="1"/>
    <col min="12" max="12" width="9" style="6" customWidth="1"/>
    <col min="13" max="13" width="10.125" style="6" customWidth="1"/>
    <col min="14" max="14" width="12.25" style="7" customWidth="1"/>
    <col min="15" max="16384" width="9" style="2"/>
  </cols>
  <sheetData>
    <row r="1" customHeight="1" spans="1:14">
      <c r="A1" s="57" t="s">
        <v>1</v>
      </c>
      <c r="B1" s="57" t="s">
        <v>2</v>
      </c>
      <c r="C1" s="57" t="s">
        <v>415</v>
      </c>
      <c r="D1" s="57" t="s">
        <v>416</v>
      </c>
      <c r="E1" s="58" t="s">
        <v>417</v>
      </c>
      <c r="F1" s="59" t="s">
        <v>418</v>
      </c>
      <c r="G1" s="59" t="s">
        <v>419</v>
      </c>
      <c r="H1" s="58" t="s">
        <v>420</v>
      </c>
      <c r="I1" s="59" t="s">
        <v>421</v>
      </c>
      <c r="J1" s="59" t="s">
        <v>422</v>
      </c>
      <c r="K1" s="65" t="s">
        <v>17</v>
      </c>
      <c r="L1" s="65" t="s">
        <v>18</v>
      </c>
      <c r="M1" s="65" t="s">
        <v>423</v>
      </c>
      <c r="N1" s="66" t="s">
        <v>427</v>
      </c>
    </row>
    <row r="2" customHeight="1" spans="1:14">
      <c r="A2" s="2">
        <v>1</v>
      </c>
      <c r="B2" s="2">
        <v>118951</v>
      </c>
      <c r="C2" s="45" t="s">
        <v>311</v>
      </c>
      <c r="D2" s="2">
        <v>8</v>
      </c>
      <c r="E2" s="5">
        <v>402</v>
      </c>
      <c r="F2" s="4">
        <v>15776.56</v>
      </c>
      <c r="G2" s="4">
        <v>4146.497077</v>
      </c>
      <c r="H2" s="5">
        <v>446</v>
      </c>
      <c r="I2" s="4">
        <v>15578.96</v>
      </c>
      <c r="J2" s="4">
        <v>4781.182824</v>
      </c>
      <c r="K2" s="6">
        <f t="shared" ref="K2:K32" si="0">(E2-H2)/H2</f>
        <v>-0.0986547085201794</v>
      </c>
      <c r="L2" s="67">
        <f t="shared" ref="L2:L32" si="1">(F2-I2)/I2</f>
        <v>0.0126837734996431</v>
      </c>
      <c r="M2" s="6">
        <f t="shared" ref="M2:M32" si="2">(G2-J2)/J2</f>
        <v>-0.132746596472756</v>
      </c>
      <c r="N2" s="7">
        <v>29.2774455</v>
      </c>
    </row>
    <row r="3" customHeight="1" spans="1:14">
      <c r="A3" s="2">
        <v>2</v>
      </c>
      <c r="B3" s="2">
        <v>103199</v>
      </c>
      <c r="C3" s="45" t="s">
        <v>347</v>
      </c>
      <c r="D3" s="2">
        <v>4</v>
      </c>
      <c r="E3" s="5">
        <v>379</v>
      </c>
      <c r="F3" s="4">
        <v>15599.6</v>
      </c>
      <c r="G3" s="4">
        <v>4616.231877</v>
      </c>
      <c r="H3" s="5">
        <v>341.75</v>
      </c>
      <c r="I3" s="4">
        <v>15314.3775</v>
      </c>
      <c r="J3" s="4">
        <v>5107.34489625</v>
      </c>
      <c r="K3" s="6">
        <f t="shared" si="0"/>
        <v>0.108997805413314</v>
      </c>
      <c r="L3" s="67">
        <f t="shared" si="1"/>
        <v>0.0186244919194397</v>
      </c>
      <c r="M3" s="6">
        <f t="shared" si="2"/>
        <v>-0.0961581857553017</v>
      </c>
      <c r="N3" s="7">
        <v>0</v>
      </c>
    </row>
    <row r="4" customHeight="1" spans="1:14">
      <c r="A4" s="2">
        <v>3</v>
      </c>
      <c r="B4" s="2">
        <v>115971</v>
      </c>
      <c r="C4" s="45" t="s">
        <v>219</v>
      </c>
      <c r="D4" s="2">
        <v>9</v>
      </c>
      <c r="E4" s="5">
        <v>569</v>
      </c>
      <c r="F4" s="4">
        <v>27084.68</v>
      </c>
      <c r="G4" s="4">
        <v>7553.775957</v>
      </c>
      <c r="H4" s="5">
        <v>493.3125</v>
      </c>
      <c r="I4" s="4">
        <v>26294.394375</v>
      </c>
      <c r="J4" s="4">
        <v>8064.4907548125</v>
      </c>
      <c r="K4" s="6">
        <f t="shared" si="0"/>
        <v>0.153427087292538</v>
      </c>
      <c r="L4" s="67">
        <f t="shared" si="1"/>
        <v>0.0300552891133094</v>
      </c>
      <c r="M4" s="6">
        <f t="shared" si="2"/>
        <v>-0.0633288341867997</v>
      </c>
      <c r="N4" s="7">
        <v>49.12844796875</v>
      </c>
    </row>
    <row r="5" customHeight="1" spans="1:14">
      <c r="A5" s="2">
        <v>4</v>
      </c>
      <c r="B5" s="2">
        <v>118074</v>
      </c>
      <c r="C5" s="45" t="s">
        <v>226</v>
      </c>
      <c r="D5" s="2">
        <v>9</v>
      </c>
      <c r="E5" s="5">
        <v>612</v>
      </c>
      <c r="F5" s="4">
        <v>25682.01</v>
      </c>
      <c r="G5" s="4">
        <v>7725.551679</v>
      </c>
      <c r="H5" s="5">
        <v>556.875</v>
      </c>
      <c r="I5" s="4">
        <v>24633.759375</v>
      </c>
      <c r="J5" s="4">
        <v>7865.5593684375</v>
      </c>
      <c r="K5" s="6">
        <f t="shared" si="0"/>
        <v>0.098989898989899</v>
      </c>
      <c r="L5" s="67">
        <f t="shared" si="1"/>
        <v>0.0425534165955941</v>
      </c>
      <c r="M5" s="6">
        <f t="shared" si="2"/>
        <v>-0.0178000931503124</v>
      </c>
      <c r="N5" s="7">
        <v>0</v>
      </c>
    </row>
    <row r="6" customHeight="1" spans="1:14">
      <c r="A6" s="2">
        <v>5</v>
      </c>
      <c r="B6" s="2">
        <v>578</v>
      </c>
      <c r="C6" s="45" t="s">
        <v>354</v>
      </c>
      <c r="D6" s="2">
        <v>4</v>
      </c>
      <c r="E6" s="5">
        <v>447</v>
      </c>
      <c r="F6" s="4">
        <v>28558.67</v>
      </c>
      <c r="G6" s="4">
        <v>8029.961919</v>
      </c>
      <c r="H6" s="5">
        <v>410</v>
      </c>
      <c r="I6" s="4">
        <v>26834.505</v>
      </c>
      <c r="J6" s="4">
        <v>9381.342948</v>
      </c>
      <c r="K6" s="6">
        <f t="shared" si="0"/>
        <v>0.0902439024390244</v>
      </c>
      <c r="L6" s="67">
        <f t="shared" si="1"/>
        <v>0.0642517907447891</v>
      </c>
      <c r="M6" s="6">
        <f t="shared" si="2"/>
        <v>-0.144049848352266</v>
      </c>
      <c r="N6" s="7">
        <v>0</v>
      </c>
    </row>
    <row r="7" customHeight="1" spans="1:14">
      <c r="A7" s="2">
        <v>6</v>
      </c>
      <c r="B7" s="2">
        <v>117184</v>
      </c>
      <c r="C7" s="45" t="s">
        <v>186</v>
      </c>
      <c r="D7" s="2">
        <v>9</v>
      </c>
      <c r="E7" s="5">
        <v>1011</v>
      </c>
      <c r="F7" s="4">
        <v>51898.96</v>
      </c>
      <c r="G7" s="4">
        <v>19085.115907</v>
      </c>
      <c r="H7" s="5">
        <v>1030.5</v>
      </c>
      <c r="I7" s="4">
        <v>48436.59375</v>
      </c>
      <c r="J7" s="4">
        <v>18556.059065625</v>
      </c>
      <c r="K7" s="6">
        <f t="shared" si="0"/>
        <v>-0.0189228529839884</v>
      </c>
      <c r="L7" s="67">
        <f t="shared" si="1"/>
        <v>0.0714824470909456</v>
      </c>
      <c r="M7" s="6">
        <f t="shared" si="2"/>
        <v>0.0285112716824164</v>
      </c>
      <c r="N7" s="7">
        <v>0</v>
      </c>
    </row>
    <row r="8" customHeight="1" spans="1:14">
      <c r="A8" s="2">
        <v>7</v>
      </c>
      <c r="B8" s="2">
        <v>716</v>
      </c>
      <c r="C8" s="45" t="s">
        <v>85</v>
      </c>
      <c r="D8" s="2">
        <v>4</v>
      </c>
      <c r="E8" s="5">
        <v>242</v>
      </c>
      <c r="F8" s="4">
        <v>16411.96</v>
      </c>
      <c r="G8" s="4">
        <v>5080.643575</v>
      </c>
      <c r="H8" s="5">
        <v>189.75</v>
      </c>
      <c r="I8" s="4">
        <v>15245.54</v>
      </c>
      <c r="J8" s="4">
        <v>5284.104164</v>
      </c>
      <c r="K8" s="6">
        <f t="shared" si="0"/>
        <v>0.27536231884058</v>
      </c>
      <c r="L8" s="67">
        <f t="shared" si="1"/>
        <v>0.0765089331043701</v>
      </c>
      <c r="M8" s="6">
        <f t="shared" si="2"/>
        <v>-0.0385042729449117</v>
      </c>
      <c r="N8" s="7">
        <v>36.1511839</v>
      </c>
    </row>
    <row r="9" customHeight="1" spans="1:14">
      <c r="A9" s="2">
        <v>8</v>
      </c>
      <c r="B9" s="2">
        <v>117637</v>
      </c>
      <c r="C9" s="45" t="s">
        <v>108</v>
      </c>
      <c r="D9" s="2">
        <v>8</v>
      </c>
      <c r="E9" s="5">
        <v>388</v>
      </c>
      <c r="F9" s="4">
        <v>16958.23</v>
      </c>
      <c r="G9" s="4">
        <v>4672.007296</v>
      </c>
      <c r="H9" s="5">
        <v>250.5</v>
      </c>
      <c r="I9" s="4">
        <v>15533.27</v>
      </c>
      <c r="J9" s="4">
        <v>4296.502482</v>
      </c>
      <c r="K9" s="6">
        <f t="shared" si="0"/>
        <v>0.548902195608782</v>
      </c>
      <c r="L9" s="67">
        <f t="shared" si="1"/>
        <v>0.0917359963484829</v>
      </c>
      <c r="M9" s="6">
        <f t="shared" si="2"/>
        <v>0.0873977882180122</v>
      </c>
      <c r="N9" s="7">
        <v>63.54167795</v>
      </c>
    </row>
    <row r="10" customHeight="1" spans="1:14">
      <c r="A10" s="2">
        <v>9</v>
      </c>
      <c r="B10" s="2">
        <v>119262</v>
      </c>
      <c r="C10" s="45" t="s">
        <v>331</v>
      </c>
      <c r="D10" s="2">
        <v>9</v>
      </c>
      <c r="E10" s="5">
        <v>391</v>
      </c>
      <c r="F10" s="4">
        <v>10680.76</v>
      </c>
      <c r="G10" s="4">
        <v>3528.248357</v>
      </c>
      <c r="H10" s="5">
        <v>289.125</v>
      </c>
      <c r="I10" s="4">
        <v>9628.700625</v>
      </c>
      <c r="J10" s="4">
        <v>3403.7456709375</v>
      </c>
      <c r="K10" s="6">
        <f t="shared" si="0"/>
        <v>0.352356247297882</v>
      </c>
      <c r="L10" s="67">
        <f t="shared" si="1"/>
        <v>0.109262860688433</v>
      </c>
      <c r="M10" s="6">
        <f t="shared" si="2"/>
        <v>0.0365781401135672</v>
      </c>
      <c r="N10" s="7">
        <v>20.22694365625</v>
      </c>
    </row>
    <row r="11" customHeight="1" spans="1:14">
      <c r="A11" s="2">
        <v>10</v>
      </c>
      <c r="B11" s="2">
        <v>754</v>
      </c>
      <c r="C11" s="45" t="s">
        <v>135</v>
      </c>
      <c r="D11" s="2">
        <v>5</v>
      </c>
      <c r="E11" s="5">
        <v>366</v>
      </c>
      <c r="F11" s="4">
        <v>29957.1</v>
      </c>
      <c r="G11" s="4">
        <v>7005.419666</v>
      </c>
      <c r="H11" s="5">
        <v>266.25</v>
      </c>
      <c r="I11" s="4">
        <v>26282.478125</v>
      </c>
      <c r="J11" s="4">
        <v>6023.94398625</v>
      </c>
      <c r="K11" s="6">
        <f t="shared" si="0"/>
        <v>0.374647887323944</v>
      </c>
      <c r="L11" s="67">
        <f t="shared" si="1"/>
        <v>0.139812610421415</v>
      </c>
      <c r="M11" s="6">
        <f t="shared" si="2"/>
        <v>0.162929084664511</v>
      </c>
      <c r="N11" s="7">
        <v>224.127543825</v>
      </c>
    </row>
    <row r="12" customHeight="1" spans="1:14">
      <c r="A12" s="2">
        <v>11</v>
      </c>
      <c r="B12" s="2">
        <v>367</v>
      </c>
      <c r="C12" s="45" t="s">
        <v>141</v>
      </c>
      <c r="D12" s="2">
        <v>4</v>
      </c>
      <c r="E12" s="5">
        <v>308</v>
      </c>
      <c r="F12" s="4">
        <v>18617.49</v>
      </c>
      <c r="G12" s="4">
        <v>5752.364563</v>
      </c>
      <c r="H12" s="5">
        <v>273.75</v>
      </c>
      <c r="I12" s="4">
        <v>16227.895</v>
      </c>
      <c r="J12" s="4">
        <v>4740.1681295</v>
      </c>
      <c r="K12" s="6">
        <f t="shared" si="0"/>
        <v>0.125114155251142</v>
      </c>
      <c r="L12" s="67">
        <f t="shared" si="1"/>
        <v>0.147252308447892</v>
      </c>
      <c r="M12" s="6">
        <f t="shared" si="2"/>
        <v>0.213535977173613</v>
      </c>
      <c r="N12" s="7">
        <v>0</v>
      </c>
    </row>
    <row r="13" customHeight="1" spans="1:14">
      <c r="A13" s="2">
        <v>12</v>
      </c>
      <c r="B13" s="2">
        <v>587</v>
      </c>
      <c r="C13" s="45" t="s">
        <v>151</v>
      </c>
      <c r="D13" s="2">
        <v>2</v>
      </c>
      <c r="E13" s="5">
        <v>185</v>
      </c>
      <c r="F13" s="4">
        <v>9593.03</v>
      </c>
      <c r="G13" s="4">
        <v>1255.710791</v>
      </c>
      <c r="H13" s="5">
        <v>128.875</v>
      </c>
      <c r="I13" s="4">
        <v>8264.48</v>
      </c>
      <c r="J13" s="4">
        <v>2559.509456</v>
      </c>
      <c r="K13" s="6">
        <f t="shared" si="0"/>
        <v>0.435499515033948</v>
      </c>
      <c r="L13" s="67">
        <f t="shared" si="1"/>
        <v>0.160754215631232</v>
      </c>
      <c r="M13" s="6">
        <f t="shared" si="2"/>
        <v>-0.509393962950063</v>
      </c>
      <c r="N13" s="7">
        <v>0</v>
      </c>
    </row>
    <row r="14" customHeight="1" spans="1:14">
      <c r="A14" s="2">
        <v>13</v>
      </c>
      <c r="B14" s="2">
        <v>724</v>
      </c>
      <c r="C14" s="45" t="s">
        <v>180</v>
      </c>
      <c r="D14" s="2">
        <v>4</v>
      </c>
      <c r="E14" s="5">
        <v>420</v>
      </c>
      <c r="F14" s="4">
        <v>30351.89</v>
      </c>
      <c r="G14" s="4">
        <v>7500.113355</v>
      </c>
      <c r="H14" s="5">
        <v>376.75</v>
      </c>
      <c r="I14" s="4">
        <v>26086.115</v>
      </c>
      <c r="J14" s="4">
        <v>8822.324093</v>
      </c>
      <c r="K14" s="6">
        <f t="shared" si="0"/>
        <v>0.114797611147976</v>
      </c>
      <c r="L14" s="67">
        <f t="shared" si="1"/>
        <v>0.163526650097188</v>
      </c>
      <c r="M14" s="6">
        <f t="shared" si="2"/>
        <v>-0.149871023107063</v>
      </c>
      <c r="N14" s="7">
        <v>0</v>
      </c>
    </row>
    <row r="15" customHeight="1" spans="1:14">
      <c r="A15" s="2">
        <v>14</v>
      </c>
      <c r="B15" s="2">
        <v>102564</v>
      </c>
      <c r="C15" s="45" t="s">
        <v>145</v>
      </c>
      <c r="D15" s="2">
        <v>4</v>
      </c>
      <c r="E15" s="5">
        <v>256</v>
      </c>
      <c r="F15" s="4">
        <v>16574.26</v>
      </c>
      <c r="G15" s="4">
        <v>3918.206003</v>
      </c>
      <c r="H15" s="5">
        <v>219.75</v>
      </c>
      <c r="I15" s="4">
        <v>14178.34</v>
      </c>
      <c r="J15" s="4">
        <v>4647.659852</v>
      </c>
      <c r="K15" s="6">
        <f t="shared" si="0"/>
        <v>0.164960182025028</v>
      </c>
      <c r="L15" s="67">
        <f t="shared" si="1"/>
        <v>0.168984521460199</v>
      </c>
      <c r="M15" s="6">
        <f t="shared" si="2"/>
        <v>-0.156950782163221</v>
      </c>
      <c r="N15" s="7">
        <v>0</v>
      </c>
    </row>
    <row r="16" customHeight="1" spans="1:14">
      <c r="A16" s="2">
        <v>15</v>
      </c>
      <c r="B16" s="2">
        <v>740</v>
      </c>
      <c r="C16" s="45" t="s">
        <v>305</v>
      </c>
      <c r="D16" s="2">
        <v>4</v>
      </c>
      <c r="E16" s="5">
        <v>276</v>
      </c>
      <c r="F16" s="4">
        <v>16832.01</v>
      </c>
      <c r="G16" s="4">
        <v>5643.597591</v>
      </c>
      <c r="H16" s="5">
        <v>241.5</v>
      </c>
      <c r="I16" s="4">
        <v>14034.2375</v>
      </c>
      <c r="J16" s="4">
        <v>5034.08099125</v>
      </c>
      <c r="K16" s="6">
        <f t="shared" si="0"/>
        <v>0.142857142857143</v>
      </c>
      <c r="L16" s="67">
        <f t="shared" si="1"/>
        <v>0.19935336707819</v>
      </c>
      <c r="M16" s="6">
        <f t="shared" si="2"/>
        <v>0.121078028106706</v>
      </c>
      <c r="N16" s="7">
        <v>0</v>
      </c>
    </row>
    <row r="17" s="55" customFormat="1" customHeight="1" spans="1:14">
      <c r="A17" s="55">
        <v>16</v>
      </c>
      <c r="B17" s="55">
        <v>119263</v>
      </c>
      <c r="C17" s="60" t="s">
        <v>320</v>
      </c>
      <c r="D17" s="55">
        <v>9</v>
      </c>
      <c r="E17" s="61">
        <v>523</v>
      </c>
      <c r="F17" s="7">
        <v>15211.17</v>
      </c>
      <c r="G17" s="7">
        <v>3966.454762</v>
      </c>
      <c r="H17" s="61">
        <v>379.6875</v>
      </c>
      <c r="I17" s="7">
        <v>12642.046875</v>
      </c>
      <c r="J17" s="7">
        <v>3505.6395984375</v>
      </c>
      <c r="K17" s="67">
        <f t="shared" si="0"/>
        <v>0.377448559670782</v>
      </c>
      <c r="L17" s="67">
        <f t="shared" si="1"/>
        <v>0.203220503008932</v>
      </c>
      <c r="M17" s="67">
        <f t="shared" si="2"/>
        <v>0.131449668633333</v>
      </c>
      <c r="N17" s="7">
        <v>42.94313771875</v>
      </c>
    </row>
    <row r="18" customHeight="1" spans="1:14">
      <c r="A18" s="2">
        <v>17</v>
      </c>
      <c r="B18" s="2">
        <v>117923</v>
      </c>
      <c r="C18" s="45" t="s">
        <v>117</v>
      </c>
      <c r="D18" s="2">
        <v>8</v>
      </c>
      <c r="E18" s="5">
        <v>383</v>
      </c>
      <c r="F18" s="4">
        <v>15321.94</v>
      </c>
      <c r="G18" s="4">
        <v>4348.377567</v>
      </c>
      <c r="H18" s="5">
        <v>290</v>
      </c>
      <c r="I18" s="4">
        <v>12681.92</v>
      </c>
      <c r="J18" s="4">
        <v>4069.628128</v>
      </c>
      <c r="K18" s="6">
        <f t="shared" si="0"/>
        <v>0.320689655172414</v>
      </c>
      <c r="L18" s="67">
        <f t="shared" si="1"/>
        <v>0.208171948727007</v>
      </c>
      <c r="M18" s="6">
        <f t="shared" si="2"/>
        <v>0.0684950639794675</v>
      </c>
      <c r="N18" s="7">
        <v>12.8099369</v>
      </c>
    </row>
    <row r="19" customHeight="1" spans="1:14">
      <c r="A19" s="2">
        <v>18</v>
      </c>
      <c r="B19" s="2">
        <v>118151</v>
      </c>
      <c r="C19" s="45" t="s">
        <v>69</v>
      </c>
      <c r="D19" s="2">
        <v>9</v>
      </c>
      <c r="E19" s="5">
        <v>652</v>
      </c>
      <c r="F19" s="4">
        <v>28478.15</v>
      </c>
      <c r="G19" s="4">
        <v>6830.681128</v>
      </c>
      <c r="H19" s="5">
        <v>708.1875</v>
      </c>
      <c r="I19" s="4">
        <v>23429.9025</v>
      </c>
      <c r="J19" s="4">
        <v>5719.23920025</v>
      </c>
      <c r="K19" s="6">
        <f t="shared" si="0"/>
        <v>-0.0793398640896655</v>
      </c>
      <c r="L19" s="67">
        <f t="shared" si="1"/>
        <v>0.215461737410132</v>
      </c>
      <c r="M19" s="6">
        <f t="shared" si="2"/>
        <v>0.19433387708306</v>
      </c>
      <c r="N19" s="7">
        <v>23.720677775</v>
      </c>
    </row>
    <row r="20" customHeight="1" spans="1:14">
      <c r="A20" s="2">
        <v>19</v>
      </c>
      <c r="B20" s="2">
        <v>111219</v>
      </c>
      <c r="C20" s="45" t="s">
        <v>25</v>
      </c>
      <c r="D20" s="2">
        <v>4</v>
      </c>
      <c r="E20" s="5">
        <v>388</v>
      </c>
      <c r="F20" s="4">
        <v>26002.7</v>
      </c>
      <c r="G20" s="4">
        <v>9040.985511</v>
      </c>
      <c r="H20" s="5">
        <v>390.75</v>
      </c>
      <c r="I20" s="4">
        <v>21362.2775</v>
      </c>
      <c r="J20" s="4">
        <v>7284.5366275</v>
      </c>
      <c r="K20" s="6">
        <f t="shared" si="0"/>
        <v>-0.00703774792066539</v>
      </c>
      <c r="L20" s="67">
        <f t="shared" si="1"/>
        <v>0.21722508285926</v>
      </c>
      <c r="M20" s="6">
        <f t="shared" si="2"/>
        <v>0.241120193818396</v>
      </c>
      <c r="N20" s="7">
        <v>101.3583170125</v>
      </c>
    </row>
    <row r="21" customHeight="1" spans="1:14">
      <c r="A21" s="2">
        <v>20</v>
      </c>
      <c r="B21" s="2">
        <v>747</v>
      </c>
      <c r="C21" s="45" t="s">
        <v>193</v>
      </c>
      <c r="D21" s="2">
        <v>4</v>
      </c>
      <c r="E21" s="5">
        <v>210</v>
      </c>
      <c r="F21" s="4">
        <v>23846.84</v>
      </c>
      <c r="G21" s="4">
        <v>3759.288629</v>
      </c>
      <c r="H21" s="5">
        <v>214</v>
      </c>
      <c r="I21" s="4">
        <v>19201.08</v>
      </c>
      <c r="J21" s="4">
        <v>4045.667556</v>
      </c>
      <c r="K21" s="6">
        <f t="shared" si="0"/>
        <v>-0.0186915887850467</v>
      </c>
      <c r="L21" s="67">
        <f t="shared" si="1"/>
        <v>0.241953056807221</v>
      </c>
      <c r="M21" s="6">
        <f t="shared" si="2"/>
        <v>-0.0707865693450962</v>
      </c>
      <c r="N21" s="7">
        <v>0</v>
      </c>
    </row>
    <row r="22" s="56" customFormat="1" customHeight="1" spans="1:14">
      <c r="A22" s="56">
        <v>21</v>
      </c>
      <c r="B22" s="56">
        <v>116773</v>
      </c>
      <c r="C22" s="62" t="s">
        <v>58</v>
      </c>
      <c r="D22" s="56">
        <v>9</v>
      </c>
      <c r="E22" s="63">
        <v>616</v>
      </c>
      <c r="F22" s="64">
        <v>30033.32</v>
      </c>
      <c r="G22" s="64">
        <v>6846.71428</v>
      </c>
      <c r="H22" s="63">
        <v>668.25</v>
      </c>
      <c r="I22" s="64">
        <v>23871.825</v>
      </c>
      <c r="J22" s="64">
        <v>7603.1762625</v>
      </c>
      <c r="K22" s="68">
        <f t="shared" si="0"/>
        <v>-0.0781893004115226</v>
      </c>
      <c r="L22" s="68">
        <f t="shared" si="1"/>
        <v>0.258107413237153</v>
      </c>
      <c r="M22" s="68">
        <f t="shared" si="2"/>
        <v>-0.0994928903898997</v>
      </c>
      <c r="N22" s="64">
        <v>99.3689812999999</v>
      </c>
    </row>
    <row r="23" customHeight="1" spans="1:14">
      <c r="A23" s="2">
        <v>22</v>
      </c>
      <c r="B23" s="2">
        <v>743</v>
      </c>
      <c r="C23" s="45" t="s">
        <v>302</v>
      </c>
      <c r="D23" s="2">
        <v>1</v>
      </c>
      <c r="E23" s="5">
        <v>83</v>
      </c>
      <c r="F23" s="4">
        <v>5301.45</v>
      </c>
      <c r="G23" s="4">
        <v>1761.671835</v>
      </c>
      <c r="H23" s="5">
        <v>55.5</v>
      </c>
      <c r="I23" s="4">
        <v>4102.3975</v>
      </c>
      <c r="J23" s="4">
        <v>1450.19751625</v>
      </c>
      <c r="K23" s="6">
        <f t="shared" si="0"/>
        <v>0.495495495495495</v>
      </c>
      <c r="L23" s="67">
        <f t="shared" si="1"/>
        <v>0.292280916220332</v>
      </c>
      <c r="M23" s="6">
        <f t="shared" si="2"/>
        <v>0.21478061799156</v>
      </c>
      <c r="N23" s="7">
        <v>0</v>
      </c>
    </row>
    <row r="24" customHeight="1" spans="1:14">
      <c r="A24" s="2">
        <v>23</v>
      </c>
      <c r="B24" s="2">
        <v>308</v>
      </c>
      <c r="C24" s="45" t="s">
        <v>203</v>
      </c>
      <c r="D24" s="2">
        <v>4</v>
      </c>
      <c r="E24" s="5">
        <v>310</v>
      </c>
      <c r="F24" s="4">
        <v>20354.12</v>
      </c>
      <c r="G24" s="4">
        <v>4704.505743</v>
      </c>
      <c r="H24" s="5">
        <v>273.5</v>
      </c>
      <c r="I24" s="4">
        <v>15180.985</v>
      </c>
      <c r="J24" s="4">
        <v>5402.9125615</v>
      </c>
      <c r="K24" s="6">
        <f t="shared" si="0"/>
        <v>0.13345521023766</v>
      </c>
      <c r="L24" s="67">
        <f t="shared" si="1"/>
        <v>0.340764120378223</v>
      </c>
      <c r="M24" s="6">
        <f t="shared" si="2"/>
        <v>-0.129264875296465</v>
      </c>
      <c r="N24" s="7">
        <v>0</v>
      </c>
    </row>
    <row r="25" s="55" customFormat="1" customHeight="1" spans="1:14">
      <c r="A25" s="55">
        <v>24</v>
      </c>
      <c r="B25" s="55">
        <v>117491</v>
      </c>
      <c r="C25" s="60" t="s">
        <v>19</v>
      </c>
      <c r="D25" s="55">
        <v>8</v>
      </c>
      <c r="E25" s="61">
        <v>726</v>
      </c>
      <c r="F25" s="7">
        <v>81879.92</v>
      </c>
      <c r="G25" s="7">
        <v>13947.864988</v>
      </c>
      <c r="H25" s="61">
        <v>607</v>
      </c>
      <c r="I25" s="7">
        <v>60337.54</v>
      </c>
      <c r="J25" s="7">
        <v>13093.24618</v>
      </c>
      <c r="K25" s="67">
        <f t="shared" si="0"/>
        <v>0.196046128500824</v>
      </c>
      <c r="L25" s="67">
        <f t="shared" si="1"/>
        <v>0.357031128547833</v>
      </c>
      <c r="M25" s="67">
        <f t="shared" si="2"/>
        <v>0.0652717283591165</v>
      </c>
      <c r="N25" s="7">
        <v>213.79970065</v>
      </c>
    </row>
    <row r="26" customHeight="1" spans="1:14">
      <c r="A26" s="2">
        <v>25</v>
      </c>
      <c r="B26" s="2">
        <v>745</v>
      </c>
      <c r="C26" s="45" t="s">
        <v>30</v>
      </c>
      <c r="D26" s="2">
        <v>5</v>
      </c>
      <c r="E26" s="5">
        <v>414</v>
      </c>
      <c r="F26" s="4">
        <v>26876.85</v>
      </c>
      <c r="G26" s="4">
        <v>4515.132652</v>
      </c>
      <c r="H26" s="5">
        <v>384.6875</v>
      </c>
      <c r="I26" s="4">
        <v>19474.95</v>
      </c>
      <c r="J26" s="4">
        <v>5388.718665</v>
      </c>
      <c r="K26" s="6">
        <f t="shared" si="0"/>
        <v>0.0761982128350934</v>
      </c>
      <c r="L26" s="67">
        <f t="shared" si="1"/>
        <v>0.380072862831483</v>
      </c>
      <c r="M26" s="6">
        <f t="shared" si="2"/>
        <v>-0.162113865523169</v>
      </c>
      <c r="N26" s="7">
        <v>0</v>
      </c>
    </row>
    <row r="27" customHeight="1" spans="1:14">
      <c r="A27" s="2">
        <v>26</v>
      </c>
      <c r="B27" s="2">
        <v>545</v>
      </c>
      <c r="C27" s="45" t="s">
        <v>255</v>
      </c>
      <c r="D27" s="2">
        <v>4</v>
      </c>
      <c r="E27" s="5">
        <v>196</v>
      </c>
      <c r="F27" s="4">
        <v>8875.49</v>
      </c>
      <c r="G27" s="4">
        <v>2380.48373</v>
      </c>
      <c r="H27" s="5">
        <v>112.75</v>
      </c>
      <c r="I27" s="4">
        <v>5153.5875</v>
      </c>
      <c r="J27" s="4">
        <v>1516.70080125</v>
      </c>
      <c r="K27" s="6">
        <f t="shared" si="0"/>
        <v>0.738359201773836</v>
      </c>
      <c r="L27" s="67">
        <f t="shared" si="1"/>
        <v>0.722196431126861</v>
      </c>
      <c r="M27" s="6">
        <f t="shared" si="2"/>
        <v>0.569514388096919</v>
      </c>
      <c r="N27" s="7">
        <v>30.08272646875</v>
      </c>
    </row>
    <row r="28" s="55" customFormat="1" customHeight="1" spans="1:14">
      <c r="A28" s="55">
        <v>27</v>
      </c>
      <c r="B28" s="55">
        <v>118758</v>
      </c>
      <c r="C28" s="60" t="s">
        <v>239</v>
      </c>
      <c r="D28" s="55">
        <v>9</v>
      </c>
      <c r="E28" s="61">
        <v>408</v>
      </c>
      <c r="F28" s="7">
        <v>19036.9</v>
      </c>
      <c r="G28" s="7">
        <v>4571.911057</v>
      </c>
      <c r="H28" s="61">
        <v>252</v>
      </c>
      <c r="I28" s="7">
        <v>10069.441875</v>
      </c>
      <c r="J28" s="7">
        <v>3108.4367068125</v>
      </c>
      <c r="K28" s="67">
        <f t="shared" si="0"/>
        <v>0.619047619047619</v>
      </c>
      <c r="L28" s="67">
        <f t="shared" si="1"/>
        <v>0.890561585867439</v>
      </c>
      <c r="M28" s="67">
        <f t="shared" si="2"/>
        <v>0.470807189665508</v>
      </c>
      <c r="N28" s="7">
        <v>215.00443424375</v>
      </c>
    </row>
    <row r="29" s="56" customFormat="1" customHeight="1" spans="1:14">
      <c r="A29" s="56">
        <v>28</v>
      </c>
      <c r="B29" s="56">
        <v>113023</v>
      </c>
      <c r="C29" s="62" t="s">
        <v>363</v>
      </c>
      <c r="D29" s="56">
        <v>5</v>
      </c>
      <c r="E29" s="63">
        <v>212</v>
      </c>
      <c r="F29" s="64">
        <v>7888.14</v>
      </c>
      <c r="G29" s="64">
        <v>1685.72274</v>
      </c>
      <c r="H29" s="63">
        <v>80</v>
      </c>
      <c r="I29" s="64">
        <v>3973.68125</v>
      </c>
      <c r="J29" s="64">
        <v>892.886176875</v>
      </c>
      <c r="K29" s="68">
        <f t="shared" si="0"/>
        <v>1.65</v>
      </c>
      <c r="L29" s="68">
        <f t="shared" si="1"/>
        <v>0.985096313399571</v>
      </c>
      <c r="M29" s="68">
        <f t="shared" si="2"/>
        <v>0.887948076315659</v>
      </c>
      <c r="N29" s="64">
        <v>106.684589375</v>
      </c>
    </row>
    <row r="30" customHeight="1" spans="1:14">
      <c r="A30" s="2">
        <v>29</v>
      </c>
      <c r="B30" s="2">
        <v>591</v>
      </c>
      <c r="C30" s="45" t="s">
        <v>128</v>
      </c>
      <c r="D30" s="2">
        <v>3</v>
      </c>
      <c r="E30" s="5">
        <v>116</v>
      </c>
      <c r="F30" s="4">
        <v>4288.39</v>
      </c>
      <c r="G30" s="4">
        <v>1174.081225</v>
      </c>
      <c r="H30" s="5">
        <v>44.4375</v>
      </c>
      <c r="I30" s="4">
        <v>2115.136875</v>
      </c>
      <c r="J30" s="4">
        <v>757.4305149375</v>
      </c>
      <c r="K30" s="6">
        <f t="shared" si="0"/>
        <v>1.61040787623066</v>
      </c>
      <c r="L30" s="67">
        <f t="shared" si="1"/>
        <v>1.02747635421939</v>
      </c>
      <c r="M30" s="6">
        <f t="shared" si="2"/>
        <v>0.550084399618994</v>
      </c>
      <c r="N30" s="7">
        <v>99.982066375</v>
      </c>
    </row>
    <row r="31" customHeight="1" spans="1:14">
      <c r="A31" s="2">
        <v>30</v>
      </c>
      <c r="B31" s="2">
        <v>111064</v>
      </c>
      <c r="C31" s="45" t="s">
        <v>410</v>
      </c>
      <c r="D31" s="2">
        <v>1</v>
      </c>
      <c r="E31" s="5">
        <v>72</v>
      </c>
      <c r="F31" s="4">
        <v>3600.66</v>
      </c>
      <c r="G31" s="4">
        <v>644.51814</v>
      </c>
      <c r="H31" s="5">
        <v>26.125</v>
      </c>
      <c r="I31" s="4">
        <v>864.294375</v>
      </c>
      <c r="J31" s="4">
        <v>313.3067109375</v>
      </c>
      <c r="K31" s="6">
        <f t="shared" si="0"/>
        <v>1.75598086124402</v>
      </c>
      <c r="L31" s="67">
        <f t="shared" si="1"/>
        <v>3.16601114637591</v>
      </c>
      <c r="M31" s="6">
        <f t="shared" si="2"/>
        <v>1.05714757296907</v>
      </c>
      <c r="N31" s="7">
        <v>99.36342871875</v>
      </c>
    </row>
    <row r="32" s="57" customFormat="1" customHeight="1" spans="1:14">
      <c r="A32" s="57" t="s">
        <v>426</v>
      </c>
      <c r="D32" s="57">
        <f t="shared" ref="D32:J32" si="3">SUM(D2:D31)</f>
        <v>170</v>
      </c>
      <c r="E32" s="58">
        <f t="shared" si="3"/>
        <v>11561</v>
      </c>
      <c r="F32" s="59">
        <f t="shared" si="3"/>
        <v>647573.25</v>
      </c>
      <c r="G32" s="59">
        <f t="shared" si="3"/>
        <v>165691.8396</v>
      </c>
      <c r="H32" s="58">
        <f t="shared" si="3"/>
        <v>10001.5625</v>
      </c>
      <c r="I32" s="59">
        <f t="shared" si="3"/>
        <v>537034.7125</v>
      </c>
      <c r="J32" s="59">
        <f t="shared" si="3"/>
        <v>162719.741888312</v>
      </c>
      <c r="K32" s="65">
        <f t="shared" si="0"/>
        <v>0.155919387595688</v>
      </c>
      <c r="L32" s="69">
        <f t="shared" si="1"/>
        <v>0.205831271102424</v>
      </c>
      <c r="M32" s="65">
        <f t="shared" si="2"/>
        <v>0.0182651329039562</v>
      </c>
      <c r="N32" s="66">
        <f>SUM(N2:N31)</f>
        <v>1467.5712393375</v>
      </c>
    </row>
    <row r="33" s="57" customFormat="1" customHeight="1" spans="1:14">
      <c r="A33" s="57" t="s">
        <v>1</v>
      </c>
      <c r="B33" s="57" t="s">
        <v>2</v>
      </c>
      <c r="C33" s="57" t="s">
        <v>415</v>
      </c>
      <c r="D33" s="57" t="s">
        <v>416</v>
      </c>
      <c r="E33" s="58" t="s">
        <v>417</v>
      </c>
      <c r="F33" s="59" t="s">
        <v>418</v>
      </c>
      <c r="G33" s="59" t="s">
        <v>419</v>
      </c>
      <c r="H33" s="58" t="s">
        <v>420</v>
      </c>
      <c r="I33" s="59" t="s">
        <v>421</v>
      </c>
      <c r="J33" s="59" t="s">
        <v>422</v>
      </c>
      <c r="K33" s="65" t="s">
        <v>17</v>
      </c>
      <c r="L33" s="65" t="s">
        <v>18</v>
      </c>
      <c r="M33" s="65" t="s">
        <v>423</v>
      </c>
      <c r="N33" s="66" t="s">
        <v>427</v>
      </c>
    </row>
    <row r="34" customHeight="1" spans="1:13">
      <c r="A34" s="2">
        <v>1</v>
      </c>
      <c r="B34" s="2">
        <v>515</v>
      </c>
      <c r="C34" s="45" t="s">
        <v>272</v>
      </c>
      <c r="D34" s="2">
        <v>3</v>
      </c>
      <c r="E34" s="5">
        <v>231</v>
      </c>
      <c r="F34" s="4">
        <v>9266.34</v>
      </c>
      <c r="G34" s="4">
        <v>2647.212464</v>
      </c>
      <c r="H34" s="5">
        <v>256.3125</v>
      </c>
      <c r="I34" s="4">
        <v>14153.191875</v>
      </c>
      <c r="J34" s="4">
        <v>4483.731186</v>
      </c>
      <c r="K34" s="6">
        <f t="shared" ref="K34:K57" si="4">(E34-H34)/H34</f>
        <v>-0.0987564008778347</v>
      </c>
      <c r="L34" s="6">
        <f t="shared" ref="L34:L57" si="5">(F34-I34)/I34</f>
        <v>-0.345282669673409</v>
      </c>
      <c r="M34" s="6">
        <f t="shared" ref="M34:M57" si="6">(G34-J34)/J34</f>
        <v>-0.409596080990391</v>
      </c>
    </row>
    <row r="35" customHeight="1" spans="1:13">
      <c r="A35" s="2">
        <v>2</v>
      </c>
      <c r="B35" s="2">
        <v>117310</v>
      </c>
      <c r="C35" s="45" t="s">
        <v>213</v>
      </c>
      <c r="D35" s="2">
        <v>4</v>
      </c>
      <c r="E35" s="5">
        <v>217</v>
      </c>
      <c r="F35" s="4">
        <v>8501.61</v>
      </c>
      <c r="G35" s="4">
        <v>2957.943556</v>
      </c>
      <c r="H35" s="5">
        <v>221.75</v>
      </c>
      <c r="I35" s="4">
        <v>12335.085</v>
      </c>
      <c r="J35" s="4">
        <v>3876.9172155</v>
      </c>
      <c r="K35" s="6">
        <f t="shared" si="4"/>
        <v>-0.0214205186020293</v>
      </c>
      <c r="L35" s="6">
        <f t="shared" si="5"/>
        <v>-0.310778158399395</v>
      </c>
      <c r="M35" s="6">
        <f t="shared" si="6"/>
        <v>-0.237037214987703</v>
      </c>
    </row>
    <row r="36" customHeight="1" spans="1:13">
      <c r="A36" s="2">
        <v>3</v>
      </c>
      <c r="B36" s="2">
        <v>102565</v>
      </c>
      <c r="C36" s="45" t="s">
        <v>369</v>
      </c>
      <c r="D36" s="2">
        <v>4</v>
      </c>
      <c r="E36" s="5">
        <v>364</v>
      </c>
      <c r="F36" s="4">
        <v>15515.47</v>
      </c>
      <c r="G36" s="4">
        <v>5188.504502</v>
      </c>
      <c r="H36" s="5">
        <v>508</v>
      </c>
      <c r="I36" s="4">
        <v>21897.0925</v>
      </c>
      <c r="J36" s="4">
        <v>8237.6861985</v>
      </c>
      <c r="K36" s="6">
        <f t="shared" si="4"/>
        <v>-0.283464566929134</v>
      </c>
      <c r="L36" s="6">
        <f t="shared" si="5"/>
        <v>-0.29143697958987</v>
      </c>
      <c r="M36" s="6">
        <f t="shared" si="6"/>
        <v>-0.370150261010819</v>
      </c>
    </row>
    <row r="37" customHeight="1" spans="1:13">
      <c r="A37" s="2">
        <v>4</v>
      </c>
      <c r="B37" s="2">
        <v>746</v>
      </c>
      <c r="C37" s="45" t="s">
        <v>82</v>
      </c>
      <c r="D37" s="2">
        <v>4</v>
      </c>
      <c r="E37" s="5">
        <v>440</v>
      </c>
      <c r="F37" s="4">
        <v>21007.55</v>
      </c>
      <c r="G37" s="4">
        <v>6954.531344</v>
      </c>
      <c r="H37" s="5">
        <v>463</v>
      </c>
      <c r="I37" s="4">
        <v>26566.2575</v>
      </c>
      <c r="J37" s="4">
        <v>8708.4192085</v>
      </c>
      <c r="K37" s="6">
        <f t="shared" si="4"/>
        <v>-0.0496760259179266</v>
      </c>
      <c r="L37" s="6">
        <f t="shared" si="5"/>
        <v>-0.209239389477423</v>
      </c>
      <c r="M37" s="6">
        <f t="shared" si="6"/>
        <v>-0.2014014050665</v>
      </c>
    </row>
    <row r="38" customHeight="1" spans="1:13">
      <c r="A38" s="2">
        <v>5</v>
      </c>
      <c r="B38" s="2">
        <v>709</v>
      </c>
      <c r="C38" s="45" t="s">
        <v>341</v>
      </c>
      <c r="D38" s="2">
        <v>4</v>
      </c>
      <c r="E38" s="5">
        <v>343</v>
      </c>
      <c r="F38" s="4">
        <v>21359.66</v>
      </c>
      <c r="G38" s="4">
        <v>5292.19815</v>
      </c>
      <c r="H38" s="5">
        <v>385.25</v>
      </c>
      <c r="I38" s="4">
        <v>26723.655</v>
      </c>
      <c r="J38" s="4">
        <v>7808.651991</v>
      </c>
      <c r="K38" s="6">
        <f t="shared" si="4"/>
        <v>-0.109669046073978</v>
      </c>
      <c r="L38" s="6">
        <f t="shared" si="5"/>
        <v>-0.200720859478241</v>
      </c>
      <c r="M38" s="6">
        <f t="shared" si="6"/>
        <v>-0.322264821623551</v>
      </c>
    </row>
    <row r="39" customHeight="1" spans="1:13">
      <c r="A39" s="2">
        <v>6</v>
      </c>
      <c r="B39" s="2">
        <v>56</v>
      </c>
      <c r="C39" s="45" t="s">
        <v>163</v>
      </c>
      <c r="D39" s="2">
        <v>4</v>
      </c>
      <c r="E39" s="5">
        <v>198</v>
      </c>
      <c r="F39" s="4">
        <v>8715.98</v>
      </c>
      <c r="G39" s="4">
        <v>2681.106414</v>
      </c>
      <c r="H39" s="5">
        <v>183</v>
      </c>
      <c r="I39" s="4">
        <v>10790.8025</v>
      </c>
      <c r="J39" s="4">
        <v>3472.4802445</v>
      </c>
      <c r="K39" s="6">
        <f t="shared" si="4"/>
        <v>0.0819672131147541</v>
      </c>
      <c r="L39" s="6">
        <f t="shared" si="5"/>
        <v>-0.192276941404497</v>
      </c>
      <c r="M39" s="6">
        <f t="shared" si="6"/>
        <v>-0.227898727934721</v>
      </c>
    </row>
    <row r="40" customHeight="1" spans="1:13">
      <c r="A40" s="2">
        <v>7</v>
      </c>
      <c r="B40" s="2">
        <v>52</v>
      </c>
      <c r="C40" s="45" t="s">
        <v>170</v>
      </c>
      <c r="D40" s="2">
        <v>4</v>
      </c>
      <c r="E40" s="5">
        <v>234</v>
      </c>
      <c r="F40" s="4">
        <v>9255.2</v>
      </c>
      <c r="G40" s="4">
        <v>2600.230761</v>
      </c>
      <c r="H40" s="5">
        <v>194</v>
      </c>
      <c r="I40" s="4">
        <v>11396.875</v>
      </c>
      <c r="J40" s="4">
        <v>3207.080625</v>
      </c>
      <c r="K40" s="6">
        <f t="shared" si="4"/>
        <v>0.206185567010309</v>
      </c>
      <c r="L40" s="6">
        <f t="shared" si="5"/>
        <v>-0.187917740608719</v>
      </c>
      <c r="M40" s="6">
        <f t="shared" si="6"/>
        <v>-0.189221892106314</v>
      </c>
    </row>
    <row r="41" customHeight="1" spans="1:13">
      <c r="A41" s="2">
        <v>8</v>
      </c>
      <c r="B41" s="2">
        <v>752</v>
      </c>
      <c r="C41" s="45" t="s">
        <v>389</v>
      </c>
      <c r="D41" s="2">
        <v>4</v>
      </c>
      <c r="E41" s="5">
        <v>264</v>
      </c>
      <c r="F41" s="4">
        <v>11431.56</v>
      </c>
      <c r="G41" s="4">
        <v>3306.194036</v>
      </c>
      <c r="H41" s="5">
        <v>265</v>
      </c>
      <c r="I41" s="4">
        <v>14072.18</v>
      </c>
      <c r="J41" s="4">
        <v>4289.200464</v>
      </c>
      <c r="K41" s="6">
        <f t="shared" si="4"/>
        <v>-0.00377358490566038</v>
      </c>
      <c r="L41" s="6">
        <f t="shared" si="5"/>
        <v>-0.187648253504432</v>
      </c>
      <c r="M41" s="6">
        <f t="shared" si="6"/>
        <v>-0.229181740571592</v>
      </c>
    </row>
    <row r="42" customHeight="1" spans="1:13">
      <c r="A42" s="2">
        <v>9</v>
      </c>
      <c r="B42" s="2">
        <v>102935</v>
      </c>
      <c r="C42" s="45" t="s">
        <v>382</v>
      </c>
      <c r="D42" s="2">
        <v>4</v>
      </c>
      <c r="E42" s="5">
        <v>248</v>
      </c>
      <c r="F42" s="4">
        <v>14137.17</v>
      </c>
      <c r="G42" s="4">
        <v>5248.696611</v>
      </c>
      <c r="H42" s="5">
        <v>326.75</v>
      </c>
      <c r="I42" s="4">
        <v>17375.3925</v>
      </c>
      <c r="J42" s="4">
        <v>6465.38354925</v>
      </c>
      <c r="K42" s="6">
        <f t="shared" si="4"/>
        <v>-0.241009946442234</v>
      </c>
      <c r="L42" s="6">
        <f t="shared" si="5"/>
        <v>-0.186368307938943</v>
      </c>
      <c r="M42" s="6">
        <f t="shared" si="6"/>
        <v>-0.18818480434794</v>
      </c>
    </row>
    <row r="43" customHeight="1" spans="1:13">
      <c r="A43" s="2">
        <v>10</v>
      </c>
      <c r="B43" s="2">
        <v>391</v>
      </c>
      <c r="C43" s="45" t="s">
        <v>198</v>
      </c>
      <c r="D43" s="2">
        <v>4</v>
      </c>
      <c r="E43" s="5">
        <v>292</v>
      </c>
      <c r="F43" s="4">
        <v>14140.71</v>
      </c>
      <c r="G43" s="4">
        <v>4754.90858</v>
      </c>
      <c r="H43" s="5">
        <v>256.25</v>
      </c>
      <c r="I43" s="4">
        <v>17366.5075</v>
      </c>
      <c r="J43" s="4">
        <v>6376.981554</v>
      </c>
      <c r="K43" s="6">
        <f t="shared" si="4"/>
        <v>0.139512195121951</v>
      </c>
      <c r="L43" s="6">
        <f t="shared" si="5"/>
        <v>-0.185748199515648</v>
      </c>
      <c r="M43" s="6">
        <f t="shared" si="6"/>
        <v>-0.254363755056269</v>
      </c>
    </row>
    <row r="44" customHeight="1" spans="1:13">
      <c r="A44" s="2">
        <v>11</v>
      </c>
      <c r="B44" s="2">
        <v>114286</v>
      </c>
      <c r="C44" s="45" t="s">
        <v>34</v>
      </c>
      <c r="D44" s="2">
        <v>6</v>
      </c>
      <c r="E44" s="5">
        <v>453</v>
      </c>
      <c r="F44" s="4">
        <v>20922.25</v>
      </c>
      <c r="G44" s="4">
        <v>5064.224967</v>
      </c>
      <c r="H44" s="5">
        <v>419.25</v>
      </c>
      <c r="I44" s="4">
        <v>25386.00375</v>
      </c>
      <c r="J44" s="4">
        <v>6562.281969375</v>
      </c>
      <c r="K44" s="6">
        <f t="shared" si="4"/>
        <v>0.0805008944543828</v>
      </c>
      <c r="L44" s="6">
        <f t="shared" si="5"/>
        <v>-0.175835227708891</v>
      </c>
      <c r="M44" s="6">
        <f t="shared" si="6"/>
        <v>-0.228282937149937</v>
      </c>
    </row>
    <row r="45" customHeight="1" spans="1:13">
      <c r="A45" s="2">
        <v>12</v>
      </c>
      <c r="B45" s="2">
        <v>116919</v>
      </c>
      <c r="C45" s="45" t="s">
        <v>210</v>
      </c>
      <c r="D45" s="2">
        <v>8</v>
      </c>
      <c r="E45" s="5">
        <v>647</v>
      </c>
      <c r="F45" s="4">
        <v>26133.02</v>
      </c>
      <c r="G45" s="4">
        <v>8272.516987</v>
      </c>
      <c r="H45" s="5">
        <v>673.5</v>
      </c>
      <c r="I45" s="4">
        <v>31525.47</v>
      </c>
      <c r="J45" s="4">
        <v>11295.575901</v>
      </c>
      <c r="K45" s="6">
        <f t="shared" si="4"/>
        <v>-0.0393466963622866</v>
      </c>
      <c r="L45" s="6">
        <f t="shared" si="5"/>
        <v>-0.171050582275221</v>
      </c>
      <c r="M45" s="6">
        <f t="shared" si="6"/>
        <v>-0.267632119025677</v>
      </c>
    </row>
    <row r="46" customHeight="1" spans="1:13">
      <c r="A46" s="2">
        <v>13</v>
      </c>
      <c r="B46" s="2">
        <v>727</v>
      </c>
      <c r="C46" s="45" t="s">
        <v>47</v>
      </c>
      <c r="D46" s="2">
        <v>4</v>
      </c>
      <c r="E46" s="5">
        <v>253</v>
      </c>
      <c r="F46" s="4">
        <v>11998.09</v>
      </c>
      <c r="G46" s="4">
        <v>3402.298164</v>
      </c>
      <c r="H46" s="5">
        <v>270</v>
      </c>
      <c r="I46" s="4">
        <v>14108.315</v>
      </c>
      <c r="J46" s="4">
        <v>4719.2313675</v>
      </c>
      <c r="K46" s="6">
        <f t="shared" si="4"/>
        <v>-0.062962962962963</v>
      </c>
      <c r="L46" s="6">
        <f t="shared" si="5"/>
        <v>-0.149573141796168</v>
      </c>
      <c r="M46" s="6">
        <f t="shared" si="6"/>
        <v>-0.279056715161147</v>
      </c>
    </row>
    <row r="47" customHeight="1" spans="1:13">
      <c r="A47" s="2">
        <v>14</v>
      </c>
      <c r="B47" s="2">
        <v>585</v>
      </c>
      <c r="C47" s="45" t="s">
        <v>376</v>
      </c>
      <c r="D47" s="2">
        <v>4</v>
      </c>
      <c r="E47" s="5">
        <v>513</v>
      </c>
      <c r="F47" s="4">
        <v>28652.34</v>
      </c>
      <c r="G47" s="4">
        <v>9542.388232</v>
      </c>
      <c r="H47" s="5">
        <v>518.75</v>
      </c>
      <c r="I47" s="4">
        <v>32548.885</v>
      </c>
      <c r="J47" s="4">
        <v>11047.091569</v>
      </c>
      <c r="K47" s="6">
        <f t="shared" si="4"/>
        <v>-0.0110843373493976</v>
      </c>
      <c r="L47" s="6">
        <f t="shared" si="5"/>
        <v>-0.119713624598815</v>
      </c>
      <c r="M47" s="6">
        <f t="shared" si="6"/>
        <v>-0.136208098539026</v>
      </c>
    </row>
    <row r="48" customHeight="1" spans="1:13">
      <c r="A48" s="2">
        <v>15</v>
      </c>
      <c r="B48" s="2">
        <v>377</v>
      </c>
      <c r="C48" s="45" t="s">
        <v>244</v>
      </c>
      <c r="D48" s="2">
        <v>1</v>
      </c>
      <c r="E48" s="5">
        <v>105</v>
      </c>
      <c r="F48" s="4">
        <v>4700.16</v>
      </c>
      <c r="G48" s="4">
        <v>1781.36064</v>
      </c>
      <c r="H48" s="5">
        <v>112.25</v>
      </c>
      <c r="I48" s="4">
        <v>5211.964375</v>
      </c>
      <c r="J48" s="4">
        <v>1796.5641200625</v>
      </c>
      <c r="K48" s="6">
        <f t="shared" si="4"/>
        <v>-0.0645879732739421</v>
      </c>
      <c r="L48" s="6">
        <f t="shared" si="5"/>
        <v>-0.0981979802960568</v>
      </c>
      <c r="M48" s="6">
        <f t="shared" si="6"/>
        <v>-0.00846253127996957</v>
      </c>
    </row>
    <row r="49" customHeight="1" spans="1:13">
      <c r="A49" s="2">
        <v>16</v>
      </c>
      <c r="B49" s="2">
        <v>104533</v>
      </c>
      <c r="C49" s="45" t="s">
        <v>101</v>
      </c>
      <c r="D49" s="2">
        <v>3</v>
      </c>
      <c r="E49" s="5">
        <v>200</v>
      </c>
      <c r="F49" s="4">
        <v>10144.71</v>
      </c>
      <c r="G49" s="4">
        <v>3237.004542</v>
      </c>
      <c r="H49" s="5">
        <v>188.25</v>
      </c>
      <c r="I49" s="4">
        <v>11217.04125</v>
      </c>
      <c r="J49" s="4">
        <v>3560.28889275</v>
      </c>
      <c r="K49" s="6">
        <f t="shared" si="4"/>
        <v>0.0624169986719788</v>
      </c>
      <c r="L49" s="6">
        <f t="shared" si="5"/>
        <v>-0.0955984047932427</v>
      </c>
      <c r="M49" s="6">
        <f t="shared" si="6"/>
        <v>-0.0908028422660645</v>
      </c>
    </row>
    <row r="50" customHeight="1" spans="1:13">
      <c r="A50" s="2">
        <v>17</v>
      </c>
      <c r="B50" s="2">
        <v>355</v>
      </c>
      <c r="C50" s="45" t="s">
        <v>288</v>
      </c>
      <c r="D50" s="2">
        <v>4</v>
      </c>
      <c r="E50" s="5">
        <v>253</v>
      </c>
      <c r="F50" s="4">
        <v>15410.06</v>
      </c>
      <c r="G50" s="4">
        <v>3952.915873</v>
      </c>
      <c r="H50" s="5">
        <v>271.25</v>
      </c>
      <c r="I50" s="4">
        <v>16769.155</v>
      </c>
      <c r="J50" s="4">
        <v>5357.7450225</v>
      </c>
      <c r="K50" s="6">
        <f t="shared" si="4"/>
        <v>-0.0672811059907834</v>
      </c>
      <c r="L50" s="6">
        <f t="shared" si="5"/>
        <v>-0.0810473157413119</v>
      </c>
      <c r="M50" s="6">
        <f t="shared" si="6"/>
        <v>-0.262205301596172</v>
      </c>
    </row>
    <row r="51" customHeight="1" spans="1:14">
      <c r="A51" s="2">
        <v>18</v>
      </c>
      <c r="B51" s="2">
        <v>341</v>
      </c>
      <c r="C51" s="45" t="s">
        <v>75</v>
      </c>
      <c r="D51" s="2">
        <v>4</v>
      </c>
      <c r="E51" s="5">
        <v>611</v>
      </c>
      <c r="F51" s="4">
        <v>40480.94</v>
      </c>
      <c r="G51" s="4">
        <v>13673.156042</v>
      </c>
      <c r="H51" s="5">
        <v>509.75</v>
      </c>
      <c r="I51" s="4">
        <v>43743.6125</v>
      </c>
      <c r="J51" s="4">
        <v>14190.427895</v>
      </c>
      <c r="K51" s="6">
        <f t="shared" si="4"/>
        <v>0.198626777832271</v>
      </c>
      <c r="L51" s="6">
        <f t="shared" si="5"/>
        <v>-0.0745862610226807</v>
      </c>
      <c r="M51" s="6">
        <f t="shared" si="6"/>
        <v>-0.0364521673925182</v>
      </c>
      <c r="N51" s="7">
        <v>0</v>
      </c>
    </row>
    <row r="52" customHeight="1" spans="1:13">
      <c r="A52" s="2">
        <v>19</v>
      </c>
      <c r="B52" s="2">
        <v>106568</v>
      </c>
      <c r="C52" s="45" t="s">
        <v>283</v>
      </c>
      <c r="D52" s="2">
        <v>4</v>
      </c>
      <c r="E52" s="5">
        <v>171</v>
      </c>
      <c r="F52" s="4">
        <v>7510.05</v>
      </c>
      <c r="G52" s="4">
        <v>2240.878656</v>
      </c>
      <c r="H52" s="5">
        <v>172.25</v>
      </c>
      <c r="I52" s="4">
        <v>8081.8525</v>
      </c>
      <c r="J52" s="4">
        <v>3068.67939425</v>
      </c>
      <c r="K52" s="6">
        <f t="shared" si="4"/>
        <v>-0.00725689404934688</v>
      </c>
      <c r="L52" s="6">
        <f t="shared" si="5"/>
        <v>-0.0707514149757125</v>
      </c>
      <c r="M52" s="6">
        <f t="shared" si="6"/>
        <v>-0.269757974652259</v>
      </c>
    </row>
    <row r="53" customHeight="1" spans="1:13">
      <c r="A53" s="2">
        <v>20</v>
      </c>
      <c r="B53" s="2">
        <v>339</v>
      </c>
      <c r="C53" s="45" t="s">
        <v>39</v>
      </c>
      <c r="D53" s="2">
        <v>4</v>
      </c>
      <c r="E53" s="5">
        <v>279</v>
      </c>
      <c r="F53" s="4">
        <v>14660.84</v>
      </c>
      <c r="G53" s="4">
        <v>3864.149257</v>
      </c>
      <c r="H53" s="5">
        <v>233.25</v>
      </c>
      <c r="I53" s="4">
        <v>15671.64</v>
      </c>
      <c r="J53" s="4">
        <v>4638.80544</v>
      </c>
      <c r="K53" s="6">
        <f t="shared" si="4"/>
        <v>0.196141479099678</v>
      </c>
      <c r="L53" s="6">
        <f t="shared" si="5"/>
        <v>-0.0644986740379437</v>
      </c>
      <c r="M53" s="6">
        <f t="shared" si="6"/>
        <v>-0.16699475608962</v>
      </c>
    </row>
    <row r="54" customHeight="1" spans="1:13">
      <c r="A54" s="2">
        <v>21</v>
      </c>
      <c r="B54" s="2">
        <v>706</v>
      </c>
      <c r="C54" s="45" t="s">
        <v>155</v>
      </c>
      <c r="D54" s="2">
        <v>1</v>
      </c>
      <c r="E54" s="5">
        <v>74</v>
      </c>
      <c r="F54" s="4">
        <v>3170.22</v>
      </c>
      <c r="G54" s="4">
        <v>1127.330232</v>
      </c>
      <c r="H54" s="5">
        <v>49.75</v>
      </c>
      <c r="I54" s="4">
        <v>3351.9875</v>
      </c>
      <c r="J54" s="4">
        <v>1136.65896125</v>
      </c>
      <c r="K54" s="6">
        <f t="shared" si="4"/>
        <v>0.487437185929648</v>
      </c>
      <c r="L54" s="6">
        <f t="shared" si="5"/>
        <v>-0.0542267833636016</v>
      </c>
      <c r="M54" s="6">
        <f t="shared" si="6"/>
        <v>-0.008207148817743</v>
      </c>
    </row>
    <row r="55" customHeight="1" spans="1:13">
      <c r="A55" s="2">
        <v>22</v>
      </c>
      <c r="B55" s="2">
        <v>105751</v>
      </c>
      <c r="C55" s="45" t="s">
        <v>263</v>
      </c>
      <c r="D55" s="2">
        <v>4</v>
      </c>
      <c r="E55" s="5">
        <v>411</v>
      </c>
      <c r="F55" s="4">
        <v>21680.2</v>
      </c>
      <c r="G55" s="4">
        <v>7157.04098</v>
      </c>
      <c r="H55" s="5">
        <v>357</v>
      </c>
      <c r="I55" s="4">
        <v>22320.66</v>
      </c>
      <c r="J55" s="4">
        <v>7513.134156</v>
      </c>
      <c r="K55" s="6">
        <f t="shared" si="4"/>
        <v>0.151260504201681</v>
      </c>
      <c r="L55" s="6">
        <f t="shared" si="5"/>
        <v>-0.0286935959778967</v>
      </c>
      <c r="M55" s="6">
        <f t="shared" si="6"/>
        <v>-0.0473960891162344</v>
      </c>
    </row>
    <row r="56" customHeight="1" spans="1:13">
      <c r="A56" s="2">
        <v>23</v>
      </c>
      <c r="B56" s="2">
        <v>712</v>
      </c>
      <c r="C56" s="45" t="s">
        <v>295</v>
      </c>
      <c r="D56" s="2">
        <v>4</v>
      </c>
      <c r="E56" s="5">
        <v>545</v>
      </c>
      <c r="F56" s="4">
        <v>36550.69</v>
      </c>
      <c r="G56" s="4">
        <v>12610.924716</v>
      </c>
      <c r="H56" s="5">
        <v>623.75</v>
      </c>
      <c r="I56" s="4">
        <v>37534.2825</v>
      </c>
      <c r="J56" s="4">
        <v>14112.89022</v>
      </c>
      <c r="K56" s="6">
        <f t="shared" si="4"/>
        <v>-0.12625250501002</v>
      </c>
      <c r="L56" s="6">
        <f t="shared" si="5"/>
        <v>-0.0262051765609213</v>
      </c>
      <c r="M56" s="6">
        <f t="shared" si="6"/>
        <v>-0.106425082359919</v>
      </c>
    </row>
    <row r="57" customHeight="1" spans="1:13">
      <c r="A57" s="2">
        <v>24</v>
      </c>
      <c r="B57" s="2">
        <v>110378</v>
      </c>
      <c r="C57" s="45" t="s">
        <v>174</v>
      </c>
      <c r="D57" s="2">
        <v>2</v>
      </c>
      <c r="E57" s="5">
        <v>80</v>
      </c>
      <c r="F57" s="4">
        <v>5373.59</v>
      </c>
      <c r="G57" s="4">
        <v>1568.252699</v>
      </c>
      <c r="H57" s="5">
        <v>56.625</v>
      </c>
      <c r="I57" s="4">
        <v>5518.10625</v>
      </c>
      <c r="J57" s="4">
        <v>1467.8162625</v>
      </c>
      <c r="K57" s="6">
        <f t="shared" si="4"/>
        <v>0.41280353200883</v>
      </c>
      <c r="L57" s="6">
        <f t="shared" si="5"/>
        <v>-0.0261894649092702</v>
      </c>
      <c r="M57" s="6">
        <f t="shared" si="6"/>
        <v>0.0684257553659581</v>
      </c>
    </row>
  </sheetData>
  <sortState ref="A2:N56">
    <sortCondition ref="L2"/>
  </sortState>
  <mergeCells count="1">
    <mergeCell ref="A32:C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4"/>
  <sheetViews>
    <sheetView topLeftCell="A107" workbookViewId="0">
      <selection activeCell="S175" sqref="S175"/>
    </sheetView>
  </sheetViews>
  <sheetFormatPr defaultColWidth="9" defaultRowHeight="24" customHeight="1"/>
  <cols>
    <col min="1" max="1" width="4.625" style="2" customWidth="1"/>
    <col min="2" max="2" width="7.75" style="2" customWidth="1"/>
    <col min="3" max="3" width="26" style="45" customWidth="1"/>
    <col min="4" max="4" width="7.25" style="2" customWidth="1"/>
    <col min="5" max="5" width="4.75" style="3" customWidth="1"/>
    <col min="6" max="6" width="7.75" style="2" customWidth="1"/>
    <col min="7" max="7" width="16.875" style="2" hidden="1" customWidth="1"/>
    <col min="8" max="8" width="6" style="2" customWidth="1"/>
    <col min="9" max="9" width="9.375" style="2"/>
    <col min="10" max="10" width="10.25" style="4" customWidth="1"/>
    <col min="11" max="11" width="8.25" style="2" customWidth="1"/>
    <col min="12" max="12" width="5.5" style="5" customWidth="1"/>
    <col min="13" max="13" width="9.125" style="4" customWidth="1"/>
    <col min="14" max="14" width="9.375" style="4" customWidth="1"/>
    <col min="15" max="15" width="7.5" style="6" customWidth="1"/>
    <col min="16" max="16" width="8.25" style="6" customWidth="1"/>
    <col min="17" max="17" width="9.375" style="6"/>
    <col min="18" max="18" width="9" style="6"/>
    <col min="19" max="19" width="8" style="7" customWidth="1"/>
    <col min="20" max="16384" width="9" style="2"/>
  </cols>
  <sheetData>
    <row r="1" s="2" customFormat="1" customHeight="1" spans="1:19">
      <c r="A1" s="46" t="s">
        <v>1</v>
      </c>
      <c r="B1" s="47" t="s">
        <v>2</v>
      </c>
      <c r="C1" s="48" t="s">
        <v>3</v>
      </c>
      <c r="D1" s="47" t="s">
        <v>4</v>
      </c>
      <c r="E1" s="49" t="s">
        <v>5</v>
      </c>
      <c r="F1" s="50" t="s">
        <v>6</v>
      </c>
      <c r="G1" s="12"/>
      <c r="H1" s="13" t="s">
        <v>13</v>
      </c>
      <c r="I1" s="14" t="s">
        <v>14</v>
      </c>
      <c r="J1" s="14" t="s">
        <v>15</v>
      </c>
      <c r="K1" s="26" t="s">
        <v>16</v>
      </c>
      <c r="L1" s="27" t="s">
        <v>13</v>
      </c>
      <c r="M1" s="28" t="s">
        <v>14</v>
      </c>
      <c r="N1" s="28" t="s">
        <v>15</v>
      </c>
      <c r="O1" s="29" t="s">
        <v>16</v>
      </c>
      <c r="P1" s="30" t="s">
        <v>17</v>
      </c>
      <c r="Q1" s="31" t="s">
        <v>18</v>
      </c>
      <c r="R1" s="40" t="s">
        <v>16</v>
      </c>
      <c r="S1" s="54"/>
    </row>
    <row r="2" s="2" customFormat="1" ht="18" customHeight="1" spans="1:19">
      <c r="A2" s="15">
        <v>1</v>
      </c>
      <c r="B2" s="21">
        <v>591</v>
      </c>
      <c r="C2" s="51" t="s">
        <v>128</v>
      </c>
      <c r="D2" s="21" t="s">
        <v>76</v>
      </c>
      <c r="E2" s="17" t="s">
        <v>31</v>
      </c>
      <c r="F2" s="23">
        <v>8.18</v>
      </c>
      <c r="G2" s="23" t="s">
        <v>83</v>
      </c>
      <c r="H2" s="19">
        <v>54</v>
      </c>
      <c r="I2" s="19">
        <v>2285.02</v>
      </c>
      <c r="J2" s="32">
        <f t="shared" ref="J2:J65" si="0">I2*K2</f>
        <v>556.859374</v>
      </c>
      <c r="K2" s="19" t="s">
        <v>140</v>
      </c>
      <c r="L2" s="33">
        <v>14.8125</v>
      </c>
      <c r="M2" s="34">
        <v>705.045625</v>
      </c>
      <c r="N2" s="34">
        <f t="shared" ref="N2:N65" si="1">M2*O2</f>
        <v>252.4768383125</v>
      </c>
      <c r="O2" s="35" t="s">
        <v>130</v>
      </c>
      <c r="P2" s="36">
        <f t="shared" ref="P2:P65" si="2">(H2-L2)/L2</f>
        <v>2.64556962025316</v>
      </c>
      <c r="Q2" s="36">
        <f t="shared" ref="Q2:Q65" si="3">(I2-M2)/M2</f>
        <v>2.2409533780172</v>
      </c>
      <c r="R2" s="38">
        <f>(K:K-O:O)</f>
        <v>-0.1144</v>
      </c>
      <c r="S2" s="42">
        <f>(J2-N2)*0.3</f>
        <v>91.31476070625</v>
      </c>
    </row>
    <row r="3" s="2" customFormat="1" ht="18" customHeight="1" spans="1:19">
      <c r="A3" s="15">
        <v>2</v>
      </c>
      <c r="B3" s="15">
        <v>113023</v>
      </c>
      <c r="C3" s="52" t="s">
        <v>363</v>
      </c>
      <c r="D3" s="15" t="s">
        <v>312</v>
      </c>
      <c r="E3" s="17" t="s">
        <v>31</v>
      </c>
      <c r="F3" s="18">
        <v>8.2</v>
      </c>
      <c r="G3" s="15" t="s">
        <v>364</v>
      </c>
      <c r="H3" s="19">
        <v>47</v>
      </c>
      <c r="I3" s="19">
        <v>1940.74</v>
      </c>
      <c r="J3" s="32">
        <f t="shared" si="0"/>
        <v>370.099118</v>
      </c>
      <c r="K3" s="19" t="s">
        <v>365</v>
      </c>
      <c r="L3" s="33">
        <v>16</v>
      </c>
      <c r="M3" s="34">
        <v>794.73625</v>
      </c>
      <c r="N3" s="34">
        <f t="shared" si="1"/>
        <v>178.577235375</v>
      </c>
      <c r="O3" s="35" t="s">
        <v>366</v>
      </c>
      <c r="P3" s="36">
        <f t="shared" si="2"/>
        <v>1.9375</v>
      </c>
      <c r="Q3" s="36">
        <f t="shared" si="3"/>
        <v>1.44199254784213</v>
      </c>
      <c r="R3" s="38">
        <f>(K:K-O:O)</f>
        <v>-0.034</v>
      </c>
      <c r="S3" s="42">
        <f>(J3-N3)*0.3</f>
        <v>57.4565647875</v>
      </c>
    </row>
    <row r="4" s="2" customFormat="1" ht="18" customHeight="1" spans="1:19">
      <c r="A4" s="15">
        <v>3</v>
      </c>
      <c r="B4" s="15">
        <v>113023</v>
      </c>
      <c r="C4" s="52" t="s">
        <v>363</v>
      </c>
      <c r="D4" s="15" t="s">
        <v>312</v>
      </c>
      <c r="E4" s="17" t="s">
        <v>31</v>
      </c>
      <c r="F4" s="18">
        <v>8.9</v>
      </c>
      <c r="G4" s="15" t="s">
        <v>364</v>
      </c>
      <c r="H4" s="19">
        <v>47</v>
      </c>
      <c r="I4" s="19">
        <v>1289.84</v>
      </c>
      <c r="J4" s="32">
        <f t="shared" si="0"/>
        <v>246.746392</v>
      </c>
      <c r="K4" s="19" t="s">
        <v>395</v>
      </c>
      <c r="L4" s="33">
        <v>16</v>
      </c>
      <c r="M4" s="34">
        <v>794.73625</v>
      </c>
      <c r="N4" s="34">
        <f t="shared" si="1"/>
        <v>178.577235375</v>
      </c>
      <c r="O4" s="35" t="s">
        <v>366</v>
      </c>
      <c r="P4" s="36">
        <f t="shared" si="2"/>
        <v>1.9375</v>
      </c>
      <c r="Q4" s="36">
        <f t="shared" si="3"/>
        <v>0.622978692616575</v>
      </c>
      <c r="R4" s="38">
        <f>(K:K-O:O)</f>
        <v>-0.0334</v>
      </c>
      <c r="S4" s="42">
        <f>(J4-N4)*0.1</f>
        <v>6.8169156625</v>
      </c>
    </row>
    <row r="5" s="2" customFormat="1" ht="18" customHeight="1" spans="1:19">
      <c r="A5" s="15">
        <v>4</v>
      </c>
      <c r="B5" s="15">
        <v>111064</v>
      </c>
      <c r="C5" s="52" t="s">
        <v>410</v>
      </c>
      <c r="D5" s="15" t="s">
        <v>76</v>
      </c>
      <c r="E5" s="17" t="s">
        <v>31</v>
      </c>
      <c r="F5" s="20">
        <v>8.3</v>
      </c>
      <c r="G5" s="15" t="s">
        <v>332</v>
      </c>
      <c r="H5" s="19">
        <v>72</v>
      </c>
      <c r="I5" s="19">
        <v>3600.66</v>
      </c>
      <c r="J5" s="32">
        <f t="shared" si="0"/>
        <v>644.51814</v>
      </c>
      <c r="K5" s="19" t="s">
        <v>411</v>
      </c>
      <c r="L5" s="33">
        <v>26.125</v>
      </c>
      <c r="M5" s="34">
        <v>864.294375</v>
      </c>
      <c r="N5" s="34">
        <f t="shared" si="1"/>
        <v>313.3067109375</v>
      </c>
      <c r="O5" s="35" t="s">
        <v>412</v>
      </c>
      <c r="P5" s="36">
        <f t="shared" si="2"/>
        <v>1.75598086124402</v>
      </c>
      <c r="Q5" s="36">
        <f t="shared" si="3"/>
        <v>3.16601114637591</v>
      </c>
      <c r="R5" s="38">
        <f>(K:K-O:O)</f>
        <v>-0.1835</v>
      </c>
      <c r="S5" s="42">
        <f>(J5-N5)*0.3</f>
        <v>99.36342871875</v>
      </c>
    </row>
    <row r="6" s="2" customFormat="1" ht="18" customHeight="1" spans="1:19">
      <c r="A6" s="15">
        <v>5</v>
      </c>
      <c r="B6" s="15">
        <v>113023</v>
      </c>
      <c r="C6" s="52" t="s">
        <v>363</v>
      </c>
      <c r="D6" s="15" t="s">
        <v>312</v>
      </c>
      <c r="E6" s="17" t="s">
        <v>31</v>
      </c>
      <c r="F6" s="24">
        <v>8.3</v>
      </c>
      <c r="G6" s="15" t="s">
        <v>364</v>
      </c>
      <c r="H6" s="19">
        <v>42</v>
      </c>
      <c r="I6" s="19">
        <v>1098.99</v>
      </c>
      <c r="J6" s="32">
        <f t="shared" si="0"/>
        <v>234.524466</v>
      </c>
      <c r="K6" s="19" t="s">
        <v>397</v>
      </c>
      <c r="L6" s="33">
        <v>16</v>
      </c>
      <c r="M6" s="34">
        <v>794.73625</v>
      </c>
      <c r="N6" s="34">
        <f t="shared" si="1"/>
        <v>178.577235375</v>
      </c>
      <c r="O6" s="35" t="s">
        <v>366</v>
      </c>
      <c r="P6" s="38">
        <f t="shared" si="2"/>
        <v>1.625</v>
      </c>
      <c r="Q6" s="38">
        <f t="shared" si="3"/>
        <v>0.382836129596454</v>
      </c>
      <c r="R6" s="38">
        <f>(K:K-O:O)</f>
        <v>-0.0113</v>
      </c>
      <c r="S6" s="42"/>
    </row>
    <row r="7" s="2" customFormat="1" ht="18" customHeight="1" spans="1:20">
      <c r="A7" s="15">
        <v>6</v>
      </c>
      <c r="B7" s="15">
        <v>113023</v>
      </c>
      <c r="C7" s="52" t="s">
        <v>363</v>
      </c>
      <c r="D7" s="15" t="s">
        <v>312</v>
      </c>
      <c r="E7" s="17" t="s">
        <v>31</v>
      </c>
      <c r="F7" s="18">
        <v>8.23</v>
      </c>
      <c r="G7" s="15" t="s">
        <v>364</v>
      </c>
      <c r="H7" s="19">
        <v>40</v>
      </c>
      <c r="I7" s="19">
        <v>2024.27</v>
      </c>
      <c r="J7" s="32">
        <f t="shared" si="0"/>
        <v>443.719984</v>
      </c>
      <c r="K7" s="37">
        <v>0.2192</v>
      </c>
      <c r="L7" s="33">
        <v>16</v>
      </c>
      <c r="M7" s="34">
        <v>794.73625</v>
      </c>
      <c r="N7" s="34">
        <f t="shared" si="1"/>
        <v>178.577235375</v>
      </c>
      <c r="O7" s="35" t="s">
        <v>366</v>
      </c>
      <c r="P7" s="36">
        <f t="shared" si="2"/>
        <v>1.5</v>
      </c>
      <c r="Q7" s="36">
        <f t="shared" si="3"/>
        <v>1.54709659965806</v>
      </c>
      <c r="R7" s="38">
        <f>(K:K-O:O)</f>
        <v>-0.00549999999999998</v>
      </c>
      <c r="S7" s="42">
        <v>0</v>
      </c>
      <c r="T7" s="2" t="s">
        <v>92</v>
      </c>
    </row>
    <row r="8" s="2" customFormat="1" ht="18" customHeight="1" spans="1:20">
      <c r="A8" s="15">
        <v>7</v>
      </c>
      <c r="B8" s="15">
        <v>545</v>
      </c>
      <c r="C8" s="52" t="s">
        <v>255</v>
      </c>
      <c r="D8" s="15" t="s">
        <v>227</v>
      </c>
      <c r="E8" s="17" t="s">
        <v>31</v>
      </c>
      <c r="F8" s="23">
        <v>8.21</v>
      </c>
      <c r="G8" s="15" t="s">
        <v>256</v>
      </c>
      <c r="H8" s="19">
        <v>66</v>
      </c>
      <c r="I8" s="19">
        <v>3788.77</v>
      </c>
      <c r="J8" s="32">
        <f t="shared" si="0"/>
        <v>961.968703</v>
      </c>
      <c r="K8" s="19" t="s">
        <v>293</v>
      </c>
      <c r="L8" s="33">
        <v>28.1875</v>
      </c>
      <c r="M8" s="34">
        <v>1288.396875</v>
      </c>
      <c r="N8" s="34">
        <f t="shared" si="1"/>
        <v>379.1752003125</v>
      </c>
      <c r="O8" s="35" t="s">
        <v>258</v>
      </c>
      <c r="P8" s="36">
        <f t="shared" si="2"/>
        <v>1.34146341463415</v>
      </c>
      <c r="Q8" s="36">
        <f t="shared" si="3"/>
        <v>1.94068549335778</v>
      </c>
      <c r="R8" s="38">
        <f>(K:K-O:O)</f>
        <v>-0.0404</v>
      </c>
      <c r="S8" s="42">
        <v>0</v>
      </c>
      <c r="T8" s="2" t="s">
        <v>92</v>
      </c>
    </row>
    <row r="9" s="2" customFormat="1" ht="18" customHeight="1" spans="1:19">
      <c r="A9" s="15">
        <v>8</v>
      </c>
      <c r="B9" s="15">
        <v>113023</v>
      </c>
      <c r="C9" s="52" t="s">
        <v>363</v>
      </c>
      <c r="D9" s="15" t="s">
        <v>312</v>
      </c>
      <c r="E9" s="17" t="s">
        <v>31</v>
      </c>
      <c r="F9" s="18">
        <v>8.16</v>
      </c>
      <c r="G9" s="15" t="s">
        <v>364</v>
      </c>
      <c r="H9" s="19">
        <v>36</v>
      </c>
      <c r="I9" s="19">
        <v>1534.3</v>
      </c>
      <c r="J9" s="32">
        <f t="shared" si="0"/>
        <v>390.63278</v>
      </c>
      <c r="K9" s="19" t="s">
        <v>396</v>
      </c>
      <c r="L9" s="33">
        <v>16</v>
      </c>
      <c r="M9" s="34">
        <v>794.73625</v>
      </c>
      <c r="N9" s="34">
        <f t="shared" si="1"/>
        <v>178.577235375</v>
      </c>
      <c r="O9" s="35" t="s">
        <v>366</v>
      </c>
      <c r="P9" s="36">
        <f t="shared" si="2"/>
        <v>1.25</v>
      </c>
      <c r="Q9" s="36">
        <f t="shared" si="3"/>
        <v>0.930577597284634</v>
      </c>
      <c r="R9" s="38">
        <f>(K:K-O:O)</f>
        <v>0.0299</v>
      </c>
      <c r="S9" s="42">
        <f>(J9-N9)*0.2</f>
        <v>42.411108925</v>
      </c>
    </row>
    <row r="10" s="2" customFormat="1" ht="18" customHeight="1" spans="1:19">
      <c r="A10" s="15">
        <v>9</v>
      </c>
      <c r="B10" s="15">
        <v>118758</v>
      </c>
      <c r="C10" s="52" t="s">
        <v>239</v>
      </c>
      <c r="D10" s="15" t="s">
        <v>227</v>
      </c>
      <c r="E10" s="17" t="s">
        <v>31</v>
      </c>
      <c r="F10" s="18">
        <v>8.2</v>
      </c>
      <c r="G10" s="15" t="s">
        <v>240</v>
      </c>
      <c r="H10" s="19">
        <v>62</v>
      </c>
      <c r="I10" s="19">
        <v>1538.98</v>
      </c>
      <c r="J10" s="32">
        <f t="shared" si="0"/>
        <v>193.603684</v>
      </c>
      <c r="K10" s="19" t="s">
        <v>241</v>
      </c>
      <c r="L10" s="33">
        <v>28</v>
      </c>
      <c r="M10" s="34">
        <v>1118.826875</v>
      </c>
      <c r="N10" s="34">
        <f t="shared" si="1"/>
        <v>345.3818563125</v>
      </c>
      <c r="O10" s="35" t="s">
        <v>242</v>
      </c>
      <c r="P10" s="38">
        <f t="shared" si="2"/>
        <v>1.21428571428571</v>
      </c>
      <c r="Q10" s="38">
        <f t="shared" si="3"/>
        <v>0.375530061342154</v>
      </c>
      <c r="R10" s="38">
        <f>(K:K-O:O)</f>
        <v>-0.1829</v>
      </c>
      <c r="S10" s="42"/>
    </row>
    <row r="11" s="2" customFormat="1" ht="18" customHeight="1" spans="1:20">
      <c r="A11" s="15">
        <v>10</v>
      </c>
      <c r="B11" s="15">
        <v>118758</v>
      </c>
      <c r="C11" s="52" t="s">
        <v>239</v>
      </c>
      <c r="D11" s="15" t="s">
        <v>227</v>
      </c>
      <c r="E11" s="17" t="s">
        <v>31</v>
      </c>
      <c r="F11" s="18">
        <v>8.23</v>
      </c>
      <c r="G11" s="15" t="s">
        <v>240</v>
      </c>
      <c r="H11" s="19">
        <v>61</v>
      </c>
      <c r="I11" s="19">
        <v>5149.21</v>
      </c>
      <c r="J11" s="32">
        <f t="shared" si="0"/>
        <v>957.238139</v>
      </c>
      <c r="K11" s="19" t="s">
        <v>316</v>
      </c>
      <c r="L11" s="33">
        <v>28</v>
      </c>
      <c r="M11" s="34">
        <v>1118.826875</v>
      </c>
      <c r="N11" s="34">
        <f t="shared" si="1"/>
        <v>345.3818563125</v>
      </c>
      <c r="O11" s="35" t="s">
        <v>242</v>
      </c>
      <c r="P11" s="36">
        <f t="shared" si="2"/>
        <v>1.17857142857143</v>
      </c>
      <c r="Q11" s="36">
        <f t="shared" si="3"/>
        <v>3.60232956059444</v>
      </c>
      <c r="R11" s="38">
        <f>(K:K-O:O)</f>
        <v>-0.1228</v>
      </c>
      <c r="S11" s="42">
        <v>0</v>
      </c>
      <c r="T11" s="2" t="s">
        <v>92</v>
      </c>
    </row>
    <row r="12" s="2" customFormat="1" ht="18" customHeight="1" spans="1:19">
      <c r="A12" s="15">
        <v>11</v>
      </c>
      <c r="B12" s="21">
        <v>591</v>
      </c>
      <c r="C12" s="51" t="s">
        <v>128</v>
      </c>
      <c r="D12" s="21" t="s">
        <v>76</v>
      </c>
      <c r="E12" s="17" t="s">
        <v>31</v>
      </c>
      <c r="F12" s="23">
        <v>8.4</v>
      </c>
      <c r="G12" s="23" t="s">
        <v>83</v>
      </c>
      <c r="H12" s="19">
        <v>32</v>
      </c>
      <c r="I12" s="19">
        <v>1058.19</v>
      </c>
      <c r="J12" s="32">
        <f t="shared" si="0"/>
        <v>339.149895</v>
      </c>
      <c r="K12" s="19" t="s">
        <v>129</v>
      </c>
      <c r="L12" s="33">
        <v>14.8125</v>
      </c>
      <c r="M12" s="34">
        <v>705.045625</v>
      </c>
      <c r="N12" s="34">
        <f t="shared" si="1"/>
        <v>252.4768383125</v>
      </c>
      <c r="O12" s="35" t="s">
        <v>130</v>
      </c>
      <c r="P12" s="36">
        <f t="shared" si="2"/>
        <v>1.16033755274262</v>
      </c>
      <c r="Q12" s="36">
        <f t="shared" si="3"/>
        <v>0.500881591882795</v>
      </c>
      <c r="R12" s="38">
        <f>(K:K-O:O)</f>
        <v>-0.0376000000000001</v>
      </c>
      <c r="S12" s="42">
        <f>(J12-N12)*0.1</f>
        <v>8.66730566874999</v>
      </c>
    </row>
    <row r="13" s="2" customFormat="1" ht="18" customHeight="1" spans="1:20">
      <c r="A13" s="15">
        <v>12</v>
      </c>
      <c r="B13" s="21">
        <v>117923</v>
      </c>
      <c r="C13" s="51" t="s">
        <v>117</v>
      </c>
      <c r="D13" s="21" t="s">
        <v>76</v>
      </c>
      <c r="E13" s="17" t="s">
        <v>31</v>
      </c>
      <c r="F13" s="23">
        <v>8.13</v>
      </c>
      <c r="G13" s="23" t="s">
        <v>118</v>
      </c>
      <c r="H13" s="19">
        <v>77</v>
      </c>
      <c r="I13" s="19">
        <v>3588.23</v>
      </c>
      <c r="J13" s="32">
        <f t="shared" si="0"/>
        <v>879.833996</v>
      </c>
      <c r="K13" s="19" t="s">
        <v>125</v>
      </c>
      <c r="L13" s="33">
        <v>36.25</v>
      </c>
      <c r="M13" s="34">
        <v>1585.24</v>
      </c>
      <c r="N13" s="34">
        <f t="shared" si="1"/>
        <v>508.703516</v>
      </c>
      <c r="O13" s="35" t="s">
        <v>120</v>
      </c>
      <c r="P13" s="36">
        <f t="shared" si="2"/>
        <v>1.12413793103448</v>
      </c>
      <c r="Q13" s="36">
        <f t="shared" si="3"/>
        <v>1.26352476596604</v>
      </c>
      <c r="R13" s="38">
        <f>(K:K-O:O)</f>
        <v>-0.0757</v>
      </c>
      <c r="S13" s="42">
        <v>0</v>
      </c>
      <c r="T13" s="2" t="s">
        <v>55</v>
      </c>
    </row>
    <row r="14" s="2" customFormat="1" ht="18" customHeight="1" spans="1:19">
      <c r="A14" s="15">
        <v>13</v>
      </c>
      <c r="B14" s="15">
        <v>545</v>
      </c>
      <c r="C14" s="52" t="s">
        <v>255</v>
      </c>
      <c r="D14" s="15" t="s">
        <v>227</v>
      </c>
      <c r="E14" s="17" t="s">
        <v>31</v>
      </c>
      <c r="F14" s="23">
        <v>8.7</v>
      </c>
      <c r="G14" s="15" t="s">
        <v>256</v>
      </c>
      <c r="H14" s="19">
        <v>58</v>
      </c>
      <c r="I14" s="19">
        <v>2162.17</v>
      </c>
      <c r="J14" s="32">
        <f t="shared" si="0"/>
        <v>680.002465</v>
      </c>
      <c r="K14" s="19" t="s">
        <v>257</v>
      </c>
      <c r="L14" s="33">
        <v>28.1875</v>
      </c>
      <c r="M14" s="34">
        <v>1288.396875</v>
      </c>
      <c r="N14" s="34">
        <f t="shared" si="1"/>
        <v>379.1752003125</v>
      </c>
      <c r="O14" s="35" t="s">
        <v>258</v>
      </c>
      <c r="P14" s="36">
        <f t="shared" si="2"/>
        <v>1.05764966740576</v>
      </c>
      <c r="Q14" s="36">
        <f t="shared" si="3"/>
        <v>0.678186311962298</v>
      </c>
      <c r="R14" s="38">
        <f>(K:K-O:O)</f>
        <v>0.0202</v>
      </c>
      <c r="S14" s="42">
        <f>(J14-N14)*0.1</f>
        <v>30.08272646875</v>
      </c>
    </row>
    <row r="15" s="2" customFormat="1" ht="18" customHeight="1" spans="1:19">
      <c r="A15" s="15">
        <v>14</v>
      </c>
      <c r="B15" s="21">
        <v>591</v>
      </c>
      <c r="C15" s="51" t="s">
        <v>128</v>
      </c>
      <c r="D15" s="21" t="s">
        <v>76</v>
      </c>
      <c r="E15" s="17" t="s">
        <v>31</v>
      </c>
      <c r="F15" s="23">
        <v>8.11</v>
      </c>
      <c r="G15" s="23" t="s">
        <v>83</v>
      </c>
      <c r="H15" s="19">
        <v>30</v>
      </c>
      <c r="I15" s="19">
        <v>945.18</v>
      </c>
      <c r="J15" s="32">
        <f t="shared" si="0"/>
        <v>278.071956</v>
      </c>
      <c r="K15" s="19" t="s">
        <v>139</v>
      </c>
      <c r="L15" s="33">
        <v>14.8125</v>
      </c>
      <c r="M15" s="34">
        <v>705.045625</v>
      </c>
      <c r="N15" s="34">
        <f t="shared" si="1"/>
        <v>252.4768383125</v>
      </c>
      <c r="O15" s="35" t="s">
        <v>130</v>
      </c>
      <c r="P15" s="38">
        <f t="shared" si="2"/>
        <v>1.0253164556962</v>
      </c>
      <c r="Q15" s="38">
        <f t="shared" si="3"/>
        <v>0.340594092758181</v>
      </c>
      <c r="R15" s="38">
        <f>(K:K-O:O)</f>
        <v>-0.0639</v>
      </c>
      <c r="S15" s="42"/>
    </row>
    <row r="16" s="2" customFormat="1" ht="18" customHeight="1" spans="1:19">
      <c r="A16" s="15">
        <v>15</v>
      </c>
      <c r="B16" s="21">
        <v>117637</v>
      </c>
      <c r="C16" s="51" t="s">
        <v>108</v>
      </c>
      <c r="D16" s="21" t="s">
        <v>76</v>
      </c>
      <c r="E16" s="17" t="s">
        <v>31</v>
      </c>
      <c r="F16" s="23">
        <v>8.27</v>
      </c>
      <c r="G16" s="23" t="s">
        <v>83</v>
      </c>
      <c r="H16" s="19">
        <v>62</v>
      </c>
      <c r="I16" s="19">
        <v>2471.42</v>
      </c>
      <c r="J16" s="32">
        <f t="shared" si="0"/>
        <v>684.58334</v>
      </c>
      <c r="K16" s="19" t="s">
        <v>116</v>
      </c>
      <c r="L16" s="33">
        <v>31.3125</v>
      </c>
      <c r="M16" s="34">
        <v>1941.65875</v>
      </c>
      <c r="N16" s="34">
        <f t="shared" si="1"/>
        <v>537.06281025</v>
      </c>
      <c r="O16" s="35" t="s">
        <v>110</v>
      </c>
      <c r="P16" s="38">
        <f t="shared" si="2"/>
        <v>0.980039920159681</v>
      </c>
      <c r="Q16" s="38">
        <f t="shared" si="3"/>
        <v>0.272839524452997</v>
      </c>
      <c r="R16" s="38">
        <f>(K:K-O:O)</f>
        <v>0.000399999999999956</v>
      </c>
      <c r="S16" s="42"/>
    </row>
    <row r="17" s="2" customFormat="1" ht="18" customHeight="1" spans="1:19">
      <c r="A17" s="15">
        <v>16</v>
      </c>
      <c r="B17" s="15">
        <v>118758</v>
      </c>
      <c r="C17" s="52" t="s">
        <v>239</v>
      </c>
      <c r="D17" s="15" t="s">
        <v>227</v>
      </c>
      <c r="E17" s="17" t="s">
        <v>31</v>
      </c>
      <c r="F17" s="24">
        <v>8.3</v>
      </c>
      <c r="G17" s="15" t="s">
        <v>240</v>
      </c>
      <c r="H17" s="19">
        <v>50</v>
      </c>
      <c r="I17" s="19">
        <v>1815.88</v>
      </c>
      <c r="J17" s="32">
        <f t="shared" si="0"/>
        <v>536.410952</v>
      </c>
      <c r="K17" s="19" t="s">
        <v>317</v>
      </c>
      <c r="L17" s="33">
        <v>28</v>
      </c>
      <c r="M17" s="34">
        <v>1118.826875</v>
      </c>
      <c r="N17" s="34">
        <f t="shared" si="1"/>
        <v>345.3818563125</v>
      </c>
      <c r="O17" s="35" t="s">
        <v>242</v>
      </c>
      <c r="P17" s="36">
        <f t="shared" si="2"/>
        <v>0.785714285714286</v>
      </c>
      <c r="Q17" s="36">
        <f t="shared" si="3"/>
        <v>0.623021434839952</v>
      </c>
      <c r="R17" s="38">
        <f>(K:K-O:O)</f>
        <v>-0.0133</v>
      </c>
      <c r="S17" s="42">
        <f>(J17-N17)*0.1</f>
        <v>19.10290956875</v>
      </c>
    </row>
    <row r="18" s="2" customFormat="1" ht="18" customHeight="1" spans="1:19">
      <c r="A18" s="15">
        <v>17</v>
      </c>
      <c r="B18" s="15">
        <v>119262</v>
      </c>
      <c r="C18" s="52" t="s">
        <v>331</v>
      </c>
      <c r="D18" s="15" t="s">
        <v>312</v>
      </c>
      <c r="E18" s="17" t="s">
        <v>31</v>
      </c>
      <c r="F18" s="15">
        <v>8.15</v>
      </c>
      <c r="G18" s="15" t="s">
        <v>332</v>
      </c>
      <c r="H18" s="19">
        <v>56</v>
      </c>
      <c r="I18" s="19">
        <v>1378.42</v>
      </c>
      <c r="J18" s="32">
        <f t="shared" si="0"/>
        <v>496.92041</v>
      </c>
      <c r="K18" s="19" t="s">
        <v>339</v>
      </c>
      <c r="L18" s="33">
        <v>32.125</v>
      </c>
      <c r="M18" s="34">
        <v>1069.855625</v>
      </c>
      <c r="N18" s="34">
        <f t="shared" si="1"/>
        <v>378.1939634375</v>
      </c>
      <c r="O18" s="35" t="s">
        <v>304</v>
      </c>
      <c r="P18" s="38">
        <f t="shared" si="2"/>
        <v>0.743190661478599</v>
      </c>
      <c r="Q18" s="38">
        <f t="shared" si="3"/>
        <v>0.288416836617558</v>
      </c>
      <c r="R18" s="38">
        <f>(K:K-O:O)</f>
        <v>0.00699999999999995</v>
      </c>
      <c r="S18" s="42"/>
    </row>
    <row r="19" s="2" customFormat="1" ht="18" customHeight="1" spans="1:19">
      <c r="A19" s="15">
        <v>18</v>
      </c>
      <c r="B19" s="15">
        <v>118758</v>
      </c>
      <c r="C19" s="52" t="s">
        <v>239</v>
      </c>
      <c r="D19" s="15" t="s">
        <v>227</v>
      </c>
      <c r="E19" s="17" t="s">
        <v>31</v>
      </c>
      <c r="F19" s="18">
        <v>8.9</v>
      </c>
      <c r="G19" s="15" t="s">
        <v>240</v>
      </c>
      <c r="H19" s="19">
        <v>48</v>
      </c>
      <c r="I19" s="19">
        <v>3209.19</v>
      </c>
      <c r="J19" s="32">
        <f t="shared" si="0"/>
        <v>969.17538</v>
      </c>
      <c r="K19" s="19" t="s">
        <v>259</v>
      </c>
      <c r="L19" s="33">
        <v>28</v>
      </c>
      <c r="M19" s="34">
        <v>1118.826875</v>
      </c>
      <c r="N19" s="34">
        <f t="shared" si="1"/>
        <v>345.3818563125</v>
      </c>
      <c r="O19" s="35" t="s">
        <v>242</v>
      </c>
      <c r="P19" s="36">
        <f t="shared" si="2"/>
        <v>0.714285714285714</v>
      </c>
      <c r="Q19" s="36">
        <f t="shared" si="3"/>
        <v>1.86835262157963</v>
      </c>
      <c r="R19" s="38">
        <f>(K:K-O:O)</f>
        <v>-0.00670000000000004</v>
      </c>
      <c r="S19" s="42">
        <f>(J19-N19)*0.3</f>
        <v>187.13805710625</v>
      </c>
    </row>
    <row r="20" s="2" customFormat="1" ht="18" customHeight="1" spans="1:19">
      <c r="A20" s="15">
        <v>19</v>
      </c>
      <c r="B20" s="21">
        <v>117637</v>
      </c>
      <c r="C20" s="51" t="s">
        <v>108</v>
      </c>
      <c r="D20" s="21" t="s">
        <v>76</v>
      </c>
      <c r="E20" s="17" t="s">
        <v>31</v>
      </c>
      <c r="F20" s="23">
        <v>8.4</v>
      </c>
      <c r="G20" s="23" t="s">
        <v>83</v>
      </c>
      <c r="H20" s="19">
        <v>52</v>
      </c>
      <c r="I20" s="19">
        <v>1275.33</v>
      </c>
      <c r="J20" s="32">
        <f t="shared" si="0"/>
        <v>423.40956</v>
      </c>
      <c r="K20" s="19" t="s">
        <v>109</v>
      </c>
      <c r="L20" s="33">
        <v>31.3125</v>
      </c>
      <c r="M20" s="34">
        <v>1941.65875</v>
      </c>
      <c r="N20" s="34">
        <f t="shared" si="1"/>
        <v>537.06281025</v>
      </c>
      <c r="O20" s="35" t="s">
        <v>110</v>
      </c>
      <c r="P20" s="38">
        <f t="shared" si="2"/>
        <v>0.660678642714571</v>
      </c>
      <c r="Q20" s="38">
        <f t="shared" si="3"/>
        <v>-0.343175004361606</v>
      </c>
      <c r="R20" s="38">
        <f>(K:K-O:O)</f>
        <v>0.0554</v>
      </c>
      <c r="S20" s="42"/>
    </row>
    <row r="21" s="2" customFormat="1" ht="18" customHeight="1" spans="1:19">
      <c r="A21" s="15">
        <v>20</v>
      </c>
      <c r="B21" s="15">
        <v>119263</v>
      </c>
      <c r="C21" s="52" t="s">
        <v>320</v>
      </c>
      <c r="D21" s="15" t="s">
        <v>312</v>
      </c>
      <c r="E21" s="17" t="s">
        <v>31</v>
      </c>
      <c r="F21" s="15">
        <v>8.6</v>
      </c>
      <c r="G21" s="15" t="s">
        <v>321</v>
      </c>
      <c r="H21" s="19">
        <v>70</v>
      </c>
      <c r="I21" s="19">
        <v>1997</v>
      </c>
      <c r="J21" s="32">
        <f t="shared" si="0"/>
        <v>554.5669</v>
      </c>
      <c r="K21" s="19" t="s">
        <v>360</v>
      </c>
      <c r="L21" s="33">
        <v>42.1875</v>
      </c>
      <c r="M21" s="34">
        <v>1404.671875</v>
      </c>
      <c r="N21" s="34">
        <f t="shared" si="1"/>
        <v>389.5155109375</v>
      </c>
      <c r="O21" s="35" t="s">
        <v>323</v>
      </c>
      <c r="P21" s="36">
        <f t="shared" si="2"/>
        <v>0.659259259259259</v>
      </c>
      <c r="Q21" s="36">
        <f t="shared" si="3"/>
        <v>0.42168433464221</v>
      </c>
      <c r="R21" s="38">
        <f>(K:K-O:O)</f>
        <v>0.000400000000000011</v>
      </c>
      <c r="S21" s="42">
        <f>(J21-N21)*0.1</f>
        <v>16.50513890625</v>
      </c>
    </row>
    <row r="22" s="2" customFormat="1" ht="18" customHeight="1" spans="1:19">
      <c r="A22" s="15">
        <v>21</v>
      </c>
      <c r="B22" s="21">
        <v>117637</v>
      </c>
      <c r="C22" s="51" t="s">
        <v>108</v>
      </c>
      <c r="D22" s="21" t="s">
        <v>76</v>
      </c>
      <c r="E22" s="17" t="s">
        <v>31</v>
      </c>
      <c r="F22" s="25">
        <v>8.2</v>
      </c>
      <c r="G22" s="23" t="s">
        <v>83</v>
      </c>
      <c r="H22" s="19">
        <v>51</v>
      </c>
      <c r="I22" s="19">
        <v>3106</v>
      </c>
      <c r="J22" s="32">
        <f t="shared" si="0"/>
        <v>854.7712</v>
      </c>
      <c r="K22" s="19" t="s">
        <v>112</v>
      </c>
      <c r="L22" s="33">
        <v>31.3125</v>
      </c>
      <c r="M22" s="34">
        <v>1941.65875</v>
      </c>
      <c r="N22" s="34">
        <f t="shared" si="1"/>
        <v>537.06281025</v>
      </c>
      <c r="O22" s="35" t="s">
        <v>110</v>
      </c>
      <c r="P22" s="36">
        <f t="shared" si="2"/>
        <v>0.62874251497006</v>
      </c>
      <c r="Q22" s="36">
        <f t="shared" si="3"/>
        <v>0.599663174592343</v>
      </c>
      <c r="R22" s="38">
        <f>(K:K-O:O)</f>
        <v>-0.00140000000000001</v>
      </c>
      <c r="S22" s="42">
        <f>(J22-N22)*0.1</f>
        <v>31.770838975</v>
      </c>
    </row>
    <row r="23" s="2" customFormat="1" ht="18" customHeight="1" spans="1:19">
      <c r="A23" s="15">
        <v>22</v>
      </c>
      <c r="B23" s="21">
        <v>117637</v>
      </c>
      <c r="C23" s="51" t="s">
        <v>108</v>
      </c>
      <c r="D23" s="21" t="s">
        <v>76</v>
      </c>
      <c r="E23" s="17" t="s">
        <v>31</v>
      </c>
      <c r="F23" s="25">
        <v>8.2</v>
      </c>
      <c r="G23" s="23" t="s">
        <v>83</v>
      </c>
      <c r="H23" s="19">
        <v>51</v>
      </c>
      <c r="I23" s="19">
        <v>3106</v>
      </c>
      <c r="J23" s="32">
        <f t="shared" si="0"/>
        <v>854.7712</v>
      </c>
      <c r="K23" s="19" t="s">
        <v>112</v>
      </c>
      <c r="L23" s="33">
        <v>31.3125</v>
      </c>
      <c r="M23" s="34">
        <v>1941.65875</v>
      </c>
      <c r="N23" s="34">
        <f t="shared" si="1"/>
        <v>537.06281025</v>
      </c>
      <c r="O23" s="35" t="s">
        <v>110</v>
      </c>
      <c r="P23" s="36">
        <f t="shared" si="2"/>
        <v>0.62874251497006</v>
      </c>
      <c r="Q23" s="36">
        <f t="shared" si="3"/>
        <v>0.599663174592343</v>
      </c>
      <c r="R23" s="38">
        <f>(K:K-O:O)</f>
        <v>-0.00140000000000001</v>
      </c>
      <c r="S23" s="42">
        <f>(J23-N23)*0.1</f>
        <v>31.770838975</v>
      </c>
    </row>
    <row r="24" s="2" customFormat="1" ht="18" customHeight="1" spans="1:19">
      <c r="A24" s="15">
        <v>23</v>
      </c>
      <c r="B24" s="15">
        <v>119263</v>
      </c>
      <c r="C24" s="52" t="s">
        <v>320</v>
      </c>
      <c r="D24" s="15" t="s">
        <v>312</v>
      </c>
      <c r="E24" s="17" t="s">
        <v>31</v>
      </c>
      <c r="F24" s="24">
        <v>8.3</v>
      </c>
      <c r="G24" s="15" t="s">
        <v>321</v>
      </c>
      <c r="H24" s="19">
        <v>68</v>
      </c>
      <c r="I24" s="19">
        <v>2143.24</v>
      </c>
      <c r="J24" s="32">
        <f t="shared" si="0"/>
        <v>449.223104</v>
      </c>
      <c r="K24" s="19" t="s">
        <v>359</v>
      </c>
      <c r="L24" s="33">
        <v>42.1875</v>
      </c>
      <c r="M24" s="34">
        <v>1404.671875</v>
      </c>
      <c r="N24" s="34">
        <f t="shared" si="1"/>
        <v>389.5155109375</v>
      </c>
      <c r="O24" s="35" t="s">
        <v>323</v>
      </c>
      <c r="P24" s="36">
        <f t="shared" si="2"/>
        <v>0.611851851851852</v>
      </c>
      <c r="Q24" s="36">
        <f t="shared" si="3"/>
        <v>0.525794057775948</v>
      </c>
      <c r="R24" s="38">
        <f>(K:K-O:O)</f>
        <v>-0.0677</v>
      </c>
      <c r="S24" s="42">
        <f>(J24-N24)*0.1</f>
        <v>5.97075930625</v>
      </c>
    </row>
    <row r="25" s="2" customFormat="1" ht="18" customHeight="1" spans="1:20">
      <c r="A25" s="15">
        <v>24</v>
      </c>
      <c r="B25" s="15">
        <v>545</v>
      </c>
      <c r="C25" s="52" t="s">
        <v>255</v>
      </c>
      <c r="D25" s="15" t="s">
        <v>227</v>
      </c>
      <c r="E25" s="17" t="s">
        <v>31</v>
      </c>
      <c r="F25" s="23">
        <v>8.14</v>
      </c>
      <c r="G25" s="15" t="s">
        <v>256</v>
      </c>
      <c r="H25" s="19">
        <v>45</v>
      </c>
      <c r="I25" s="19">
        <v>2175.27</v>
      </c>
      <c r="J25" s="32">
        <f t="shared" si="0"/>
        <v>518.149314</v>
      </c>
      <c r="K25" s="19" t="s">
        <v>292</v>
      </c>
      <c r="L25" s="33">
        <v>28.1875</v>
      </c>
      <c r="M25" s="34">
        <v>1288.396875</v>
      </c>
      <c r="N25" s="34">
        <f t="shared" si="1"/>
        <v>379.1752003125</v>
      </c>
      <c r="O25" s="35" t="s">
        <v>258</v>
      </c>
      <c r="P25" s="36">
        <f t="shared" si="2"/>
        <v>0.596452328159645</v>
      </c>
      <c r="Q25" s="36">
        <f t="shared" si="3"/>
        <v>0.68835398642208</v>
      </c>
      <c r="R25" s="38">
        <f>(K:K-O:O)</f>
        <v>-0.0561</v>
      </c>
      <c r="S25" s="42">
        <v>0</v>
      </c>
      <c r="T25" s="2" t="s">
        <v>55</v>
      </c>
    </row>
    <row r="26" s="2" customFormat="1" ht="18" customHeight="1" spans="1:19">
      <c r="A26" s="15">
        <v>25</v>
      </c>
      <c r="B26" s="15">
        <v>119263</v>
      </c>
      <c r="C26" s="52" t="s">
        <v>320</v>
      </c>
      <c r="D26" s="15" t="s">
        <v>312</v>
      </c>
      <c r="E26" s="17" t="s">
        <v>31</v>
      </c>
      <c r="F26" s="18">
        <v>8.2</v>
      </c>
      <c r="G26" s="15" t="s">
        <v>321</v>
      </c>
      <c r="H26" s="19">
        <v>67</v>
      </c>
      <c r="I26" s="19">
        <v>1602.97</v>
      </c>
      <c r="J26" s="32">
        <f t="shared" si="0"/>
        <v>452.197837</v>
      </c>
      <c r="K26" s="19" t="s">
        <v>322</v>
      </c>
      <c r="L26" s="33">
        <v>42.1875</v>
      </c>
      <c r="M26" s="34">
        <v>1404.671875</v>
      </c>
      <c r="N26" s="34">
        <f t="shared" si="1"/>
        <v>389.5155109375</v>
      </c>
      <c r="O26" s="35" t="s">
        <v>323</v>
      </c>
      <c r="P26" s="38">
        <f t="shared" si="2"/>
        <v>0.588148148148148</v>
      </c>
      <c r="Q26" s="38">
        <f t="shared" si="3"/>
        <v>0.141170424587593</v>
      </c>
      <c r="R26" s="38">
        <f>(K:K-O:O)</f>
        <v>0.00480000000000003</v>
      </c>
      <c r="S26" s="42"/>
    </row>
    <row r="27" s="2" customFormat="1" ht="18" customHeight="1" spans="1:19">
      <c r="A27" s="15">
        <v>26</v>
      </c>
      <c r="B27" s="15">
        <v>119262</v>
      </c>
      <c r="C27" s="52" t="s">
        <v>331</v>
      </c>
      <c r="D27" s="15" t="s">
        <v>312</v>
      </c>
      <c r="E27" s="17" t="s">
        <v>31</v>
      </c>
      <c r="F27" s="15">
        <v>8.29</v>
      </c>
      <c r="G27" s="15" t="s">
        <v>332</v>
      </c>
      <c r="H27" s="19">
        <v>51</v>
      </c>
      <c r="I27" s="19">
        <v>1782.75</v>
      </c>
      <c r="J27" s="32">
        <f t="shared" si="0"/>
        <v>580.4634</v>
      </c>
      <c r="K27" s="37">
        <v>0.3256</v>
      </c>
      <c r="L27" s="33">
        <v>32.125</v>
      </c>
      <c r="M27" s="34">
        <v>1069.855625</v>
      </c>
      <c r="N27" s="34">
        <f t="shared" si="1"/>
        <v>378.1939634375</v>
      </c>
      <c r="O27" s="35" t="s">
        <v>304</v>
      </c>
      <c r="P27" s="36">
        <f t="shared" si="2"/>
        <v>0.587548638132296</v>
      </c>
      <c r="Q27" s="36">
        <f t="shared" si="3"/>
        <v>0.666346335282389</v>
      </c>
      <c r="R27" s="38">
        <f>(K:K-O:O)</f>
        <v>-0.0279</v>
      </c>
      <c r="S27" s="42">
        <f>(J27-N27)*0.1</f>
        <v>20.22694365625</v>
      </c>
    </row>
    <row r="28" s="2" customFormat="1" ht="18" customHeight="1" spans="1:19">
      <c r="A28" s="15">
        <v>27</v>
      </c>
      <c r="B28" s="15">
        <v>118758</v>
      </c>
      <c r="C28" s="52" t="s">
        <v>239</v>
      </c>
      <c r="D28" s="15" t="s">
        <v>227</v>
      </c>
      <c r="E28" s="17" t="s">
        <v>31</v>
      </c>
      <c r="F28" s="15">
        <v>8.11</v>
      </c>
      <c r="G28" s="15" t="s">
        <v>240</v>
      </c>
      <c r="H28" s="19">
        <v>44</v>
      </c>
      <c r="I28" s="19">
        <v>1412.37</v>
      </c>
      <c r="J28" s="32">
        <f t="shared" si="0"/>
        <v>397.440918</v>
      </c>
      <c r="K28" s="19" t="s">
        <v>173</v>
      </c>
      <c r="L28" s="33">
        <v>28</v>
      </c>
      <c r="M28" s="34">
        <v>1118.826875</v>
      </c>
      <c r="N28" s="34">
        <f t="shared" si="1"/>
        <v>345.3818563125</v>
      </c>
      <c r="O28" s="35" t="s">
        <v>242</v>
      </c>
      <c r="P28" s="38">
        <f t="shared" si="2"/>
        <v>0.571428571428571</v>
      </c>
      <c r="Q28" s="38">
        <f t="shared" si="3"/>
        <v>0.262366887638447</v>
      </c>
      <c r="R28" s="38">
        <f>(K:K-O:O)</f>
        <v>-0.0273</v>
      </c>
      <c r="S28" s="42"/>
    </row>
    <row r="29" s="2" customFormat="1" ht="18" customHeight="1" spans="1:19">
      <c r="A29" s="15">
        <v>28</v>
      </c>
      <c r="B29" s="15">
        <v>119262</v>
      </c>
      <c r="C29" s="52" t="s">
        <v>331</v>
      </c>
      <c r="D29" s="15" t="s">
        <v>312</v>
      </c>
      <c r="E29" s="17" t="s">
        <v>31</v>
      </c>
      <c r="F29" s="15">
        <v>8.1</v>
      </c>
      <c r="G29" s="15" t="s">
        <v>332</v>
      </c>
      <c r="H29" s="19">
        <v>50</v>
      </c>
      <c r="I29" s="19">
        <v>1340.21</v>
      </c>
      <c r="J29" s="32">
        <f t="shared" si="0"/>
        <v>421.362024</v>
      </c>
      <c r="K29" s="19" t="s">
        <v>337</v>
      </c>
      <c r="L29" s="33">
        <v>32.125</v>
      </c>
      <c r="M29" s="34">
        <v>1069.855625</v>
      </c>
      <c r="N29" s="34">
        <f t="shared" si="1"/>
        <v>378.1939634375</v>
      </c>
      <c r="O29" s="35" t="s">
        <v>304</v>
      </c>
      <c r="P29" s="38">
        <f t="shared" si="2"/>
        <v>0.556420233463035</v>
      </c>
      <c r="Q29" s="38">
        <f t="shared" si="3"/>
        <v>0.252701737208701</v>
      </c>
      <c r="R29" s="38">
        <f>(K:K-O:O)</f>
        <v>-0.0391</v>
      </c>
      <c r="S29" s="42"/>
    </row>
    <row r="30" s="2" customFormat="1" ht="18" customHeight="1" spans="1:19">
      <c r="A30" s="15">
        <v>29</v>
      </c>
      <c r="B30" s="21">
        <v>52</v>
      </c>
      <c r="C30" s="51" t="s">
        <v>170</v>
      </c>
      <c r="D30" s="21" t="s">
        <v>136</v>
      </c>
      <c r="E30" s="17" t="s">
        <v>31</v>
      </c>
      <c r="F30" s="23">
        <v>8.11</v>
      </c>
      <c r="G30" s="23" t="s">
        <v>171</v>
      </c>
      <c r="H30" s="19">
        <v>73</v>
      </c>
      <c r="I30" s="19">
        <v>3352.93</v>
      </c>
      <c r="J30" s="32">
        <f t="shared" si="0"/>
        <v>955.249757</v>
      </c>
      <c r="K30" s="19" t="s">
        <v>190</v>
      </c>
      <c r="L30" s="33">
        <v>48.5</v>
      </c>
      <c r="M30" s="34">
        <v>2849.21875</v>
      </c>
      <c r="N30" s="34">
        <f t="shared" si="1"/>
        <v>801.77015625</v>
      </c>
      <c r="O30" s="35" t="s">
        <v>173</v>
      </c>
      <c r="P30" s="38">
        <f t="shared" si="2"/>
        <v>0.505154639175258</v>
      </c>
      <c r="Q30" s="38">
        <f t="shared" si="3"/>
        <v>0.176789251439539</v>
      </c>
      <c r="R30" s="38">
        <f>(K:K-O:O)</f>
        <v>0.0035</v>
      </c>
      <c r="S30" s="42"/>
    </row>
    <row r="31" s="2" customFormat="1" ht="18" customHeight="1" spans="1:19">
      <c r="A31" s="15">
        <v>30</v>
      </c>
      <c r="B31" s="21">
        <v>754</v>
      </c>
      <c r="C31" s="51" t="s">
        <v>135</v>
      </c>
      <c r="D31" s="21" t="s">
        <v>136</v>
      </c>
      <c r="E31" s="17" t="s">
        <v>31</v>
      </c>
      <c r="F31" s="18">
        <v>8.23</v>
      </c>
      <c r="G31" s="23" t="s">
        <v>86</v>
      </c>
      <c r="H31" s="19">
        <v>80</v>
      </c>
      <c r="I31" s="19">
        <v>5774.25</v>
      </c>
      <c r="J31" s="32">
        <f t="shared" si="0"/>
        <v>1547.499</v>
      </c>
      <c r="K31" s="19" t="s">
        <v>261</v>
      </c>
      <c r="L31" s="33">
        <v>53.25</v>
      </c>
      <c r="M31" s="34">
        <v>5256.495625</v>
      </c>
      <c r="N31" s="34">
        <f t="shared" si="1"/>
        <v>1204.78879725</v>
      </c>
      <c r="O31" s="35" t="s">
        <v>138</v>
      </c>
      <c r="P31" s="38">
        <f t="shared" si="2"/>
        <v>0.502347417840376</v>
      </c>
      <c r="Q31" s="38">
        <f t="shared" si="3"/>
        <v>0.0984980131130615</v>
      </c>
      <c r="R31" s="38">
        <f>(K:K-O:O)</f>
        <v>0.0388</v>
      </c>
      <c r="S31" s="42"/>
    </row>
    <row r="32" s="2" customFormat="1" ht="18" customHeight="1" spans="1:19">
      <c r="A32" s="15">
        <v>31</v>
      </c>
      <c r="B32" s="21">
        <v>117637</v>
      </c>
      <c r="C32" s="51" t="s">
        <v>108</v>
      </c>
      <c r="D32" s="21" t="s">
        <v>76</v>
      </c>
      <c r="E32" s="17" t="s">
        <v>31</v>
      </c>
      <c r="F32" s="23">
        <v>8.11</v>
      </c>
      <c r="G32" s="23" t="s">
        <v>83</v>
      </c>
      <c r="H32" s="19">
        <v>47</v>
      </c>
      <c r="I32" s="19">
        <v>1975.11</v>
      </c>
      <c r="J32" s="32">
        <f t="shared" si="0"/>
        <v>507.010737</v>
      </c>
      <c r="K32" s="19" t="s">
        <v>111</v>
      </c>
      <c r="L32" s="33">
        <v>31.3125</v>
      </c>
      <c r="M32" s="34">
        <v>1941.65875</v>
      </c>
      <c r="N32" s="34">
        <f t="shared" si="1"/>
        <v>537.06281025</v>
      </c>
      <c r="O32" s="35" t="s">
        <v>110</v>
      </c>
      <c r="P32" s="38">
        <f t="shared" si="2"/>
        <v>0.500998003992016</v>
      </c>
      <c r="Q32" s="38">
        <f t="shared" si="3"/>
        <v>0.0172281818316426</v>
      </c>
      <c r="R32" s="38">
        <f>(K:K-O:O)</f>
        <v>-0.0199</v>
      </c>
      <c r="S32" s="42"/>
    </row>
    <row r="33" s="2" customFormat="1" ht="18" customHeight="1" spans="1:19">
      <c r="A33" s="15">
        <v>32</v>
      </c>
      <c r="B33" s="21">
        <v>117637</v>
      </c>
      <c r="C33" s="51" t="s">
        <v>108</v>
      </c>
      <c r="D33" s="21" t="s">
        <v>76</v>
      </c>
      <c r="E33" s="17" t="s">
        <v>31</v>
      </c>
      <c r="F33" s="23">
        <v>8.13</v>
      </c>
      <c r="G33" s="23" t="s">
        <v>83</v>
      </c>
      <c r="H33" s="19">
        <v>47</v>
      </c>
      <c r="I33" s="19">
        <v>2478.87</v>
      </c>
      <c r="J33" s="32">
        <f t="shared" si="0"/>
        <v>715.649769</v>
      </c>
      <c r="K33" s="19" t="s">
        <v>115</v>
      </c>
      <c r="L33" s="33">
        <v>31.3125</v>
      </c>
      <c r="M33" s="34">
        <v>1941.65875</v>
      </c>
      <c r="N33" s="34">
        <f t="shared" si="1"/>
        <v>537.06281025</v>
      </c>
      <c r="O33" s="35" t="s">
        <v>110</v>
      </c>
      <c r="P33" s="38">
        <f t="shared" si="2"/>
        <v>0.500998003992016</v>
      </c>
      <c r="Q33" s="38">
        <f t="shared" si="3"/>
        <v>0.276676449968358</v>
      </c>
      <c r="R33" s="38">
        <f>(K:K-O:O)</f>
        <v>0.0121</v>
      </c>
      <c r="S33" s="42"/>
    </row>
    <row r="34" s="2" customFormat="1" ht="18" customHeight="1" spans="1:19">
      <c r="A34" s="15">
        <v>33</v>
      </c>
      <c r="B34" s="15">
        <v>118758</v>
      </c>
      <c r="C34" s="52" t="s">
        <v>239</v>
      </c>
      <c r="D34" s="15" t="s">
        <v>227</v>
      </c>
      <c r="E34" s="17" t="s">
        <v>31</v>
      </c>
      <c r="F34" s="15">
        <v>8.18</v>
      </c>
      <c r="G34" s="15" t="s">
        <v>240</v>
      </c>
      <c r="H34" s="19">
        <v>42</v>
      </c>
      <c r="I34" s="19">
        <v>1616.94</v>
      </c>
      <c r="J34" s="32">
        <f t="shared" si="0"/>
        <v>433.016532</v>
      </c>
      <c r="K34" s="19" t="s">
        <v>318</v>
      </c>
      <c r="L34" s="33">
        <v>28</v>
      </c>
      <c r="M34" s="34">
        <v>1118.826875</v>
      </c>
      <c r="N34" s="34">
        <f t="shared" si="1"/>
        <v>345.3818563125</v>
      </c>
      <c r="O34" s="35" t="s">
        <v>242</v>
      </c>
      <c r="P34" s="36">
        <f t="shared" si="2"/>
        <v>0.5</v>
      </c>
      <c r="Q34" s="36">
        <f t="shared" si="3"/>
        <v>0.445210189467428</v>
      </c>
      <c r="R34" s="38">
        <f>(K:K-O:O)</f>
        <v>-0.0409</v>
      </c>
      <c r="S34" s="42">
        <f>(J34-N34)*0.1</f>
        <v>8.76346756875001</v>
      </c>
    </row>
    <row r="35" s="2" customFormat="1" ht="18" customHeight="1" spans="1:19">
      <c r="A35" s="15">
        <v>34</v>
      </c>
      <c r="B35" s="15">
        <v>743</v>
      </c>
      <c r="C35" s="52" t="s">
        <v>302</v>
      </c>
      <c r="D35" s="15" t="s">
        <v>227</v>
      </c>
      <c r="E35" s="17" t="s">
        <v>31</v>
      </c>
      <c r="F35" s="23">
        <v>8.7</v>
      </c>
      <c r="G35" s="15" t="s">
        <v>289</v>
      </c>
      <c r="H35" s="19">
        <v>83</v>
      </c>
      <c r="I35" s="19">
        <v>5301.45</v>
      </c>
      <c r="J35" s="32">
        <f t="shared" si="0"/>
        <v>1761.671835</v>
      </c>
      <c r="K35" s="19" t="s">
        <v>303</v>
      </c>
      <c r="L35" s="33">
        <v>55.5</v>
      </c>
      <c r="M35" s="34">
        <v>4102.3975</v>
      </c>
      <c r="N35" s="34">
        <f t="shared" si="1"/>
        <v>1450.19751625</v>
      </c>
      <c r="O35" s="35" t="s">
        <v>304</v>
      </c>
      <c r="P35" s="38">
        <f t="shared" si="2"/>
        <v>0.495495495495495</v>
      </c>
      <c r="Q35" s="38">
        <f t="shared" si="3"/>
        <v>0.292280916220332</v>
      </c>
      <c r="R35" s="38">
        <f>(K:K-O:O)</f>
        <v>-0.0212000000000001</v>
      </c>
      <c r="S35" s="42"/>
    </row>
    <row r="36" s="2" customFormat="1" ht="18" customHeight="1" spans="1:19">
      <c r="A36" s="15">
        <v>35</v>
      </c>
      <c r="B36" s="15">
        <v>119263</v>
      </c>
      <c r="C36" s="52" t="s">
        <v>320</v>
      </c>
      <c r="D36" s="15" t="s">
        <v>312</v>
      </c>
      <c r="E36" s="17" t="s">
        <v>31</v>
      </c>
      <c r="F36" s="15">
        <v>8.11</v>
      </c>
      <c r="G36" s="15" t="s">
        <v>321</v>
      </c>
      <c r="H36" s="19">
        <v>63</v>
      </c>
      <c r="I36" s="19">
        <v>2135.83</v>
      </c>
      <c r="J36" s="32">
        <f t="shared" si="0"/>
        <v>594.187906</v>
      </c>
      <c r="K36" s="37">
        <v>0.2782</v>
      </c>
      <c r="L36" s="33">
        <v>42.1875</v>
      </c>
      <c r="M36" s="34">
        <v>1404.671875</v>
      </c>
      <c r="N36" s="34">
        <f t="shared" si="1"/>
        <v>389.5155109375</v>
      </c>
      <c r="O36" s="35" t="s">
        <v>323</v>
      </c>
      <c r="P36" s="36">
        <f t="shared" si="2"/>
        <v>0.493333333333333</v>
      </c>
      <c r="Q36" s="36">
        <f t="shared" si="3"/>
        <v>0.520518804436089</v>
      </c>
      <c r="R36" s="38">
        <f>(K:K-O:O)</f>
        <v>0.000900000000000012</v>
      </c>
      <c r="S36" s="42">
        <f>(J36-N36)*0.1</f>
        <v>20.46723950625</v>
      </c>
    </row>
    <row r="37" s="2" customFormat="1" ht="18" customHeight="1" spans="1:19">
      <c r="A37" s="15">
        <v>36</v>
      </c>
      <c r="B37" s="21">
        <v>117923</v>
      </c>
      <c r="C37" s="51" t="s">
        <v>117</v>
      </c>
      <c r="D37" s="21" t="s">
        <v>76</v>
      </c>
      <c r="E37" s="17" t="s">
        <v>31</v>
      </c>
      <c r="F37" s="23">
        <v>8.27</v>
      </c>
      <c r="G37" s="23" t="s">
        <v>118</v>
      </c>
      <c r="H37" s="19">
        <v>54</v>
      </c>
      <c r="I37" s="19">
        <v>2365.67</v>
      </c>
      <c r="J37" s="32">
        <f t="shared" si="0"/>
        <v>620.515241</v>
      </c>
      <c r="K37" s="19" t="s">
        <v>127</v>
      </c>
      <c r="L37" s="33">
        <v>36.25</v>
      </c>
      <c r="M37" s="34">
        <v>1585.24</v>
      </c>
      <c r="N37" s="34">
        <f t="shared" si="1"/>
        <v>508.703516</v>
      </c>
      <c r="O37" s="35" t="s">
        <v>120</v>
      </c>
      <c r="P37" s="36">
        <f t="shared" si="2"/>
        <v>0.489655172413793</v>
      </c>
      <c r="Q37" s="36">
        <f t="shared" si="3"/>
        <v>0.492310312634049</v>
      </c>
      <c r="R37" s="38">
        <f>(K:K-O:O)</f>
        <v>-0.0586</v>
      </c>
      <c r="S37" s="42">
        <f>(J37-N37)*0.1</f>
        <v>11.1811725</v>
      </c>
    </row>
    <row r="38" s="2" customFormat="1" ht="18" customHeight="1" spans="1:19">
      <c r="A38" s="15">
        <v>37</v>
      </c>
      <c r="B38" s="21">
        <v>706</v>
      </c>
      <c r="C38" s="51" t="s">
        <v>155</v>
      </c>
      <c r="D38" s="21" t="s">
        <v>136</v>
      </c>
      <c r="E38" s="17" t="s">
        <v>31</v>
      </c>
      <c r="F38" s="23">
        <v>8.3</v>
      </c>
      <c r="G38" s="23" t="s">
        <v>156</v>
      </c>
      <c r="H38" s="19">
        <v>74</v>
      </c>
      <c r="I38" s="19">
        <v>3170.22</v>
      </c>
      <c r="J38" s="32">
        <f t="shared" si="0"/>
        <v>1127.330232</v>
      </c>
      <c r="K38" s="19" t="s">
        <v>157</v>
      </c>
      <c r="L38" s="33">
        <v>49.75</v>
      </c>
      <c r="M38" s="34">
        <v>3351.9875</v>
      </c>
      <c r="N38" s="34">
        <f t="shared" si="1"/>
        <v>1136.65896125</v>
      </c>
      <c r="O38" s="35" t="s">
        <v>158</v>
      </c>
      <c r="P38" s="38">
        <f t="shared" si="2"/>
        <v>0.487437185929648</v>
      </c>
      <c r="Q38" s="38">
        <f t="shared" si="3"/>
        <v>-0.0542267833636016</v>
      </c>
      <c r="R38" s="38">
        <f>(K:K-O:O)</f>
        <v>0.0165000000000001</v>
      </c>
      <c r="S38" s="42"/>
    </row>
    <row r="39" s="2" customFormat="1" ht="18" customHeight="1" spans="1:19">
      <c r="A39" s="15">
        <v>38</v>
      </c>
      <c r="B39" s="23">
        <v>110378</v>
      </c>
      <c r="C39" s="53" t="s">
        <v>174</v>
      </c>
      <c r="D39" s="18" t="s">
        <v>136</v>
      </c>
      <c r="E39" s="17" t="s">
        <v>31</v>
      </c>
      <c r="F39" s="23">
        <v>8.6</v>
      </c>
      <c r="G39" s="23" t="s">
        <v>175</v>
      </c>
      <c r="H39" s="19">
        <v>42</v>
      </c>
      <c r="I39" s="19">
        <v>2396.47</v>
      </c>
      <c r="J39" s="32">
        <f t="shared" si="0"/>
        <v>902.270955</v>
      </c>
      <c r="K39" s="19" t="s">
        <v>243</v>
      </c>
      <c r="L39" s="33">
        <v>28.3125</v>
      </c>
      <c r="M39" s="34">
        <v>2759.053125</v>
      </c>
      <c r="N39" s="34">
        <f t="shared" si="1"/>
        <v>733.90813125</v>
      </c>
      <c r="O39" s="35" t="s">
        <v>177</v>
      </c>
      <c r="P39" s="38">
        <f t="shared" si="2"/>
        <v>0.483443708609272</v>
      </c>
      <c r="Q39" s="38">
        <f t="shared" si="3"/>
        <v>-0.131415782361929</v>
      </c>
      <c r="R39" s="38">
        <f>(K:K-O:O)</f>
        <v>0.1105</v>
      </c>
      <c r="S39" s="42"/>
    </row>
    <row r="40" s="2" customFormat="1" ht="18" customHeight="1" spans="1:19">
      <c r="A40" s="15">
        <v>39</v>
      </c>
      <c r="B40" s="21">
        <v>716</v>
      </c>
      <c r="C40" s="51" t="s">
        <v>85</v>
      </c>
      <c r="D40" s="21" t="s">
        <v>76</v>
      </c>
      <c r="E40" s="17" t="s">
        <v>31</v>
      </c>
      <c r="F40" s="23">
        <v>8.7</v>
      </c>
      <c r="G40" s="23" t="s">
        <v>86</v>
      </c>
      <c r="H40" s="19">
        <v>70</v>
      </c>
      <c r="I40" s="19">
        <v>5489.52</v>
      </c>
      <c r="J40" s="32">
        <f t="shared" si="0"/>
        <v>1682.53788</v>
      </c>
      <c r="K40" s="19" t="s">
        <v>87</v>
      </c>
      <c r="L40" s="33">
        <v>47.4375</v>
      </c>
      <c r="M40" s="34">
        <v>3811.385</v>
      </c>
      <c r="N40" s="34">
        <f t="shared" si="1"/>
        <v>1321.026041</v>
      </c>
      <c r="O40" s="35" t="s">
        <v>88</v>
      </c>
      <c r="P40" s="36">
        <f t="shared" si="2"/>
        <v>0.47562582345191</v>
      </c>
      <c r="Q40" s="36">
        <f t="shared" si="3"/>
        <v>0.44029532571493</v>
      </c>
      <c r="R40" s="38">
        <f>(K:K-O:O)</f>
        <v>-0.0401</v>
      </c>
      <c r="S40" s="42">
        <f>(J40-N40)*0.1</f>
        <v>36.1511839</v>
      </c>
    </row>
    <row r="41" s="2" customFormat="1" ht="18" customHeight="1" spans="1:19">
      <c r="A41" s="15">
        <v>40</v>
      </c>
      <c r="B41" s="21">
        <v>716</v>
      </c>
      <c r="C41" s="51" t="s">
        <v>85</v>
      </c>
      <c r="D41" s="21" t="s">
        <v>76</v>
      </c>
      <c r="E41" s="17" t="s">
        <v>31</v>
      </c>
      <c r="F41" s="23">
        <v>8.21</v>
      </c>
      <c r="G41" s="23" t="s">
        <v>86</v>
      </c>
      <c r="H41" s="19">
        <v>70</v>
      </c>
      <c r="I41" s="19">
        <v>4954.45</v>
      </c>
      <c r="J41" s="32">
        <f t="shared" si="0"/>
        <v>1396.16401</v>
      </c>
      <c r="K41" s="19" t="s">
        <v>99</v>
      </c>
      <c r="L41" s="33">
        <v>47.4375</v>
      </c>
      <c r="M41" s="34">
        <v>3811.385</v>
      </c>
      <c r="N41" s="34">
        <f t="shared" si="1"/>
        <v>1321.026041</v>
      </c>
      <c r="O41" s="35" t="s">
        <v>88</v>
      </c>
      <c r="P41" s="38">
        <f t="shared" si="2"/>
        <v>0.47562582345191</v>
      </c>
      <c r="Q41" s="38">
        <f t="shared" si="3"/>
        <v>0.299908038678853</v>
      </c>
      <c r="R41" s="38">
        <f>(K:K-O:O)</f>
        <v>-0.0648</v>
      </c>
      <c r="S41" s="42"/>
    </row>
    <row r="42" s="2" customFormat="1" ht="18" customHeight="1" spans="1:19">
      <c r="A42" s="15">
        <v>41</v>
      </c>
      <c r="B42" s="21">
        <v>587</v>
      </c>
      <c r="C42" s="51" t="s">
        <v>151</v>
      </c>
      <c r="D42" s="21" t="s">
        <v>136</v>
      </c>
      <c r="E42" s="17" t="s">
        <v>31</v>
      </c>
      <c r="F42" s="18">
        <v>8.2</v>
      </c>
      <c r="G42" s="23" t="s">
        <v>152</v>
      </c>
      <c r="H42" s="19">
        <v>94</v>
      </c>
      <c r="I42" s="19">
        <v>4393.18</v>
      </c>
      <c r="J42" s="32">
        <f t="shared" si="0"/>
        <v>1373.747386</v>
      </c>
      <c r="K42" s="19" t="s">
        <v>153</v>
      </c>
      <c r="L42" s="33">
        <v>64.4375</v>
      </c>
      <c r="M42" s="34">
        <v>4132.24</v>
      </c>
      <c r="N42" s="34">
        <f t="shared" si="1"/>
        <v>1279.754728</v>
      </c>
      <c r="O42" s="35" t="s">
        <v>154</v>
      </c>
      <c r="P42" s="38">
        <f t="shared" si="2"/>
        <v>0.458777885548012</v>
      </c>
      <c r="Q42" s="38">
        <f t="shared" si="3"/>
        <v>0.0631473486535149</v>
      </c>
      <c r="R42" s="38">
        <f>(K:K-O:O)</f>
        <v>0.003</v>
      </c>
      <c r="S42" s="42"/>
    </row>
    <row r="43" s="2" customFormat="1" ht="18" customHeight="1" spans="1:19">
      <c r="A43" s="15">
        <v>42</v>
      </c>
      <c r="B43" s="21">
        <v>754</v>
      </c>
      <c r="C43" s="51" t="s">
        <v>135</v>
      </c>
      <c r="D43" s="21" t="s">
        <v>136</v>
      </c>
      <c r="E43" s="17" t="s">
        <v>31</v>
      </c>
      <c r="F43" s="18">
        <v>8.2</v>
      </c>
      <c r="G43" s="23" t="s">
        <v>86</v>
      </c>
      <c r="H43" s="19">
        <v>77</v>
      </c>
      <c r="I43" s="19">
        <v>13961.95</v>
      </c>
      <c r="J43" s="32">
        <f t="shared" si="0"/>
        <v>1951.88061</v>
      </c>
      <c r="K43" s="19" t="s">
        <v>137</v>
      </c>
      <c r="L43" s="33">
        <v>53.25</v>
      </c>
      <c r="M43" s="34">
        <v>5256.495625</v>
      </c>
      <c r="N43" s="34">
        <f t="shared" si="1"/>
        <v>1204.78879725</v>
      </c>
      <c r="O43" s="35" t="s">
        <v>138</v>
      </c>
      <c r="P43" s="36">
        <f t="shared" si="2"/>
        <v>0.446009389671362</v>
      </c>
      <c r="Q43" s="36">
        <f t="shared" si="3"/>
        <v>1.6561327157958</v>
      </c>
      <c r="R43" s="38">
        <f>(K:K-O:O)</f>
        <v>-0.0894</v>
      </c>
      <c r="S43" s="42">
        <f>(J43-N43)*0.3</f>
        <v>224.127543825</v>
      </c>
    </row>
    <row r="44" s="2" customFormat="1" ht="18" customHeight="1" spans="1:19">
      <c r="A44" s="15">
        <v>43</v>
      </c>
      <c r="B44" s="15">
        <v>115971</v>
      </c>
      <c r="C44" s="52" t="s">
        <v>219</v>
      </c>
      <c r="D44" s="15" t="s">
        <v>181</v>
      </c>
      <c r="E44" s="17" t="s">
        <v>31</v>
      </c>
      <c r="F44" s="15">
        <v>8.29</v>
      </c>
      <c r="G44" s="15" t="s">
        <v>220</v>
      </c>
      <c r="H44" s="19">
        <v>79</v>
      </c>
      <c r="I44" s="19">
        <v>4003.46</v>
      </c>
      <c r="J44" s="32">
        <f t="shared" si="0"/>
        <v>998.462924</v>
      </c>
      <c r="K44" s="19" t="s">
        <v>326</v>
      </c>
      <c r="L44" s="33">
        <v>54.8125</v>
      </c>
      <c r="M44" s="34">
        <v>2921.599375</v>
      </c>
      <c r="N44" s="34">
        <f t="shared" si="1"/>
        <v>896.0545283125</v>
      </c>
      <c r="O44" s="35" t="s">
        <v>222</v>
      </c>
      <c r="P44" s="38">
        <f t="shared" si="2"/>
        <v>0.441277080957811</v>
      </c>
      <c r="Q44" s="38">
        <f t="shared" si="3"/>
        <v>0.370297390620163</v>
      </c>
      <c r="R44" s="38">
        <f>(K:K-O:O)</f>
        <v>-0.0573</v>
      </c>
      <c r="S44" s="42"/>
    </row>
    <row r="45" s="2" customFormat="1" ht="18" customHeight="1" spans="1:19">
      <c r="A45" s="15">
        <v>44</v>
      </c>
      <c r="B45" s="21">
        <v>367</v>
      </c>
      <c r="C45" s="51" t="s">
        <v>141</v>
      </c>
      <c r="D45" s="21" t="s">
        <v>136</v>
      </c>
      <c r="E45" s="17" t="s">
        <v>31</v>
      </c>
      <c r="F45" s="23">
        <v>8.4</v>
      </c>
      <c r="G45" s="23" t="s">
        <v>142</v>
      </c>
      <c r="H45" s="19">
        <v>97</v>
      </c>
      <c r="I45" s="19">
        <v>5309.29</v>
      </c>
      <c r="J45" s="32">
        <f t="shared" si="0"/>
        <v>1726.050179</v>
      </c>
      <c r="K45" s="19" t="s">
        <v>143</v>
      </c>
      <c r="L45" s="33">
        <v>68.4375</v>
      </c>
      <c r="M45" s="34">
        <v>4056.97375</v>
      </c>
      <c r="N45" s="34">
        <f t="shared" si="1"/>
        <v>1185.042032375</v>
      </c>
      <c r="O45" s="35" t="s">
        <v>144</v>
      </c>
      <c r="P45" s="38">
        <f t="shared" si="2"/>
        <v>0.417351598173516</v>
      </c>
      <c r="Q45" s="38">
        <f t="shared" si="3"/>
        <v>0.308682364533416</v>
      </c>
      <c r="R45" s="38">
        <f>(K:K-O:O)</f>
        <v>0.033</v>
      </c>
      <c r="S45" s="42"/>
    </row>
    <row r="46" s="2" customFormat="1" ht="18" customHeight="1" spans="1:19">
      <c r="A46" s="15">
        <v>45</v>
      </c>
      <c r="B46" s="15">
        <v>103199</v>
      </c>
      <c r="C46" s="52" t="s">
        <v>347</v>
      </c>
      <c r="D46" s="15" t="s">
        <v>312</v>
      </c>
      <c r="E46" s="17" t="s">
        <v>31</v>
      </c>
      <c r="F46" s="23">
        <v>8.7</v>
      </c>
      <c r="G46" s="15" t="s">
        <v>348</v>
      </c>
      <c r="H46" s="19">
        <v>121</v>
      </c>
      <c r="I46" s="19">
        <v>4256.92</v>
      </c>
      <c r="J46" s="32">
        <f t="shared" si="0"/>
        <v>1434.58204</v>
      </c>
      <c r="K46" s="19" t="s">
        <v>349</v>
      </c>
      <c r="L46" s="33">
        <v>85.4375</v>
      </c>
      <c r="M46" s="34">
        <v>3828.594375</v>
      </c>
      <c r="N46" s="34">
        <f t="shared" si="1"/>
        <v>1276.8362240625</v>
      </c>
      <c r="O46" s="35" t="s">
        <v>350</v>
      </c>
      <c r="P46" s="38">
        <f t="shared" si="2"/>
        <v>0.416239941477688</v>
      </c>
      <c r="Q46" s="38">
        <f t="shared" si="3"/>
        <v>0.111875425560066</v>
      </c>
      <c r="R46" s="38">
        <f>(K:K-O:O)</f>
        <v>0.0035</v>
      </c>
      <c r="S46" s="42"/>
    </row>
    <row r="47" s="2" customFormat="1" ht="18" customHeight="1" spans="1:19">
      <c r="A47" s="15">
        <v>46</v>
      </c>
      <c r="B47" s="21">
        <v>587</v>
      </c>
      <c r="C47" s="51" t="s">
        <v>151</v>
      </c>
      <c r="D47" s="21" t="s">
        <v>136</v>
      </c>
      <c r="E47" s="17" t="s">
        <v>31</v>
      </c>
      <c r="F47" s="18">
        <v>8.9</v>
      </c>
      <c r="G47" s="23" t="s">
        <v>152</v>
      </c>
      <c r="H47" s="19">
        <v>91</v>
      </c>
      <c r="I47" s="19">
        <v>5199.85</v>
      </c>
      <c r="J47" s="32">
        <f t="shared" si="0"/>
        <v>-118.036595</v>
      </c>
      <c r="K47" s="19" t="s">
        <v>185</v>
      </c>
      <c r="L47" s="33">
        <v>64.4375</v>
      </c>
      <c r="M47" s="34">
        <v>4132.24</v>
      </c>
      <c r="N47" s="34">
        <f t="shared" si="1"/>
        <v>1279.754728</v>
      </c>
      <c r="O47" s="35" t="s">
        <v>154</v>
      </c>
      <c r="P47" s="38">
        <f t="shared" si="2"/>
        <v>0.412221144519884</v>
      </c>
      <c r="Q47" s="38">
        <f t="shared" si="3"/>
        <v>0.258361082608948</v>
      </c>
      <c r="R47" s="38">
        <f>(K:K-O:O)</f>
        <v>-0.3324</v>
      </c>
      <c r="S47" s="42"/>
    </row>
    <row r="48" s="2" customFormat="1" ht="18" customHeight="1" spans="1:19">
      <c r="A48" s="15">
        <v>47</v>
      </c>
      <c r="B48" s="21">
        <v>117923</v>
      </c>
      <c r="C48" s="51" t="s">
        <v>117</v>
      </c>
      <c r="D48" s="21" t="s">
        <v>76</v>
      </c>
      <c r="E48" s="17" t="s">
        <v>31</v>
      </c>
      <c r="F48" s="23">
        <v>8.11</v>
      </c>
      <c r="G48" s="23" t="s">
        <v>118</v>
      </c>
      <c r="H48" s="19">
        <v>51</v>
      </c>
      <c r="I48" s="19">
        <v>1397.79</v>
      </c>
      <c r="J48" s="32">
        <f t="shared" si="0"/>
        <v>474.130368</v>
      </c>
      <c r="K48" s="19" t="s">
        <v>121</v>
      </c>
      <c r="L48" s="33">
        <v>36.25</v>
      </c>
      <c r="M48" s="34">
        <v>1585.24</v>
      </c>
      <c r="N48" s="34">
        <f t="shared" si="1"/>
        <v>508.703516</v>
      </c>
      <c r="O48" s="35" t="s">
        <v>120</v>
      </c>
      <c r="P48" s="38">
        <f t="shared" si="2"/>
        <v>0.406896551724138</v>
      </c>
      <c r="Q48" s="38">
        <f t="shared" si="3"/>
        <v>-0.118247079306603</v>
      </c>
      <c r="R48" s="38">
        <f>(K:K-O:O)</f>
        <v>0.0183</v>
      </c>
      <c r="S48" s="42"/>
    </row>
    <row r="49" s="2" customFormat="1" ht="18" customHeight="1" spans="1:19">
      <c r="A49" s="15">
        <v>48</v>
      </c>
      <c r="B49" s="21">
        <v>754</v>
      </c>
      <c r="C49" s="51" t="s">
        <v>135</v>
      </c>
      <c r="D49" s="21" t="s">
        <v>136</v>
      </c>
      <c r="E49" s="17" t="s">
        <v>31</v>
      </c>
      <c r="F49" s="18">
        <v>8.16</v>
      </c>
      <c r="G49" s="23" t="s">
        <v>86</v>
      </c>
      <c r="H49" s="19">
        <v>74</v>
      </c>
      <c r="I49" s="19">
        <v>3052.36</v>
      </c>
      <c r="J49" s="32">
        <f t="shared" si="0"/>
        <v>1239.25816</v>
      </c>
      <c r="K49" s="19" t="s">
        <v>260</v>
      </c>
      <c r="L49" s="33">
        <v>53.25</v>
      </c>
      <c r="M49" s="34">
        <v>5256.495625</v>
      </c>
      <c r="N49" s="34">
        <f t="shared" si="1"/>
        <v>1204.78879725</v>
      </c>
      <c r="O49" s="35" t="s">
        <v>138</v>
      </c>
      <c r="P49" s="38">
        <f t="shared" si="2"/>
        <v>0.389671361502347</v>
      </c>
      <c r="Q49" s="38">
        <f t="shared" si="3"/>
        <v>-0.419316552746108</v>
      </c>
      <c r="R49" s="38">
        <f>(K:K-O:O)</f>
        <v>0.1768</v>
      </c>
      <c r="S49" s="42"/>
    </row>
    <row r="50" s="2" customFormat="1" ht="18" customHeight="1" spans="1:19">
      <c r="A50" s="15">
        <v>49</v>
      </c>
      <c r="B50" s="15">
        <v>115971</v>
      </c>
      <c r="C50" s="52" t="s">
        <v>219</v>
      </c>
      <c r="D50" s="15" t="s">
        <v>181</v>
      </c>
      <c r="E50" s="17" t="s">
        <v>31</v>
      </c>
      <c r="F50" s="15">
        <v>8.16</v>
      </c>
      <c r="G50" s="15" t="s">
        <v>220</v>
      </c>
      <c r="H50" s="19">
        <v>76</v>
      </c>
      <c r="I50" s="19">
        <v>4469.52</v>
      </c>
      <c r="J50" s="32">
        <f t="shared" si="0"/>
        <v>1387.339008</v>
      </c>
      <c r="K50" s="19" t="s">
        <v>281</v>
      </c>
      <c r="L50" s="33">
        <v>54.8125</v>
      </c>
      <c r="M50" s="34">
        <v>2921.599375</v>
      </c>
      <c r="N50" s="34">
        <f t="shared" si="1"/>
        <v>896.0545283125</v>
      </c>
      <c r="O50" s="35" t="s">
        <v>222</v>
      </c>
      <c r="P50" s="36">
        <f t="shared" si="2"/>
        <v>0.38654503990878</v>
      </c>
      <c r="Q50" s="36">
        <f t="shared" si="3"/>
        <v>0.529819604373375</v>
      </c>
      <c r="R50" s="38">
        <f>(K:K-O:O)</f>
        <v>0.00369999999999998</v>
      </c>
      <c r="S50" s="42">
        <f>(J50-N50)*0.1</f>
        <v>49.12844796875</v>
      </c>
    </row>
    <row r="51" s="2" customFormat="1" ht="18" customHeight="1" spans="1:19">
      <c r="A51" s="15">
        <v>50</v>
      </c>
      <c r="B51" s="15">
        <v>391</v>
      </c>
      <c r="C51" s="52" t="s">
        <v>198</v>
      </c>
      <c r="D51" s="15" t="s">
        <v>181</v>
      </c>
      <c r="E51" s="17" t="s">
        <v>31</v>
      </c>
      <c r="F51" s="23">
        <v>8.4</v>
      </c>
      <c r="G51" s="15" t="s">
        <v>27</v>
      </c>
      <c r="H51" s="19">
        <v>88</v>
      </c>
      <c r="I51" s="19">
        <v>4279.41</v>
      </c>
      <c r="J51" s="32">
        <f t="shared" si="0"/>
        <v>1455.855282</v>
      </c>
      <c r="K51" s="19" t="s">
        <v>172</v>
      </c>
      <c r="L51" s="33">
        <v>64.0625</v>
      </c>
      <c r="M51" s="34">
        <v>4341.626875</v>
      </c>
      <c r="N51" s="34">
        <f t="shared" si="1"/>
        <v>1594.2453885</v>
      </c>
      <c r="O51" s="35" t="s">
        <v>199</v>
      </c>
      <c r="P51" s="38">
        <f t="shared" si="2"/>
        <v>0.373658536585366</v>
      </c>
      <c r="Q51" s="38">
        <f t="shared" si="3"/>
        <v>-0.0143303136799383</v>
      </c>
      <c r="R51" s="38">
        <f>(K:K-O:O)</f>
        <v>-0.0269999999999999</v>
      </c>
      <c r="S51" s="42"/>
    </row>
    <row r="52" s="2" customFormat="1" ht="18" customHeight="1" spans="1:19">
      <c r="A52" s="15">
        <v>51</v>
      </c>
      <c r="B52" s="21">
        <v>117637</v>
      </c>
      <c r="C52" s="51" t="s">
        <v>108</v>
      </c>
      <c r="D52" s="21" t="s">
        <v>76</v>
      </c>
      <c r="E52" s="17" t="s">
        <v>31</v>
      </c>
      <c r="F52" s="23">
        <v>8.6</v>
      </c>
      <c r="G52" s="23" t="s">
        <v>83</v>
      </c>
      <c r="H52" s="19">
        <v>43</v>
      </c>
      <c r="I52" s="19">
        <v>1138.23</v>
      </c>
      <c r="J52" s="32">
        <f t="shared" si="0"/>
        <v>369.355635</v>
      </c>
      <c r="K52" s="19" t="s">
        <v>114</v>
      </c>
      <c r="L52" s="33">
        <v>31.3125</v>
      </c>
      <c r="M52" s="34">
        <v>1941.65875</v>
      </c>
      <c r="N52" s="34">
        <f t="shared" si="1"/>
        <v>537.06281025</v>
      </c>
      <c r="O52" s="35" t="s">
        <v>110</v>
      </c>
      <c r="P52" s="38">
        <f t="shared" si="2"/>
        <v>0.373253493013972</v>
      </c>
      <c r="Q52" s="38">
        <f t="shared" si="3"/>
        <v>-0.41378473431544</v>
      </c>
      <c r="R52" s="38">
        <f>(K:K-O:O)</f>
        <v>0.0479</v>
      </c>
      <c r="S52" s="42"/>
    </row>
    <row r="53" s="2" customFormat="1" ht="18" customHeight="1" spans="1:19">
      <c r="A53" s="15">
        <v>52</v>
      </c>
      <c r="B53" s="21">
        <v>341</v>
      </c>
      <c r="C53" s="51" t="s">
        <v>75</v>
      </c>
      <c r="D53" s="21" t="s">
        <v>76</v>
      </c>
      <c r="E53" s="17" t="s">
        <v>21</v>
      </c>
      <c r="F53" s="23">
        <v>8.12</v>
      </c>
      <c r="G53" s="23" t="s">
        <v>22</v>
      </c>
      <c r="H53" s="19">
        <v>175</v>
      </c>
      <c r="I53" s="19">
        <v>13429.55</v>
      </c>
      <c r="J53" s="32">
        <f t="shared" si="0"/>
        <v>4584.84837</v>
      </c>
      <c r="K53" s="19" t="s">
        <v>159</v>
      </c>
      <c r="L53" s="33">
        <v>127.4375</v>
      </c>
      <c r="M53" s="34">
        <v>10935.903125</v>
      </c>
      <c r="N53" s="34">
        <f t="shared" si="1"/>
        <v>3547.60697375</v>
      </c>
      <c r="O53" s="35" t="s">
        <v>78</v>
      </c>
      <c r="P53" s="36">
        <f t="shared" si="2"/>
        <v>0.373222167729279</v>
      </c>
      <c r="Q53" s="36">
        <f t="shared" si="3"/>
        <v>0.228023862912557</v>
      </c>
      <c r="R53" s="38">
        <f>(K:K-O:O)</f>
        <v>0.017</v>
      </c>
      <c r="S53" s="42">
        <f>(J53-N53)*0.1</f>
        <v>103.724139625</v>
      </c>
    </row>
    <row r="54" s="2" customFormat="1" ht="18" customHeight="1" spans="1:19">
      <c r="A54" s="15">
        <v>53</v>
      </c>
      <c r="B54" s="21">
        <v>754</v>
      </c>
      <c r="C54" s="51" t="s">
        <v>135</v>
      </c>
      <c r="D54" s="21" t="s">
        <v>136</v>
      </c>
      <c r="E54" s="17" t="s">
        <v>31</v>
      </c>
      <c r="F54" s="24">
        <v>8.3</v>
      </c>
      <c r="G54" s="23" t="s">
        <v>86</v>
      </c>
      <c r="H54" s="19">
        <v>73</v>
      </c>
      <c r="I54" s="19">
        <v>3678.08</v>
      </c>
      <c r="J54" s="32">
        <f t="shared" si="0"/>
        <v>1212.662976</v>
      </c>
      <c r="K54" s="19" t="s">
        <v>262</v>
      </c>
      <c r="L54" s="33">
        <v>53.25</v>
      </c>
      <c r="M54" s="34">
        <v>5256.495625</v>
      </c>
      <c r="N54" s="34">
        <f t="shared" si="1"/>
        <v>1204.78879725</v>
      </c>
      <c r="O54" s="35" t="s">
        <v>138</v>
      </c>
      <c r="P54" s="38">
        <f t="shared" si="2"/>
        <v>0.370892018779343</v>
      </c>
      <c r="Q54" s="38">
        <f t="shared" si="3"/>
        <v>-0.300279071382277</v>
      </c>
      <c r="R54" s="38">
        <f>(K:K-O:O)</f>
        <v>0.1005</v>
      </c>
      <c r="S54" s="42"/>
    </row>
    <row r="55" s="2" customFormat="1" ht="18" customHeight="1" spans="1:19">
      <c r="A55" s="15">
        <v>54</v>
      </c>
      <c r="B55" s="21">
        <v>117491</v>
      </c>
      <c r="C55" s="51" t="s">
        <v>19</v>
      </c>
      <c r="D55" s="21" t="s">
        <v>20</v>
      </c>
      <c r="E55" s="17" t="s">
        <v>21</v>
      </c>
      <c r="F55" s="18">
        <v>8.26</v>
      </c>
      <c r="G55" s="23" t="s">
        <v>22</v>
      </c>
      <c r="H55" s="19">
        <v>104</v>
      </c>
      <c r="I55" s="19">
        <v>9408.76</v>
      </c>
      <c r="J55" s="32">
        <f t="shared" si="0"/>
        <v>1986.189236</v>
      </c>
      <c r="K55" s="19" t="s">
        <v>57</v>
      </c>
      <c r="L55" s="33">
        <v>75.875</v>
      </c>
      <c r="M55" s="34">
        <v>7542.1925</v>
      </c>
      <c r="N55" s="34">
        <f t="shared" si="1"/>
        <v>1636.6557725</v>
      </c>
      <c r="O55" s="35" t="s">
        <v>24</v>
      </c>
      <c r="P55" s="36">
        <f t="shared" si="2"/>
        <v>0.370675453047776</v>
      </c>
      <c r="Q55" s="36">
        <f t="shared" si="3"/>
        <v>0.247483407510482</v>
      </c>
      <c r="R55" s="38">
        <f>(K:K-O:O)</f>
        <v>-0.00590000000000002</v>
      </c>
      <c r="S55" s="42">
        <f>(J55-N55)*0.1</f>
        <v>34.95334635</v>
      </c>
    </row>
    <row r="56" s="2" customFormat="1" ht="18" customHeight="1" spans="1:19">
      <c r="A56" s="15">
        <v>55</v>
      </c>
      <c r="B56" s="15">
        <v>724</v>
      </c>
      <c r="C56" s="52" t="s">
        <v>180</v>
      </c>
      <c r="D56" s="15" t="s">
        <v>181</v>
      </c>
      <c r="E56" s="17" t="s">
        <v>26</v>
      </c>
      <c r="F56" s="23">
        <v>8.14</v>
      </c>
      <c r="G56" s="15" t="s">
        <v>182</v>
      </c>
      <c r="H56" s="19">
        <v>128</v>
      </c>
      <c r="I56" s="19">
        <v>8153.24</v>
      </c>
      <c r="J56" s="32">
        <f t="shared" si="0"/>
        <v>2484.292228</v>
      </c>
      <c r="K56" s="19" t="s">
        <v>223</v>
      </c>
      <c r="L56" s="33">
        <v>94.1875</v>
      </c>
      <c r="M56" s="34">
        <v>6521.52875</v>
      </c>
      <c r="N56" s="34">
        <f t="shared" si="1"/>
        <v>2205.58102325</v>
      </c>
      <c r="O56" s="35" t="s">
        <v>184</v>
      </c>
      <c r="P56" s="38">
        <f t="shared" si="2"/>
        <v>0.358991373589914</v>
      </c>
      <c r="Q56" s="38">
        <f t="shared" si="3"/>
        <v>0.250203796157458</v>
      </c>
      <c r="R56" s="38">
        <f>(K:K-O:O)</f>
        <v>-0.0335</v>
      </c>
      <c r="S56" s="15"/>
    </row>
    <row r="57" s="2" customFormat="1" ht="18" customHeight="1" spans="1:19">
      <c r="A57" s="15">
        <v>56</v>
      </c>
      <c r="B57" s="21">
        <v>102564</v>
      </c>
      <c r="C57" s="51" t="s">
        <v>145</v>
      </c>
      <c r="D57" s="21" t="s">
        <v>76</v>
      </c>
      <c r="E57" s="17" t="s">
        <v>31</v>
      </c>
      <c r="F57" s="18">
        <v>8.23</v>
      </c>
      <c r="G57" s="23" t="s">
        <v>146</v>
      </c>
      <c r="H57" s="19">
        <v>74</v>
      </c>
      <c r="I57" s="19">
        <v>4464.05</v>
      </c>
      <c r="J57" s="32">
        <f t="shared" si="0"/>
        <v>1161.54581</v>
      </c>
      <c r="K57" s="19" t="s">
        <v>149</v>
      </c>
      <c r="L57" s="33">
        <v>54.9375</v>
      </c>
      <c r="M57" s="34">
        <v>3544.585</v>
      </c>
      <c r="N57" s="34">
        <f t="shared" si="1"/>
        <v>1161.914963</v>
      </c>
      <c r="O57" s="35" t="s">
        <v>38</v>
      </c>
      <c r="P57" s="38">
        <f t="shared" si="2"/>
        <v>0.346985210466439</v>
      </c>
      <c r="Q57" s="38">
        <f t="shared" si="3"/>
        <v>0.259399901539955</v>
      </c>
      <c r="R57" s="38">
        <f>(K:K-O:O)</f>
        <v>-0.0676</v>
      </c>
      <c r="S57" s="42"/>
    </row>
    <row r="58" s="2" customFormat="1" ht="18" customHeight="1" spans="1:19">
      <c r="A58" s="15">
        <v>57</v>
      </c>
      <c r="B58" s="21">
        <v>117491</v>
      </c>
      <c r="C58" s="51" t="s">
        <v>19</v>
      </c>
      <c r="D58" s="21" t="s">
        <v>20</v>
      </c>
      <c r="E58" s="17" t="s">
        <v>21</v>
      </c>
      <c r="F58" s="24">
        <v>8.2</v>
      </c>
      <c r="G58" s="23" t="s">
        <v>22</v>
      </c>
      <c r="H58" s="19">
        <v>102</v>
      </c>
      <c r="I58" s="19">
        <v>9677.61</v>
      </c>
      <c r="J58" s="32">
        <f t="shared" si="0"/>
        <v>1847.455749</v>
      </c>
      <c r="K58" s="19" t="s">
        <v>56</v>
      </c>
      <c r="L58" s="33">
        <v>75.875</v>
      </c>
      <c r="M58" s="34">
        <v>7542.1925</v>
      </c>
      <c r="N58" s="34">
        <f t="shared" si="1"/>
        <v>1636.6557725</v>
      </c>
      <c r="O58" s="35" t="s">
        <v>24</v>
      </c>
      <c r="P58" s="36">
        <f t="shared" si="2"/>
        <v>0.344316309719934</v>
      </c>
      <c r="Q58" s="36">
        <f t="shared" si="3"/>
        <v>0.283129540912672</v>
      </c>
      <c r="R58" s="38">
        <f>(K:K-O:O)</f>
        <v>-0.0261</v>
      </c>
      <c r="S58" s="42">
        <f>(J58-N58)*0.1</f>
        <v>21.07999765</v>
      </c>
    </row>
    <row r="59" s="2" customFormat="1" ht="18" customHeight="1" spans="1:19">
      <c r="A59" s="15">
        <v>58</v>
      </c>
      <c r="B59" s="23">
        <v>110378</v>
      </c>
      <c r="C59" s="53" t="s">
        <v>174</v>
      </c>
      <c r="D59" s="18" t="s">
        <v>136</v>
      </c>
      <c r="E59" s="17" t="s">
        <v>31</v>
      </c>
      <c r="F59" s="23">
        <v>8.3</v>
      </c>
      <c r="G59" s="23" t="s">
        <v>175</v>
      </c>
      <c r="H59" s="19">
        <v>38</v>
      </c>
      <c r="I59" s="19">
        <v>2977.12</v>
      </c>
      <c r="J59" s="32">
        <f t="shared" si="0"/>
        <v>665.981744</v>
      </c>
      <c r="K59" s="19" t="s">
        <v>176</v>
      </c>
      <c r="L59" s="33">
        <v>28.3125</v>
      </c>
      <c r="M59" s="34">
        <v>2759.053125</v>
      </c>
      <c r="N59" s="34">
        <f t="shared" si="1"/>
        <v>733.90813125</v>
      </c>
      <c r="O59" s="35" t="s">
        <v>177</v>
      </c>
      <c r="P59" s="38">
        <f t="shared" si="2"/>
        <v>0.342163355408389</v>
      </c>
      <c r="Q59" s="38">
        <f t="shared" si="3"/>
        <v>0.0790368525433884</v>
      </c>
      <c r="R59" s="38">
        <f>(K:K-O:O)</f>
        <v>-0.0423</v>
      </c>
      <c r="S59" s="42"/>
    </row>
    <row r="60" s="2" customFormat="1" ht="18" customHeight="1" spans="1:19">
      <c r="A60" s="15">
        <v>59</v>
      </c>
      <c r="B60" s="21">
        <v>52</v>
      </c>
      <c r="C60" s="51" t="s">
        <v>170</v>
      </c>
      <c r="D60" s="21" t="s">
        <v>136</v>
      </c>
      <c r="E60" s="17" t="s">
        <v>31</v>
      </c>
      <c r="F60" s="23">
        <v>8.4</v>
      </c>
      <c r="G60" s="23" t="s">
        <v>171</v>
      </c>
      <c r="H60" s="19">
        <v>65</v>
      </c>
      <c r="I60" s="19">
        <v>2721.57</v>
      </c>
      <c r="J60" s="32">
        <f t="shared" si="0"/>
        <v>925.878114</v>
      </c>
      <c r="K60" s="19" t="s">
        <v>172</v>
      </c>
      <c r="L60" s="33">
        <v>48.5</v>
      </c>
      <c r="M60" s="34">
        <v>2849.21875</v>
      </c>
      <c r="N60" s="34">
        <f t="shared" si="1"/>
        <v>801.77015625</v>
      </c>
      <c r="O60" s="35" t="s">
        <v>173</v>
      </c>
      <c r="P60" s="38">
        <f t="shared" si="2"/>
        <v>0.34020618556701</v>
      </c>
      <c r="Q60" s="38">
        <f t="shared" si="3"/>
        <v>-0.0448013161502604</v>
      </c>
      <c r="R60" s="38">
        <f>(K:K-O:O)</f>
        <v>0.0588000000000001</v>
      </c>
      <c r="S60" s="42"/>
    </row>
    <row r="61" s="2" customFormat="1" ht="18" customHeight="1" spans="1:19">
      <c r="A61" s="15">
        <v>60</v>
      </c>
      <c r="B61" s="15">
        <v>119262</v>
      </c>
      <c r="C61" s="52" t="s">
        <v>331</v>
      </c>
      <c r="D61" s="15" t="s">
        <v>312</v>
      </c>
      <c r="E61" s="17" t="s">
        <v>31</v>
      </c>
      <c r="F61" s="15">
        <v>8.22</v>
      </c>
      <c r="G61" s="15" t="s">
        <v>332</v>
      </c>
      <c r="H61" s="19">
        <v>43</v>
      </c>
      <c r="I61" s="19">
        <v>875.71</v>
      </c>
      <c r="J61" s="32">
        <f t="shared" si="0"/>
        <v>382.334986</v>
      </c>
      <c r="K61" s="19" t="s">
        <v>340</v>
      </c>
      <c r="L61" s="33">
        <v>32.125</v>
      </c>
      <c r="M61" s="34">
        <v>1069.855625</v>
      </c>
      <c r="N61" s="34">
        <f t="shared" si="1"/>
        <v>378.1939634375</v>
      </c>
      <c r="O61" s="35" t="s">
        <v>304</v>
      </c>
      <c r="P61" s="38">
        <f t="shared" si="2"/>
        <v>0.33852140077821</v>
      </c>
      <c r="Q61" s="38">
        <f t="shared" si="3"/>
        <v>-0.181468994940322</v>
      </c>
      <c r="R61" s="38">
        <f>(K:K-O:O)</f>
        <v>0.0831</v>
      </c>
      <c r="S61" s="42"/>
    </row>
    <row r="62" s="2" customFormat="1" ht="18" customHeight="1" spans="1:19">
      <c r="A62" s="15">
        <v>61</v>
      </c>
      <c r="B62" s="15">
        <v>105751</v>
      </c>
      <c r="C62" s="52" t="s">
        <v>263</v>
      </c>
      <c r="D62" s="15" t="s">
        <v>227</v>
      </c>
      <c r="E62" s="17" t="s">
        <v>26</v>
      </c>
      <c r="F62" s="15">
        <v>8.6</v>
      </c>
      <c r="G62" s="15" t="s">
        <v>264</v>
      </c>
      <c r="H62" s="19">
        <v>119</v>
      </c>
      <c r="I62" s="19">
        <v>6385.25</v>
      </c>
      <c r="J62" s="32">
        <f t="shared" si="0"/>
        <v>1812.13395</v>
      </c>
      <c r="K62" s="19" t="s">
        <v>265</v>
      </c>
      <c r="L62" s="33">
        <v>89.25</v>
      </c>
      <c r="M62" s="34">
        <v>5580.165</v>
      </c>
      <c r="N62" s="34">
        <f t="shared" si="1"/>
        <v>1878.283539</v>
      </c>
      <c r="O62" s="35" t="s">
        <v>266</v>
      </c>
      <c r="P62" s="38">
        <f t="shared" si="2"/>
        <v>0.333333333333333</v>
      </c>
      <c r="Q62" s="38">
        <f t="shared" si="3"/>
        <v>0.144276199718109</v>
      </c>
      <c r="R62" s="38">
        <f>(K:K-O:O)</f>
        <v>-0.0528</v>
      </c>
      <c r="S62" s="15"/>
    </row>
    <row r="63" s="2" customFormat="1" ht="18" customHeight="1" spans="1:19">
      <c r="A63" s="15">
        <v>62</v>
      </c>
      <c r="B63" s="15">
        <v>308</v>
      </c>
      <c r="C63" s="52" t="s">
        <v>203</v>
      </c>
      <c r="D63" s="15" t="s">
        <v>181</v>
      </c>
      <c r="E63" s="17" t="s">
        <v>31</v>
      </c>
      <c r="F63" s="23">
        <v>8.4</v>
      </c>
      <c r="G63" s="15" t="s">
        <v>204</v>
      </c>
      <c r="H63" s="19">
        <v>91</v>
      </c>
      <c r="I63" s="19">
        <v>4017.48</v>
      </c>
      <c r="J63" s="32">
        <f t="shared" si="0"/>
        <v>1016.824188</v>
      </c>
      <c r="K63" s="19" t="s">
        <v>205</v>
      </c>
      <c r="L63" s="33">
        <v>68.375</v>
      </c>
      <c r="M63" s="34">
        <v>3795.24625</v>
      </c>
      <c r="N63" s="34">
        <f t="shared" si="1"/>
        <v>1350.728140375</v>
      </c>
      <c r="O63" s="35" t="s">
        <v>206</v>
      </c>
      <c r="P63" s="38">
        <f t="shared" si="2"/>
        <v>0.330895795246801</v>
      </c>
      <c r="Q63" s="38">
        <f t="shared" si="3"/>
        <v>0.0585558183477554</v>
      </c>
      <c r="R63" s="38">
        <f>(K:K-O:O)</f>
        <v>-0.1028</v>
      </c>
      <c r="S63" s="42"/>
    </row>
    <row r="64" s="2" customFormat="1" ht="18" customHeight="1" spans="1:19">
      <c r="A64" s="15">
        <v>63</v>
      </c>
      <c r="B64" s="21">
        <v>367</v>
      </c>
      <c r="C64" s="51" t="s">
        <v>141</v>
      </c>
      <c r="D64" s="21" t="s">
        <v>136</v>
      </c>
      <c r="E64" s="17" t="s">
        <v>31</v>
      </c>
      <c r="F64" s="23">
        <v>8.11</v>
      </c>
      <c r="G64" s="23" t="s">
        <v>142</v>
      </c>
      <c r="H64" s="19">
        <v>91</v>
      </c>
      <c r="I64" s="19">
        <v>4440.26</v>
      </c>
      <c r="J64" s="32">
        <f t="shared" si="0"/>
        <v>1420.8832</v>
      </c>
      <c r="K64" s="19" t="s">
        <v>167</v>
      </c>
      <c r="L64" s="33">
        <v>68.4375</v>
      </c>
      <c r="M64" s="34">
        <v>4056.97375</v>
      </c>
      <c r="N64" s="34">
        <f t="shared" si="1"/>
        <v>1185.042032375</v>
      </c>
      <c r="O64" s="35" t="s">
        <v>144</v>
      </c>
      <c r="P64" s="38">
        <f t="shared" si="2"/>
        <v>0.329680365296804</v>
      </c>
      <c r="Q64" s="38">
        <f t="shared" si="3"/>
        <v>0.0944759009101304</v>
      </c>
      <c r="R64" s="38">
        <f>(K:K-O:O)</f>
        <v>0.0279</v>
      </c>
      <c r="S64" s="42"/>
    </row>
    <row r="65" s="2" customFormat="1" ht="18" customHeight="1" spans="1:19">
      <c r="A65" s="15">
        <v>64</v>
      </c>
      <c r="B65" s="15">
        <v>118074</v>
      </c>
      <c r="C65" s="52" t="s">
        <v>226</v>
      </c>
      <c r="D65" s="15" t="s">
        <v>227</v>
      </c>
      <c r="E65" s="17" t="s">
        <v>31</v>
      </c>
      <c r="F65" s="15">
        <v>8.1</v>
      </c>
      <c r="G65" s="15" t="s">
        <v>228</v>
      </c>
      <c r="H65" s="19">
        <v>82</v>
      </c>
      <c r="I65" s="19">
        <v>2805.08</v>
      </c>
      <c r="J65" s="32">
        <f t="shared" si="0"/>
        <v>828.340124</v>
      </c>
      <c r="K65" s="19" t="s">
        <v>251</v>
      </c>
      <c r="L65" s="33">
        <v>61.875</v>
      </c>
      <c r="M65" s="34">
        <v>2737.084375</v>
      </c>
      <c r="N65" s="34">
        <f t="shared" si="1"/>
        <v>873.9510409375</v>
      </c>
      <c r="O65" s="35" t="s">
        <v>230</v>
      </c>
      <c r="P65" s="38">
        <f t="shared" si="2"/>
        <v>0.325252525252525</v>
      </c>
      <c r="Q65" s="38">
        <f t="shared" si="3"/>
        <v>0.0248423562024828</v>
      </c>
      <c r="R65" s="38">
        <f>(K:K-O:O)</f>
        <v>-0.024</v>
      </c>
      <c r="S65" s="42"/>
    </row>
    <row r="66" s="2" customFormat="1" ht="18" customHeight="1" spans="1:19">
      <c r="A66" s="15">
        <v>65</v>
      </c>
      <c r="B66" s="15">
        <v>118758</v>
      </c>
      <c r="C66" s="52" t="s">
        <v>239</v>
      </c>
      <c r="D66" s="15" t="s">
        <v>227</v>
      </c>
      <c r="E66" s="17" t="s">
        <v>31</v>
      </c>
      <c r="F66" s="15">
        <v>8.25</v>
      </c>
      <c r="G66" s="15" t="s">
        <v>240</v>
      </c>
      <c r="H66" s="19">
        <v>37</v>
      </c>
      <c r="I66" s="19">
        <v>1829.3</v>
      </c>
      <c r="J66" s="32">
        <f t="shared" ref="J66:J129" si="4">I66*K66</f>
        <v>309.1517</v>
      </c>
      <c r="K66" s="19" t="s">
        <v>319</v>
      </c>
      <c r="L66" s="33">
        <v>28</v>
      </c>
      <c r="M66" s="34">
        <v>1118.826875</v>
      </c>
      <c r="N66" s="34">
        <f t="shared" ref="N66:N129" si="5">M66*O66</f>
        <v>345.3818563125</v>
      </c>
      <c r="O66" s="35" t="s">
        <v>242</v>
      </c>
      <c r="P66" s="36">
        <f t="shared" ref="P66:P129" si="6">(H66-L66)/L66</f>
        <v>0.321428571428571</v>
      </c>
      <c r="Q66" s="36">
        <f t="shared" ref="Q66:Q129" si="7">(I66-M66)/M66</f>
        <v>0.635016141348946</v>
      </c>
      <c r="R66" s="38">
        <f>(K:K-O:O)</f>
        <v>-0.1397</v>
      </c>
      <c r="S66" s="42">
        <v>0</v>
      </c>
    </row>
    <row r="67" s="2" customFormat="1" ht="18" customHeight="1" spans="1:19">
      <c r="A67" s="15">
        <v>66</v>
      </c>
      <c r="B67" s="15">
        <v>115971</v>
      </c>
      <c r="C67" s="52" t="s">
        <v>219</v>
      </c>
      <c r="D67" s="15" t="s">
        <v>181</v>
      </c>
      <c r="E67" s="17" t="s">
        <v>31</v>
      </c>
      <c r="F67" s="15">
        <v>8.1</v>
      </c>
      <c r="G67" s="15" t="s">
        <v>220</v>
      </c>
      <c r="H67" s="19">
        <v>72</v>
      </c>
      <c r="I67" s="19">
        <v>2745.31</v>
      </c>
      <c r="J67" s="32">
        <f t="shared" si="4"/>
        <v>763.19618</v>
      </c>
      <c r="K67" s="19" t="s">
        <v>279</v>
      </c>
      <c r="L67" s="33">
        <v>54.8125</v>
      </c>
      <c r="M67" s="34">
        <v>2921.599375</v>
      </c>
      <c r="N67" s="34">
        <f t="shared" si="5"/>
        <v>896.0545283125</v>
      </c>
      <c r="O67" s="35" t="s">
        <v>222</v>
      </c>
      <c r="P67" s="38">
        <f t="shared" si="6"/>
        <v>0.313568985176739</v>
      </c>
      <c r="Q67" s="38">
        <f t="shared" si="7"/>
        <v>-0.0603400235187961</v>
      </c>
      <c r="R67" s="38">
        <f>(K:K-O:O)</f>
        <v>-0.0287</v>
      </c>
      <c r="S67" s="42"/>
    </row>
    <row r="68" s="2" customFormat="1" ht="18" customHeight="1" spans="1:19">
      <c r="A68" s="15">
        <v>67</v>
      </c>
      <c r="B68" s="21">
        <v>341</v>
      </c>
      <c r="C68" s="51" t="s">
        <v>75</v>
      </c>
      <c r="D68" s="21" t="s">
        <v>76</v>
      </c>
      <c r="E68" s="17" t="s">
        <v>21</v>
      </c>
      <c r="F68" s="23">
        <v>8.5</v>
      </c>
      <c r="G68" s="23" t="s">
        <v>22</v>
      </c>
      <c r="H68" s="19">
        <v>167</v>
      </c>
      <c r="I68" s="19">
        <v>11348.51</v>
      </c>
      <c r="J68" s="32">
        <f t="shared" si="4"/>
        <v>4021.911944</v>
      </c>
      <c r="K68" s="19" t="s">
        <v>77</v>
      </c>
      <c r="L68" s="33">
        <v>127.4375</v>
      </c>
      <c r="M68" s="34">
        <v>10935.903125</v>
      </c>
      <c r="N68" s="34">
        <f t="shared" si="5"/>
        <v>3547.60697375</v>
      </c>
      <c r="O68" s="35" t="s">
        <v>78</v>
      </c>
      <c r="P68" s="38">
        <f t="shared" si="6"/>
        <v>0.310446297204512</v>
      </c>
      <c r="Q68" s="38">
        <f t="shared" si="7"/>
        <v>0.0377295656594434</v>
      </c>
      <c r="R68" s="38">
        <f>(K:K-O:O)</f>
        <v>0.03</v>
      </c>
      <c r="S68" s="42"/>
    </row>
    <row r="69" s="2" customFormat="1" ht="18" customHeight="1" spans="1:19">
      <c r="A69" s="15">
        <v>68</v>
      </c>
      <c r="B69" s="15">
        <v>119262</v>
      </c>
      <c r="C69" s="52" t="s">
        <v>331</v>
      </c>
      <c r="D69" s="15" t="s">
        <v>312</v>
      </c>
      <c r="E69" s="17" t="s">
        <v>31</v>
      </c>
      <c r="F69" s="15">
        <v>8.13</v>
      </c>
      <c r="G69" s="15" t="s">
        <v>332</v>
      </c>
      <c r="H69" s="19">
        <v>42</v>
      </c>
      <c r="I69" s="19">
        <v>1320.35</v>
      </c>
      <c r="J69" s="32">
        <f t="shared" si="4"/>
        <v>431.22631</v>
      </c>
      <c r="K69" s="19" t="s">
        <v>338</v>
      </c>
      <c r="L69" s="33">
        <v>32.125</v>
      </c>
      <c r="M69" s="34">
        <v>1069.855625</v>
      </c>
      <c r="N69" s="34">
        <f t="shared" si="5"/>
        <v>378.1939634375</v>
      </c>
      <c r="O69" s="35" t="s">
        <v>304</v>
      </c>
      <c r="P69" s="38">
        <f t="shared" si="6"/>
        <v>0.307392996108949</v>
      </c>
      <c r="Q69" s="38">
        <f t="shared" si="7"/>
        <v>0.234138484807237</v>
      </c>
      <c r="R69" s="38">
        <f>(K:K-O:O)</f>
        <v>-0.0269000000000001</v>
      </c>
      <c r="S69" s="42"/>
    </row>
    <row r="70" s="2" customFormat="1" ht="18" customHeight="1" spans="1:19">
      <c r="A70" s="15">
        <v>69</v>
      </c>
      <c r="B70" s="15">
        <v>117184</v>
      </c>
      <c r="C70" s="52" t="s">
        <v>186</v>
      </c>
      <c r="D70" s="15" t="s">
        <v>181</v>
      </c>
      <c r="E70" s="17" t="s">
        <v>26</v>
      </c>
      <c r="F70" s="24">
        <v>8.1</v>
      </c>
      <c r="G70" s="15" t="s">
        <v>187</v>
      </c>
      <c r="H70" s="19">
        <v>149</v>
      </c>
      <c r="I70" s="19">
        <v>6225.24</v>
      </c>
      <c r="J70" s="32">
        <f t="shared" si="4"/>
        <v>2514.374436</v>
      </c>
      <c r="K70" s="19" t="s">
        <v>231</v>
      </c>
      <c r="L70" s="33">
        <v>114.5</v>
      </c>
      <c r="M70" s="34">
        <v>5381.84375</v>
      </c>
      <c r="N70" s="34">
        <f t="shared" si="5"/>
        <v>2061.784340625</v>
      </c>
      <c r="O70" s="35" t="s">
        <v>189</v>
      </c>
      <c r="P70" s="38">
        <f t="shared" si="6"/>
        <v>0.301310043668122</v>
      </c>
      <c r="Q70" s="38">
        <f t="shared" si="7"/>
        <v>0.156711396535806</v>
      </c>
      <c r="R70" s="38">
        <f>(K:K-O:O)</f>
        <v>0.0208</v>
      </c>
      <c r="S70" s="15"/>
    </row>
    <row r="71" s="2" customFormat="1" ht="18" customHeight="1" spans="1:19">
      <c r="A71" s="15">
        <v>70</v>
      </c>
      <c r="B71" s="21">
        <v>341</v>
      </c>
      <c r="C71" s="51" t="s">
        <v>75</v>
      </c>
      <c r="D71" s="21" t="s">
        <v>76</v>
      </c>
      <c r="E71" s="17" t="s">
        <v>21</v>
      </c>
      <c r="F71" s="23">
        <v>8.19</v>
      </c>
      <c r="G71" s="23" t="s">
        <v>22</v>
      </c>
      <c r="H71" s="19">
        <v>165</v>
      </c>
      <c r="I71" s="19">
        <v>10577.2</v>
      </c>
      <c r="J71" s="32">
        <f t="shared" si="4"/>
        <v>3300.0864</v>
      </c>
      <c r="K71" s="19" t="s">
        <v>161</v>
      </c>
      <c r="L71" s="33">
        <v>127.4375</v>
      </c>
      <c r="M71" s="34">
        <v>10935.903125</v>
      </c>
      <c r="N71" s="34">
        <f t="shared" si="5"/>
        <v>3547.60697375</v>
      </c>
      <c r="O71" s="35" t="s">
        <v>78</v>
      </c>
      <c r="P71" s="38">
        <f t="shared" si="6"/>
        <v>0.29475232957332</v>
      </c>
      <c r="Q71" s="38">
        <f t="shared" si="7"/>
        <v>-0.0328005031591755</v>
      </c>
      <c r="R71" s="38">
        <f>(K:K-O:O)</f>
        <v>-0.0124</v>
      </c>
      <c r="S71" s="42"/>
    </row>
    <row r="72" s="2" customFormat="1" ht="18" customHeight="1" spans="1:20">
      <c r="A72" s="15">
        <v>71</v>
      </c>
      <c r="B72" s="15">
        <v>740</v>
      </c>
      <c r="C72" s="52" t="s">
        <v>305</v>
      </c>
      <c r="D72" s="15" t="s">
        <v>227</v>
      </c>
      <c r="E72" s="17" t="s">
        <v>31</v>
      </c>
      <c r="F72" s="23">
        <v>8.21</v>
      </c>
      <c r="G72" s="15" t="s">
        <v>306</v>
      </c>
      <c r="H72" s="19">
        <v>78</v>
      </c>
      <c r="I72" s="19">
        <v>5113.28</v>
      </c>
      <c r="J72" s="32">
        <f t="shared" si="4"/>
        <v>1473.135968</v>
      </c>
      <c r="K72" s="19" t="s">
        <v>345</v>
      </c>
      <c r="L72" s="33">
        <v>60.375</v>
      </c>
      <c r="M72" s="34">
        <v>3508.559375</v>
      </c>
      <c r="N72" s="34">
        <f t="shared" si="5"/>
        <v>1258.5202478125</v>
      </c>
      <c r="O72" s="35" t="s">
        <v>308</v>
      </c>
      <c r="P72" s="36">
        <f t="shared" si="6"/>
        <v>0.291925465838509</v>
      </c>
      <c r="Q72" s="36">
        <f t="shared" si="7"/>
        <v>0.45737308492891</v>
      </c>
      <c r="R72" s="38">
        <f>(K:K-O:O)</f>
        <v>-0.0706</v>
      </c>
      <c r="S72" s="42">
        <v>0</v>
      </c>
      <c r="T72" s="2" t="s">
        <v>92</v>
      </c>
    </row>
    <row r="73" s="2" customFormat="1" ht="18" customHeight="1" spans="1:19">
      <c r="A73" s="15">
        <v>72</v>
      </c>
      <c r="B73" s="21">
        <v>716</v>
      </c>
      <c r="C73" s="51" t="s">
        <v>85</v>
      </c>
      <c r="D73" s="21" t="s">
        <v>76</v>
      </c>
      <c r="E73" s="17" t="s">
        <v>31</v>
      </c>
      <c r="F73" s="23">
        <v>8.14</v>
      </c>
      <c r="G73" s="23" t="s">
        <v>86</v>
      </c>
      <c r="H73" s="19">
        <v>61</v>
      </c>
      <c r="I73" s="19">
        <v>3652.83</v>
      </c>
      <c r="J73" s="32">
        <f t="shared" si="4"/>
        <v>1228.446729</v>
      </c>
      <c r="K73" s="19" t="s">
        <v>98</v>
      </c>
      <c r="L73" s="33">
        <v>47.4375</v>
      </c>
      <c r="M73" s="34">
        <v>3811.385</v>
      </c>
      <c r="N73" s="34">
        <f t="shared" si="5"/>
        <v>1321.026041</v>
      </c>
      <c r="O73" s="35" t="s">
        <v>88</v>
      </c>
      <c r="P73" s="38">
        <f t="shared" si="6"/>
        <v>0.285902503293808</v>
      </c>
      <c r="Q73" s="38">
        <f t="shared" si="7"/>
        <v>-0.041600363122592</v>
      </c>
      <c r="R73" s="38">
        <f>(K:K-O:O)</f>
        <v>-0.0102999999999999</v>
      </c>
      <c r="S73" s="42"/>
    </row>
    <row r="74" s="2" customFormat="1" ht="18" customHeight="1" spans="1:19">
      <c r="A74" s="15">
        <v>73</v>
      </c>
      <c r="B74" s="15">
        <v>117310</v>
      </c>
      <c r="C74" s="52" t="s">
        <v>213</v>
      </c>
      <c r="D74" s="15" t="s">
        <v>181</v>
      </c>
      <c r="E74" s="17" t="s">
        <v>31</v>
      </c>
      <c r="F74" s="15">
        <v>8.13</v>
      </c>
      <c r="G74" s="15" t="s">
        <v>27</v>
      </c>
      <c r="H74" s="19">
        <v>71</v>
      </c>
      <c r="I74" s="19">
        <v>2167.03</v>
      </c>
      <c r="J74" s="32">
        <f t="shared" si="4"/>
        <v>702.551126</v>
      </c>
      <c r="K74" s="19" t="s">
        <v>379</v>
      </c>
      <c r="L74" s="33">
        <v>55.4375</v>
      </c>
      <c r="M74" s="34">
        <v>3083.77125</v>
      </c>
      <c r="N74" s="34">
        <f t="shared" si="5"/>
        <v>969.229303875</v>
      </c>
      <c r="O74" s="35" t="s">
        <v>215</v>
      </c>
      <c r="P74" s="38">
        <f t="shared" si="6"/>
        <v>0.280721533258174</v>
      </c>
      <c r="Q74" s="38">
        <f t="shared" si="7"/>
        <v>-0.297279264796311</v>
      </c>
      <c r="R74" s="38">
        <f>(K:K-O:O)</f>
        <v>0.00990000000000002</v>
      </c>
      <c r="S74" s="42"/>
    </row>
    <row r="75" s="2" customFormat="1" ht="18" customHeight="1" spans="1:19">
      <c r="A75" s="15">
        <v>74</v>
      </c>
      <c r="B75" s="15">
        <v>118074</v>
      </c>
      <c r="C75" s="52" t="s">
        <v>226</v>
      </c>
      <c r="D75" s="15" t="s">
        <v>227</v>
      </c>
      <c r="E75" s="17" t="s">
        <v>31</v>
      </c>
      <c r="F75" s="15">
        <v>8.8</v>
      </c>
      <c r="G75" s="15" t="s">
        <v>228</v>
      </c>
      <c r="H75" s="19">
        <v>79</v>
      </c>
      <c r="I75" s="19">
        <v>2184.07</v>
      </c>
      <c r="J75" s="32">
        <f t="shared" si="4"/>
        <v>632.943486</v>
      </c>
      <c r="K75" s="19" t="s">
        <v>250</v>
      </c>
      <c r="L75" s="33">
        <v>61.875</v>
      </c>
      <c r="M75" s="34">
        <v>2737.084375</v>
      </c>
      <c r="N75" s="34">
        <f t="shared" si="5"/>
        <v>873.9510409375</v>
      </c>
      <c r="O75" s="35" t="s">
        <v>230</v>
      </c>
      <c r="P75" s="38">
        <f t="shared" si="6"/>
        <v>0.276767676767677</v>
      </c>
      <c r="Q75" s="38">
        <f t="shared" si="7"/>
        <v>-0.202045059352619</v>
      </c>
      <c r="R75" s="38">
        <f>(K:K-O:O)</f>
        <v>-0.0295</v>
      </c>
      <c r="S75" s="42"/>
    </row>
    <row r="76" s="2" customFormat="1" ht="18" customHeight="1" spans="1:19">
      <c r="A76" s="15">
        <v>75</v>
      </c>
      <c r="B76" s="15">
        <v>119262</v>
      </c>
      <c r="C76" s="52" t="s">
        <v>331</v>
      </c>
      <c r="D76" s="15" t="s">
        <v>312</v>
      </c>
      <c r="E76" s="17" t="s">
        <v>31</v>
      </c>
      <c r="F76" s="23">
        <v>8.11</v>
      </c>
      <c r="G76" s="15" t="s">
        <v>332</v>
      </c>
      <c r="H76" s="19">
        <v>41</v>
      </c>
      <c r="I76" s="19">
        <v>1086.25</v>
      </c>
      <c r="J76" s="32">
        <f t="shared" si="4"/>
        <v>369.433625</v>
      </c>
      <c r="K76" s="19" t="s">
        <v>334</v>
      </c>
      <c r="L76" s="33">
        <v>32.125</v>
      </c>
      <c r="M76" s="34">
        <v>1069.855625</v>
      </c>
      <c r="N76" s="34">
        <f t="shared" si="5"/>
        <v>378.1939634375</v>
      </c>
      <c r="O76" s="35" t="s">
        <v>304</v>
      </c>
      <c r="P76" s="38">
        <f t="shared" si="6"/>
        <v>0.276264591439689</v>
      </c>
      <c r="Q76" s="38">
        <f t="shared" si="7"/>
        <v>0.0153239134486021</v>
      </c>
      <c r="R76" s="38">
        <f>(K:K-O:O)</f>
        <v>-0.0134000000000001</v>
      </c>
      <c r="S76" s="42"/>
    </row>
    <row r="77" s="2" customFormat="1" ht="18" customHeight="1" spans="1:19">
      <c r="A77" s="15">
        <v>76</v>
      </c>
      <c r="B77" s="21">
        <v>114286</v>
      </c>
      <c r="C77" s="51" t="s">
        <v>34</v>
      </c>
      <c r="D77" s="21" t="s">
        <v>20</v>
      </c>
      <c r="E77" s="17" t="s">
        <v>31</v>
      </c>
      <c r="F77" s="23">
        <v>8.13</v>
      </c>
      <c r="G77" s="23" t="s">
        <v>27</v>
      </c>
      <c r="H77" s="19">
        <v>89</v>
      </c>
      <c r="I77" s="19">
        <v>5326.98</v>
      </c>
      <c r="J77" s="32">
        <f t="shared" si="4"/>
        <v>931.156104</v>
      </c>
      <c r="K77" s="19" t="s">
        <v>42</v>
      </c>
      <c r="L77" s="33">
        <v>69.875</v>
      </c>
      <c r="M77" s="34">
        <v>4231.000625</v>
      </c>
      <c r="N77" s="34">
        <f t="shared" si="5"/>
        <v>1093.7136615625</v>
      </c>
      <c r="O77" s="35" t="s">
        <v>36</v>
      </c>
      <c r="P77" s="38">
        <f t="shared" si="6"/>
        <v>0.273703041144902</v>
      </c>
      <c r="Q77" s="38">
        <f t="shared" si="7"/>
        <v>0.259035502978684</v>
      </c>
      <c r="R77" s="38">
        <f>(K:K-O:O)</f>
        <v>-0.0837</v>
      </c>
      <c r="S77" s="42"/>
    </row>
    <row r="78" s="2" customFormat="1" ht="18" customHeight="1" spans="1:19">
      <c r="A78" s="15">
        <v>77</v>
      </c>
      <c r="B78" s="21">
        <v>339</v>
      </c>
      <c r="C78" s="51" t="s">
        <v>39</v>
      </c>
      <c r="D78" s="21" t="s">
        <v>20</v>
      </c>
      <c r="E78" s="17" t="s">
        <v>31</v>
      </c>
      <c r="F78" s="23">
        <v>8.18</v>
      </c>
      <c r="G78" s="23" t="s">
        <v>27</v>
      </c>
      <c r="H78" s="19">
        <v>74</v>
      </c>
      <c r="I78" s="19">
        <v>5079.08</v>
      </c>
      <c r="J78" s="32">
        <f t="shared" si="4"/>
        <v>1150.919528</v>
      </c>
      <c r="K78" s="19" t="s">
        <v>80</v>
      </c>
      <c r="L78" s="33">
        <v>58.3125</v>
      </c>
      <c r="M78" s="34">
        <v>3917.91</v>
      </c>
      <c r="N78" s="34">
        <f t="shared" si="5"/>
        <v>1159.70136</v>
      </c>
      <c r="O78" s="35" t="s">
        <v>41</v>
      </c>
      <c r="P78" s="38">
        <f t="shared" si="6"/>
        <v>0.269024651661308</v>
      </c>
      <c r="Q78" s="38">
        <f t="shared" si="7"/>
        <v>0.296374852919031</v>
      </c>
      <c r="R78" s="38">
        <f>(K:K-O:O)</f>
        <v>-0.0694</v>
      </c>
      <c r="S78" s="42"/>
    </row>
    <row r="79" s="2" customFormat="1" ht="18" customHeight="1" spans="1:19">
      <c r="A79" s="15">
        <v>78</v>
      </c>
      <c r="B79" s="21">
        <v>56</v>
      </c>
      <c r="C79" s="51" t="s">
        <v>163</v>
      </c>
      <c r="D79" s="21" t="s">
        <v>136</v>
      </c>
      <c r="E79" s="17" t="s">
        <v>31</v>
      </c>
      <c r="F79" s="23">
        <v>8.5</v>
      </c>
      <c r="G79" s="23" t="s">
        <v>164</v>
      </c>
      <c r="H79" s="19">
        <v>58</v>
      </c>
      <c r="I79" s="19">
        <v>2715.65</v>
      </c>
      <c r="J79" s="32">
        <f t="shared" si="4"/>
        <v>906.48397</v>
      </c>
      <c r="K79" s="19" t="s">
        <v>165</v>
      </c>
      <c r="L79" s="33">
        <v>45.75</v>
      </c>
      <c r="M79" s="34">
        <v>2697.700625</v>
      </c>
      <c r="N79" s="34">
        <f t="shared" si="5"/>
        <v>868.120061125</v>
      </c>
      <c r="O79" s="35" t="s">
        <v>166</v>
      </c>
      <c r="P79" s="38">
        <f t="shared" si="6"/>
        <v>0.26775956284153</v>
      </c>
      <c r="Q79" s="38">
        <f t="shared" si="7"/>
        <v>0.00665358299347992</v>
      </c>
      <c r="R79" s="38">
        <f>(K:K-O:O)</f>
        <v>0.0120000000000001</v>
      </c>
      <c r="S79" s="42"/>
    </row>
    <row r="80" s="2" customFormat="1" ht="18" customHeight="1" spans="1:19">
      <c r="A80" s="15">
        <v>79</v>
      </c>
      <c r="B80" s="21">
        <v>745</v>
      </c>
      <c r="C80" s="51" t="s">
        <v>30</v>
      </c>
      <c r="D80" s="21" t="s">
        <v>20</v>
      </c>
      <c r="E80" s="17" t="s">
        <v>31</v>
      </c>
      <c r="F80" s="23">
        <v>8.29</v>
      </c>
      <c r="G80" s="23" t="s">
        <v>27</v>
      </c>
      <c r="H80" s="19">
        <v>97</v>
      </c>
      <c r="I80" s="19">
        <v>4766.05</v>
      </c>
      <c r="J80" s="32">
        <f t="shared" si="4"/>
        <v>1241.07942</v>
      </c>
      <c r="K80" s="19" t="s">
        <v>134</v>
      </c>
      <c r="L80" s="33">
        <v>76.9375</v>
      </c>
      <c r="M80" s="34">
        <v>3894.99</v>
      </c>
      <c r="N80" s="34">
        <f t="shared" si="5"/>
        <v>1077.743733</v>
      </c>
      <c r="O80" s="35" t="s">
        <v>33</v>
      </c>
      <c r="P80" s="38">
        <f t="shared" si="6"/>
        <v>0.260763606823721</v>
      </c>
      <c r="Q80" s="38">
        <f t="shared" si="7"/>
        <v>0.223636004200268</v>
      </c>
      <c r="R80" s="38">
        <f>(K:K-O:O)</f>
        <v>-0.0163</v>
      </c>
      <c r="S80" s="42"/>
    </row>
    <row r="81" s="2" customFormat="1" ht="18" customHeight="1" spans="1:20">
      <c r="A81" s="15">
        <v>80</v>
      </c>
      <c r="B81" s="15">
        <v>119263</v>
      </c>
      <c r="C81" s="52" t="s">
        <v>320</v>
      </c>
      <c r="D81" s="15" t="s">
        <v>312</v>
      </c>
      <c r="E81" s="17" t="s">
        <v>31</v>
      </c>
      <c r="F81" s="18">
        <v>8.23</v>
      </c>
      <c r="G81" s="15" t="s">
        <v>321</v>
      </c>
      <c r="H81" s="19">
        <v>53</v>
      </c>
      <c r="I81" s="19">
        <v>2129.93</v>
      </c>
      <c r="J81" s="32">
        <f t="shared" si="4"/>
        <v>642.812874</v>
      </c>
      <c r="K81" s="19" t="s">
        <v>358</v>
      </c>
      <c r="L81" s="33">
        <v>42.1875</v>
      </c>
      <c r="M81" s="34">
        <v>1404.671875</v>
      </c>
      <c r="N81" s="34">
        <f t="shared" si="5"/>
        <v>389.5155109375</v>
      </c>
      <c r="O81" s="35" t="s">
        <v>323</v>
      </c>
      <c r="P81" s="36">
        <f t="shared" si="6"/>
        <v>0.256296296296296</v>
      </c>
      <c r="Q81" s="36">
        <f t="shared" si="7"/>
        <v>0.516318535245108</v>
      </c>
      <c r="R81" s="38">
        <f>(K:K-O:O)</f>
        <v>0.0245</v>
      </c>
      <c r="S81" s="42">
        <v>0</v>
      </c>
      <c r="T81" s="2" t="s">
        <v>92</v>
      </c>
    </row>
    <row r="82" s="2" customFormat="1" ht="18" customHeight="1" spans="1:19">
      <c r="A82" s="15">
        <v>81</v>
      </c>
      <c r="B82" s="21">
        <v>102564</v>
      </c>
      <c r="C82" s="51" t="s">
        <v>145</v>
      </c>
      <c r="D82" s="21" t="s">
        <v>76</v>
      </c>
      <c r="E82" s="17" t="s">
        <v>31</v>
      </c>
      <c r="F82" s="24">
        <v>8.3</v>
      </c>
      <c r="G82" s="23" t="s">
        <v>146</v>
      </c>
      <c r="H82" s="19">
        <v>69</v>
      </c>
      <c r="I82" s="19">
        <v>4487.93</v>
      </c>
      <c r="J82" s="32">
        <f t="shared" si="4"/>
        <v>358.136814</v>
      </c>
      <c r="K82" s="19" t="s">
        <v>150</v>
      </c>
      <c r="L82" s="33">
        <v>54.9375</v>
      </c>
      <c r="M82" s="34">
        <v>3544.585</v>
      </c>
      <c r="N82" s="34">
        <f t="shared" si="5"/>
        <v>1161.914963</v>
      </c>
      <c r="O82" s="35" t="s">
        <v>38</v>
      </c>
      <c r="P82" s="38">
        <f t="shared" si="6"/>
        <v>0.255972696245734</v>
      </c>
      <c r="Q82" s="38">
        <f t="shared" si="7"/>
        <v>0.266136938456829</v>
      </c>
      <c r="R82" s="38">
        <f>(K:K-O:O)</f>
        <v>-0.248</v>
      </c>
      <c r="S82" s="42"/>
    </row>
    <row r="83" s="2" customFormat="1" ht="18" customHeight="1" spans="1:19">
      <c r="A83" s="15">
        <v>82</v>
      </c>
      <c r="B83" s="15">
        <v>119262</v>
      </c>
      <c r="C83" s="52" t="s">
        <v>331</v>
      </c>
      <c r="D83" s="15" t="s">
        <v>312</v>
      </c>
      <c r="E83" s="17" t="s">
        <v>31</v>
      </c>
      <c r="F83" s="15">
        <v>8.4</v>
      </c>
      <c r="G83" s="15" t="s">
        <v>332</v>
      </c>
      <c r="H83" s="19">
        <v>40</v>
      </c>
      <c r="I83" s="19">
        <v>1150.9</v>
      </c>
      <c r="J83" s="32">
        <f t="shared" si="4"/>
        <v>210.95997</v>
      </c>
      <c r="K83" s="19" t="s">
        <v>333</v>
      </c>
      <c r="L83" s="33">
        <v>32.125</v>
      </c>
      <c r="M83" s="34">
        <v>1069.855625</v>
      </c>
      <c r="N83" s="34">
        <f t="shared" si="5"/>
        <v>378.1939634375</v>
      </c>
      <c r="O83" s="35" t="s">
        <v>304</v>
      </c>
      <c r="P83" s="38">
        <f t="shared" si="6"/>
        <v>0.245136186770428</v>
      </c>
      <c r="Q83" s="38">
        <f t="shared" si="7"/>
        <v>0.0757526278370506</v>
      </c>
      <c r="R83" s="38">
        <f>(K:K-O:O)</f>
        <v>-0.1702</v>
      </c>
      <c r="S83" s="42"/>
    </row>
    <row r="84" s="2" customFormat="1" ht="18" customHeight="1" spans="1:19">
      <c r="A84" s="15">
        <v>83</v>
      </c>
      <c r="B84" s="15">
        <v>118074</v>
      </c>
      <c r="C84" s="52" t="s">
        <v>226</v>
      </c>
      <c r="D84" s="15" t="s">
        <v>227</v>
      </c>
      <c r="E84" s="17" t="s">
        <v>31</v>
      </c>
      <c r="F84" s="15">
        <v>8.29</v>
      </c>
      <c r="G84" s="15" t="s">
        <v>228</v>
      </c>
      <c r="H84" s="19">
        <v>77</v>
      </c>
      <c r="I84" s="19">
        <v>3758.21</v>
      </c>
      <c r="J84" s="32">
        <f t="shared" si="4"/>
        <v>1191.35257</v>
      </c>
      <c r="K84" s="19" t="s">
        <v>254</v>
      </c>
      <c r="L84" s="33">
        <v>61.875</v>
      </c>
      <c r="M84" s="34">
        <v>2737.084375</v>
      </c>
      <c r="N84" s="34">
        <f t="shared" si="5"/>
        <v>873.9510409375</v>
      </c>
      <c r="O84" s="35" t="s">
        <v>230</v>
      </c>
      <c r="P84" s="38">
        <f t="shared" si="6"/>
        <v>0.244444444444444</v>
      </c>
      <c r="Q84" s="38">
        <f t="shared" si="7"/>
        <v>0.373070568933411</v>
      </c>
      <c r="R84" s="38">
        <f>(K:K-O:O)</f>
        <v>-0.00229999999999997</v>
      </c>
      <c r="S84" s="42"/>
    </row>
    <row r="85" s="2" customFormat="1" ht="18" customHeight="1" spans="1:19">
      <c r="A85" s="15">
        <v>84</v>
      </c>
      <c r="B85" s="15">
        <v>119263</v>
      </c>
      <c r="C85" s="52" t="s">
        <v>320</v>
      </c>
      <c r="D85" s="15" t="s">
        <v>312</v>
      </c>
      <c r="E85" s="17" t="s">
        <v>31</v>
      </c>
      <c r="F85" s="20">
        <v>8.2</v>
      </c>
      <c r="G85" s="15" t="s">
        <v>321</v>
      </c>
      <c r="H85" s="19">
        <v>52</v>
      </c>
      <c r="I85" s="19">
        <v>1059.58</v>
      </c>
      <c r="J85" s="32">
        <f t="shared" si="4"/>
        <v>217.425816</v>
      </c>
      <c r="K85" s="19" t="s">
        <v>361</v>
      </c>
      <c r="L85" s="33">
        <v>42.1875</v>
      </c>
      <c r="M85" s="34">
        <v>1404.671875</v>
      </c>
      <c r="N85" s="34">
        <f t="shared" si="5"/>
        <v>389.5155109375</v>
      </c>
      <c r="O85" s="35" t="s">
        <v>323</v>
      </c>
      <c r="P85" s="38">
        <f t="shared" si="6"/>
        <v>0.232592592592593</v>
      </c>
      <c r="Q85" s="38">
        <f t="shared" si="7"/>
        <v>-0.245674367901756</v>
      </c>
      <c r="R85" s="38">
        <f>(K:K-O:O)</f>
        <v>-0.0721</v>
      </c>
      <c r="S85" s="42"/>
    </row>
    <row r="86" s="2" customFormat="1" ht="18" customHeight="1" spans="1:19">
      <c r="A86" s="15">
        <v>85</v>
      </c>
      <c r="B86" s="21">
        <v>117491</v>
      </c>
      <c r="C86" s="51" t="s">
        <v>19</v>
      </c>
      <c r="D86" s="21" t="s">
        <v>20</v>
      </c>
      <c r="E86" s="17" t="s">
        <v>21</v>
      </c>
      <c r="F86" s="24">
        <v>8.3</v>
      </c>
      <c r="G86" s="23" t="s">
        <v>22</v>
      </c>
      <c r="H86" s="19">
        <v>93</v>
      </c>
      <c r="I86" s="19">
        <v>11641.25</v>
      </c>
      <c r="J86" s="32">
        <f t="shared" si="4"/>
        <v>1537.809125</v>
      </c>
      <c r="K86" s="19" t="s">
        <v>53</v>
      </c>
      <c r="L86" s="33">
        <v>75.875</v>
      </c>
      <c r="M86" s="34">
        <v>7542.1925</v>
      </c>
      <c r="N86" s="34">
        <f t="shared" si="5"/>
        <v>1636.6557725</v>
      </c>
      <c r="O86" s="35" t="s">
        <v>24</v>
      </c>
      <c r="P86" s="36">
        <f t="shared" si="6"/>
        <v>0.225700164744646</v>
      </c>
      <c r="Q86" s="36">
        <f t="shared" si="7"/>
        <v>0.543483542749671</v>
      </c>
      <c r="R86" s="38">
        <f>(K:K-O:O)</f>
        <v>-0.0849</v>
      </c>
      <c r="S86" s="42">
        <v>0</v>
      </c>
    </row>
    <row r="87" s="2" customFormat="1" ht="18" customHeight="1" spans="1:19">
      <c r="A87" s="15">
        <v>86</v>
      </c>
      <c r="B87" s="21">
        <v>116773</v>
      </c>
      <c r="C87" s="51" t="s">
        <v>58</v>
      </c>
      <c r="D87" s="21" t="s">
        <v>20</v>
      </c>
      <c r="E87" s="17" t="s">
        <v>31</v>
      </c>
      <c r="F87" s="18">
        <v>8.2</v>
      </c>
      <c r="G87" s="23" t="s">
        <v>27</v>
      </c>
      <c r="H87" s="19">
        <v>91</v>
      </c>
      <c r="I87" s="19">
        <v>3877.67</v>
      </c>
      <c r="J87" s="32">
        <f t="shared" si="4"/>
        <v>1149.341388</v>
      </c>
      <c r="K87" s="19" t="s">
        <v>59</v>
      </c>
      <c r="L87" s="33">
        <v>74.25</v>
      </c>
      <c r="M87" s="34">
        <v>2652.425</v>
      </c>
      <c r="N87" s="34">
        <f t="shared" si="5"/>
        <v>844.7973625</v>
      </c>
      <c r="O87" s="35" t="s">
        <v>60</v>
      </c>
      <c r="P87" s="36">
        <f t="shared" si="6"/>
        <v>0.225589225589226</v>
      </c>
      <c r="Q87" s="36">
        <f t="shared" si="7"/>
        <v>0.461933890684939</v>
      </c>
      <c r="R87" s="38">
        <f>(K:K-O:O)</f>
        <v>-0.0221</v>
      </c>
      <c r="S87" s="42">
        <f>(J87-N87)*0.1</f>
        <v>30.45440255</v>
      </c>
    </row>
    <row r="88" s="2" customFormat="1" ht="18" customHeight="1" spans="1:19">
      <c r="A88" s="15">
        <v>87</v>
      </c>
      <c r="B88" s="21">
        <v>339</v>
      </c>
      <c r="C88" s="51" t="s">
        <v>39</v>
      </c>
      <c r="D88" s="21" t="s">
        <v>20</v>
      </c>
      <c r="E88" s="17" t="s">
        <v>31</v>
      </c>
      <c r="F88" s="23">
        <v>8.4</v>
      </c>
      <c r="G88" s="23" t="s">
        <v>27</v>
      </c>
      <c r="H88" s="19">
        <v>71</v>
      </c>
      <c r="I88" s="19">
        <v>4106.58</v>
      </c>
      <c r="J88" s="32">
        <f t="shared" si="4"/>
        <v>1121.917656</v>
      </c>
      <c r="K88" s="19" t="s">
        <v>40</v>
      </c>
      <c r="L88" s="33">
        <v>58.3125</v>
      </c>
      <c r="M88" s="34">
        <v>3917.91</v>
      </c>
      <c r="N88" s="34">
        <f t="shared" si="5"/>
        <v>1159.70136</v>
      </c>
      <c r="O88" s="35" t="s">
        <v>41</v>
      </c>
      <c r="P88" s="38">
        <f t="shared" si="6"/>
        <v>0.217577706323687</v>
      </c>
      <c r="Q88" s="38">
        <f t="shared" si="7"/>
        <v>0.0481557769320888</v>
      </c>
      <c r="R88" s="38">
        <f>(K:K-O:O)</f>
        <v>-0.0228</v>
      </c>
      <c r="S88" s="42"/>
    </row>
    <row r="89" s="2" customFormat="1" ht="18" customHeight="1" spans="1:19">
      <c r="A89" s="15">
        <v>88</v>
      </c>
      <c r="B89" s="21">
        <v>339</v>
      </c>
      <c r="C89" s="51" t="s">
        <v>39</v>
      </c>
      <c r="D89" s="21" t="s">
        <v>20</v>
      </c>
      <c r="E89" s="17" t="s">
        <v>31</v>
      </c>
      <c r="F89" s="23">
        <v>8.11</v>
      </c>
      <c r="G89" s="23" t="s">
        <v>27</v>
      </c>
      <c r="H89" s="19">
        <v>71</v>
      </c>
      <c r="I89" s="19">
        <v>2951.65</v>
      </c>
      <c r="J89" s="32">
        <f t="shared" si="4"/>
        <v>781.00659</v>
      </c>
      <c r="K89" s="19" t="s">
        <v>79</v>
      </c>
      <c r="L89" s="33">
        <v>58.3125</v>
      </c>
      <c r="M89" s="34">
        <v>3917.91</v>
      </c>
      <c r="N89" s="34">
        <f t="shared" si="5"/>
        <v>1159.70136</v>
      </c>
      <c r="O89" s="35" t="s">
        <v>41</v>
      </c>
      <c r="P89" s="38">
        <f t="shared" si="6"/>
        <v>0.217577706323687</v>
      </c>
      <c r="Q89" s="38">
        <f t="shared" si="7"/>
        <v>-0.246626390090635</v>
      </c>
      <c r="R89" s="38">
        <f>(K:K-O:O)</f>
        <v>-0.0314</v>
      </c>
      <c r="S89" s="42"/>
    </row>
    <row r="90" s="2" customFormat="1" ht="18" customHeight="1" spans="1:19">
      <c r="A90" s="15">
        <v>89</v>
      </c>
      <c r="B90" s="15">
        <v>391</v>
      </c>
      <c r="C90" s="52" t="s">
        <v>198</v>
      </c>
      <c r="D90" s="15" t="s">
        <v>181</v>
      </c>
      <c r="E90" s="17" t="s">
        <v>31</v>
      </c>
      <c r="F90" s="23">
        <v>8.11</v>
      </c>
      <c r="G90" s="15" t="s">
        <v>27</v>
      </c>
      <c r="H90" s="19">
        <v>78</v>
      </c>
      <c r="I90" s="19">
        <v>3913.8</v>
      </c>
      <c r="J90" s="32">
        <f t="shared" si="4"/>
        <v>1288.42296</v>
      </c>
      <c r="K90" s="19" t="s">
        <v>200</v>
      </c>
      <c r="L90" s="33">
        <v>64.0625</v>
      </c>
      <c r="M90" s="34">
        <v>4341.626875</v>
      </c>
      <c r="N90" s="34">
        <f t="shared" si="5"/>
        <v>1594.2453885</v>
      </c>
      <c r="O90" s="35" t="s">
        <v>199</v>
      </c>
      <c r="P90" s="38">
        <f t="shared" si="6"/>
        <v>0.217560975609756</v>
      </c>
      <c r="Q90" s="38">
        <f t="shared" si="7"/>
        <v>-0.0985406824026074</v>
      </c>
      <c r="R90" s="38">
        <f>(K:K-O:O)</f>
        <v>-0.038</v>
      </c>
      <c r="S90" s="42"/>
    </row>
    <row r="91" s="2" customFormat="1" ht="18" customHeight="1" spans="1:19">
      <c r="A91" s="15">
        <v>90</v>
      </c>
      <c r="B91" s="15">
        <v>308</v>
      </c>
      <c r="C91" s="52" t="s">
        <v>203</v>
      </c>
      <c r="D91" s="15" t="s">
        <v>181</v>
      </c>
      <c r="E91" s="17" t="s">
        <v>31</v>
      </c>
      <c r="F91" s="23">
        <v>8.11</v>
      </c>
      <c r="G91" s="15" t="s">
        <v>204</v>
      </c>
      <c r="H91" s="19">
        <v>83</v>
      </c>
      <c r="I91" s="19">
        <v>3961.57</v>
      </c>
      <c r="J91" s="32">
        <f t="shared" si="4"/>
        <v>1050.608364</v>
      </c>
      <c r="K91" s="19" t="s">
        <v>207</v>
      </c>
      <c r="L91" s="33">
        <v>68.375</v>
      </c>
      <c r="M91" s="34">
        <v>3795.24625</v>
      </c>
      <c r="N91" s="34">
        <f t="shared" si="5"/>
        <v>1350.728140375</v>
      </c>
      <c r="O91" s="35" t="s">
        <v>206</v>
      </c>
      <c r="P91" s="38">
        <f t="shared" si="6"/>
        <v>0.213893967093236</v>
      </c>
      <c r="Q91" s="38">
        <f t="shared" si="7"/>
        <v>0.0438242314316232</v>
      </c>
      <c r="R91" s="38">
        <f>(K:K-O:O)</f>
        <v>-0.0907000000000001</v>
      </c>
      <c r="S91" s="42"/>
    </row>
    <row r="92" s="2" customFormat="1" ht="18" customHeight="1" spans="1:19">
      <c r="A92" s="15">
        <v>91</v>
      </c>
      <c r="B92" s="15">
        <v>578</v>
      </c>
      <c r="C92" s="52" t="s">
        <v>354</v>
      </c>
      <c r="D92" s="15" t="s">
        <v>312</v>
      </c>
      <c r="E92" s="17" t="s">
        <v>21</v>
      </c>
      <c r="F92" s="23">
        <v>8.28</v>
      </c>
      <c r="G92" s="15" t="s">
        <v>348</v>
      </c>
      <c r="H92" s="19">
        <v>124</v>
      </c>
      <c r="I92" s="19">
        <v>6005.69</v>
      </c>
      <c r="J92" s="32">
        <f t="shared" si="4"/>
        <v>1327.858059</v>
      </c>
      <c r="K92" s="19" t="s">
        <v>368</v>
      </c>
      <c r="L92" s="33">
        <v>102.5</v>
      </c>
      <c r="M92" s="34">
        <v>6708.62625</v>
      </c>
      <c r="N92" s="34">
        <f t="shared" si="5"/>
        <v>2345.335737</v>
      </c>
      <c r="O92" s="35" t="s">
        <v>355</v>
      </c>
      <c r="P92" s="38">
        <f t="shared" si="6"/>
        <v>0.209756097560976</v>
      </c>
      <c r="Q92" s="38">
        <f t="shared" si="7"/>
        <v>-0.104780952732312</v>
      </c>
      <c r="R92" s="38">
        <f>(K:K-O:O)</f>
        <v>-0.1285</v>
      </c>
      <c r="S92" s="42"/>
    </row>
    <row r="93" s="2" customFormat="1" ht="18" customHeight="1" spans="1:19">
      <c r="A93" s="15">
        <v>92</v>
      </c>
      <c r="B93" s="15">
        <v>740</v>
      </c>
      <c r="C93" s="52" t="s">
        <v>305</v>
      </c>
      <c r="D93" s="15" t="s">
        <v>227</v>
      </c>
      <c r="E93" s="17" t="s">
        <v>31</v>
      </c>
      <c r="F93" s="23">
        <v>8.7</v>
      </c>
      <c r="G93" s="15" t="s">
        <v>306</v>
      </c>
      <c r="H93" s="19">
        <v>73</v>
      </c>
      <c r="I93" s="19">
        <v>4214.43</v>
      </c>
      <c r="J93" s="32">
        <f t="shared" si="4"/>
        <v>1711.901466</v>
      </c>
      <c r="K93" s="19" t="s">
        <v>307</v>
      </c>
      <c r="L93" s="33">
        <v>60.375</v>
      </c>
      <c r="M93" s="34">
        <v>3508.559375</v>
      </c>
      <c r="N93" s="34">
        <f t="shared" si="5"/>
        <v>1258.5202478125</v>
      </c>
      <c r="O93" s="35" t="s">
        <v>308</v>
      </c>
      <c r="P93" s="38">
        <f t="shared" si="6"/>
        <v>0.209109730848861</v>
      </c>
      <c r="Q93" s="38">
        <f t="shared" si="7"/>
        <v>0.201185315554194</v>
      </c>
      <c r="R93" s="38">
        <f>(K:K-O:O)</f>
        <v>0.0475</v>
      </c>
      <c r="S93" s="42"/>
    </row>
    <row r="94" s="2" customFormat="1" ht="18" customHeight="1" spans="1:19">
      <c r="A94" s="15">
        <v>93</v>
      </c>
      <c r="B94" s="15">
        <v>119263</v>
      </c>
      <c r="C94" s="52" t="s">
        <v>320</v>
      </c>
      <c r="D94" s="15" t="s">
        <v>312</v>
      </c>
      <c r="E94" s="17" t="s">
        <v>31</v>
      </c>
      <c r="F94" s="18">
        <v>8.9</v>
      </c>
      <c r="G94" s="15" t="s">
        <v>321</v>
      </c>
      <c r="H94" s="19">
        <v>51</v>
      </c>
      <c r="I94" s="19">
        <v>1412.23</v>
      </c>
      <c r="J94" s="32">
        <f t="shared" si="4"/>
        <v>407.569578</v>
      </c>
      <c r="K94" s="19" t="s">
        <v>356</v>
      </c>
      <c r="L94" s="33">
        <v>42.1875</v>
      </c>
      <c r="M94" s="34">
        <v>1404.671875</v>
      </c>
      <c r="N94" s="34">
        <f t="shared" si="5"/>
        <v>389.5155109375</v>
      </c>
      <c r="O94" s="35" t="s">
        <v>323</v>
      </c>
      <c r="P94" s="38">
        <f t="shared" si="6"/>
        <v>0.208888888888889</v>
      </c>
      <c r="Q94" s="38">
        <f t="shared" si="7"/>
        <v>0.00538070501340394</v>
      </c>
      <c r="R94" s="38">
        <f>(K:K-O:O)</f>
        <v>0.0113</v>
      </c>
      <c r="S94" s="42"/>
    </row>
    <row r="95" s="2" customFormat="1" ht="18" customHeight="1" spans="1:19">
      <c r="A95" s="15">
        <v>94</v>
      </c>
      <c r="B95" s="15">
        <v>119263</v>
      </c>
      <c r="C95" s="52" t="s">
        <v>320</v>
      </c>
      <c r="D95" s="15" t="s">
        <v>312</v>
      </c>
      <c r="E95" s="17" t="s">
        <v>31</v>
      </c>
      <c r="F95" s="18">
        <v>8.16</v>
      </c>
      <c r="G95" s="15" t="s">
        <v>321</v>
      </c>
      <c r="H95" s="19">
        <v>51</v>
      </c>
      <c r="I95" s="19">
        <v>987.92</v>
      </c>
      <c r="J95" s="32">
        <f t="shared" si="4"/>
        <v>240.55852</v>
      </c>
      <c r="K95" s="19" t="s">
        <v>357</v>
      </c>
      <c r="L95" s="33">
        <v>42.1875</v>
      </c>
      <c r="M95" s="34">
        <v>1404.671875</v>
      </c>
      <c r="N95" s="34">
        <f t="shared" si="5"/>
        <v>389.5155109375</v>
      </c>
      <c r="O95" s="35" t="s">
        <v>323</v>
      </c>
      <c r="P95" s="38">
        <f t="shared" si="6"/>
        <v>0.208888888888889</v>
      </c>
      <c r="Q95" s="38">
        <f t="shared" si="7"/>
        <v>-0.296689840821366</v>
      </c>
      <c r="R95" s="38">
        <f>(K:K-O:O)</f>
        <v>-0.0338</v>
      </c>
      <c r="S95" s="42"/>
    </row>
    <row r="96" s="2" customFormat="1" ht="18" customHeight="1" spans="1:19">
      <c r="A96" s="15">
        <v>95</v>
      </c>
      <c r="B96" s="15">
        <v>106568</v>
      </c>
      <c r="C96" s="52" t="s">
        <v>283</v>
      </c>
      <c r="D96" s="15" t="s">
        <v>227</v>
      </c>
      <c r="E96" s="17" t="s">
        <v>31</v>
      </c>
      <c r="F96" s="23">
        <v>8.12</v>
      </c>
      <c r="G96" s="15" t="s">
        <v>240</v>
      </c>
      <c r="H96" s="19">
        <v>52</v>
      </c>
      <c r="I96" s="19">
        <v>1797.15</v>
      </c>
      <c r="J96" s="32">
        <f t="shared" si="4"/>
        <v>710.59311</v>
      </c>
      <c r="K96" s="19" t="s">
        <v>286</v>
      </c>
      <c r="L96" s="33">
        <v>43.0625</v>
      </c>
      <c r="M96" s="34">
        <v>2020.463125</v>
      </c>
      <c r="N96" s="34">
        <f t="shared" si="5"/>
        <v>767.1698485625</v>
      </c>
      <c r="O96" s="35" t="s">
        <v>285</v>
      </c>
      <c r="P96" s="38">
        <f t="shared" si="6"/>
        <v>0.207547169811321</v>
      </c>
      <c r="Q96" s="38">
        <f t="shared" si="7"/>
        <v>-0.110525711772146</v>
      </c>
      <c r="R96" s="38">
        <f>(K:K-O:O)</f>
        <v>0.0157</v>
      </c>
      <c r="S96" s="42"/>
    </row>
    <row r="97" s="2" customFormat="1" ht="18" customHeight="1" spans="1:19">
      <c r="A97" s="15">
        <v>96</v>
      </c>
      <c r="B97" s="15">
        <v>117184</v>
      </c>
      <c r="C97" s="52" t="s">
        <v>186</v>
      </c>
      <c r="D97" s="15" t="s">
        <v>181</v>
      </c>
      <c r="E97" s="17" t="s">
        <v>26</v>
      </c>
      <c r="F97" s="18">
        <v>8.2</v>
      </c>
      <c r="G97" s="15" t="s">
        <v>187</v>
      </c>
      <c r="H97" s="19">
        <v>138</v>
      </c>
      <c r="I97" s="19">
        <v>7382.45</v>
      </c>
      <c r="J97" s="32">
        <f t="shared" si="4"/>
        <v>2961.83894</v>
      </c>
      <c r="K97" s="19" t="s">
        <v>188</v>
      </c>
      <c r="L97" s="33">
        <v>114.5</v>
      </c>
      <c r="M97" s="34">
        <v>5381.84375</v>
      </c>
      <c r="N97" s="34">
        <f t="shared" si="5"/>
        <v>2061.784340625</v>
      </c>
      <c r="O97" s="35" t="s">
        <v>189</v>
      </c>
      <c r="P97" s="38">
        <f t="shared" si="6"/>
        <v>0.205240174672489</v>
      </c>
      <c r="Q97" s="38">
        <f t="shared" si="7"/>
        <v>0.371732503382321</v>
      </c>
      <c r="R97" s="38">
        <f>(K:K-O:O)</f>
        <v>0.0181</v>
      </c>
      <c r="S97" s="15"/>
    </row>
    <row r="98" s="2" customFormat="1" ht="18" customHeight="1" spans="1:19">
      <c r="A98" s="15">
        <v>97</v>
      </c>
      <c r="B98" s="15">
        <v>115971</v>
      </c>
      <c r="C98" s="52" t="s">
        <v>219</v>
      </c>
      <c r="D98" s="15" t="s">
        <v>181</v>
      </c>
      <c r="E98" s="17" t="s">
        <v>31</v>
      </c>
      <c r="F98" s="23">
        <v>8.26</v>
      </c>
      <c r="G98" s="15" t="s">
        <v>220</v>
      </c>
      <c r="H98" s="19">
        <v>66</v>
      </c>
      <c r="I98" s="19">
        <v>3598.57</v>
      </c>
      <c r="J98" s="32">
        <f t="shared" si="4"/>
        <v>1273.174066</v>
      </c>
      <c r="K98" s="19" t="s">
        <v>278</v>
      </c>
      <c r="L98" s="33">
        <v>54.8125</v>
      </c>
      <c r="M98" s="34">
        <v>2921.599375</v>
      </c>
      <c r="N98" s="34">
        <f t="shared" si="5"/>
        <v>896.0545283125</v>
      </c>
      <c r="O98" s="35" t="s">
        <v>222</v>
      </c>
      <c r="P98" s="38">
        <f t="shared" si="6"/>
        <v>0.204104903078677</v>
      </c>
      <c r="Q98" s="38">
        <f t="shared" si="7"/>
        <v>0.231712339067707</v>
      </c>
      <c r="R98" s="38">
        <f>(K:K-O:O)</f>
        <v>0.0471</v>
      </c>
      <c r="S98" s="42"/>
    </row>
    <row r="99" s="2" customFormat="1" ht="18" customHeight="1" spans="1:19">
      <c r="A99" s="15">
        <v>98</v>
      </c>
      <c r="B99" s="21">
        <v>114286</v>
      </c>
      <c r="C99" s="51" t="s">
        <v>34</v>
      </c>
      <c r="D99" s="21" t="s">
        <v>20</v>
      </c>
      <c r="E99" s="17" t="s">
        <v>31</v>
      </c>
      <c r="F99" s="23">
        <v>8.27</v>
      </c>
      <c r="G99" s="23" t="s">
        <v>27</v>
      </c>
      <c r="H99" s="19">
        <v>84</v>
      </c>
      <c r="I99" s="19">
        <v>3327.72</v>
      </c>
      <c r="J99" s="32">
        <f t="shared" si="4"/>
        <v>837.919896</v>
      </c>
      <c r="K99" s="19" t="s">
        <v>46</v>
      </c>
      <c r="L99" s="33">
        <v>69.875</v>
      </c>
      <c r="M99" s="34">
        <v>4231.000625</v>
      </c>
      <c r="N99" s="34">
        <f t="shared" si="5"/>
        <v>1093.7136615625</v>
      </c>
      <c r="O99" s="35" t="s">
        <v>36</v>
      </c>
      <c r="P99" s="38">
        <f t="shared" si="6"/>
        <v>0.202146690518784</v>
      </c>
      <c r="Q99" s="38">
        <f t="shared" si="7"/>
        <v>-0.213491016678826</v>
      </c>
      <c r="R99" s="38">
        <f>(K:K-O:O)</f>
        <v>-0.00669999999999998</v>
      </c>
      <c r="S99" s="42"/>
    </row>
    <row r="100" s="2" customFormat="1" ht="18" customHeight="1" spans="1:19">
      <c r="A100" s="15">
        <v>99</v>
      </c>
      <c r="B100" s="21">
        <v>111219</v>
      </c>
      <c r="C100" s="51" t="s">
        <v>25</v>
      </c>
      <c r="D100" s="21" t="s">
        <v>20</v>
      </c>
      <c r="E100" s="17" t="s">
        <v>26</v>
      </c>
      <c r="F100" s="23">
        <v>8.4</v>
      </c>
      <c r="G100" s="23" t="s">
        <v>27</v>
      </c>
      <c r="H100" s="19">
        <v>117</v>
      </c>
      <c r="I100" s="19">
        <v>7705.13</v>
      </c>
      <c r="J100" s="32">
        <f t="shared" si="4"/>
        <v>2834.717327</v>
      </c>
      <c r="K100" s="19" t="s">
        <v>28</v>
      </c>
      <c r="L100" s="33">
        <v>97.6875</v>
      </c>
      <c r="M100" s="34">
        <v>5340.569375</v>
      </c>
      <c r="N100" s="34">
        <f t="shared" si="5"/>
        <v>1821.134156875</v>
      </c>
      <c r="O100" s="35" t="s">
        <v>29</v>
      </c>
      <c r="P100" s="36">
        <f t="shared" si="6"/>
        <v>0.197696737044146</v>
      </c>
      <c r="Q100" s="36">
        <f t="shared" si="7"/>
        <v>0.442754406687208</v>
      </c>
      <c r="R100" s="38">
        <f>(K:K-O:O)</f>
        <v>0.0269</v>
      </c>
      <c r="S100" s="42">
        <f>(J100-N100)*0.1</f>
        <v>101.3583170125</v>
      </c>
    </row>
    <row r="101" s="2" customFormat="1" ht="18" customHeight="1" spans="1:19">
      <c r="A101" s="15">
        <v>100</v>
      </c>
      <c r="B101" s="21">
        <v>117923</v>
      </c>
      <c r="C101" s="51" t="s">
        <v>117</v>
      </c>
      <c r="D101" s="21" t="s">
        <v>76</v>
      </c>
      <c r="E101" s="17" t="s">
        <v>31</v>
      </c>
      <c r="F101" s="23">
        <v>8.18</v>
      </c>
      <c r="G101" s="23" t="s">
        <v>118</v>
      </c>
      <c r="H101" s="19">
        <v>43</v>
      </c>
      <c r="I101" s="19">
        <v>2439.55</v>
      </c>
      <c r="J101" s="32">
        <f t="shared" si="4"/>
        <v>524.99116</v>
      </c>
      <c r="K101" s="19" t="s">
        <v>122</v>
      </c>
      <c r="L101" s="33">
        <v>36.25</v>
      </c>
      <c r="M101" s="34">
        <v>1585.24</v>
      </c>
      <c r="N101" s="34">
        <f t="shared" si="5"/>
        <v>508.703516</v>
      </c>
      <c r="O101" s="35" t="s">
        <v>120</v>
      </c>
      <c r="P101" s="36">
        <f t="shared" si="6"/>
        <v>0.186206896551724</v>
      </c>
      <c r="Q101" s="36">
        <f t="shared" si="7"/>
        <v>0.538915243117761</v>
      </c>
      <c r="R101" s="38">
        <f>(K:K-O:O)</f>
        <v>-0.1057</v>
      </c>
      <c r="S101" s="42">
        <f>(J101-N101)*0.1</f>
        <v>1.6287644</v>
      </c>
    </row>
    <row r="102" s="2" customFormat="1" ht="18" customHeight="1" spans="1:19">
      <c r="A102" s="15">
        <v>101</v>
      </c>
      <c r="B102" s="21">
        <v>117923</v>
      </c>
      <c r="C102" s="51" t="s">
        <v>117</v>
      </c>
      <c r="D102" s="21" t="s">
        <v>76</v>
      </c>
      <c r="E102" s="17" t="s">
        <v>31</v>
      </c>
      <c r="F102" s="23">
        <v>8.6</v>
      </c>
      <c r="G102" s="23" t="s">
        <v>118</v>
      </c>
      <c r="H102" s="19">
        <v>43</v>
      </c>
      <c r="I102" s="19">
        <v>1403.31</v>
      </c>
      <c r="J102" s="32">
        <f t="shared" si="4"/>
        <v>373.701453</v>
      </c>
      <c r="K102" s="19" t="s">
        <v>124</v>
      </c>
      <c r="L102" s="33">
        <v>36.25</v>
      </c>
      <c r="M102" s="34">
        <v>1585.24</v>
      </c>
      <c r="N102" s="34">
        <f t="shared" si="5"/>
        <v>508.703516</v>
      </c>
      <c r="O102" s="35" t="s">
        <v>120</v>
      </c>
      <c r="P102" s="38">
        <f t="shared" si="6"/>
        <v>0.186206896551724</v>
      </c>
      <c r="Q102" s="38">
        <f t="shared" si="7"/>
        <v>-0.114764956725796</v>
      </c>
      <c r="R102" s="38">
        <f>(K:K-O:O)</f>
        <v>-0.0546</v>
      </c>
      <c r="S102" s="42"/>
    </row>
    <row r="103" s="2" customFormat="1" ht="18" customHeight="1" spans="1:19">
      <c r="A103" s="15">
        <v>102</v>
      </c>
      <c r="B103" s="15">
        <v>115971</v>
      </c>
      <c r="C103" s="52" t="s">
        <v>219</v>
      </c>
      <c r="D103" s="15" t="s">
        <v>181</v>
      </c>
      <c r="E103" s="17" t="s">
        <v>31</v>
      </c>
      <c r="F103" s="23">
        <v>8.5</v>
      </c>
      <c r="G103" s="15" t="s">
        <v>220</v>
      </c>
      <c r="H103" s="19">
        <v>65</v>
      </c>
      <c r="I103" s="19">
        <v>2546.61</v>
      </c>
      <c r="J103" s="32">
        <f t="shared" si="4"/>
        <v>494.806323</v>
      </c>
      <c r="K103" s="19" t="s">
        <v>221</v>
      </c>
      <c r="L103" s="33">
        <v>54.8125</v>
      </c>
      <c r="M103" s="34">
        <v>2921.599375</v>
      </c>
      <c r="N103" s="34">
        <f t="shared" si="5"/>
        <v>896.0545283125</v>
      </c>
      <c r="O103" s="35" t="s">
        <v>222</v>
      </c>
      <c r="P103" s="38">
        <f t="shared" si="6"/>
        <v>0.185860889395667</v>
      </c>
      <c r="Q103" s="38">
        <f t="shared" si="7"/>
        <v>-0.128350717147863</v>
      </c>
      <c r="R103" s="38">
        <f>(K:K-O:O)</f>
        <v>-0.1124</v>
      </c>
      <c r="S103" s="42"/>
    </row>
    <row r="104" s="2" customFormat="1" ht="18" customHeight="1" spans="1:19">
      <c r="A104" s="15">
        <v>103</v>
      </c>
      <c r="B104" s="15">
        <v>585</v>
      </c>
      <c r="C104" s="52" t="s">
        <v>376</v>
      </c>
      <c r="D104" s="15" t="s">
        <v>312</v>
      </c>
      <c r="E104" s="17" t="s">
        <v>26</v>
      </c>
      <c r="F104" s="23">
        <v>8.11</v>
      </c>
      <c r="G104" s="15" t="s">
        <v>348</v>
      </c>
      <c r="H104" s="19">
        <v>153</v>
      </c>
      <c r="I104" s="19">
        <v>6239.55</v>
      </c>
      <c r="J104" s="32">
        <f t="shared" si="4"/>
        <v>2221.2798</v>
      </c>
      <c r="K104" s="19" t="s">
        <v>398</v>
      </c>
      <c r="L104" s="33">
        <v>129.6875</v>
      </c>
      <c r="M104" s="34">
        <v>8137.22125</v>
      </c>
      <c r="N104" s="34">
        <f t="shared" si="5"/>
        <v>2761.77289225</v>
      </c>
      <c r="O104" s="35" t="s">
        <v>378</v>
      </c>
      <c r="P104" s="38">
        <f t="shared" si="6"/>
        <v>0.179759036144578</v>
      </c>
      <c r="Q104" s="38">
        <f t="shared" si="7"/>
        <v>-0.233208756613322</v>
      </c>
      <c r="R104" s="38">
        <f>(K:K-O:O)</f>
        <v>0.0166000000000001</v>
      </c>
      <c r="S104" s="15"/>
    </row>
    <row r="105" s="2" customFormat="1" ht="18" customHeight="1" spans="1:19">
      <c r="A105" s="15">
        <v>104</v>
      </c>
      <c r="B105" s="21">
        <v>104533</v>
      </c>
      <c r="C105" s="51" t="s">
        <v>101</v>
      </c>
      <c r="D105" s="21" t="s">
        <v>76</v>
      </c>
      <c r="E105" s="17" t="s">
        <v>31</v>
      </c>
      <c r="F105" s="23">
        <v>8.7</v>
      </c>
      <c r="G105" s="23" t="s">
        <v>102</v>
      </c>
      <c r="H105" s="19">
        <v>74</v>
      </c>
      <c r="I105" s="19">
        <v>3538.96</v>
      </c>
      <c r="J105" s="32">
        <f t="shared" si="4"/>
        <v>1182.720432</v>
      </c>
      <c r="K105" s="19" t="s">
        <v>103</v>
      </c>
      <c r="L105" s="33">
        <v>62.75</v>
      </c>
      <c r="M105" s="34">
        <v>3739.01375</v>
      </c>
      <c r="N105" s="34">
        <f t="shared" si="5"/>
        <v>1186.76296425</v>
      </c>
      <c r="O105" s="35" t="s">
        <v>104</v>
      </c>
      <c r="P105" s="38">
        <f t="shared" si="6"/>
        <v>0.179282868525896</v>
      </c>
      <c r="Q105" s="38">
        <f t="shared" si="7"/>
        <v>-0.053504416773006</v>
      </c>
      <c r="R105" s="38">
        <f>(K:K-O:O)</f>
        <v>0.0168</v>
      </c>
      <c r="S105" s="42"/>
    </row>
    <row r="106" s="2" customFormat="1" ht="18" customHeight="1" spans="1:19">
      <c r="A106" s="15">
        <v>105</v>
      </c>
      <c r="B106" s="15">
        <v>118758</v>
      </c>
      <c r="C106" s="52" t="s">
        <v>239</v>
      </c>
      <c r="D106" s="15" t="s">
        <v>227</v>
      </c>
      <c r="E106" s="17" t="s">
        <v>31</v>
      </c>
      <c r="F106" s="18">
        <v>8.16</v>
      </c>
      <c r="G106" s="15" t="s">
        <v>240</v>
      </c>
      <c r="H106" s="19">
        <v>33</v>
      </c>
      <c r="I106" s="19">
        <v>977.13</v>
      </c>
      <c r="J106" s="32">
        <f t="shared" si="4"/>
        <v>312.095322</v>
      </c>
      <c r="K106" s="19" t="s">
        <v>315</v>
      </c>
      <c r="L106" s="33">
        <v>28</v>
      </c>
      <c r="M106" s="34">
        <v>1118.826875</v>
      </c>
      <c r="N106" s="34">
        <f t="shared" si="5"/>
        <v>345.3818563125</v>
      </c>
      <c r="O106" s="35" t="s">
        <v>242</v>
      </c>
      <c r="P106" s="38">
        <f t="shared" si="6"/>
        <v>0.178571428571429</v>
      </c>
      <c r="Q106" s="38">
        <f t="shared" si="7"/>
        <v>-0.126647721972177</v>
      </c>
      <c r="R106" s="38">
        <f>(K:K-O:O)</f>
        <v>0.0107</v>
      </c>
      <c r="S106" s="42"/>
    </row>
    <row r="107" s="2" customFormat="1" ht="18" customHeight="1" spans="1:19">
      <c r="A107" s="15">
        <v>106</v>
      </c>
      <c r="B107" s="15">
        <v>747</v>
      </c>
      <c r="C107" s="52" t="s">
        <v>193</v>
      </c>
      <c r="D107" s="15" t="s">
        <v>181</v>
      </c>
      <c r="E107" s="17" t="s">
        <v>26</v>
      </c>
      <c r="F107" s="23">
        <v>8.4</v>
      </c>
      <c r="G107" s="15" t="s">
        <v>182</v>
      </c>
      <c r="H107" s="19">
        <v>63</v>
      </c>
      <c r="I107" s="19">
        <v>6079.72</v>
      </c>
      <c r="J107" s="32">
        <f t="shared" si="4"/>
        <v>1108.940928</v>
      </c>
      <c r="K107" s="19" t="s">
        <v>194</v>
      </c>
      <c r="L107" s="33">
        <v>53.5</v>
      </c>
      <c r="M107" s="34">
        <v>4800.27</v>
      </c>
      <c r="N107" s="34">
        <f t="shared" si="5"/>
        <v>1011.416889</v>
      </c>
      <c r="O107" s="35" t="s">
        <v>195</v>
      </c>
      <c r="P107" s="38">
        <f t="shared" si="6"/>
        <v>0.177570093457944</v>
      </c>
      <c r="Q107" s="38">
        <f t="shared" si="7"/>
        <v>0.266537090621986</v>
      </c>
      <c r="R107" s="38">
        <f>(K:K-O:O)</f>
        <v>-0.0283</v>
      </c>
      <c r="S107" s="15"/>
    </row>
    <row r="108" s="2" customFormat="1" ht="18" customHeight="1" spans="1:19">
      <c r="A108" s="15">
        <v>107</v>
      </c>
      <c r="B108" s="21">
        <v>117491</v>
      </c>
      <c r="C108" s="51" t="s">
        <v>19</v>
      </c>
      <c r="D108" s="21" t="s">
        <v>20</v>
      </c>
      <c r="E108" s="17" t="s">
        <v>21</v>
      </c>
      <c r="F108" s="18">
        <v>8.9</v>
      </c>
      <c r="G108" s="23" t="s">
        <v>22</v>
      </c>
      <c r="H108" s="19">
        <v>89</v>
      </c>
      <c r="I108" s="19">
        <v>13324.36</v>
      </c>
      <c r="J108" s="32">
        <f t="shared" si="4"/>
        <v>2162.543628</v>
      </c>
      <c r="K108" s="19" t="s">
        <v>50</v>
      </c>
      <c r="L108" s="33">
        <v>75.875</v>
      </c>
      <c r="M108" s="34">
        <v>7542.1925</v>
      </c>
      <c r="N108" s="34">
        <f t="shared" si="5"/>
        <v>1636.6557725</v>
      </c>
      <c r="O108" s="35" t="s">
        <v>24</v>
      </c>
      <c r="P108" s="36">
        <f t="shared" si="6"/>
        <v>0.172981878088962</v>
      </c>
      <c r="Q108" s="36">
        <f t="shared" si="7"/>
        <v>0.766642789878407</v>
      </c>
      <c r="R108" s="38">
        <f>(K:K-O:O)</f>
        <v>-0.0547</v>
      </c>
      <c r="S108" s="42">
        <f>(J108-N108)*0.3</f>
        <v>157.76635665</v>
      </c>
    </row>
    <row r="109" s="2" customFormat="1" ht="18" customHeight="1" spans="1:20">
      <c r="A109" s="15">
        <v>108</v>
      </c>
      <c r="B109" s="21">
        <v>117491</v>
      </c>
      <c r="C109" s="51" t="s">
        <v>19</v>
      </c>
      <c r="D109" s="21" t="s">
        <v>20</v>
      </c>
      <c r="E109" s="17" t="s">
        <v>21</v>
      </c>
      <c r="F109" s="18">
        <v>8.14</v>
      </c>
      <c r="G109" s="23" t="s">
        <v>22</v>
      </c>
      <c r="H109" s="19">
        <v>89</v>
      </c>
      <c r="I109" s="19">
        <v>13758.01</v>
      </c>
      <c r="J109" s="32">
        <f t="shared" si="4"/>
        <v>2653.920129</v>
      </c>
      <c r="K109" s="19" t="s">
        <v>54</v>
      </c>
      <c r="L109" s="33">
        <v>75.875</v>
      </c>
      <c r="M109" s="34">
        <v>7542.1925</v>
      </c>
      <c r="N109" s="34">
        <f t="shared" si="5"/>
        <v>1636.6557725</v>
      </c>
      <c r="O109" s="35" t="s">
        <v>24</v>
      </c>
      <c r="P109" s="36">
        <f t="shared" si="6"/>
        <v>0.172981878088962</v>
      </c>
      <c r="Q109" s="36">
        <f t="shared" si="7"/>
        <v>0.824139333489566</v>
      </c>
      <c r="R109" s="38">
        <f>(K:K-O:O)</f>
        <v>-0.0241</v>
      </c>
      <c r="S109" s="42">
        <v>0</v>
      </c>
      <c r="T109" s="2" t="s">
        <v>55</v>
      </c>
    </row>
    <row r="110" s="2" customFormat="1" ht="18" customHeight="1" spans="1:20">
      <c r="A110" s="15">
        <v>109</v>
      </c>
      <c r="B110" s="15">
        <v>578</v>
      </c>
      <c r="C110" s="52" t="s">
        <v>354</v>
      </c>
      <c r="D110" s="15" t="s">
        <v>312</v>
      </c>
      <c r="E110" s="17" t="s">
        <v>21</v>
      </c>
      <c r="F110" s="23">
        <v>8.21</v>
      </c>
      <c r="G110" s="15" t="s">
        <v>348</v>
      </c>
      <c r="H110" s="19">
        <v>120</v>
      </c>
      <c r="I110" s="19">
        <v>9360.54</v>
      </c>
      <c r="J110" s="32">
        <f t="shared" si="4"/>
        <v>2703.323952</v>
      </c>
      <c r="K110" s="19" t="s">
        <v>367</v>
      </c>
      <c r="L110" s="33">
        <v>102.5</v>
      </c>
      <c r="M110" s="34">
        <v>6708.62625</v>
      </c>
      <c r="N110" s="34">
        <f t="shared" si="5"/>
        <v>2345.335737</v>
      </c>
      <c r="O110" s="35" t="s">
        <v>355</v>
      </c>
      <c r="P110" s="36">
        <f t="shared" si="6"/>
        <v>0.170731707317073</v>
      </c>
      <c r="Q110" s="36">
        <f t="shared" si="7"/>
        <v>0.395299074829217</v>
      </c>
      <c r="R110" s="38">
        <f>(K:K-O:O)</f>
        <v>-0.0608</v>
      </c>
      <c r="S110" s="42">
        <v>0</v>
      </c>
      <c r="T110" s="2" t="s">
        <v>92</v>
      </c>
    </row>
    <row r="111" s="2" customFormat="1" ht="18" customHeight="1" spans="1:19">
      <c r="A111" s="15">
        <v>110</v>
      </c>
      <c r="B111" s="21">
        <v>754</v>
      </c>
      <c r="C111" s="51" t="s">
        <v>135</v>
      </c>
      <c r="D111" s="21" t="s">
        <v>136</v>
      </c>
      <c r="E111" s="17" t="s">
        <v>31</v>
      </c>
      <c r="F111" s="44">
        <v>8.9</v>
      </c>
      <c r="G111" s="23" t="s">
        <v>86</v>
      </c>
      <c r="H111" s="19">
        <v>62</v>
      </c>
      <c r="I111" s="19">
        <v>3490.46</v>
      </c>
      <c r="J111" s="32">
        <f t="shared" si="4"/>
        <v>1054.11892</v>
      </c>
      <c r="K111" s="19" t="s">
        <v>259</v>
      </c>
      <c r="L111" s="33">
        <v>53.25</v>
      </c>
      <c r="M111" s="34">
        <v>5256.495625</v>
      </c>
      <c r="N111" s="34">
        <f t="shared" si="5"/>
        <v>1204.78879725</v>
      </c>
      <c r="O111" s="35" t="s">
        <v>138</v>
      </c>
      <c r="P111" s="38">
        <f t="shared" si="6"/>
        <v>0.164319248826291</v>
      </c>
      <c r="Q111" s="38">
        <f t="shared" si="7"/>
        <v>-0.335972052673401</v>
      </c>
      <c r="R111" s="38">
        <f>(K:K-O:O)</f>
        <v>0.0728</v>
      </c>
      <c r="S111" s="42"/>
    </row>
    <row r="112" s="2" customFormat="1" ht="18" customHeight="1" spans="1:19">
      <c r="A112" s="15">
        <v>111</v>
      </c>
      <c r="B112" s="15">
        <v>391</v>
      </c>
      <c r="C112" s="52" t="s">
        <v>198</v>
      </c>
      <c r="D112" s="15" t="s">
        <v>181</v>
      </c>
      <c r="E112" s="17" t="s">
        <v>31</v>
      </c>
      <c r="F112" s="23">
        <v>8.18</v>
      </c>
      <c r="G112" s="15" t="s">
        <v>27</v>
      </c>
      <c r="H112" s="19">
        <v>74</v>
      </c>
      <c r="I112" s="19">
        <v>4015.42</v>
      </c>
      <c r="J112" s="32">
        <f t="shared" si="4"/>
        <v>1408.207794</v>
      </c>
      <c r="K112" s="19" t="s">
        <v>201</v>
      </c>
      <c r="L112" s="33">
        <v>64.0625</v>
      </c>
      <c r="M112" s="34">
        <v>4341.626875</v>
      </c>
      <c r="N112" s="34">
        <f t="shared" si="5"/>
        <v>1594.2453885</v>
      </c>
      <c r="O112" s="35" t="s">
        <v>199</v>
      </c>
      <c r="P112" s="38">
        <f t="shared" si="6"/>
        <v>0.155121951219512</v>
      </c>
      <c r="Q112" s="38">
        <f t="shared" si="7"/>
        <v>-0.0751347097279058</v>
      </c>
      <c r="R112" s="38">
        <f>(K:K-O:O)</f>
        <v>-0.0165</v>
      </c>
      <c r="S112" s="42"/>
    </row>
    <row r="113" s="2" customFormat="1" ht="18" customHeight="1" spans="1:19">
      <c r="A113" s="15">
        <v>112</v>
      </c>
      <c r="B113" s="15">
        <v>105751</v>
      </c>
      <c r="C113" s="52" t="s">
        <v>263</v>
      </c>
      <c r="D113" s="15" t="s">
        <v>227</v>
      </c>
      <c r="E113" s="17" t="s">
        <v>26</v>
      </c>
      <c r="F113" s="15">
        <v>8.13</v>
      </c>
      <c r="G113" s="15" t="s">
        <v>264</v>
      </c>
      <c r="H113" s="19">
        <v>103</v>
      </c>
      <c r="I113" s="19">
        <v>5817.65</v>
      </c>
      <c r="J113" s="32">
        <f t="shared" si="4"/>
        <v>1769.72913</v>
      </c>
      <c r="K113" s="19" t="s">
        <v>393</v>
      </c>
      <c r="L113" s="33">
        <v>89.25</v>
      </c>
      <c r="M113" s="34">
        <v>5580.165</v>
      </c>
      <c r="N113" s="34">
        <f t="shared" si="5"/>
        <v>1878.283539</v>
      </c>
      <c r="O113" s="35" t="s">
        <v>266</v>
      </c>
      <c r="P113" s="38">
        <f t="shared" si="6"/>
        <v>0.15406162464986</v>
      </c>
      <c r="Q113" s="38">
        <f t="shared" si="7"/>
        <v>0.0425587773838228</v>
      </c>
      <c r="R113" s="38">
        <f>(K:K-O:O)</f>
        <v>-0.0323999999999999</v>
      </c>
      <c r="S113" s="15"/>
    </row>
    <row r="114" s="2" customFormat="1" ht="18" customHeight="1" spans="1:20">
      <c r="A114" s="15">
        <v>113</v>
      </c>
      <c r="B114" s="15">
        <v>118074</v>
      </c>
      <c r="C114" s="52" t="s">
        <v>226</v>
      </c>
      <c r="D114" s="15" t="s">
        <v>227</v>
      </c>
      <c r="E114" s="17" t="s">
        <v>31</v>
      </c>
      <c r="F114" s="23">
        <v>8.14</v>
      </c>
      <c r="G114" s="15" t="s">
        <v>228</v>
      </c>
      <c r="H114" s="19">
        <v>71</v>
      </c>
      <c r="I114" s="19">
        <v>4546.38</v>
      </c>
      <c r="J114" s="32">
        <f t="shared" si="4"/>
        <v>1121.591946</v>
      </c>
      <c r="K114" s="19" t="s">
        <v>247</v>
      </c>
      <c r="L114" s="33">
        <v>61.875</v>
      </c>
      <c r="M114" s="34">
        <v>2737.084375</v>
      </c>
      <c r="N114" s="34">
        <f t="shared" si="5"/>
        <v>873.9510409375</v>
      </c>
      <c r="O114" s="35" t="s">
        <v>230</v>
      </c>
      <c r="P114" s="36">
        <f t="shared" si="6"/>
        <v>0.147474747474747</v>
      </c>
      <c r="Q114" s="36">
        <f t="shared" si="7"/>
        <v>0.661030270577611</v>
      </c>
      <c r="R114" s="38">
        <f>(K:K-O:O)</f>
        <v>-0.0725999999999999</v>
      </c>
      <c r="S114" s="42">
        <v>0</v>
      </c>
      <c r="T114" s="2" t="s">
        <v>55</v>
      </c>
    </row>
    <row r="115" s="2" customFormat="1" ht="18" customHeight="1" spans="1:19">
      <c r="A115" s="15">
        <v>114</v>
      </c>
      <c r="B115" s="15">
        <v>740</v>
      </c>
      <c r="C115" s="52" t="s">
        <v>305</v>
      </c>
      <c r="D115" s="15" t="s">
        <v>227</v>
      </c>
      <c r="E115" s="17" t="s">
        <v>31</v>
      </c>
      <c r="F115" s="23">
        <v>8.14</v>
      </c>
      <c r="G115" s="15" t="s">
        <v>306</v>
      </c>
      <c r="H115" s="19">
        <v>69</v>
      </c>
      <c r="I115" s="19">
        <v>2920.91</v>
      </c>
      <c r="J115" s="32">
        <f t="shared" si="4"/>
        <v>1033.125867</v>
      </c>
      <c r="K115" s="19" t="s">
        <v>344</v>
      </c>
      <c r="L115" s="33">
        <v>60.375</v>
      </c>
      <c r="M115" s="34">
        <v>3508.559375</v>
      </c>
      <c r="N115" s="34">
        <f t="shared" si="5"/>
        <v>1258.5202478125</v>
      </c>
      <c r="O115" s="35" t="s">
        <v>308</v>
      </c>
      <c r="P115" s="38">
        <f t="shared" si="6"/>
        <v>0.142857142857143</v>
      </c>
      <c r="Q115" s="38">
        <f t="shared" si="7"/>
        <v>-0.167490218118369</v>
      </c>
      <c r="R115" s="38">
        <f>(K:K-O:O)</f>
        <v>-0.005</v>
      </c>
      <c r="S115" s="42"/>
    </row>
    <row r="116" s="2" customFormat="1" ht="18" customHeight="1" spans="1:19">
      <c r="A116" s="15">
        <v>115</v>
      </c>
      <c r="B116" s="15">
        <v>119263</v>
      </c>
      <c r="C116" s="52" t="s">
        <v>320</v>
      </c>
      <c r="D116" s="15" t="s">
        <v>312</v>
      </c>
      <c r="E116" s="17" t="s">
        <v>31</v>
      </c>
      <c r="F116" s="15">
        <v>8.27</v>
      </c>
      <c r="G116" s="15" t="s">
        <v>321</v>
      </c>
      <c r="H116" s="19">
        <v>48</v>
      </c>
      <c r="I116" s="19">
        <v>1742.47</v>
      </c>
      <c r="J116" s="32">
        <f t="shared" si="4"/>
        <v>407.912227</v>
      </c>
      <c r="K116" s="19" t="s">
        <v>362</v>
      </c>
      <c r="L116" s="33">
        <v>42.1875</v>
      </c>
      <c r="M116" s="34">
        <v>1404.671875</v>
      </c>
      <c r="N116" s="34">
        <f t="shared" si="5"/>
        <v>389.5155109375</v>
      </c>
      <c r="O116" s="35" t="s">
        <v>323</v>
      </c>
      <c r="P116" s="38">
        <f t="shared" si="6"/>
        <v>0.137777777777778</v>
      </c>
      <c r="Q116" s="38">
        <f t="shared" si="7"/>
        <v>0.24048187410316</v>
      </c>
      <c r="R116" s="38">
        <f>(K:K-O:O)</f>
        <v>-0.0432</v>
      </c>
      <c r="S116" s="42"/>
    </row>
    <row r="117" s="2" customFormat="1" ht="18" customHeight="1" spans="1:19">
      <c r="A117" s="15">
        <v>116</v>
      </c>
      <c r="B117" s="21">
        <v>745</v>
      </c>
      <c r="C117" s="51" t="s">
        <v>30</v>
      </c>
      <c r="D117" s="21" t="s">
        <v>20</v>
      </c>
      <c r="E117" s="17" t="s">
        <v>31</v>
      </c>
      <c r="F117" s="23">
        <v>8.1</v>
      </c>
      <c r="G117" s="23" t="s">
        <v>27</v>
      </c>
      <c r="H117" s="19">
        <v>87</v>
      </c>
      <c r="I117" s="19">
        <v>8479.14</v>
      </c>
      <c r="J117" s="32">
        <f t="shared" si="4"/>
        <v>1053.957102</v>
      </c>
      <c r="K117" s="19" t="s">
        <v>133</v>
      </c>
      <c r="L117" s="33">
        <v>76.9375</v>
      </c>
      <c r="M117" s="34">
        <v>3894.99</v>
      </c>
      <c r="N117" s="34">
        <f t="shared" si="5"/>
        <v>1077.743733</v>
      </c>
      <c r="O117" s="35" t="s">
        <v>33</v>
      </c>
      <c r="P117" s="36">
        <f t="shared" si="6"/>
        <v>0.130787977254265</v>
      </c>
      <c r="Q117" s="36">
        <f t="shared" si="7"/>
        <v>1.17693498571242</v>
      </c>
      <c r="R117" s="38">
        <f>(K:K-O:O)</f>
        <v>-0.1524</v>
      </c>
      <c r="S117" s="42">
        <v>0</v>
      </c>
    </row>
    <row r="118" s="2" customFormat="1" ht="18" customHeight="1" spans="1:19">
      <c r="A118" s="15">
        <v>117</v>
      </c>
      <c r="B118" s="15">
        <v>119262</v>
      </c>
      <c r="C118" s="52" t="s">
        <v>331</v>
      </c>
      <c r="D118" s="15" t="s">
        <v>312</v>
      </c>
      <c r="E118" s="17" t="s">
        <v>31</v>
      </c>
      <c r="F118" s="23">
        <v>8.25</v>
      </c>
      <c r="G118" s="15" t="s">
        <v>332</v>
      </c>
      <c r="H118" s="19">
        <v>36</v>
      </c>
      <c r="I118" s="19">
        <v>896.96</v>
      </c>
      <c r="J118" s="32">
        <f t="shared" si="4"/>
        <v>346.136864</v>
      </c>
      <c r="K118" s="19" t="s">
        <v>336</v>
      </c>
      <c r="L118" s="33">
        <v>32.125</v>
      </c>
      <c r="M118" s="34">
        <v>1069.855625</v>
      </c>
      <c r="N118" s="34">
        <f t="shared" si="5"/>
        <v>378.1939634375</v>
      </c>
      <c r="O118" s="35" t="s">
        <v>304</v>
      </c>
      <c r="P118" s="38">
        <f t="shared" si="6"/>
        <v>0.120622568093385</v>
      </c>
      <c r="Q118" s="38">
        <f t="shared" si="7"/>
        <v>-0.161606501811868</v>
      </c>
      <c r="R118" s="38">
        <f>(K:K-O:O)</f>
        <v>0.0324</v>
      </c>
      <c r="S118" s="42"/>
    </row>
    <row r="119" s="2" customFormat="1" ht="18" customHeight="1" spans="1:19">
      <c r="A119" s="15">
        <v>118</v>
      </c>
      <c r="B119" s="21">
        <v>117637</v>
      </c>
      <c r="C119" s="51" t="s">
        <v>108</v>
      </c>
      <c r="D119" s="21" t="s">
        <v>76</v>
      </c>
      <c r="E119" s="17" t="s">
        <v>31</v>
      </c>
      <c r="F119" s="23">
        <v>8.25</v>
      </c>
      <c r="G119" s="23" t="s">
        <v>83</v>
      </c>
      <c r="H119" s="19">
        <v>35</v>
      </c>
      <c r="I119" s="19">
        <v>1407.27</v>
      </c>
      <c r="J119" s="32">
        <f t="shared" si="4"/>
        <v>262.455855</v>
      </c>
      <c r="K119" s="19" t="s">
        <v>113</v>
      </c>
      <c r="L119" s="33">
        <v>31.3125</v>
      </c>
      <c r="M119" s="34">
        <v>1941.65875</v>
      </c>
      <c r="N119" s="34">
        <f t="shared" si="5"/>
        <v>537.06281025</v>
      </c>
      <c r="O119" s="35" t="s">
        <v>110</v>
      </c>
      <c r="P119" s="38">
        <f t="shared" si="6"/>
        <v>0.117764471057884</v>
      </c>
      <c r="Q119" s="38">
        <f t="shared" si="7"/>
        <v>-0.275222795972773</v>
      </c>
      <c r="R119" s="38">
        <f>(K:K-O:O)</f>
        <v>-0.0901</v>
      </c>
      <c r="S119" s="42"/>
    </row>
    <row r="120" s="2" customFormat="1" ht="18" customHeight="1" spans="1:19">
      <c r="A120" s="15">
        <v>119</v>
      </c>
      <c r="B120" s="21">
        <v>102564</v>
      </c>
      <c r="C120" s="51" t="s">
        <v>145</v>
      </c>
      <c r="D120" s="21" t="s">
        <v>76</v>
      </c>
      <c r="E120" s="17" t="s">
        <v>31</v>
      </c>
      <c r="F120" s="18">
        <v>8.16</v>
      </c>
      <c r="G120" s="23" t="s">
        <v>146</v>
      </c>
      <c r="H120" s="19">
        <v>61</v>
      </c>
      <c r="I120" s="19">
        <v>4173.15</v>
      </c>
      <c r="J120" s="32">
        <f t="shared" si="4"/>
        <v>1329.982905</v>
      </c>
      <c r="K120" s="19" t="s">
        <v>148</v>
      </c>
      <c r="L120" s="33">
        <v>54.9375</v>
      </c>
      <c r="M120" s="34">
        <v>3544.585</v>
      </c>
      <c r="N120" s="34">
        <f t="shared" si="5"/>
        <v>1161.914963</v>
      </c>
      <c r="O120" s="35" t="s">
        <v>38</v>
      </c>
      <c r="P120" s="38">
        <f t="shared" si="6"/>
        <v>0.110352673492605</v>
      </c>
      <c r="Q120" s="38">
        <f t="shared" si="7"/>
        <v>0.177331055680707</v>
      </c>
      <c r="R120" s="38">
        <f>(K:K-O:O)</f>
        <v>-0.00910000000000005</v>
      </c>
      <c r="S120" s="42"/>
    </row>
    <row r="121" s="2" customFormat="1" ht="18" customHeight="1" spans="1:19">
      <c r="A121" s="15">
        <v>120</v>
      </c>
      <c r="B121" s="15">
        <v>117184</v>
      </c>
      <c r="C121" s="52" t="s">
        <v>186</v>
      </c>
      <c r="D121" s="15" t="s">
        <v>181</v>
      </c>
      <c r="E121" s="17" t="s">
        <v>26</v>
      </c>
      <c r="F121" s="18">
        <v>8.23</v>
      </c>
      <c r="G121" s="15" t="s">
        <v>187</v>
      </c>
      <c r="H121" s="19">
        <v>127</v>
      </c>
      <c r="I121" s="19">
        <v>7229.7</v>
      </c>
      <c r="J121" s="32">
        <f t="shared" si="4"/>
        <v>2766.08322</v>
      </c>
      <c r="K121" s="19" t="s">
        <v>233</v>
      </c>
      <c r="L121" s="33">
        <v>114.5</v>
      </c>
      <c r="M121" s="34">
        <v>5381.84375</v>
      </c>
      <c r="N121" s="34">
        <f t="shared" si="5"/>
        <v>2061.784340625</v>
      </c>
      <c r="O121" s="35" t="s">
        <v>189</v>
      </c>
      <c r="P121" s="38">
        <f t="shared" si="6"/>
        <v>0.109170305676856</v>
      </c>
      <c r="Q121" s="38">
        <f t="shared" si="7"/>
        <v>0.343350036871658</v>
      </c>
      <c r="R121" s="38">
        <f>(K:K-O:O)</f>
        <v>-0.0005</v>
      </c>
      <c r="S121" s="15"/>
    </row>
    <row r="122" s="2" customFormat="1" ht="18" customHeight="1" spans="1:19">
      <c r="A122" s="15">
        <v>121</v>
      </c>
      <c r="B122" s="15">
        <v>118758</v>
      </c>
      <c r="C122" s="52" t="s">
        <v>239</v>
      </c>
      <c r="D122" s="15" t="s">
        <v>227</v>
      </c>
      <c r="E122" s="17" t="s">
        <v>31</v>
      </c>
      <c r="F122" s="15">
        <v>8.4</v>
      </c>
      <c r="G122" s="15" t="s">
        <v>240</v>
      </c>
      <c r="H122" s="19">
        <v>31</v>
      </c>
      <c r="I122" s="19">
        <v>1487.9</v>
      </c>
      <c r="J122" s="32">
        <f t="shared" si="4"/>
        <v>463.77843</v>
      </c>
      <c r="K122" s="19" t="s">
        <v>276</v>
      </c>
      <c r="L122" s="33">
        <v>28</v>
      </c>
      <c r="M122" s="34">
        <v>1118.826875</v>
      </c>
      <c r="N122" s="34">
        <f t="shared" si="5"/>
        <v>345.3818563125</v>
      </c>
      <c r="O122" s="35" t="s">
        <v>242</v>
      </c>
      <c r="P122" s="38">
        <f t="shared" si="6"/>
        <v>0.107142857142857</v>
      </c>
      <c r="Q122" s="38">
        <f t="shared" si="7"/>
        <v>0.329875097968129</v>
      </c>
      <c r="R122" s="38">
        <f>(K:K-O:O)</f>
        <v>0.003</v>
      </c>
      <c r="S122" s="42"/>
    </row>
    <row r="123" s="2" customFormat="1" ht="18" customHeight="1" spans="1:19">
      <c r="A123" s="15">
        <v>122</v>
      </c>
      <c r="B123" s="21">
        <v>117491</v>
      </c>
      <c r="C123" s="51" t="s">
        <v>19</v>
      </c>
      <c r="D123" s="21" t="s">
        <v>20</v>
      </c>
      <c r="E123" s="17" t="s">
        <v>21</v>
      </c>
      <c r="F123" s="18">
        <v>8.2</v>
      </c>
      <c r="G123" s="23" t="s">
        <v>22</v>
      </c>
      <c r="H123" s="19">
        <v>84</v>
      </c>
      <c r="I123" s="19">
        <v>8399.86</v>
      </c>
      <c r="J123" s="32">
        <f t="shared" si="4"/>
        <v>1079.38201</v>
      </c>
      <c r="K123" s="19" t="s">
        <v>23</v>
      </c>
      <c r="L123" s="33">
        <v>75.875</v>
      </c>
      <c r="M123" s="34">
        <v>7542.1925</v>
      </c>
      <c r="N123" s="34">
        <f t="shared" si="5"/>
        <v>1636.6557725</v>
      </c>
      <c r="O123" s="35" t="s">
        <v>24</v>
      </c>
      <c r="P123" s="38">
        <f t="shared" si="6"/>
        <v>0.107084019769357</v>
      </c>
      <c r="Q123" s="38">
        <f t="shared" si="7"/>
        <v>0.113715938700849</v>
      </c>
      <c r="R123" s="38">
        <f>(K:K-O:O)</f>
        <v>-0.0885</v>
      </c>
      <c r="S123" s="42"/>
    </row>
    <row r="124" s="2" customFormat="1" ht="18" customHeight="1" spans="1:19">
      <c r="A124" s="15">
        <v>123</v>
      </c>
      <c r="B124" s="15">
        <v>116919</v>
      </c>
      <c r="C124" s="52" t="s">
        <v>210</v>
      </c>
      <c r="D124" s="15" t="s">
        <v>181</v>
      </c>
      <c r="E124" s="17" t="s">
        <v>31</v>
      </c>
      <c r="F124" s="15">
        <v>8.21</v>
      </c>
      <c r="G124" s="15" t="s">
        <v>27</v>
      </c>
      <c r="H124" s="19">
        <v>93</v>
      </c>
      <c r="I124" s="19">
        <v>3853.11</v>
      </c>
      <c r="J124" s="32">
        <f t="shared" si="4"/>
        <v>1138.594005</v>
      </c>
      <c r="K124" s="19" t="s">
        <v>44</v>
      </c>
      <c r="L124" s="33">
        <v>84.1875</v>
      </c>
      <c r="M124" s="34">
        <v>3940.68375</v>
      </c>
      <c r="N124" s="34">
        <f t="shared" si="5"/>
        <v>1411.946987625</v>
      </c>
      <c r="O124" s="35" t="s">
        <v>212</v>
      </c>
      <c r="P124" s="38">
        <f t="shared" si="6"/>
        <v>0.10467706013363</v>
      </c>
      <c r="Q124" s="38">
        <f t="shared" si="7"/>
        <v>-0.0222229835114274</v>
      </c>
      <c r="R124" s="38">
        <f>(K:K-O:O)</f>
        <v>-0.0628</v>
      </c>
      <c r="S124" s="42"/>
    </row>
    <row r="125" s="2" customFormat="1" ht="18" customHeight="1" spans="1:19">
      <c r="A125" s="15">
        <v>124</v>
      </c>
      <c r="B125" s="21">
        <v>117923</v>
      </c>
      <c r="C125" s="51" t="s">
        <v>117</v>
      </c>
      <c r="D125" s="21" t="s">
        <v>76</v>
      </c>
      <c r="E125" s="17" t="s">
        <v>31</v>
      </c>
      <c r="F125" s="25">
        <v>8.2</v>
      </c>
      <c r="G125" s="23" t="s">
        <v>118</v>
      </c>
      <c r="H125" s="19">
        <v>40</v>
      </c>
      <c r="I125" s="19">
        <v>2001.15</v>
      </c>
      <c r="J125" s="32">
        <f t="shared" si="4"/>
        <v>827.475525</v>
      </c>
      <c r="K125" s="19" t="s">
        <v>126</v>
      </c>
      <c r="L125" s="33">
        <v>36.25</v>
      </c>
      <c r="M125" s="34">
        <v>1585.24</v>
      </c>
      <c r="N125" s="34">
        <f t="shared" si="5"/>
        <v>508.703516</v>
      </c>
      <c r="O125" s="35" t="s">
        <v>120</v>
      </c>
      <c r="P125" s="38">
        <f t="shared" si="6"/>
        <v>0.103448275862069</v>
      </c>
      <c r="Q125" s="38">
        <f t="shared" si="7"/>
        <v>0.262364058439101</v>
      </c>
      <c r="R125" s="38">
        <f>(K:K-O:O)</f>
        <v>0.0926</v>
      </c>
      <c r="S125" s="42"/>
    </row>
    <row r="126" s="2" customFormat="1" ht="18" customHeight="1" spans="1:19">
      <c r="A126" s="15">
        <v>125</v>
      </c>
      <c r="B126" s="15">
        <v>752</v>
      </c>
      <c r="C126" s="52" t="s">
        <v>389</v>
      </c>
      <c r="D126" s="15" t="s">
        <v>312</v>
      </c>
      <c r="E126" s="17" t="s">
        <v>31</v>
      </c>
      <c r="F126" s="15">
        <v>8.6</v>
      </c>
      <c r="G126" s="15" t="s">
        <v>390</v>
      </c>
      <c r="H126" s="19">
        <v>73</v>
      </c>
      <c r="I126" s="19">
        <v>3786.11</v>
      </c>
      <c r="J126" s="32">
        <f t="shared" si="4"/>
        <v>855.66086</v>
      </c>
      <c r="K126" s="19" t="s">
        <v>391</v>
      </c>
      <c r="L126" s="33">
        <v>66.25</v>
      </c>
      <c r="M126" s="34">
        <v>3518.045</v>
      </c>
      <c r="N126" s="34">
        <f t="shared" si="5"/>
        <v>1072.300116</v>
      </c>
      <c r="O126" s="35" t="s">
        <v>392</v>
      </c>
      <c r="P126" s="38">
        <f t="shared" si="6"/>
        <v>0.10188679245283</v>
      </c>
      <c r="Q126" s="38">
        <f t="shared" si="7"/>
        <v>0.0761971492689832</v>
      </c>
      <c r="R126" s="38">
        <f>(K:K-O:O)</f>
        <v>-0.0788</v>
      </c>
      <c r="S126" s="42"/>
    </row>
    <row r="127" s="2" customFormat="1" ht="18" customHeight="1" spans="1:19">
      <c r="A127" s="15">
        <v>126</v>
      </c>
      <c r="B127" s="15">
        <v>103199</v>
      </c>
      <c r="C127" s="52" t="s">
        <v>347</v>
      </c>
      <c r="D127" s="15" t="s">
        <v>312</v>
      </c>
      <c r="E127" s="17" t="s">
        <v>31</v>
      </c>
      <c r="F127" s="23">
        <v>8.14</v>
      </c>
      <c r="G127" s="15" t="s">
        <v>348</v>
      </c>
      <c r="H127" s="19">
        <v>94</v>
      </c>
      <c r="I127" s="19">
        <v>4447.63</v>
      </c>
      <c r="J127" s="32">
        <f t="shared" si="4"/>
        <v>1440.142594</v>
      </c>
      <c r="K127" s="19" t="s">
        <v>351</v>
      </c>
      <c r="L127" s="33">
        <v>85.4375</v>
      </c>
      <c r="M127" s="34">
        <v>3828.594375</v>
      </c>
      <c r="N127" s="34">
        <f t="shared" si="5"/>
        <v>1276.8362240625</v>
      </c>
      <c r="O127" s="35" t="s">
        <v>350</v>
      </c>
      <c r="P127" s="38">
        <f t="shared" si="6"/>
        <v>0.100219458668617</v>
      </c>
      <c r="Q127" s="38">
        <f t="shared" si="7"/>
        <v>0.161687440446078</v>
      </c>
      <c r="R127" s="38">
        <f>(K:K-O:O)</f>
        <v>-0.00969999999999999</v>
      </c>
      <c r="S127" s="42"/>
    </row>
    <row r="128" s="2" customFormat="1" ht="18" customHeight="1" spans="1:19">
      <c r="A128" s="15">
        <v>127</v>
      </c>
      <c r="B128" s="21">
        <v>117491</v>
      </c>
      <c r="C128" s="51" t="s">
        <v>19</v>
      </c>
      <c r="D128" s="21" t="s">
        <v>20</v>
      </c>
      <c r="E128" s="17" t="s">
        <v>21</v>
      </c>
      <c r="F128" s="18">
        <v>8.23</v>
      </c>
      <c r="G128" s="23" t="s">
        <v>22</v>
      </c>
      <c r="H128" s="19">
        <v>83</v>
      </c>
      <c r="I128" s="19">
        <v>8175.23</v>
      </c>
      <c r="J128" s="32">
        <f t="shared" si="4"/>
        <v>1148.619815</v>
      </c>
      <c r="K128" s="19" t="s">
        <v>52</v>
      </c>
      <c r="L128" s="33">
        <v>75.875</v>
      </c>
      <c r="M128" s="34">
        <v>7542.1925</v>
      </c>
      <c r="N128" s="34">
        <f t="shared" si="5"/>
        <v>1636.6557725</v>
      </c>
      <c r="O128" s="35" t="s">
        <v>24</v>
      </c>
      <c r="P128" s="38">
        <f t="shared" si="6"/>
        <v>0.0939044481054366</v>
      </c>
      <c r="Q128" s="38">
        <f t="shared" si="7"/>
        <v>0.083932821921477</v>
      </c>
      <c r="R128" s="38">
        <f>(K:K-O:O)</f>
        <v>-0.0765</v>
      </c>
      <c r="S128" s="42"/>
    </row>
    <row r="129" s="2" customFormat="1" ht="18" customHeight="1" spans="1:19">
      <c r="A129" s="15">
        <v>128</v>
      </c>
      <c r="B129" s="21">
        <v>56</v>
      </c>
      <c r="C129" s="51" t="s">
        <v>163</v>
      </c>
      <c r="D129" s="21" t="s">
        <v>136</v>
      </c>
      <c r="E129" s="17" t="s">
        <v>31</v>
      </c>
      <c r="F129" s="23">
        <v>8.26</v>
      </c>
      <c r="G129" s="23" t="s">
        <v>164</v>
      </c>
      <c r="H129" s="19">
        <v>50</v>
      </c>
      <c r="I129" s="19">
        <v>2921.53</v>
      </c>
      <c r="J129" s="32">
        <f t="shared" si="4"/>
        <v>752.586128</v>
      </c>
      <c r="K129" s="19" t="s">
        <v>218</v>
      </c>
      <c r="L129" s="33">
        <v>45.75</v>
      </c>
      <c r="M129" s="34">
        <v>2697.700625</v>
      </c>
      <c r="N129" s="34">
        <f t="shared" si="5"/>
        <v>868.120061125</v>
      </c>
      <c r="O129" s="35" t="s">
        <v>166</v>
      </c>
      <c r="P129" s="38">
        <f t="shared" si="6"/>
        <v>0.092896174863388</v>
      </c>
      <c r="Q129" s="38">
        <f t="shared" si="7"/>
        <v>0.0829704278249927</v>
      </c>
      <c r="R129" s="38">
        <f>(K:K-O:O)</f>
        <v>-0.0642</v>
      </c>
      <c r="S129" s="42"/>
    </row>
    <row r="130" s="2" customFormat="1" ht="18" customHeight="1" spans="1:19">
      <c r="A130" s="15">
        <v>129</v>
      </c>
      <c r="B130" s="21">
        <v>116773</v>
      </c>
      <c r="C130" s="51" t="s">
        <v>58</v>
      </c>
      <c r="D130" s="21" t="s">
        <v>20</v>
      </c>
      <c r="E130" s="17" t="s">
        <v>31</v>
      </c>
      <c r="F130" s="18">
        <v>8.9</v>
      </c>
      <c r="G130" s="23" t="s">
        <v>27</v>
      </c>
      <c r="H130" s="19">
        <v>81</v>
      </c>
      <c r="I130" s="19">
        <v>8427.55</v>
      </c>
      <c r="J130" s="32">
        <f t="shared" ref="J130:J174" si="8">I130*K130</f>
        <v>1074.512625</v>
      </c>
      <c r="K130" s="19" t="s">
        <v>61</v>
      </c>
      <c r="L130" s="33">
        <v>74.25</v>
      </c>
      <c r="M130" s="34">
        <v>2652.425</v>
      </c>
      <c r="N130" s="34">
        <f t="shared" ref="N130:N174" si="9">M130*O130</f>
        <v>844.7973625</v>
      </c>
      <c r="O130" s="35" t="s">
        <v>60</v>
      </c>
      <c r="P130" s="36">
        <f t="shared" ref="P130:P175" si="10">(H130-L130)/L130</f>
        <v>0.0909090909090909</v>
      </c>
      <c r="Q130" s="36">
        <f t="shared" ref="Q130:Q175" si="11">(I130-M130)/M130</f>
        <v>2.17730001790814</v>
      </c>
      <c r="R130" s="38">
        <f>(K:K-O:O)</f>
        <v>-0.191</v>
      </c>
      <c r="S130" s="42">
        <f>(J130-N130)*0.3</f>
        <v>68.9145787499999</v>
      </c>
    </row>
    <row r="131" s="2" customFormat="1" ht="18" customHeight="1" spans="1:19">
      <c r="A131" s="15">
        <v>130</v>
      </c>
      <c r="B131" s="15">
        <v>105751</v>
      </c>
      <c r="C131" s="52" t="s">
        <v>263</v>
      </c>
      <c r="D131" s="15" t="s">
        <v>227</v>
      </c>
      <c r="E131" s="17" t="s">
        <v>26</v>
      </c>
      <c r="F131" s="20">
        <v>8.2</v>
      </c>
      <c r="G131" s="15" t="s">
        <v>264</v>
      </c>
      <c r="H131" s="19">
        <v>97</v>
      </c>
      <c r="I131" s="19">
        <v>4765.9</v>
      </c>
      <c r="J131" s="32">
        <f t="shared" si="8"/>
        <v>1786.25932</v>
      </c>
      <c r="K131" s="19" t="s">
        <v>394</v>
      </c>
      <c r="L131" s="33">
        <v>89.25</v>
      </c>
      <c r="M131" s="34">
        <v>5580.165</v>
      </c>
      <c r="N131" s="34">
        <f t="shared" si="9"/>
        <v>1878.283539</v>
      </c>
      <c r="O131" s="35" t="s">
        <v>266</v>
      </c>
      <c r="P131" s="38">
        <f t="shared" si="10"/>
        <v>0.0868347338935574</v>
      </c>
      <c r="Q131" s="38">
        <f t="shared" si="11"/>
        <v>-0.145921312362627</v>
      </c>
      <c r="R131" s="38">
        <f>(K:K-O:O)</f>
        <v>0.0382</v>
      </c>
      <c r="S131" s="15"/>
    </row>
    <row r="132" s="2" customFormat="1" ht="18" customHeight="1" spans="1:19">
      <c r="A132" s="15">
        <v>131</v>
      </c>
      <c r="B132" s="15">
        <v>117184</v>
      </c>
      <c r="C132" s="52" t="s">
        <v>186</v>
      </c>
      <c r="D132" s="15" t="s">
        <v>181</v>
      </c>
      <c r="E132" s="17" t="s">
        <v>26</v>
      </c>
      <c r="F132" s="24">
        <v>8.3</v>
      </c>
      <c r="G132" s="15" t="s">
        <v>187</v>
      </c>
      <c r="H132" s="19">
        <v>124</v>
      </c>
      <c r="I132" s="19">
        <v>7103.75</v>
      </c>
      <c r="J132" s="32">
        <f t="shared" si="8"/>
        <v>2710.080625</v>
      </c>
      <c r="K132" s="19" t="s">
        <v>234</v>
      </c>
      <c r="L132" s="33">
        <v>114.5</v>
      </c>
      <c r="M132" s="34">
        <v>5381.84375</v>
      </c>
      <c r="N132" s="34">
        <f t="shared" si="9"/>
        <v>2061.784340625</v>
      </c>
      <c r="O132" s="35" t="s">
        <v>189</v>
      </c>
      <c r="P132" s="38">
        <f t="shared" si="10"/>
        <v>0.0829694323144105</v>
      </c>
      <c r="Q132" s="38">
        <f t="shared" si="11"/>
        <v>0.319947276432914</v>
      </c>
      <c r="R132" s="38">
        <f>(K:K-O:O)</f>
        <v>-0.00159999999999999</v>
      </c>
      <c r="S132" s="15"/>
    </row>
    <row r="133" s="2" customFormat="1" ht="18" customHeight="1" spans="1:19">
      <c r="A133" s="15">
        <v>132</v>
      </c>
      <c r="B133" s="15">
        <v>724</v>
      </c>
      <c r="C133" s="52" t="s">
        <v>180</v>
      </c>
      <c r="D133" s="15" t="s">
        <v>181</v>
      </c>
      <c r="E133" s="17" t="s">
        <v>26</v>
      </c>
      <c r="F133" s="23">
        <v>8.21</v>
      </c>
      <c r="G133" s="15" t="s">
        <v>182</v>
      </c>
      <c r="H133" s="19">
        <v>102</v>
      </c>
      <c r="I133" s="19">
        <v>8574.41</v>
      </c>
      <c r="J133" s="32">
        <f t="shared" si="8"/>
        <v>1684.014124</v>
      </c>
      <c r="K133" s="19" t="s">
        <v>224</v>
      </c>
      <c r="L133" s="33">
        <v>94.1875</v>
      </c>
      <c r="M133" s="34">
        <v>6521.52875</v>
      </c>
      <c r="N133" s="34">
        <f t="shared" si="9"/>
        <v>2205.58102325</v>
      </c>
      <c r="O133" s="35" t="s">
        <v>184</v>
      </c>
      <c r="P133" s="38">
        <f t="shared" si="10"/>
        <v>0.0829462508294625</v>
      </c>
      <c r="Q133" s="38">
        <f t="shared" si="11"/>
        <v>0.314785279448473</v>
      </c>
      <c r="R133" s="38">
        <f>(K:K-O:O)</f>
        <v>-0.1418</v>
      </c>
      <c r="S133" s="15"/>
    </row>
    <row r="134" s="2" customFormat="1" ht="18" customHeight="1" spans="1:19">
      <c r="A134" s="15">
        <v>133</v>
      </c>
      <c r="B134" s="15">
        <v>116919</v>
      </c>
      <c r="C134" s="52" t="s">
        <v>210</v>
      </c>
      <c r="D134" s="15" t="s">
        <v>181</v>
      </c>
      <c r="E134" s="17" t="s">
        <v>31</v>
      </c>
      <c r="F134" s="15">
        <v>8.7</v>
      </c>
      <c r="G134" s="15" t="s">
        <v>27</v>
      </c>
      <c r="H134" s="19">
        <v>91</v>
      </c>
      <c r="I134" s="19">
        <v>3373.64</v>
      </c>
      <c r="J134" s="32">
        <f t="shared" si="8"/>
        <v>1219.57086</v>
      </c>
      <c r="K134" s="19" t="s">
        <v>269</v>
      </c>
      <c r="L134" s="33">
        <v>84.1875</v>
      </c>
      <c r="M134" s="34">
        <v>3940.68375</v>
      </c>
      <c r="N134" s="34">
        <f t="shared" si="9"/>
        <v>1411.946987625</v>
      </c>
      <c r="O134" s="35" t="s">
        <v>212</v>
      </c>
      <c r="P134" s="38">
        <f t="shared" si="10"/>
        <v>0.080920564216778</v>
      </c>
      <c r="Q134" s="38">
        <f t="shared" si="11"/>
        <v>-0.143894761917903</v>
      </c>
      <c r="R134" s="38">
        <f>(K:K-O:O)</f>
        <v>0.00319999999999998</v>
      </c>
      <c r="S134" s="42"/>
    </row>
    <row r="135" s="2" customFormat="1" ht="18" customHeight="1" spans="1:19">
      <c r="A135" s="15">
        <v>134</v>
      </c>
      <c r="B135" s="21">
        <v>117491</v>
      </c>
      <c r="C135" s="51" t="s">
        <v>19</v>
      </c>
      <c r="D135" s="21" t="s">
        <v>20</v>
      </c>
      <c r="E135" s="17" t="s">
        <v>21</v>
      </c>
      <c r="F135" s="18">
        <v>8.16</v>
      </c>
      <c r="G135" s="23" t="s">
        <v>22</v>
      </c>
      <c r="H135" s="19">
        <v>82</v>
      </c>
      <c r="I135" s="19">
        <v>7494.84</v>
      </c>
      <c r="J135" s="32">
        <f t="shared" si="8"/>
        <v>1531.945296</v>
      </c>
      <c r="K135" s="19" t="s">
        <v>51</v>
      </c>
      <c r="L135" s="33">
        <v>75.875</v>
      </c>
      <c r="M135" s="34">
        <v>7542.1925</v>
      </c>
      <c r="N135" s="34">
        <f t="shared" si="9"/>
        <v>1636.6557725</v>
      </c>
      <c r="O135" s="35" t="s">
        <v>24</v>
      </c>
      <c r="P135" s="38">
        <f t="shared" si="10"/>
        <v>0.0807248764415156</v>
      </c>
      <c r="Q135" s="38">
        <f t="shared" si="11"/>
        <v>-0.00627834678046204</v>
      </c>
      <c r="R135" s="38">
        <f>(K:K-O:O)</f>
        <v>-0.0126</v>
      </c>
      <c r="S135" s="42"/>
    </row>
    <row r="136" s="2" customFormat="1" ht="18" customHeight="1" spans="1:19">
      <c r="A136" s="15">
        <v>135</v>
      </c>
      <c r="B136" s="21">
        <v>339</v>
      </c>
      <c r="C136" s="51" t="s">
        <v>39</v>
      </c>
      <c r="D136" s="21" t="s">
        <v>20</v>
      </c>
      <c r="E136" s="17" t="s">
        <v>31</v>
      </c>
      <c r="F136" s="23">
        <v>8.25</v>
      </c>
      <c r="G136" s="23" t="s">
        <v>27</v>
      </c>
      <c r="H136" s="19">
        <v>63</v>
      </c>
      <c r="I136" s="19">
        <v>2523.53</v>
      </c>
      <c r="J136" s="32">
        <f t="shared" si="8"/>
        <v>810.305483</v>
      </c>
      <c r="K136" s="19" t="s">
        <v>81</v>
      </c>
      <c r="L136" s="33">
        <v>58.3125</v>
      </c>
      <c r="M136" s="34">
        <v>3917.91</v>
      </c>
      <c r="N136" s="34">
        <f t="shared" si="9"/>
        <v>1159.70136</v>
      </c>
      <c r="O136" s="35" t="s">
        <v>41</v>
      </c>
      <c r="P136" s="38">
        <f t="shared" si="10"/>
        <v>0.0803858520900322</v>
      </c>
      <c r="Q136" s="38">
        <f t="shared" si="11"/>
        <v>-0.355898935912259</v>
      </c>
      <c r="R136" s="38">
        <f>(K:K-O:O)</f>
        <v>0.0251</v>
      </c>
      <c r="S136" s="42"/>
    </row>
    <row r="137" s="2" customFormat="1" ht="18" customHeight="1" spans="1:19">
      <c r="A137" s="15">
        <v>136</v>
      </c>
      <c r="B137" s="21">
        <v>116773</v>
      </c>
      <c r="C137" s="51" t="s">
        <v>58</v>
      </c>
      <c r="D137" s="21" t="s">
        <v>20</v>
      </c>
      <c r="E137" s="17" t="s">
        <v>31</v>
      </c>
      <c r="F137" s="18">
        <v>8.4</v>
      </c>
      <c r="G137" s="23" t="s">
        <v>27</v>
      </c>
      <c r="H137" s="19">
        <v>80</v>
      </c>
      <c r="I137" s="19">
        <v>2571.23</v>
      </c>
      <c r="J137" s="32">
        <f t="shared" si="8"/>
        <v>694.489223</v>
      </c>
      <c r="K137" s="19" t="s">
        <v>65</v>
      </c>
      <c r="L137" s="33">
        <v>74.25</v>
      </c>
      <c r="M137" s="34">
        <v>2652.425</v>
      </c>
      <c r="N137" s="34">
        <f t="shared" si="9"/>
        <v>844.7973625</v>
      </c>
      <c r="O137" s="35" t="s">
        <v>60</v>
      </c>
      <c r="P137" s="38">
        <f t="shared" si="10"/>
        <v>0.0774410774410774</v>
      </c>
      <c r="Q137" s="38">
        <f t="shared" si="11"/>
        <v>-0.0306116101303525</v>
      </c>
      <c r="R137" s="38">
        <f>(K:K-O:O)</f>
        <v>-0.0484</v>
      </c>
      <c r="S137" s="42"/>
    </row>
    <row r="138" s="2" customFormat="1" ht="18" customHeight="1" spans="1:19">
      <c r="A138" s="15">
        <v>137</v>
      </c>
      <c r="B138" s="21">
        <v>114286</v>
      </c>
      <c r="C138" s="51" t="s">
        <v>34</v>
      </c>
      <c r="D138" s="21" t="s">
        <v>20</v>
      </c>
      <c r="E138" s="17" t="s">
        <v>31</v>
      </c>
      <c r="F138" s="25">
        <v>8.2</v>
      </c>
      <c r="G138" s="23" t="s">
        <v>27</v>
      </c>
      <c r="H138" s="19">
        <v>75</v>
      </c>
      <c r="I138" s="19">
        <v>2273.02</v>
      </c>
      <c r="J138" s="32">
        <f t="shared" si="8"/>
        <v>721.68385</v>
      </c>
      <c r="K138" s="19" t="s">
        <v>43</v>
      </c>
      <c r="L138" s="33">
        <v>69.875</v>
      </c>
      <c r="M138" s="34">
        <v>4231.000625</v>
      </c>
      <c r="N138" s="34">
        <f t="shared" si="9"/>
        <v>1093.7136615625</v>
      </c>
      <c r="O138" s="35" t="s">
        <v>36</v>
      </c>
      <c r="P138" s="38">
        <f t="shared" si="10"/>
        <v>0.073345259391771</v>
      </c>
      <c r="Q138" s="38">
        <f t="shared" si="11"/>
        <v>-0.462770110084775</v>
      </c>
      <c r="R138" s="38">
        <f>(K:K-O:O)</f>
        <v>0.059</v>
      </c>
      <c r="S138" s="42"/>
    </row>
    <row r="139" s="2" customFormat="1" ht="18" customHeight="1" spans="1:19">
      <c r="A139" s="15">
        <v>138</v>
      </c>
      <c r="B139" s="21">
        <v>746</v>
      </c>
      <c r="C139" s="51" t="s">
        <v>82</v>
      </c>
      <c r="D139" s="21" t="s">
        <v>76</v>
      </c>
      <c r="E139" s="17" t="s">
        <v>26</v>
      </c>
      <c r="F139" s="23">
        <v>8.11</v>
      </c>
      <c r="G139" s="23" t="s">
        <v>83</v>
      </c>
      <c r="H139" s="19">
        <v>124</v>
      </c>
      <c r="I139" s="19">
        <v>5459.8</v>
      </c>
      <c r="J139" s="32">
        <f t="shared" si="8"/>
        <v>1985.72926</v>
      </c>
      <c r="K139" s="19" t="s">
        <v>105</v>
      </c>
      <c r="L139" s="33">
        <v>115.75</v>
      </c>
      <c r="M139" s="34">
        <v>6641.564375</v>
      </c>
      <c r="N139" s="34">
        <f t="shared" si="9"/>
        <v>2177.104802125</v>
      </c>
      <c r="O139" s="35" t="s">
        <v>38</v>
      </c>
      <c r="P139" s="38">
        <f t="shared" si="10"/>
        <v>0.0712742980561555</v>
      </c>
      <c r="Q139" s="38">
        <f t="shared" si="11"/>
        <v>-0.177934641339677</v>
      </c>
      <c r="R139" s="38">
        <f>(K:K-O:O)</f>
        <v>0.0358999999999999</v>
      </c>
      <c r="S139" s="15"/>
    </row>
    <row r="140" s="2" customFormat="1" ht="18" customHeight="1" spans="1:19">
      <c r="A140" s="15">
        <v>139</v>
      </c>
      <c r="B140" s="21">
        <v>56</v>
      </c>
      <c r="C140" s="51" t="s">
        <v>163</v>
      </c>
      <c r="D140" s="21" t="s">
        <v>136</v>
      </c>
      <c r="E140" s="17" t="s">
        <v>31</v>
      </c>
      <c r="F140" s="23">
        <v>8.12</v>
      </c>
      <c r="G140" s="23" t="s">
        <v>164</v>
      </c>
      <c r="H140" s="19">
        <v>49</v>
      </c>
      <c r="I140" s="19">
        <v>1544.18</v>
      </c>
      <c r="J140" s="32">
        <f t="shared" si="8"/>
        <v>542.00718</v>
      </c>
      <c r="K140" s="19" t="s">
        <v>216</v>
      </c>
      <c r="L140" s="33">
        <v>45.75</v>
      </c>
      <c r="M140" s="34">
        <v>2697.700625</v>
      </c>
      <c r="N140" s="34">
        <f t="shared" si="9"/>
        <v>868.120061125</v>
      </c>
      <c r="O140" s="35" t="s">
        <v>166</v>
      </c>
      <c r="P140" s="38">
        <f t="shared" si="10"/>
        <v>0.0710382513661202</v>
      </c>
      <c r="Q140" s="38">
        <f t="shared" si="11"/>
        <v>-0.427594008879321</v>
      </c>
      <c r="R140" s="38">
        <f>(K:K-O:O)</f>
        <v>0.0292000000000001</v>
      </c>
      <c r="S140" s="42"/>
    </row>
    <row r="141" s="2" customFormat="1" ht="18" customHeight="1" spans="1:19">
      <c r="A141" s="15">
        <v>140</v>
      </c>
      <c r="B141" s="15">
        <v>709</v>
      </c>
      <c r="C141" s="52" t="s">
        <v>341</v>
      </c>
      <c r="D141" s="15" t="s">
        <v>312</v>
      </c>
      <c r="E141" s="17" t="s">
        <v>26</v>
      </c>
      <c r="F141" s="23">
        <v>8.11</v>
      </c>
      <c r="G141" s="15" t="s">
        <v>27</v>
      </c>
      <c r="H141" s="19">
        <v>103</v>
      </c>
      <c r="I141" s="19">
        <v>6261.15</v>
      </c>
      <c r="J141" s="32">
        <f t="shared" si="8"/>
        <v>1386.844725</v>
      </c>
      <c r="K141" s="19" t="s">
        <v>373</v>
      </c>
      <c r="L141" s="33">
        <v>96.3125</v>
      </c>
      <c r="M141" s="34">
        <v>6680.91375</v>
      </c>
      <c r="N141" s="34">
        <f t="shared" si="9"/>
        <v>1952.16299775</v>
      </c>
      <c r="O141" s="35" t="s">
        <v>343</v>
      </c>
      <c r="P141" s="38">
        <f t="shared" si="10"/>
        <v>0.0694354315379624</v>
      </c>
      <c r="Q141" s="38">
        <f t="shared" si="11"/>
        <v>-0.0628302902428579</v>
      </c>
      <c r="R141" s="38">
        <f>(K:K-O:O)</f>
        <v>-0.0707</v>
      </c>
      <c r="S141" s="15"/>
    </row>
    <row r="142" s="2" customFormat="1" ht="18" customHeight="1" spans="1:20">
      <c r="A142" s="15">
        <v>141</v>
      </c>
      <c r="B142" s="15">
        <v>308</v>
      </c>
      <c r="C142" s="52" t="s">
        <v>203</v>
      </c>
      <c r="D142" s="15" t="s">
        <v>181</v>
      </c>
      <c r="E142" s="17" t="s">
        <v>31</v>
      </c>
      <c r="F142" s="23">
        <v>8.25</v>
      </c>
      <c r="G142" s="15" t="s">
        <v>204</v>
      </c>
      <c r="H142" s="19">
        <v>73</v>
      </c>
      <c r="I142" s="19">
        <v>8463.38</v>
      </c>
      <c r="J142" s="32">
        <f t="shared" si="8"/>
        <v>1564.878962</v>
      </c>
      <c r="K142" s="19" t="s">
        <v>209</v>
      </c>
      <c r="L142" s="33">
        <v>68.375</v>
      </c>
      <c r="M142" s="34">
        <v>3795.24625</v>
      </c>
      <c r="N142" s="34">
        <f t="shared" si="9"/>
        <v>1350.728140375</v>
      </c>
      <c r="O142" s="35" t="s">
        <v>206</v>
      </c>
      <c r="P142" s="36">
        <f t="shared" si="10"/>
        <v>0.0676416819012797</v>
      </c>
      <c r="Q142" s="36">
        <f t="shared" si="11"/>
        <v>1.2299949575077</v>
      </c>
      <c r="R142" s="38">
        <f>(K:K-O:O)</f>
        <v>-0.171</v>
      </c>
      <c r="S142" s="42">
        <v>0</v>
      </c>
      <c r="T142" s="2" t="s">
        <v>92</v>
      </c>
    </row>
    <row r="143" s="2" customFormat="1" ht="18" customHeight="1" spans="1:19">
      <c r="A143" s="15">
        <v>142</v>
      </c>
      <c r="B143" s="21">
        <v>745</v>
      </c>
      <c r="C143" s="51" t="s">
        <v>30</v>
      </c>
      <c r="D143" s="21" t="s">
        <v>20</v>
      </c>
      <c r="E143" s="17" t="s">
        <v>31</v>
      </c>
      <c r="F143" s="23">
        <v>8.8</v>
      </c>
      <c r="G143" s="23" t="s">
        <v>27</v>
      </c>
      <c r="H143" s="19">
        <v>82</v>
      </c>
      <c r="I143" s="19">
        <v>6442.33</v>
      </c>
      <c r="J143" s="32">
        <f t="shared" si="8"/>
        <v>394.914829</v>
      </c>
      <c r="K143" s="19" t="s">
        <v>32</v>
      </c>
      <c r="L143" s="33">
        <v>76.9375</v>
      </c>
      <c r="M143" s="34">
        <v>3894.99</v>
      </c>
      <c r="N143" s="34">
        <f t="shared" si="9"/>
        <v>1077.743733</v>
      </c>
      <c r="O143" s="35" t="s">
        <v>33</v>
      </c>
      <c r="P143" s="36">
        <f t="shared" si="10"/>
        <v>0.065800162469537</v>
      </c>
      <c r="Q143" s="36">
        <f t="shared" si="11"/>
        <v>0.654004246480736</v>
      </c>
      <c r="R143" s="38">
        <f>(K:K-O:O)</f>
        <v>-0.2154</v>
      </c>
      <c r="S143" s="42">
        <v>0</v>
      </c>
    </row>
    <row r="144" s="2" customFormat="1" ht="18" customHeight="1" spans="1:19">
      <c r="A144" s="15">
        <v>143</v>
      </c>
      <c r="B144" s="21">
        <v>116773</v>
      </c>
      <c r="C144" s="51" t="s">
        <v>58</v>
      </c>
      <c r="D144" s="21" t="s">
        <v>20</v>
      </c>
      <c r="E144" s="17" t="s">
        <v>31</v>
      </c>
      <c r="F144" s="18">
        <v>8.23</v>
      </c>
      <c r="G144" s="23" t="s">
        <v>27</v>
      </c>
      <c r="H144" s="19">
        <v>79</v>
      </c>
      <c r="I144" s="19">
        <v>3257.72</v>
      </c>
      <c r="J144" s="32">
        <f t="shared" si="8"/>
        <v>690.63664</v>
      </c>
      <c r="K144" s="19" t="s">
        <v>63</v>
      </c>
      <c r="L144" s="33">
        <v>74.25</v>
      </c>
      <c r="M144" s="34">
        <v>2652.425</v>
      </c>
      <c r="N144" s="34">
        <f t="shared" si="9"/>
        <v>844.7973625</v>
      </c>
      <c r="O144" s="35" t="s">
        <v>60</v>
      </c>
      <c r="P144" s="38">
        <f t="shared" si="10"/>
        <v>0.063973063973064</v>
      </c>
      <c r="Q144" s="39">
        <f t="shared" si="11"/>
        <v>0.228204379011659</v>
      </c>
      <c r="R144" s="38">
        <f>(K:K-O:O)</f>
        <v>-0.1065</v>
      </c>
      <c r="S144" s="42"/>
    </row>
    <row r="145" s="2" customFormat="1" ht="18" customHeight="1" spans="1:19">
      <c r="A145" s="15">
        <v>144</v>
      </c>
      <c r="B145" s="15">
        <v>355</v>
      </c>
      <c r="C145" s="52" t="s">
        <v>288</v>
      </c>
      <c r="D145" s="15" t="s">
        <v>227</v>
      </c>
      <c r="E145" s="17" t="s">
        <v>26</v>
      </c>
      <c r="F145" s="23">
        <v>8.26</v>
      </c>
      <c r="G145" s="15" t="s">
        <v>289</v>
      </c>
      <c r="H145" s="19">
        <v>72</v>
      </c>
      <c r="I145" s="19">
        <v>3332.48</v>
      </c>
      <c r="J145" s="32">
        <f t="shared" si="8"/>
        <v>627.505984</v>
      </c>
      <c r="K145" s="19" t="s">
        <v>403</v>
      </c>
      <c r="L145" s="33">
        <v>67.8125</v>
      </c>
      <c r="M145" s="34">
        <v>4192.28875</v>
      </c>
      <c r="N145" s="34">
        <f t="shared" si="9"/>
        <v>1339.436255625</v>
      </c>
      <c r="O145" s="35" t="s">
        <v>291</v>
      </c>
      <c r="P145" s="38">
        <f t="shared" si="10"/>
        <v>0.0617511520737327</v>
      </c>
      <c r="Q145" s="38">
        <f t="shared" si="11"/>
        <v>-0.205092922094166</v>
      </c>
      <c r="R145" s="38">
        <f>(K:K-O:O)</f>
        <v>-0.1312</v>
      </c>
      <c r="S145" s="15"/>
    </row>
    <row r="146" s="2" customFormat="1" ht="18" customHeight="1" spans="1:19">
      <c r="A146" s="15">
        <v>145</v>
      </c>
      <c r="B146" s="21">
        <v>111219</v>
      </c>
      <c r="C146" s="51" t="s">
        <v>25</v>
      </c>
      <c r="D146" s="21" t="s">
        <v>20</v>
      </c>
      <c r="E146" s="17" t="s">
        <v>26</v>
      </c>
      <c r="F146" s="23">
        <v>8.18</v>
      </c>
      <c r="G146" s="23" t="s">
        <v>27</v>
      </c>
      <c r="H146" s="19">
        <v>103</v>
      </c>
      <c r="I146" s="19">
        <v>4352.08</v>
      </c>
      <c r="J146" s="32">
        <f t="shared" si="8"/>
        <v>1426.611824</v>
      </c>
      <c r="K146" s="19" t="s">
        <v>38</v>
      </c>
      <c r="L146" s="33">
        <v>97.6875</v>
      </c>
      <c r="M146" s="34">
        <v>5340.569375</v>
      </c>
      <c r="N146" s="34">
        <f t="shared" si="9"/>
        <v>1821.134156875</v>
      </c>
      <c r="O146" s="35" t="s">
        <v>29</v>
      </c>
      <c r="P146" s="38">
        <f t="shared" si="10"/>
        <v>0.054382597568778</v>
      </c>
      <c r="Q146" s="38">
        <f t="shared" si="11"/>
        <v>-0.185090634647921</v>
      </c>
      <c r="R146" s="38">
        <f>(K:K-O:O)</f>
        <v>-0.0132</v>
      </c>
      <c r="S146" s="15"/>
    </row>
    <row r="147" s="2" customFormat="1" ht="18" customHeight="1" spans="1:19">
      <c r="A147" s="15">
        <v>146</v>
      </c>
      <c r="B147" s="21">
        <v>746</v>
      </c>
      <c r="C147" s="51" t="s">
        <v>82</v>
      </c>
      <c r="D147" s="21" t="s">
        <v>76</v>
      </c>
      <c r="E147" s="17" t="s">
        <v>26</v>
      </c>
      <c r="F147" s="23">
        <v>8.18</v>
      </c>
      <c r="G147" s="23" t="s">
        <v>83</v>
      </c>
      <c r="H147" s="19">
        <v>122</v>
      </c>
      <c r="I147" s="19">
        <v>7498.17</v>
      </c>
      <c r="J147" s="32">
        <f t="shared" si="8"/>
        <v>2369.42172</v>
      </c>
      <c r="K147" s="19" t="s">
        <v>106</v>
      </c>
      <c r="L147" s="33">
        <v>115.75</v>
      </c>
      <c r="M147" s="34">
        <v>6641.564375</v>
      </c>
      <c r="N147" s="34">
        <f t="shared" si="9"/>
        <v>2177.104802125</v>
      </c>
      <c r="O147" s="35" t="s">
        <v>38</v>
      </c>
      <c r="P147" s="38">
        <f t="shared" si="10"/>
        <v>0.0539956803455724</v>
      </c>
      <c r="Q147" s="38">
        <f t="shared" si="11"/>
        <v>0.128976484549997</v>
      </c>
      <c r="R147" s="38">
        <f>(K:K-O:O)</f>
        <v>-0.0118</v>
      </c>
      <c r="S147" s="15"/>
    </row>
    <row r="148" s="2" customFormat="1" ht="18" customHeight="1" spans="1:19">
      <c r="A148" s="15">
        <v>147</v>
      </c>
      <c r="B148" s="21">
        <v>117923</v>
      </c>
      <c r="C148" s="51" t="s">
        <v>117</v>
      </c>
      <c r="D148" s="21" t="s">
        <v>76</v>
      </c>
      <c r="E148" s="17" t="s">
        <v>31</v>
      </c>
      <c r="F148" s="23">
        <v>8.4</v>
      </c>
      <c r="G148" s="23" t="s">
        <v>118</v>
      </c>
      <c r="H148" s="19">
        <v>38</v>
      </c>
      <c r="I148" s="19">
        <v>1053.48</v>
      </c>
      <c r="J148" s="32">
        <f t="shared" si="8"/>
        <v>316.676088</v>
      </c>
      <c r="K148" s="19" t="s">
        <v>119</v>
      </c>
      <c r="L148" s="33">
        <v>36.25</v>
      </c>
      <c r="M148" s="34">
        <v>1585.24</v>
      </c>
      <c r="N148" s="34">
        <f t="shared" si="9"/>
        <v>508.703516</v>
      </c>
      <c r="O148" s="35" t="s">
        <v>120</v>
      </c>
      <c r="P148" s="38">
        <f t="shared" si="10"/>
        <v>0.0482758620689655</v>
      </c>
      <c r="Q148" s="38">
        <f t="shared" si="11"/>
        <v>-0.335444475284499</v>
      </c>
      <c r="R148" s="38">
        <f>(K:K-O:O)</f>
        <v>-0.0203</v>
      </c>
      <c r="S148" s="42"/>
    </row>
    <row r="149" s="2" customFormat="1" ht="18" customHeight="1" spans="1:19">
      <c r="A149" s="15">
        <v>148</v>
      </c>
      <c r="B149" s="15">
        <v>515</v>
      </c>
      <c r="C149" s="52" t="s">
        <v>272</v>
      </c>
      <c r="D149" s="15" t="s">
        <v>227</v>
      </c>
      <c r="E149" s="17" t="s">
        <v>31</v>
      </c>
      <c r="F149" s="23">
        <v>8.4</v>
      </c>
      <c r="G149" s="15" t="s">
        <v>273</v>
      </c>
      <c r="H149" s="19">
        <v>89</v>
      </c>
      <c r="I149" s="19">
        <v>3298.28</v>
      </c>
      <c r="J149" s="32">
        <f t="shared" si="8"/>
        <v>940.339628</v>
      </c>
      <c r="K149" s="19" t="s">
        <v>274</v>
      </c>
      <c r="L149" s="33">
        <v>85.4375</v>
      </c>
      <c r="M149" s="34">
        <v>4717.730625</v>
      </c>
      <c r="N149" s="34">
        <f t="shared" si="9"/>
        <v>1494.577062</v>
      </c>
      <c r="O149" s="35" t="s">
        <v>275</v>
      </c>
      <c r="P149" s="38">
        <f t="shared" si="10"/>
        <v>0.041697147037308</v>
      </c>
      <c r="Q149" s="38">
        <f t="shared" si="11"/>
        <v>-0.300875725603769</v>
      </c>
      <c r="R149" s="38">
        <f>(K:K-O:O)</f>
        <v>-0.0317</v>
      </c>
      <c r="S149" s="42"/>
    </row>
    <row r="150" s="2" customFormat="1" ht="18" customHeight="1" spans="1:19">
      <c r="A150" s="15">
        <v>149</v>
      </c>
      <c r="B150" s="15">
        <v>724</v>
      </c>
      <c r="C150" s="52" t="s">
        <v>180</v>
      </c>
      <c r="D150" s="15" t="s">
        <v>181</v>
      </c>
      <c r="E150" s="17" t="s">
        <v>26</v>
      </c>
      <c r="F150" s="23">
        <v>8.7</v>
      </c>
      <c r="G150" s="15" t="s">
        <v>182</v>
      </c>
      <c r="H150" s="19">
        <v>98</v>
      </c>
      <c r="I150" s="19">
        <v>9130.31</v>
      </c>
      <c r="J150" s="32">
        <f t="shared" si="8"/>
        <v>1815.105628</v>
      </c>
      <c r="K150" s="19" t="s">
        <v>183</v>
      </c>
      <c r="L150" s="33">
        <v>94.1875</v>
      </c>
      <c r="M150" s="34">
        <v>6521.52875</v>
      </c>
      <c r="N150" s="34">
        <f t="shared" si="9"/>
        <v>2205.58102325</v>
      </c>
      <c r="O150" s="35" t="s">
        <v>184</v>
      </c>
      <c r="P150" s="36">
        <f t="shared" si="10"/>
        <v>0.0404777704047777</v>
      </c>
      <c r="Q150" s="36">
        <f t="shared" si="11"/>
        <v>0.400026029172991</v>
      </c>
      <c r="R150" s="38">
        <f>(K:K-O:O)</f>
        <v>-0.1394</v>
      </c>
      <c r="S150" s="15"/>
    </row>
    <row r="151" s="2" customFormat="1" ht="18" customHeight="1" spans="1:19">
      <c r="A151" s="15">
        <v>150</v>
      </c>
      <c r="B151" s="15">
        <v>118951</v>
      </c>
      <c r="C151" s="52" t="s">
        <v>311</v>
      </c>
      <c r="D151" s="15" t="s">
        <v>312</v>
      </c>
      <c r="E151" s="17" t="s">
        <v>31</v>
      </c>
      <c r="F151" s="23">
        <v>8.11</v>
      </c>
      <c r="G151" s="15" t="s">
        <v>313</v>
      </c>
      <c r="H151" s="19">
        <v>58</v>
      </c>
      <c r="I151" s="19">
        <v>1364.66</v>
      </c>
      <c r="J151" s="32">
        <f t="shared" si="8"/>
        <v>338.572146</v>
      </c>
      <c r="K151" s="19" t="s">
        <v>324</v>
      </c>
      <c r="L151" s="33">
        <v>55.75</v>
      </c>
      <c r="M151" s="34">
        <v>1947.37</v>
      </c>
      <c r="N151" s="34">
        <f t="shared" si="9"/>
        <v>597.647853</v>
      </c>
      <c r="O151" s="35" t="s">
        <v>314</v>
      </c>
      <c r="P151" s="38">
        <f t="shared" si="10"/>
        <v>0.0403587443946188</v>
      </c>
      <c r="Q151" s="38">
        <f t="shared" si="11"/>
        <v>-0.299229216841175</v>
      </c>
      <c r="R151" s="38">
        <f>(K:K-O:O)</f>
        <v>-0.0588</v>
      </c>
      <c r="S151" s="42"/>
    </row>
    <row r="152" s="2" customFormat="1" ht="18" customHeight="1" spans="1:19">
      <c r="A152" s="15">
        <v>151</v>
      </c>
      <c r="B152" s="15">
        <v>115971</v>
      </c>
      <c r="C152" s="52" t="s">
        <v>219</v>
      </c>
      <c r="D152" s="15" t="s">
        <v>181</v>
      </c>
      <c r="E152" s="17" t="s">
        <v>31</v>
      </c>
      <c r="F152" s="15">
        <v>8.8</v>
      </c>
      <c r="G152" s="15" t="s">
        <v>220</v>
      </c>
      <c r="H152" s="19">
        <v>57</v>
      </c>
      <c r="I152" s="19">
        <v>2796.77</v>
      </c>
      <c r="J152" s="32">
        <f t="shared" si="8"/>
        <v>832.878106</v>
      </c>
      <c r="K152" s="19" t="s">
        <v>280</v>
      </c>
      <c r="L152" s="33">
        <v>54.8125</v>
      </c>
      <c r="M152" s="34">
        <v>2921.599375</v>
      </c>
      <c r="N152" s="34">
        <f t="shared" si="9"/>
        <v>896.0545283125</v>
      </c>
      <c r="O152" s="35" t="s">
        <v>222</v>
      </c>
      <c r="P152" s="38">
        <f t="shared" si="10"/>
        <v>0.0399087799315849</v>
      </c>
      <c r="Q152" s="38">
        <f t="shared" si="11"/>
        <v>-0.0427263833871815</v>
      </c>
      <c r="R152" s="38">
        <f>(K:K-O:O)</f>
        <v>-0.00890000000000002</v>
      </c>
      <c r="S152" s="42"/>
    </row>
    <row r="153" s="2" customFormat="1" ht="18" customHeight="1" spans="1:19">
      <c r="A153" s="15">
        <v>152</v>
      </c>
      <c r="B153" s="21">
        <v>727</v>
      </c>
      <c r="C153" s="51" t="s">
        <v>47</v>
      </c>
      <c r="D153" s="21" t="s">
        <v>20</v>
      </c>
      <c r="E153" s="17" t="s">
        <v>31</v>
      </c>
      <c r="F153" s="23">
        <v>8.19</v>
      </c>
      <c r="G153" s="23" t="s">
        <v>27</v>
      </c>
      <c r="H153" s="19">
        <v>70</v>
      </c>
      <c r="I153" s="19">
        <v>3508.33</v>
      </c>
      <c r="J153" s="32">
        <f t="shared" si="8"/>
        <v>1086.178968</v>
      </c>
      <c r="K153" s="19" t="s">
        <v>73</v>
      </c>
      <c r="L153" s="33">
        <v>67.5</v>
      </c>
      <c r="M153" s="34">
        <v>3527.07875</v>
      </c>
      <c r="N153" s="34">
        <f t="shared" si="9"/>
        <v>1179.807841875</v>
      </c>
      <c r="O153" s="35" t="s">
        <v>49</v>
      </c>
      <c r="P153" s="38">
        <f t="shared" si="10"/>
        <v>0.037037037037037</v>
      </c>
      <c r="Q153" s="38">
        <f t="shared" si="11"/>
        <v>-0.00531565959506864</v>
      </c>
      <c r="R153" s="38">
        <f>(K:K-O:O)</f>
        <v>-0.0249</v>
      </c>
      <c r="S153" s="42"/>
    </row>
    <row r="154" s="2" customFormat="1" ht="18" customHeight="1" spans="1:19">
      <c r="A154" s="15">
        <v>153</v>
      </c>
      <c r="B154" s="21">
        <v>104533</v>
      </c>
      <c r="C154" s="51" t="s">
        <v>101</v>
      </c>
      <c r="D154" s="21" t="s">
        <v>76</v>
      </c>
      <c r="E154" s="17" t="s">
        <v>31</v>
      </c>
      <c r="F154" s="23">
        <v>8.28</v>
      </c>
      <c r="G154" s="23" t="s">
        <v>102</v>
      </c>
      <c r="H154" s="19">
        <v>65</v>
      </c>
      <c r="I154" s="19">
        <v>3064.57</v>
      </c>
      <c r="J154" s="32">
        <f t="shared" si="8"/>
        <v>1122.245534</v>
      </c>
      <c r="K154" s="19" t="s">
        <v>179</v>
      </c>
      <c r="L154" s="33">
        <v>62.75</v>
      </c>
      <c r="M154" s="34">
        <v>3739.01375</v>
      </c>
      <c r="N154" s="34">
        <f t="shared" si="9"/>
        <v>1186.76296425</v>
      </c>
      <c r="O154" s="35" t="s">
        <v>104</v>
      </c>
      <c r="P154" s="38">
        <f t="shared" si="10"/>
        <v>0.0358565737051793</v>
      </c>
      <c r="Q154" s="38">
        <f t="shared" si="11"/>
        <v>-0.180380120292417</v>
      </c>
      <c r="R154" s="38">
        <f>(K:K-O:O)</f>
        <v>0.0488</v>
      </c>
      <c r="S154" s="42"/>
    </row>
    <row r="155" s="2" customFormat="1" ht="18" customHeight="1" spans="1:19">
      <c r="A155" s="15">
        <v>154</v>
      </c>
      <c r="B155" s="15">
        <v>116919</v>
      </c>
      <c r="C155" s="52" t="s">
        <v>210</v>
      </c>
      <c r="D155" s="15" t="s">
        <v>181</v>
      </c>
      <c r="E155" s="17" t="s">
        <v>31</v>
      </c>
      <c r="F155" s="23">
        <v>8.18</v>
      </c>
      <c r="G155" s="15" t="s">
        <v>27</v>
      </c>
      <c r="H155" s="19">
        <v>87</v>
      </c>
      <c r="I155" s="19">
        <v>4557.17</v>
      </c>
      <c r="J155" s="32">
        <f t="shared" si="8"/>
        <v>1461.940136</v>
      </c>
      <c r="K155" s="19" t="s">
        <v>268</v>
      </c>
      <c r="L155" s="33">
        <v>84.1875</v>
      </c>
      <c r="M155" s="34">
        <v>3940.68375</v>
      </c>
      <c r="N155" s="34">
        <f t="shared" si="9"/>
        <v>1411.946987625</v>
      </c>
      <c r="O155" s="35" t="s">
        <v>212</v>
      </c>
      <c r="P155" s="38">
        <f t="shared" si="10"/>
        <v>0.0334075723830735</v>
      </c>
      <c r="Q155" s="38">
        <f t="shared" si="11"/>
        <v>0.156441442427345</v>
      </c>
      <c r="R155" s="38">
        <f>(K:K-O:O)</f>
        <v>-0.0375</v>
      </c>
      <c r="S155" s="42"/>
    </row>
    <row r="156" s="2" customFormat="1" ht="18" customHeight="1" spans="1:19">
      <c r="A156" s="15">
        <v>155</v>
      </c>
      <c r="B156" s="21">
        <v>52</v>
      </c>
      <c r="C156" s="51" t="s">
        <v>170</v>
      </c>
      <c r="D156" s="21" t="s">
        <v>136</v>
      </c>
      <c r="E156" s="17" t="s">
        <v>31</v>
      </c>
      <c r="F156" s="23">
        <v>8.18</v>
      </c>
      <c r="G156" s="23" t="s">
        <v>171</v>
      </c>
      <c r="H156" s="19">
        <v>50</v>
      </c>
      <c r="I156" s="19">
        <v>1731.46</v>
      </c>
      <c r="J156" s="32">
        <f t="shared" si="8"/>
        <v>337.807846</v>
      </c>
      <c r="K156" s="19" t="s">
        <v>191</v>
      </c>
      <c r="L156" s="33">
        <v>48.5</v>
      </c>
      <c r="M156" s="34">
        <v>2849.21875</v>
      </c>
      <c r="N156" s="34">
        <f t="shared" si="9"/>
        <v>801.77015625</v>
      </c>
      <c r="O156" s="35" t="s">
        <v>173</v>
      </c>
      <c r="P156" s="38">
        <f t="shared" si="10"/>
        <v>0.0309278350515464</v>
      </c>
      <c r="Q156" s="38">
        <f t="shared" si="11"/>
        <v>-0.392303591993419</v>
      </c>
      <c r="R156" s="38">
        <f>(K:K-O:O)</f>
        <v>-0.0863</v>
      </c>
      <c r="S156" s="42"/>
    </row>
    <row r="157" s="2" customFormat="1" ht="18" customHeight="1" spans="1:19">
      <c r="A157" s="15">
        <v>156</v>
      </c>
      <c r="B157" s="15">
        <v>105751</v>
      </c>
      <c r="C157" s="52" t="s">
        <v>263</v>
      </c>
      <c r="D157" s="15" t="s">
        <v>227</v>
      </c>
      <c r="E157" s="17" t="s">
        <v>26</v>
      </c>
      <c r="F157" s="15">
        <v>8.27</v>
      </c>
      <c r="G157" s="15" t="s">
        <v>264</v>
      </c>
      <c r="H157" s="19">
        <v>92</v>
      </c>
      <c r="I157" s="19">
        <v>4711.4</v>
      </c>
      <c r="J157" s="32">
        <f t="shared" si="8"/>
        <v>1788.91858</v>
      </c>
      <c r="K157" s="19" t="s">
        <v>285</v>
      </c>
      <c r="L157" s="33">
        <v>89.25</v>
      </c>
      <c r="M157" s="34">
        <v>5580.165</v>
      </c>
      <c r="N157" s="34">
        <f t="shared" si="9"/>
        <v>1878.283539</v>
      </c>
      <c r="O157" s="35" t="s">
        <v>266</v>
      </c>
      <c r="P157" s="38">
        <f t="shared" si="10"/>
        <v>0.030812324929972</v>
      </c>
      <c r="Q157" s="38">
        <f t="shared" si="11"/>
        <v>-0.155688048650891</v>
      </c>
      <c r="R157" s="38">
        <f>(K:K-O:O)</f>
        <v>0.0431</v>
      </c>
      <c r="S157" s="15"/>
    </row>
    <row r="158" s="2" customFormat="1" ht="18" customHeight="1" spans="1:19">
      <c r="A158" s="15">
        <v>157</v>
      </c>
      <c r="B158" s="15">
        <v>752</v>
      </c>
      <c r="C158" s="52" t="s">
        <v>389</v>
      </c>
      <c r="D158" s="15" t="s">
        <v>312</v>
      </c>
      <c r="E158" s="17" t="s">
        <v>31</v>
      </c>
      <c r="F158" s="15">
        <v>8.27</v>
      </c>
      <c r="G158" s="15" t="s">
        <v>390</v>
      </c>
      <c r="H158" s="19">
        <v>68</v>
      </c>
      <c r="I158" s="19">
        <v>3069.78</v>
      </c>
      <c r="J158" s="32">
        <f t="shared" si="8"/>
        <v>1010.264598</v>
      </c>
      <c r="K158" s="19" t="s">
        <v>406</v>
      </c>
      <c r="L158" s="33">
        <v>66.25</v>
      </c>
      <c r="M158" s="34">
        <v>3518.045</v>
      </c>
      <c r="N158" s="34">
        <f t="shared" si="9"/>
        <v>1072.300116</v>
      </c>
      <c r="O158" s="35" t="s">
        <v>392</v>
      </c>
      <c r="P158" s="38">
        <f t="shared" si="10"/>
        <v>0.0264150943396226</v>
      </c>
      <c r="Q158" s="38">
        <f t="shared" si="11"/>
        <v>-0.127418779464163</v>
      </c>
      <c r="R158" s="38">
        <f>(K:K-O:O)</f>
        <v>0.0242999999999999</v>
      </c>
      <c r="S158" s="42"/>
    </row>
    <row r="159" s="2" customFormat="1" ht="18" customHeight="1" spans="1:19">
      <c r="A159" s="15">
        <v>158</v>
      </c>
      <c r="B159" s="15">
        <v>118951</v>
      </c>
      <c r="C159" s="52" t="s">
        <v>311</v>
      </c>
      <c r="D159" s="15" t="s">
        <v>312</v>
      </c>
      <c r="E159" s="17" t="s">
        <v>31</v>
      </c>
      <c r="F159" s="15">
        <v>8.8</v>
      </c>
      <c r="G159" s="15" t="s">
        <v>313</v>
      </c>
      <c r="H159" s="19">
        <v>57</v>
      </c>
      <c r="I159" s="19">
        <v>2892.86</v>
      </c>
      <c r="J159" s="32">
        <f t="shared" si="8"/>
        <v>890.422308</v>
      </c>
      <c r="K159" s="19" t="s">
        <v>328</v>
      </c>
      <c r="L159" s="33">
        <v>55.75</v>
      </c>
      <c r="M159" s="34">
        <v>1947.37</v>
      </c>
      <c r="N159" s="34">
        <f t="shared" si="9"/>
        <v>597.647853</v>
      </c>
      <c r="O159" s="35" t="s">
        <v>314</v>
      </c>
      <c r="P159" s="36">
        <f t="shared" si="10"/>
        <v>0.0224215246636771</v>
      </c>
      <c r="Q159" s="36">
        <f t="shared" si="11"/>
        <v>0.485521498225812</v>
      </c>
      <c r="R159" s="38">
        <f>(K:K-O:O)</f>
        <v>0.000900000000000012</v>
      </c>
      <c r="S159" s="42">
        <f>(J159-N159)*0.1</f>
        <v>29.2774455</v>
      </c>
    </row>
    <row r="160" s="2" customFormat="1" ht="18" customHeight="1" spans="1:19">
      <c r="A160" s="15">
        <v>159</v>
      </c>
      <c r="B160" s="21">
        <v>727</v>
      </c>
      <c r="C160" s="51" t="s">
        <v>47</v>
      </c>
      <c r="D160" s="21" t="s">
        <v>20</v>
      </c>
      <c r="E160" s="17" t="s">
        <v>31</v>
      </c>
      <c r="F160" s="23">
        <v>8.12</v>
      </c>
      <c r="G160" s="23" t="s">
        <v>27</v>
      </c>
      <c r="H160" s="19">
        <v>69</v>
      </c>
      <c r="I160" s="19">
        <v>3332.68</v>
      </c>
      <c r="J160" s="32">
        <f t="shared" si="8"/>
        <v>729.523652</v>
      </c>
      <c r="K160" s="19" t="s">
        <v>72</v>
      </c>
      <c r="L160" s="33">
        <v>67.5</v>
      </c>
      <c r="M160" s="34">
        <v>3527.07875</v>
      </c>
      <c r="N160" s="34">
        <f t="shared" si="9"/>
        <v>1179.807841875</v>
      </c>
      <c r="O160" s="35" t="s">
        <v>49</v>
      </c>
      <c r="P160" s="38">
        <f t="shared" si="10"/>
        <v>0.0222222222222222</v>
      </c>
      <c r="Q160" s="38">
        <f t="shared" si="11"/>
        <v>-0.0551160787096121</v>
      </c>
      <c r="R160" s="38">
        <f>(K:K-O:O)</f>
        <v>-0.1156</v>
      </c>
      <c r="S160" s="42"/>
    </row>
    <row r="161" s="2" customFormat="1" ht="18" customHeight="1" spans="1:19">
      <c r="A161" s="15">
        <v>160</v>
      </c>
      <c r="B161" s="15">
        <v>115971</v>
      </c>
      <c r="C161" s="52" t="s">
        <v>219</v>
      </c>
      <c r="D161" s="15" t="s">
        <v>181</v>
      </c>
      <c r="E161" s="17" t="s">
        <v>31</v>
      </c>
      <c r="F161" s="23">
        <v>8.12</v>
      </c>
      <c r="G161" s="15" t="s">
        <v>220</v>
      </c>
      <c r="H161" s="19">
        <v>56</v>
      </c>
      <c r="I161" s="19">
        <v>2574.9</v>
      </c>
      <c r="J161" s="32">
        <f t="shared" si="8"/>
        <v>802.59633</v>
      </c>
      <c r="K161" s="19" t="s">
        <v>276</v>
      </c>
      <c r="L161" s="33">
        <v>54.8125</v>
      </c>
      <c r="M161" s="34">
        <v>2921.599375</v>
      </c>
      <c r="N161" s="34">
        <f t="shared" si="9"/>
        <v>896.0545283125</v>
      </c>
      <c r="O161" s="35" t="s">
        <v>222</v>
      </c>
      <c r="P161" s="38">
        <f t="shared" si="10"/>
        <v>0.0216647662485747</v>
      </c>
      <c r="Q161" s="38">
        <f t="shared" si="11"/>
        <v>-0.118667664693076</v>
      </c>
      <c r="R161" s="38">
        <f>(K:K-O:O)</f>
        <v>0.005</v>
      </c>
      <c r="S161" s="42"/>
    </row>
    <row r="162" s="2" customFormat="1" ht="18" customHeight="1" spans="1:19">
      <c r="A162" s="15">
        <v>161</v>
      </c>
      <c r="B162" s="15">
        <v>115971</v>
      </c>
      <c r="C162" s="52" t="s">
        <v>219</v>
      </c>
      <c r="D162" s="15" t="s">
        <v>181</v>
      </c>
      <c r="E162" s="17" t="s">
        <v>31</v>
      </c>
      <c r="F162" s="23">
        <v>8.19</v>
      </c>
      <c r="G162" s="15" t="s">
        <v>220</v>
      </c>
      <c r="H162" s="19">
        <v>56</v>
      </c>
      <c r="I162" s="19">
        <v>2512.6</v>
      </c>
      <c r="J162" s="32">
        <f t="shared" si="8"/>
        <v>444.7302</v>
      </c>
      <c r="K162" s="19" t="s">
        <v>277</v>
      </c>
      <c r="L162" s="33">
        <v>54.8125</v>
      </c>
      <c r="M162" s="34">
        <v>2921.599375</v>
      </c>
      <c r="N162" s="34">
        <f t="shared" si="9"/>
        <v>896.0545283125</v>
      </c>
      <c r="O162" s="35" t="s">
        <v>222</v>
      </c>
      <c r="P162" s="38">
        <f t="shared" si="10"/>
        <v>0.0216647662485747</v>
      </c>
      <c r="Q162" s="38">
        <f t="shared" si="11"/>
        <v>-0.139991601346779</v>
      </c>
      <c r="R162" s="38">
        <f>(K:K-O:O)</f>
        <v>-0.1297</v>
      </c>
      <c r="S162" s="42"/>
    </row>
    <row r="163" s="2" customFormat="1" ht="18" customHeight="1" spans="1:19">
      <c r="A163" s="15">
        <v>162</v>
      </c>
      <c r="B163" s="21">
        <v>117923</v>
      </c>
      <c r="C163" s="51" t="s">
        <v>117</v>
      </c>
      <c r="D163" s="21" t="s">
        <v>76</v>
      </c>
      <c r="E163" s="17" t="s">
        <v>31</v>
      </c>
      <c r="F163" s="23">
        <v>8.25</v>
      </c>
      <c r="G163" s="23" t="s">
        <v>118</v>
      </c>
      <c r="H163" s="19">
        <v>37</v>
      </c>
      <c r="I163" s="19">
        <v>1072.76</v>
      </c>
      <c r="J163" s="32">
        <f t="shared" si="8"/>
        <v>331.053736</v>
      </c>
      <c r="K163" s="19" t="s">
        <v>123</v>
      </c>
      <c r="L163" s="33">
        <v>36.25</v>
      </c>
      <c r="M163" s="34">
        <v>1585.24</v>
      </c>
      <c r="N163" s="34">
        <f t="shared" si="9"/>
        <v>508.703516</v>
      </c>
      <c r="O163" s="35" t="s">
        <v>120</v>
      </c>
      <c r="P163" s="38">
        <f t="shared" si="10"/>
        <v>0.0206896551724138</v>
      </c>
      <c r="Q163" s="38">
        <f t="shared" si="11"/>
        <v>-0.323282279023996</v>
      </c>
      <c r="R163" s="38">
        <f>(K:K-O:O)</f>
        <v>-0.0123</v>
      </c>
      <c r="S163" s="42"/>
    </row>
    <row r="164" s="2" customFormat="1" ht="18" customHeight="1" spans="1:19">
      <c r="A164" s="15">
        <v>163</v>
      </c>
      <c r="B164" s="15">
        <v>103199</v>
      </c>
      <c r="C164" s="52" t="s">
        <v>347</v>
      </c>
      <c r="D164" s="15" t="s">
        <v>312</v>
      </c>
      <c r="E164" s="17" t="s">
        <v>31</v>
      </c>
      <c r="F164" s="23">
        <v>8.28</v>
      </c>
      <c r="G164" s="15" t="s">
        <v>348</v>
      </c>
      <c r="H164" s="19">
        <v>87</v>
      </c>
      <c r="I164" s="19">
        <v>3082.33</v>
      </c>
      <c r="J164" s="32">
        <f t="shared" si="8"/>
        <v>819.591547</v>
      </c>
      <c r="K164" s="19" t="s">
        <v>353</v>
      </c>
      <c r="L164" s="33">
        <v>85.4375</v>
      </c>
      <c r="M164" s="34">
        <v>3828.594375</v>
      </c>
      <c r="N164" s="34">
        <f t="shared" si="9"/>
        <v>1276.8362240625</v>
      </c>
      <c r="O164" s="35" t="s">
        <v>350</v>
      </c>
      <c r="P164" s="38">
        <f t="shared" si="10"/>
        <v>0.0182882223847842</v>
      </c>
      <c r="Q164" s="38">
        <f t="shared" si="11"/>
        <v>-0.194918631201301</v>
      </c>
      <c r="R164" s="38">
        <f>(K:K-O:O)</f>
        <v>-0.0676</v>
      </c>
      <c r="S164" s="42"/>
    </row>
    <row r="165" s="2" customFormat="1" ht="18" customHeight="1" spans="1:19">
      <c r="A165" s="15">
        <v>164</v>
      </c>
      <c r="B165" s="15">
        <v>118074</v>
      </c>
      <c r="C165" s="52" t="s">
        <v>226</v>
      </c>
      <c r="D165" s="15" t="s">
        <v>227</v>
      </c>
      <c r="E165" s="17" t="s">
        <v>31</v>
      </c>
      <c r="F165" s="23">
        <v>8.7</v>
      </c>
      <c r="G165" s="15" t="s">
        <v>228</v>
      </c>
      <c r="H165" s="19">
        <v>63</v>
      </c>
      <c r="I165" s="19">
        <v>2028.19</v>
      </c>
      <c r="J165" s="32">
        <f t="shared" si="8"/>
        <v>556.129698</v>
      </c>
      <c r="K165" s="19" t="s">
        <v>229</v>
      </c>
      <c r="L165" s="33">
        <v>61.875</v>
      </c>
      <c r="M165" s="34">
        <v>2737.084375</v>
      </c>
      <c r="N165" s="34">
        <f t="shared" si="9"/>
        <v>873.9510409375</v>
      </c>
      <c r="O165" s="35" t="s">
        <v>230</v>
      </c>
      <c r="P165" s="38">
        <f t="shared" si="10"/>
        <v>0.0181818181818182</v>
      </c>
      <c r="Q165" s="38">
        <f t="shared" si="11"/>
        <v>-0.258996171793206</v>
      </c>
      <c r="R165" s="38">
        <f>(K:K-O:O)</f>
        <v>-0.0451</v>
      </c>
      <c r="S165" s="42"/>
    </row>
    <row r="166" s="2" customFormat="1" ht="18" customHeight="1" spans="1:19">
      <c r="A166" s="15">
        <v>165</v>
      </c>
      <c r="B166" s="15">
        <v>709</v>
      </c>
      <c r="C166" s="52" t="s">
        <v>341</v>
      </c>
      <c r="D166" s="15" t="s">
        <v>312</v>
      </c>
      <c r="E166" s="17" t="s">
        <v>26</v>
      </c>
      <c r="F166" s="15">
        <v>8.4</v>
      </c>
      <c r="G166" s="15" t="s">
        <v>27</v>
      </c>
      <c r="H166" s="19">
        <v>98</v>
      </c>
      <c r="I166" s="19">
        <v>5274.56</v>
      </c>
      <c r="J166" s="32">
        <f t="shared" si="8"/>
        <v>1595.5544</v>
      </c>
      <c r="K166" s="19" t="s">
        <v>342</v>
      </c>
      <c r="L166" s="33">
        <v>96.3125</v>
      </c>
      <c r="M166" s="34">
        <v>6680.91375</v>
      </c>
      <c r="N166" s="34">
        <f t="shared" si="9"/>
        <v>1952.16299775</v>
      </c>
      <c r="O166" s="35" t="s">
        <v>343</v>
      </c>
      <c r="P166" s="38">
        <f t="shared" si="10"/>
        <v>0.0175210902011681</v>
      </c>
      <c r="Q166" s="38">
        <f t="shared" si="11"/>
        <v>-0.210503203996609</v>
      </c>
      <c r="R166" s="38">
        <f>(K:K-O:O)</f>
        <v>0.0103</v>
      </c>
      <c r="S166" s="15"/>
    </row>
    <row r="167" s="2" customFormat="1" ht="18" customHeight="1" spans="1:19">
      <c r="A167" s="15">
        <v>166</v>
      </c>
      <c r="B167" s="21">
        <v>114286</v>
      </c>
      <c r="C167" s="51" t="s">
        <v>34</v>
      </c>
      <c r="D167" s="21" t="s">
        <v>20</v>
      </c>
      <c r="E167" s="17" t="s">
        <v>31</v>
      </c>
      <c r="F167" s="23">
        <v>8.26</v>
      </c>
      <c r="G167" s="23" t="s">
        <v>27</v>
      </c>
      <c r="H167" s="19">
        <v>71</v>
      </c>
      <c r="I167" s="19">
        <v>3208.79</v>
      </c>
      <c r="J167" s="32">
        <f t="shared" si="8"/>
        <v>948.197445</v>
      </c>
      <c r="K167" s="19" t="s">
        <v>44</v>
      </c>
      <c r="L167" s="33">
        <v>69.875</v>
      </c>
      <c r="M167" s="34">
        <v>4231.000625</v>
      </c>
      <c r="N167" s="34">
        <f t="shared" si="9"/>
        <v>1093.7136615625</v>
      </c>
      <c r="O167" s="35" t="s">
        <v>36</v>
      </c>
      <c r="P167" s="38">
        <f t="shared" si="10"/>
        <v>0.0161001788908766</v>
      </c>
      <c r="Q167" s="38">
        <f t="shared" si="11"/>
        <v>-0.24160020657052</v>
      </c>
      <c r="R167" s="38">
        <f>(K:K-O:O)</f>
        <v>0.037</v>
      </c>
      <c r="S167" s="42"/>
    </row>
    <row r="168" s="2" customFormat="1" ht="18" customHeight="1" spans="1:19">
      <c r="A168" s="15">
        <v>167</v>
      </c>
      <c r="B168" s="15">
        <v>116919</v>
      </c>
      <c r="C168" s="52" t="s">
        <v>210</v>
      </c>
      <c r="D168" s="15" t="s">
        <v>181</v>
      </c>
      <c r="E168" s="17" t="s">
        <v>31</v>
      </c>
      <c r="F168" s="23">
        <v>8.4</v>
      </c>
      <c r="G168" s="15" t="s">
        <v>27</v>
      </c>
      <c r="H168" s="19">
        <v>85</v>
      </c>
      <c r="I168" s="19">
        <v>3185.89</v>
      </c>
      <c r="J168" s="32">
        <f t="shared" si="8"/>
        <v>965.961848</v>
      </c>
      <c r="K168" s="19" t="s">
        <v>211</v>
      </c>
      <c r="L168" s="33">
        <v>84.1875</v>
      </c>
      <c r="M168" s="34">
        <v>3940.68375</v>
      </c>
      <c r="N168" s="34">
        <f t="shared" si="9"/>
        <v>1411.946987625</v>
      </c>
      <c r="O168" s="35" t="s">
        <v>212</v>
      </c>
      <c r="P168" s="38">
        <f t="shared" si="10"/>
        <v>0.00965107646622123</v>
      </c>
      <c r="Q168" s="38">
        <f t="shared" si="11"/>
        <v>-0.191538778010288</v>
      </c>
      <c r="R168" s="38">
        <f>(K:K-O:O)</f>
        <v>-0.0551</v>
      </c>
      <c r="S168" s="42"/>
    </row>
    <row r="169" s="2" customFormat="1" ht="18" customHeight="1" spans="1:19">
      <c r="A169" s="15">
        <v>168</v>
      </c>
      <c r="B169" s="15">
        <v>116919</v>
      </c>
      <c r="C169" s="52" t="s">
        <v>210</v>
      </c>
      <c r="D169" s="15" t="s">
        <v>181</v>
      </c>
      <c r="E169" s="17" t="s">
        <v>31</v>
      </c>
      <c r="F169" s="23">
        <v>8.11</v>
      </c>
      <c r="G169" s="15" t="s">
        <v>27</v>
      </c>
      <c r="H169" s="19">
        <v>85</v>
      </c>
      <c r="I169" s="19">
        <v>4304.57</v>
      </c>
      <c r="J169" s="32">
        <f t="shared" si="8"/>
        <v>1344.317211</v>
      </c>
      <c r="K169" s="19" t="s">
        <v>267</v>
      </c>
      <c r="L169" s="33">
        <v>84.1875</v>
      </c>
      <c r="M169" s="34">
        <v>3940.68375</v>
      </c>
      <c r="N169" s="34">
        <f t="shared" si="9"/>
        <v>1411.946987625</v>
      </c>
      <c r="O169" s="35" t="s">
        <v>212</v>
      </c>
      <c r="P169" s="38">
        <f t="shared" si="10"/>
        <v>0.00965107646622123</v>
      </c>
      <c r="Q169" s="38">
        <f t="shared" si="11"/>
        <v>0.0923408913491217</v>
      </c>
      <c r="R169" s="38">
        <f>(K:K-O:O)</f>
        <v>-0.046</v>
      </c>
      <c r="S169" s="42"/>
    </row>
    <row r="170" s="2" customFormat="1" ht="18" customHeight="1" spans="1:19">
      <c r="A170" s="15">
        <v>169</v>
      </c>
      <c r="B170" s="21">
        <v>118151</v>
      </c>
      <c r="C170" s="51" t="s">
        <v>69</v>
      </c>
      <c r="D170" s="21" t="s">
        <v>20</v>
      </c>
      <c r="E170" s="17" t="s">
        <v>31</v>
      </c>
      <c r="F170" s="18">
        <v>8.16</v>
      </c>
      <c r="G170" s="23" t="s">
        <v>27</v>
      </c>
      <c r="H170" s="19">
        <v>79</v>
      </c>
      <c r="I170" s="19">
        <v>3047.94</v>
      </c>
      <c r="J170" s="32">
        <f t="shared" si="8"/>
        <v>525.76965</v>
      </c>
      <c r="K170" s="19" t="s">
        <v>90</v>
      </c>
      <c r="L170" s="33">
        <v>78.6875</v>
      </c>
      <c r="M170" s="34">
        <v>2603.3225</v>
      </c>
      <c r="N170" s="34">
        <f t="shared" si="9"/>
        <v>635.47102225</v>
      </c>
      <c r="O170" s="35" t="s">
        <v>71</v>
      </c>
      <c r="P170" s="38">
        <f t="shared" si="10"/>
        <v>0.0039714058776807</v>
      </c>
      <c r="Q170" s="38">
        <f t="shared" si="11"/>
        <v>0.170788482794583</v>
      </c>
      <c r="R170" s="38">
        <f>(K:K-O:O)</f>
        <v>-0.0716</v>
      </c>
      <c r="S170" s="42"/>
    </row>
    <row r="171" s="2" customFormat="1" ht="18" customHeight="1" spans="1:20">
      <c r="A171" s="15">
        <v>170</v>
      </c>
      <c r="B171" s="21">
        <v>118151</v>
      </c>
      <c r="C171" s="51" t="s">
        <v>69</v>
      </c>
      <c r="D171" s="21" t="s">
        <v>20</v>
      </c>
      <c r="E171" s="17" t="s">
        <v>31</v>
      </c>
      <c r="F171" s="18">
        <v>8.23</v>
      </c>
      <c r="G171" s="23" t="s">
        <v>27</v>
      </c>
      <c r="H171" s="19">
        <v>79</v>
      </c>
      <c r="I171" s="19">
        <v>4887.24</v>
      </c>
      <c r="J171" s="32">
        <f t="shared" si="8"/>
        <v>1043.42574</v>
      </c>
      <c r="K171" s="19" t="s">
        <v>91</v>
      </c>
      <c r="L171" s="33">
        <v>78.6875</v>
      </c>
      <c r="M171" s="34">
        <v>2603.3225</v>
      </c>
      <c r="N171" s="34">
        <f t="shared" si="9"/>
        <v>635.47102225</v>
      </c>
      <c r="O171" s="35" t="s">
        <v>71</v>
      </c>
      <c r="P171" s="36">
        <f t="shared" si="10"/>
        <v>0.0039714058776807</v>
      </c>
      <c r="Q171" s="36">
        <f t="shared" si="11"/>
        <v>0.877308708390912</v>
      </c>
      <c r="R171" s="38">
        <f>(K:K-O:O)</f>
        <v>-0.0306</v>
      </c>
      <c r="S171" s="42">
        <v>0</v>
      </c>
      <c r="T171" s="2" t="s">
        <v>92</v>
      </c>
    </row>
    <row r="172" s="2" customFormat="1" ht="18" customHeight="1" spans="1:19">
      <c r="A172" s="15">
        <v>171</v>
      </c>
      <c r="B172" s="21">
        <v>118151</v>
      </c>
      <c r="C172" s="51" t="s">
        <v>69</v>
      </c>
      <c r="D172" s="21" t="s">
        <v>20</v>
      </c>
      <c r="E172" s="17" t="s">
        <v>31</v>
      </c>
      <c r="F172" s="18">
        <v>8.26</v>
      </c>
      <c r="G172" s="23" t="s">
        <v>27</v>
      </c>
      <c r="H172" s="19">
        <v>79</v>
      </c>
      <c r="I172" s="19">
        <v>4171.5</v>
      </c>
      <c r="J172" s="32">
        <f t="shared" si="8"/>
        <v>872.6778</v>
      </c>
      <c r="K172" s="19" t="s">
        <v>97</v>
      </c>
      <c r="L172" s="33">
        <v>78.6875</v>
      </c>
      <c r="M172" s="34">
        <v>2603.3225</v>
      </c>
      <c r="N172" s="34">
        <f t="shared" si="9"/>
        <v>635.47102225</v>
      </c>
      <c r="O172" s="35" t="s">
        <v>71</v>
      </c>
      <c r="P172" s="36">
        <f t="shared" si="10"/>
        <v>0.0039714058776807</v>
      </c>
      <c r="Q172" s="36">
        <f t="shared" si="11"/>
        <v>0.602375426018098</v>
      </c>
      <c r="R172" s="38">
        <f>(K:K-O:O)</f>
        <v>-0.0349</v>
      </c>
      <c r="S172" s="42">
        <f>(J172-N172)*0.1</f>
        <v>23.720677775</v>
      </c>
    </row>
    <row r="173" s="2" customFormat="1" ht="18" customHeight="1" spans="1:19">
      <c r="A173" s="15">
        <v>172</v>
      </c>
      <c r="B173" s="15">
        <v>585</v>
      </c>
      <c r="C173" s="52" t="s">
        <v>376</v>
      </c>
      <c r="D173" s="15" t="s">
        <v>312</v>
      </c>
      <c r="E173" s="17" t="s">
        <v>26</v>
      </c>
      <c r="F173" s="15">
        <v>8.4</v>
      </c>
      <c r="G173" s="15" t="s">
        <v>348</v>
      </c>
      <c r="H173" s="19">
        <v>130</v>
      </c>
      <c r="I173" s="19">
        <v>7782.49</v>
      </c>
      <c r="J173" s="32">
        <f t="shared" si="8"/>
        <v>2337.081747</v>
      </c>
      <c r="K173" s="19" t="s">
        <v>377</v>
      </c>
      <c r="L173" s="33">
        <v>129.6875</v>
      </c>
      <c r="M173" s="34">
        <v>8137.22125</v>
      </c>
      <c r="N173" s="34">
        <f t="shared" si="9"/>
        <v>2761.77289225</v>
      </c>
      <c r="O173" s="35" t="s">
        <v>378</v>
      </c>
      <c r="P173" s="38">
        <f t="shared" si="10"/>
        <v>0.00240963855421687</v>
      </c>
      <c r="Q173" s="38">
        <f t="shared" si="11"/>
        <v>-0.0435936591990785</v>
      </c>
      <c r="R173" s="38">
        <f>(K:K-O:O)</f>
        <v>-0.0391</v>
      </c>
      <c r="S173" s="15"/>
    </row>
    <row r="174" s="2" customFormat="1" ht="18" customHeight="1" spans="1:19">
      <c r="A174" s="15">
        <v>173</v>
      </c>
      <c r="B174" s="15">
        <v>118074</v>
      </c>
      <c r="C174" s="52" t="s">
        <v>226</v>
      </c>
      <c r="D174" s="15" t="s">
        <v>227</v>
      </c>
      <c r="E174" s="17" t="s">
        <v>31</v>
      </c>
      <c r="F174" s="15">
        <v>8.22</v>
      </c>
      <c r="G174" s="15" t="s">
        <v>228</v>
      </c>
      <c r="H174" s="19">
        <v>62</v>
      </c>
      <c r="I174" s="19">
        <v>2673.67</v>
      </c>
      <c r="J174" s="32">
        <f t="shared" si="8"/>
        <v>886.054238</v>
      </c>
      <c r="K174" s="19" t="s">
        <v>253</v>
      </c>
      <c r="L174" s="33">
        <v>61.875</v>
      </c>
      <c r="M174" s="34">
        <v>2737.084375</v>
      </c>
      <c r="N174" s="34">
        <f t="shared" si="9"/>
        <v>873.9510409375</v>
      </c>
      <c r="O174" s="35" t="s">
        <v>230</v>
      </c>
      <c r="P174" s="38">
        <f t="shared" si="10"/>
        <v>0.00202020202020202</v>
      </c>
      <c r="Q174" s="38">
        <f t="shared" si="11"/>
        <v>-0.0231685860981176</v>
      </c>
      <c r="R174" s="38">
        <f>(K:K-O:O)</f>
        <v>0.0121000000000001</v>
      </c>
      <c r="S174" s="42"/>
    </row>
    <row r="175" s="2" customFormat="1" ht="18" customHeight="1" spans="1:19">
      <c r="A175" s="15"/>
      <c r="B175" s="15"/>
      <c r="C175" s="52"/>
      <c r="D175" s="15"/>
      <c r="E175" s="17"/>
      <c r="F175" s="15"/>
      <c r="G175" s="15"/>
      <c r="H175" s="19">
        <f>SUM(H2:H174)</f>
        <v>12784</v>
      </c>
      <c r="I175" s="19">
        <f>SUM(I2:I174)</f>
        <v>699433.63</v>
      </c>
      <c r="J175" s="32">
        <f>SUM(J2:J174)</f>
        <v>185430.827834</v>
      </c>
      <c r="K175" s="19"/>
      <c r="L175" s="33">
        <f>SUM(L2:L174)</f>
        <v>10270.625</v>
      </c>
      <c r="M175" s="34">
        <f>SUM(M2:M174)</f>
        <v>601120.171875</v>
      </c>
      <c r="N175" s="34">
        <f>SUM(N2:N174)</f>
        <v>183901.942522875</v>
      </c>
      <c r="O175" s="35"/>
      <c r="P175" s="38">
        <f t="shared" si="10"/>
        <v>0.244714902939208</v>
      </c>
      <c r="Q175" s="38">
        <f t="shared" si="11"/>
        <v>0.163550422569157</v>
      </c>
      <c r="R175" s="38">
        <f>(K:K-O:O)</f>
        <v>0</v>
      </c>
      <c r="S175" s="42"/>
    </row>
    <row r="176" s="2" customFormat="1" ht="18" customHeight="1" spans="1:19">
      <c r="A176" s="15"/>
      <c r="B176" s="15"/>
      <c r="C176" s="52"/>
      <c r="D176" s="15"/>
      <c r="E176" s="17"/>
      <c r="F176" s="15"/>
      <c r="G176" s="15"/>
      <c r="H176" s="19"/>
      <c r="I176" s="19"/>
      <c r="J176" s="32"/>
      <c r="K176" s="19"/>
      <c r="L176" s="33"/>
      <c r="M176" s="34"/>
      <c r="N176" s="34"/>
      <c r="O176" s="35"/>
      <c r="P176" s="38"/>
      <c r="Q176" s="38"/>
      <c r="R176" s="38"/>
      <c r="S176" s="42"/>
    </row>
    <row r="177" s="2" customFormat="1" ht="18" customHeight="1" spans="1:19">
      <c r="A177" s="15">
        <v>174</v>
      </c>
      <c r="B177" s="15">
        <v>119262</v>
      </c>
      <c r="C177" s="52" t="s">
        <v>331</v>
      </c>
      <c r="D177" s="15" t="s">
        <v>312</v>
      </c>
      <c r="E177" s="17" t="s">
        <v>31</v>
      </c>
      <c r="F177" s="23">
        <v>8.18</v>
      </c>
      <c r="G177" s="15" t="s">
        <v>332</v>
      </c>
      <c r="H177" s="19">
        <v>32</v>
      </c>
      <c r="I177" s="19">
        <v>849.21</v>
      </c>
      <c r="J177" s="32">
        <f t="shared" ref="J177:J240" si="12">I177*K177</f>
        <v>289.410768</v>
      </c>
      <c r="K177" s="19" t="s">
        <v>335</v>
      </c>
      <c r="L177" s="33">
        <v>32.125</v>
      </c>
      <c r="M177" s="34">
        <v>1069.855625</v>
      </c>
      <c r="N177" s="34">
        <f t="shared" ref="N177:N240" si="13">M177*O177</f>
        <v>378.1939634375</v>
      </c>
      <c r="O177" s="35" t="s">
        <v>304</v>
      </c>
      <c r="P177" s="38">
        <f t="shared" ref="P177:P240" si="14">(H177-L177)/L177</f>
        <v>-0.00389105058365759</v>
      </c>
      <c r="Q177" s="38">
        <f t="shared" ref="Q177:Q240" si="15">(I177-M177)/M177</f>
        <v>-0.206238692253452</v>
      </c>
      <c r="R177" s="38">
        <f>(K:K-O:O)</f>
        <v>-0.0127</v>
      </c>
      <c r="S177" s="42"/>
    </row>
    <row r="178" s="2" customFormat="1" ht="18" customHeight="1" spans="1:19">
      <c r="A178" s="15">
        <v>175</v>
      </c>
      <c r="B178" s="15">
        <v>578</v>
      </c>
      <c r="C178" s="52" t="s">
        <v>354</v>
      </c>
      <c r="D178" s="15" t="s">
        <v>312</v>
      </c>
      <c r="E178" s="17" t="s">
        <v>21</v>
      </c>
      <c r="F178" s="23">
        <v>8.14</v>
      </c>
      <c r="G178" s="15" t="s">
        <v>348</v>
      </c>
      <c r="H178" s="19">
        <v>102</v>
      </c>
      <c r="I178" s="19">
        <v>5923.92</v>
      </c>
      <c r="J178" s="32">
        <f t="shared" si="12"/>
        <v>1977.404496</v>
      </c>
      <c r="K178" s="19" t="s">
        <v>165</v>
      </c>
      <c r="L178" s="33">
        <v>102.5</v>
      </c>
      <c r="M178" s="34">
        <v>6708.62625</v>
      </c>
      <c r="N178" s="34">
        <f t="shared" si="13"/>
        <v>2345.335737</v>
      </c>
      <c r="O178" s="35" t="s">
        <v>355</v>
      </c>
      <c r="P178" s="38">
        <f t="shared" si="14"/>
        <v>-0.0048780487804878</v>
      </c>
      <c r="Q178" s="38">
        <f t="shared" si="15"/>
        <v>-0.116969737284142</v>
      </c>
      <c r="R178" s="38">
        <f>(K:K-O:O)</f>
        <v>-0.0158</v>
      </c>
      <c r="S178" s="42"/>
    </row>
    <row r="179" s="2" customFormat="1" ht="18" customHeight="1" spans="1:19">
      <c r="A179" s="15">
        <v>176</v>
      </c>
      <c r="B179" s="15">
        <v>355</v>
      </c>
      <c r="C179" s="52" t="s">
        <v>288</v>
      </c>
      <c r="D179" s="15" t="s">
        <v>227</v>
      </c>
      <c r="E179" s="17" t="s">
        <v>26</v>
      </c>
      <c r="F179" s="23">
        <v>8.19</v>
      </c>
      <c r="G179" s="15" t="s">
        <v>289</v>
      </c>
      <c r="H179" s="19">
        <v>67</v>
      </c>
      <c r="I179" s="19">
        <v>3285.25</v>
      </c>
      <c r="J179" s="32">
        <f t="shared" si="12"/>
        <v>996.416325</v>
      </c>
      <c r="K179" s="19" t="s">
        <v>402</v>
      </c>
      <c r="L179" s="33">
        <v>67.8125</v>
      </c>
      <c r="M179" s="34">
        <v>4192.28875</v>
      </c>
      <c r="N179" s="34">
        <f t="shared" si="13"/>
        <v>1339.436255625</v>
      </c>
      <c r="O179" s="35" t="s">
        <v>291</v>
      </c>
      <c r="P179" s="38">
        <f t="shared" si="14"/>
        <v>-0.0119815668202765</v>
      </c>
      <c r="Q179" s="38">
        <f t="shared" si="15"/>
        <v>-0.216358844557165</v>
      </c>
      <c r="R179" s="38">
        <f>(K:K-O:O)</f>
        <v>-0.0162</v>
      </c>
      <c r="S179" s="15"/>
    </row>
    <row r="180" s="2" customFormat="1" ht="18" customHeight="1" spans="1:19">
      <c r="A180" s="15">
        <v>177</v>
      </c>
      <c r="B180" s="21">
        <v>745</v>
      </c>
      <c r="C180" s="51" t="s">
        <v>30</v>
      </c>
      <c r="D180" s="21" t="s">
        <v>20</v>
      </c>
      <c r="E180" s="17" t="s">
        <v>31</v>
      </c>
      <c r="F180" s="23">
        <v>8.15</v>
      </c>
      <c r="G180" s="23" t="s">
        <v>27</v>
      </c>
      <c r="H180" s="19">
        <v>76</v>
      </c>
      <c r="I180" s="19">
        <v>3640.06</v>
      </c>
      <c r="J180" s="32">
        <f t="shared" si="12"/>
        <v>745.848294</v>
      </c>
      <c r="K180" s="19" t="s">
        <v>131</v>
      </c>
      <c r="L180" s="33">
        <v>76.9375</v>
      </c>
      <c r="M180" s="34">
        <v>3894.99</v>
      </c>
      <c r="N180" s="34">
        <f t="shared" si="13"/>
        <v>1077.743733</v>
      </c>
      <c r="O180" s="35" t="s">
        <v>33</v>
      </c>
      <c r="P180" s="38">
        <f t="shared" si="14"/>
        <v>-0.0121852152721365</v>
      </c>
      <c r="Q180" s="38">
        <f t="shared" si="15"/>
        <v>-0.0654507457015294</v>
      </c>
      <c r="R180" s="38">
        <f>(K:K-O:O)</f>
        <v>-0.0718</v>
      </c>
      <c r="S180" s="42"/>
    </row>
    <row r="181" s="2" customFormat="1" ht="18" customHeight="1" spans="1:19">
      <c r="A181" s="15">
        <v>178</v>
      </c>
      <c r="B181" s="21">
        <v>114286</v>
      </c>
      <c r="C181" s="51" t="s">
        <v>34</v>
      </c>
      <c r="D181" s="21" t="s">
        <v>20</v>
      </c>
      <c r="E181" s="17" t="s">
        <v>31</v>
      </c>
      <c r="F181" s="23">
        <v>8.5</v>
      </c>
      <c r="G181" s="23" t="s">
        <v>27</v>
      </c>
      <c r="H181" s="19">
        <v>69</v>
      </c>
      <c r="I181" s="19">
        <v>4219.3</v>
      </c>
      <c r="J181" s="32">
        <f t="shared" si="12"/>
        <v>998.28638</v>
      </c>
      <c r="K181" s="19" t="s">
        <v>35</v>
      </c>
      <c r="L181" s="33">
        <v>69.875</v>
      </c>
      <c r="M181" s="34">
        <v>4231.000625</v>
      </c>
      <c r="N181" s="34">
        <f t="shared" si="13"/>
        <v>1093.7136615625</v>
      </c>
      <c r="O181" s="35" t="s">
        <v>36</v>
      </c>
      <c r="P181" s="38">
        <f t="shared" si="14"/>
        <v>-0.0125223613595707</v>
      </c>
      <c r="Q181" s="38">
        <f t="shared" si="15"/>
        <v>-0.00276545102141163</v>
      </c>
      <c r="R181" s="38">
        <f>(K:K-O:O)</f>
        <v>-0.0219</v>
      </c>
      <c r="S181" s="42"/>
    </row>
    <row r="182" s="2" customFormat="1" ht="18" customHeight="1" spans="1:19">
      <c r="A182" s="15">
        <v>179</v>
      </c>
      <c r="B182" s="15">
        <v>118951</v>
      </c>
      <c r="C182" s="52" t="s">
        <v>311</v>
      </c>
      <c r="D182" s="15" t="s">
        <v>312</v>
      </c>
      <c r="E182" s="17" t="s">
        <v>31</v>
      </c>
      <c r="F182" s="15">
        <v>8.4</v>
      </c>
      <c r="G182" s="15" t="s">
        <v>313</v>
      </c>
      <c r="H182" s="19">
        <v>55</v>
      </c>
      <c r="I182" s="19">
        <v>1510.71</v>
      </c>
      <c r="J182" s="32">
        <f t="shared" si="12"/>
        <v>463.636899</v>
      </c>
      <c r="K182" s="19" t="s">
        <v>314</v>
      </c>
      <c r="L182" s="33">
        <v>55.75</v>
      </c>
      <c r="M182" s="34">
        <v>1947.37</v>
      </c>
      <c r="N182" s="34">
        <f t="shared" si="13"/>
        <v>597.647853</v>
      </c>
      <c r="O182" s="35" t="s">
        <v>314</v>
      </c>
      <c r="P182" s="38">
        <f t="shared" si="14"/>
        <v>-0.0134529147982063</v>
      </c>
      <c r="Q182" s="38">
        <f t="shared" si="15"/>
        <v>-0.224230629002193</v>
      </c>
      <c r="R182" s="38">
        <f>(K:K-O:O)</f>
        <v>0</v>
      </c>
      <c r="S182" s="42"/>
    </row>
    <row r="183" s="2" customFormat="1" ht="18" customHeight="1" spans="1:19">
      <c r="A183" s="15">
        <v>180</v>
      </c>
      <c r="B183" s="15">
        <v>118074</v>
      </c>
      <c r="C183" s="52" t="s">
        <v>226</v>
      </c>
      <c r="D183" s="15" t="s">
        <v>227</v>
      </c>
      <c r="E183" s="17" t="s">
        <v>31</v>
      </c>
      <c r="F183" s="23">
        <v>8.28</v>
      </c>
      <c r="G183" s="15" t="s">
        <v>228</v>
      </c>
      <c r="H183" s="19">
        <v>61</v>
      </c>
      <c r="I183" s="19">
        <v>2003.15</v>
      </c>
      <c r="J183" s="32">
        <f t="shared" si="12"/>
        <v>617.77146</v>
      </c>
      <c r="K183" s="19" t="s">
        <v>249</v>
      </c>
      <c r="L183" s="33">
        <v>61.875</v>
      </c>
      <c r="M183" s="34">
        <v>2737.084375</v>
      </c>
      <c r="N183" s="34">
        <f t="shared" si="13"/>
        <v>873.9510409375</v>
      </c>
      <c r="O183" s="35" t="s">
        <v>230</v>
      </c>
      <c r="P183" s="38">
        <f t="shared" si="14"/>
        <v>-0.0141414141414141</v>
      </c>
      <c r="Q183" s="38">
        <f t="shared" si="15"/>
        <v>-0.268144592729261</v>
      </c>
      <c r="R183" s="38">
        <f>(K:K-O:O)</f>
        <v>-0.0109</v>
      </c>
      <c r="S183" s="42"/>
    </row>
    <row r="184" s="2" customFormat="1" ht="18" customHeight="1" spans="1:19">
      <c r="A184" s="15">
        <v>181</v>
      </c>
      <c r="B184" s="15">
        <v>578</v>
      </c>
      <c r="C184" s="52" t="s">
        <v>354</v>
      </c>
      <c r="D184" s="15" t="s">
        <v>312</v>
      </c>
      <c r="E184" s="17" t="s">
        <v>21</v>
      </c>
      <c r="F184" s="23">
        <v>8.7</v>
      </c>
      <c r="G184" s="15" t="s">
        <v>348</v>
      </c>
      <c r="H184" s="19">
        <v>101</v>
      </c>
      <c r="I184" s="19">
        <v>7268.52</v>
      </c>
      <c r="J184" s="32">
        <f t="shared" si="12"/>
        <v>2021.375412</v>
      </c>
      <c r="K184" s="19" t="s">
        <v>94</v>
      </c>
      <c r="L184" s="33">
        <v>102.5</v>
      </c>
      <c r="M184" s="34">
        <v>6708.62625</v>
      </c>
      <c r="N184" s="34">
        <f t="shared" si="13"/>
        <v>2345.335737</v>
      </c>
      <c r="O184" s="35" t="s">
        <v>355</v>
      </c>
      <c r="P184" s="38">
        <f t="shared" si="14"/>
        <v>-0.0146341463414634</v>
      </c>
      <c r="Q184" s="38">
        <f t="shared" si="15"/>
        <v>0.0834587781663944</v>
      </c>
      <c r="R184" s="38">
        <f>(K:K-O:O)</f>
        <v>-0.0715</v>
      </c>
      <c r="S184" s="42"/>
    </row>
    <row r="185" s="2" customFormat="1" ht="18" customHeight="1" spans="1:19">
      <c r="A185" s="15">
        <v>182</v>
      </c>
      <c r="B185" s="21">
        <v>118151</v>
      </c>
      <c r="C185" s="51" t="s">
        <v>69</v>
      </c>
      <c r="D185" s="21" t="s">
        <v>20</v>
      </c>
      <c r="E185" s="17" t="s">
        <v>31</v>
      </c>
      <c r="F185" s="18">
        <v>8.2</v>
      </c>
      <c r="G185" s="23" t="s">
        <v>27</v>
      </c>
      <c r="H185" s="19">
        <v>77</v>
      </c>
      <c r="I185" s="19">
        <v>4473.92</v>
      </c>
      <c r="J185" s="32">
        <f t="shared" si="12"/>
        <v>1119.822176</v>
      </c>
      <c r="K185" s="19" t="s">
        <v>70</v>
      </c>
      <c r="L185" s="33">
        <v>78.6875</v>
      </c>
      <c r="M185" s="34">
        <v>2603.3225</v>
      </c>
      <c r="N185" s="34">
        <f t="shared" si="13"/>
        <v>635.47102225</v>
      </c>
      <c r="O185" s="35" t="s">
        <v>71</v>
      </c>
      <c r="P185" s="38">
        <f t="shared" si="14"/>
        <v>-0.0214455917394758</v>
      </c>
      <c r="Q185" s="36">
        <f t="shared" si="15"/>
        <v>0.71854236269229</v>
      </c>
      <c r="R185" s="38">
        <f>(K:K-O:O)</f>
        <v>0.00620000000000001</v>
      </c>
      <c r="S185" s="42">
        <v>0</v>
      </c>
    </row>
    <row r="186" s="2" customFormat="1" ht="18" customHeight="1" spans="1:19">
      <c r="A186" s="15">
        <v>183</v>
      </c>
      <c r="B186" s="15">
        <v>724</v>
      </c>
      <c r="C186" s="52" t="s">
        <v>180</v>
      </c>
      <c r="D186" s="15" t="s">
        <v>181</v>
      </c>
      <c r="E186" s="17" t="s">
        <v>26</v>
      </c>
      <c r="F186" s="23">
        <v>8.28</v>
      </c>
      <c r="G186" s="15" t="s">
        <v>182</v>
      </c>
      <c r="H186" s="19">
        <v>92</v>
      </c>
      <c r="I186" s="19">
        <v>4493.93</v>
      </c>
      <c r="J186" s="32">
        <f t="shared" si="12"/>
        <v>1516.701375</v>
      </c>
      <c r="K186" s="19" t="s">
        <v>225</v>
      </c>
      <c r="L186" s="33">
        <v>94.1875</v>
      </c>
      <c r="M186" s="34">
        <v>6521.52875</v>
      </c>
      <c r="N186" s="34">
        <f t="shared" si="13"/>
        <v>2205.58102325</v>
      </c>
      <c r="O186" s="35" t="s">
        <v>184</v>
      </c>
      <c r="P186" s="38">
        <f t="shared" si="14"/>
        <v>-0.0232249502322495</v>
      </c>
      <c r="Q186" s="38">
        <f t="shared" si="15"/>
        <v>-0.310908504390171</v>
      </c>
      <c r="R186" s="38">
        <f>(K:K-O:O)</f>
        <v>-0.000699999999999978</v>
      </c>
      <c r="S186" s="15"/>
    </row>
    <row r="187" s="2" customFormat="1" ht="18" customHeight="1" spans="1:19">
      <c r="A187" s="15">
        <v>184</v>
      </c>
      <c r="B187" s="15">
        <v>106568</v>
      </c>
      <c r="C187" s="52" t="s">
        <v>283</v>
      </c>
      <c r="D187" s="15" t="s">
        <v>227</v>
      </c>
      <c r="E187" s="17" t="s">
        <v>31</v>
      </c>
      <c r="F187" s="23">
        <v>8.5</v>
      </c>
      <c r="G187" s="15" t="s">
        <v>240</v>
      </c>
      <c r="H187" s="19">
        <v>42</v>
      </c>
      <c r="I187" s="19">
        <v>2274.18</v>
      </c>
      <c r="J187" s="32">
        <f t="shared" si="12"/>
        <v>536.70648</v>
      </c>
      <c r="K187" s="19" t="s">
        <v>284</v>
      </c>
      <c r="L187" s="33">
        <v>43.0625</v>
      </c>
      <c r="M187" s="34">
        <v>2020.463125</v>
      </c>
      <c r="N187" s="34">
        <f t="shared" si="13"/>
        <v>767.1698485625</v>
      </c>
      <c r="O187" s="35" t="s">
        <v>285</v>
      </c>
      <c r="P187" s="38">
        <f t="shared" si="14"/>
        <v>-0.0246734397677794</v>
      </c>
      <c r="Q187" s="38">
        <f t="shared" si="15"/>
        <v>0.125573623126628</v>
      </c>
      <c r="R187" s="38">
        <f>(K:K-O:O)</f>
        <v>-0.1437</v>
      </c>
      <c r="S187" s="42"/>
    </row>
    <row r="188" s="2" customFormat="1" ht="18" customHeight="1" spans="1:19">
      <c r="A188" s="15">
        <v>185</v>
      </c>
      <c r="B188" s="15">
        <v>712</v>
      </c>
      <c r="C188" s="52" t="s">
        <v>295</v>
      </c>
      <c r="D188" s="15" t="s">
        <v>227</v>
      </c>
      <c r="E188" s="17" t="s">
        <v>21</v>
      </c>
      <c r="F188" s="23">
        <v>8.7</v>
      </c>
      <c r="G188" s="15" t="s">
        <v>296</v>
      </c>
      <c r="H188" s="19">
        <v>152</v>
      </c>
      <c r="I188" s="19">
        <v>8108.05</v>
      </c>
      <c r="J188" s="32">
        <f t="shared" si="12"/>
        <v>3240.787585</v>
      </c>
      <c r="K188" s="19" t="s">
        <v>297</v>
      </c>
      <c r="L188" s="33">
        <v>155.9375</v>
      </c>
      <c r="M188" s="34">
        <v>9383.570625</v>
      </c>
      <c r="N188" s="34">
        <f t="shared" si="13"/>
        <v>3528.222555</v>
      </c>
      <c r="O188" s="35" t="s">
        <v>298</v>
      </c>
      <c r="P188" s="38">
        <f t="shared" si="14"/>
        <v>-0.025250501002004</v>
      </c>
      <c r="Q188" s="38">
        <f t="shared" si="15"/>
        <v>-0.135931264970897</v>
      </c>
      <c r="R188" s="38">
        <f>(K:K-O:O)</f>
        <v>0.0237</v>
      </c>
      <c r="S188" s="42"/>
    </row>
    <row r="189" s="2" customFormat="1" ht="18" customHeight="1" spans="1:19">
      <c r="A189" s="15">
        <v>186</v>
      </c>
      <c r="B189" s="21">
        <v>104533</v>
      </c>
      <c r="C189" s="51" t="s">
        <v>101</v>
      </c>
      <c r="D189" s="21" t="s">
        <v>76</v>
      </c>
      <c r="E189" s="17" t="s">
        <v>31</v>
      </c>
      <c r="F189" s="23">
        <v>8.21</v>
      </c>
      <c r="G189" s="23" t="s">
        <v>102</v>
      </c>
      <c r="H189" s="19">
        <v>61</v>
      </c>
      <c r="I189" s="19">
        <v>3541.18</v>
      </c>
      <c r="J189" s="32">
        <f t="shared" si="12"/>
        <v>932.038576</v>
      </c>
      <c r="K189" s="19" t="s">
        <v>178</v>
      </c>
      <c r="L189" s="33">
        <v>62.75</v>
      </c>
      <c r="M189" s="34">
        <v>3739.01375</v>
      </c>
      <c r="N189" s="34">
        <f t="shared" si="13"/>
        <v>1186.76296425</v>
      </c>
      <c r="O189" s="35" t="s">
        <v>104</v>
      </c>
      <c r="P189" s="38">
        <f t="shared" si="14"/>
        <v>-0.0278884462151394</v>
      </c>
      <c r="Q189" s="38">
        <f t="shared" si="15"/>
        <v>-0.0529106773143052</v>
      </c>
      <c r="R189" s="38">
        <f>(K:K-O:O)</f>
        <v>-0.0542</v>
      </c>
      <c r="S189" s="42"/>
    </row>
    <row r="190" s="2" customFormat="1" ht="18" customHeight="1" spans="1:19">
      <c r="A190" s="15">
        <v>187</v>
      </c>
      <c r="B190" s="15">
        <v>585</v>
      </c>
      <c r="C190" s="52" t="s">
        <v>376</v>
      </c>
      <c r="D190" s="15" t="s">
        <v>312</v>
      </c>
      <c r="E190" s="17" t="s">
        <v>26</v>
      </c>
      <c r="F190" s="23">
        <v>8.18</v>
      </c>
      <c r="G190" s="15" t="s">
        <v>348</v>
      </c>
      <c r="H190" s="19">
        <v>126</v>
      </c>
      <c r="I190" s="19">
        <v>7448.35</v>
      </c>
      <c r="J190" s="32">
        <f t="shared" si="12"/>
        <v>2824.41432</v>
      </c>
      <c r="K190" s="19" t="s">
        <v>399</v>
      </c>
      <c r="L190" s="33">
        <v>129.6875</v>
      </c>
      <c r="M190" s="34">
        <v>8137.22125</v>
      </c>
      <c r="N190" s="34">
        <f t="shared" si="13"/>
        <v>2761.77289225</v>
      </c>
      <c r="O190" s="35" t="s">
        <v>378</v>
      </c>
      <c r="P190" s="38">
        <f t="shared" si="14"/>
        <v>-0.028433734939759</v>
      </c>
      <c r="Q190" s="38">
        <f t="shared" si="15"/>
        <v>-0.0846568169693062</v>
      </c>
      <c r="R190" s="38">
        <f>(K:K-O:O)</f>
        <v>0.0398000000000001</v>
      </c>
      <c r="S190" s="15"/>
    </row>
    <row r="191" s="2" customFormat="1" ht="18" customHeight="1" spans="1:19">
      <c r="A191" s="15">
        <v>188</v>
      </c>
      <c r="B191" s="15">
        <v>515</v>
      </c>
      <c r="C191" s="52" t="s">
        <v>272</v>
      </c>
      <c r="D191" s="15" t="s">
        <v>227</v>
      </c>
      <c r="E191" s="17" t="s">
        <v>31</v>
      </c>
      <c r="F191" s="23">
        <v>8.11</v>
      </c>
      <c r="G191" s="15" t="s">
        <v>273</v>
      </c>
      <c r="H191" s="19">
        <v>83</v>
      </c>
      <c r="I191" s="19">
        <v>3362.42</v>
      </c>
      <c r="J191" s="32">
        <f t="shared" si="12"/>
        <v>953.582312</v>
      </c>
      <c r="K191" s="19" t="s">
        <v>309</v>
      </c>
      <c r="L191" s="33">
        <v>85.4375</v>
      </c>
      <c r="M191" s="34">
        <v>4717.730625</v>
      </c>
      <c r="N191" s="34">
        <f t="shared" si="13"/>
        <v>1494.577062</v>
      </c>
      <c r="O191" s="35" t="s">
        <v>275</v>
      </c>
      <c r="P191" s="38">
        <f t="shared" si="14"/>
        <v>-0.0285296269202634</v>
      </c>
      <c r="Q191" s="38">
        <f t="shared" si="15"/>
        <v>-0.287280205829895</v>
      </c>
      <c r="R191" s="38">
        <f>(K:K-O:O)</f>
        <v>-0.0332</v>
      </c>
      <c r="S191" s="42"/>
    </row>
    <row r="192" s="2" customFormat="1" ht="18" customHeight="1" spans="1:19">
      <c r="A192" s="15">
        <v>189</v>
      </c>
      <c r="B192" s="15">
        <v>118074</v>
      </c>
      <c r="C192" s="52" t="s">
        <v>226</v>
      </c>
      <c r="D192" s="15" t="s">
        <v>227</v>
      </c>
      <c r="E192" s="17" t="s">
        <v>31</v>
      </c>
      <c r="F192" s="23">
        <v>8.21</v>
      </c>
      <c r="G192" s="15" t="s">
        <v>228</v>
      </c>
      <c r="H192" s="19">
        <v>60</v>
      </c>
      <c r="I192" s="19">
        <v>3369.01</v>
      </c>
      <c r="J192" s="32">
        <f t="shared" si="12"/>
        <v>996.216257</v>
      </c>
      <c r="K192" s="19" t="s">
        <v>248</v>
      </c>
      <c r="L192" s="33">
        <v>61.875</v>
      </c>
      <c r="M192" s="34">
        <v>2737.084375</v>
      </c>
      <c r="N192" s="34">
        <f t="shared" si="13"/>
        <v>873.9510409375</v>
      </c>
      <c r="O192" s="35" t="s">
        <v>230</v>
      </c>
      <c r="P192" s="38">
        <f t="shared" si="14"/>
        <v>-0.0303030303030303</v>
      </c>
      <c r="Q192" s="38">
        <f t="shared" si="15"/>
        <v>0.230875463968845</v>
      </c>
      <c r="R192" s="38">
        <f>(K:K-O:O)</f>
        <v>-0.0236</v>
      </c>
      <c r="S192" s="42"/>
    </row>
    <row r="193" s="2" customFormat="1" ht="18" customHeight="1" spans="1:19">
      <c r="A193" s="15">
        <v>190</v>
      </c>
      <c r="B193" s="15">
        <v>118951</v>
      </c>
      <c r="C193" s="52" t="s">
        <v>311</v>
      </c>
      <c r="D193" s="15" t="s">
        <v>312</v>
      </c>
      <c r="E193" s="17" t="s">
        <v>31</v>
      </c>
      <c r="F193" s="15">
        <v>8.29</v>
      </c>
      <c r="G193" s="15" t="s">
        <v>313</v>
      </c>
      <c r="H193" s="19">
        <v>54</v>
      </c>
      <c r="I193" s="19">
        <v>1360.77</v>
      </c>
      <c r="J193" s="32">
        <f t="shared" si="12"/>
        <v>386.186526</v>
      </c>
      <c r="K193" s="19" t="s">
        <v>265</v>
      </c>
      <c r="L193" s="33">
        <v>55.75</v>
      </c>
      <c r="M193" s="34">
        <v>1947.37</v>
      </c>
      <c r="N193" s="34">
        <f t="shared" si="13"/>
        <v>597.647853</v>
      </c>
      <c r="O193" s="35" t="s">
        <v>314</v>
      </c>
      <c r="P193" s="38">
        <f t="shared" si="14"/>
        <v>-0.031390134529148</v>
      </c>
      <c r="Q193" s="38">
        <f t="shared" si="15"/>
        <v>-0.301226782789095</v>
      </c>
      <c r="R193" s="38">
        <f>(K:K-O:O)</f>
        <v>-0.0231</v>
      </c>
      <c r="S193" s="42"/>
    </row>
    <row r="194" s="2" customFormat="1" ht="18" customHeight="1" spans="1:19">
      <c r="A194" s="15">
        <v>191</v>
      </c>
      <c r="B194" s="21">
        <v>111219</v>
      </c>
      <c r="C194" s="51" t="s">
        <v>25</v>
      </c>
      <c r="D194" s="21" t="s">
        <v>20</v>
      </c>
      <c r="E194" s="17" t="s">
        <v>26</v>
      </c>
      <c r="F194" s="23">
        <v>8.11</v>
      </c>
      <c r="G194" s="23" t="s">
        <v>27</v>
      </c>
      <c r="H194" s="19">
        <v>94</v>
      </c>
      <c r="I194" s="19">
        <v>5031.96</v>
      </c>
      <c r="J194" s="32">
        <f t="shared" si="12"/>
        <v>1920.195936</v>
      </c>
      <c r="K194" s="19" t="s">
        <v>37</v>
      </c>
      <c r="L194" s="33">
        <v>97.6875</v>
      </c>
      <c r="M194" s="34">
        <v>5340.569375</v>
      </c>
      <c r="N194" s="34">
        <f t="shared" si="13"/>
        <v>1821.134156875</v>
      </c>
      <c r="O194" s="35" t="s">
        <v>29</v>
      </c>
      <c r="P194" s="38">
        <f t="shared" si="14"/>
        <v>-0.0377479206653871</v>
      </c>
      <c r="Q194" s="38">
        <f t="shared" si="15"/>
        <v>-0.0577858564003768</v>
      </c>
      <c r="R194" s="38">
        <f>(K:K-O:O)</f>
        <v>0.0405999999999999</v>
      </c>
      <c r="S194" s="15"/>
    </row>
    <row r="195" s="2" customFormat="1" ht="18" customHeight="1" spans="1:19">
      <c r="A195" s="15">
        <v>192</v>
      </c>
      <c r="B195" s="15">
        <v>116919</v>
      </c>
      <c r="C195" s="52" t="s">
        <v>210</v>
      </c>
      <c r="D195" s="15" t="s">
        <v>181</v>
      </c>
      <c r="E195" s="17" t="s">
        <v>31</v>
      </c>
      <c r="F195" s="15">
        <v>8.28</v>
      </c>
      <c r="G195" s="15" t="s">
        <v>27</v>
      </c>
      <c r="H195" s="19">
        <v>81</v>
      </c>
      <c r="I195" s="19">
        <v>1576.49</v>
      </c>
      <c r="J195" s="32">
        <f t="shared" si="12"/>
        <v>607.421597</v>
      </c>
      <c r="K195" s="19" t="s">
        <v>271</v>
      </c>
      <c r="L195" s="33">
        <v>84.1875</v>
      </c>
      <c r="M195" s="34">
        <v>3940.68375</v>
      </c>
      <c r="N195" s="34">
        <f t="shared" si="13"/>
        <v>1411.946987625</v>
      </c>
      <c r="O195" s="35" t="s">
        <v>212</v>
      </c>
      <c r="P195" s="38">
        <f t="shared" si="14"/>
        <v>-0.0378619153674833</v>
      </c>
      <c r="Q195" s="38">
        <f t="shared" si="15"/>
        <v>-0.599945060295691</v>
      </c>
      <c r="R195" s="38">
        <f>(K:K-O:O)</f>
        <v>0.027</v>
      </c>
      <c r="S195" s="42"/>
    </row>
    <row r="196" s="2" customFormat="1" ht="18" customHeight="1" spans="1:19">
      <c r="A196" s="15">
        <v>193</v>
      </c>
      <c r="B196" s="15">
        <v>545</v>
      </c>
      <c r="C196" s="52" t="s">
        <v>255</v>
      </c>
      <c r="D196" s="15" t="s">
        <v>227</v>
      </c>
      <c r="E196" s="17" t="s">
        <v>31</v>
      </c>
      <c r="F196" s="23">
        <v>8.28</v>
      </c>
      <c r="G196" s="15" t="s">
        <v>256</v>
      </c>
      <c r="H196" s="19">
        <v>27</v>
      </c>
      <c r="I196" s="19">
        <v>749.28</v>
      </c>
      <c r="J196" s="32">
        <f t="shared" si="12"/>
        <v>220.363248</v>
      </c>
      <c r="K196" s="19" t="s">
        <v>294</v>
      </c>
      <c r="L196" s="33">
        <v>28.1875</v>
      </c>
      <c r="M196" s="34">
        <v>1288.396875</v>
      </c>
      <c r="N196" s="34">
        <f t="shared" si="13"/>
        <v>379.1752003125</v>
      </c>
      <c r="O196" s="35" t="s">
        <v>258</v>
      </c>
      <c r="P196" s="38">
        <f t="shared" si="14"/>
        <v>-0.0421286031042129</v>
      </c>
      <c r="Q196" s="38">
        <f t="shared" si="15"/>
        <v>-0.418440067234718</v>
      </c>
      <c r="R196" s="38">
        <f>(K:K-O:O)</f>
        <v>-0.000199999999999978</v>
      </c>
      <c r="S196" s="42"/>
    </row>
    <row r="197" s="2" customFormat="1" ht="18" customHeight="1" spans="1:19">
      <c r="A197" s="15">
        <v>194</v>
      </c>
      <c r="B197" s="15">
        <v>117310</v>
      </c>
      <c r="C197" s="52" t="s">
        <v>213</v>
      </c>
      <c r="D197" s="15" t="s">
        <v>181</v>
      </c>
      <c r="E197" s="17" t="s">
        <v>31</v>
      </c>
      <c r="F197" s="15">
        <v>8.6</v>
      </c>
      <c r="G197" s="15" t="s">
        <v>27</v>
      </c>
      <c r="H197" s="19">
        <v>53</v>
      </c>
      <c r="I197" s="19">
        <v>2267.22</v>
      </c>
      <c r="J197" s="32">
        <f t="shared" si="12"/>
        <v>943.843686</v>
      </c>
      <c r="K197" s="19" t="s">
        <v>214</v>
      </c>
      <c r="L197" s="33">
        <v>55.4375</v>
      </c>
      <c r="M197" s="34">
        <v>3083.77125</v>
      </c>
      <c r="N197" s="34">
        <f t="shared" si="13"/>
        <v>969.229303875</v>
      </c>
      <c r="O197" s="35" t="s">
        <v>215</v>
      </c>
      <c r="P197" s="38">
        <f t="shared" si="14"/>
        <v>-0.0439684329199549</v>
      </c>
      <c r="Q197" s="38">
        <f t="shared" si="15"/>
        <v>-0.264789825120784</v>
      </c>
      <c r="R197" s="38">
        <f>(K:K-O:O)</f>
        <v>0.102</v>
      </c>
      <c r="S197" s="42"/>
    </row>
    <row r="198" s="2" customFormat="1" ht="18" customHeight="1" spans="1:19">
      <c r="A198" s="15">
        <v>195</v>
      </c>
      <c r="B198" s="15">
        <v>709</v>
      </c>
      <c r="C198" s="52" t="s">
        <v>341</v>
      </c>
      <c r="D198" s="15" t="s">
        <v>312</v>
      </c>
      <c r="E198" s="17" t="s">
        <v>26</v>
      </c>
      <c r="F198" s="23">
        <v>8.18</v>
      </c>
      <c r="G198" s="15" t="s">
        <v>27</v>
      </c>
      <c r="H198" s="19">
        <v>92</v>
      </c>
      <c r="I198" s="19">
        <v>6026</v>
      </c>
      <c r="J198" s="32">
        <f t="shared" si="12"/>
        <v>1719.2178</v>
      </c>
      <c r="K198" s="19" t="s">
        <v>374</v>
      </c>
      <c r="L198" s="33">
        <v>96.3125</v>
      </c>
      <c r="M198" s="34">
        <v>6680.91375</v>
      </c>
      <c r="N198" s="34">
        <f t="shared" si="13"/>
        <v>1952.16299775</v>
      </c>
      <c r="O198" s="35" t="s">
        <v>343</v>
      </c>
      <c r="P198" s="38">
        <f t="shared" si="14"/>
        <v>-0.0447761194029851</v>
      </c>
      <c r="Q198" s="38">
        <f t="shared" si="15"/>
        <v>-0.0980275714530815</v>
      </c>
      <c r="R198" s="38">
        <f>(K:K-O:O)</f>
        <v>-0.00690000000000002</v>
      </c>
      <c r="S198" s="15"/>
    </row>
    <row r="199" s="2" customFormat="1" ht="18" customHeight="1" spans="1:19">
      <c r="A199" s="15">
        <v>196</v>
      </c>
      <c r="B199" s="15">
        <v>106568</v>
      </c>
      <c r="C199" s="52" t="s">
        <v>283</v>
      </c>
      <c r="D199" s="15" t="s">
        <v>227</v>
      </c>
      <c r="E199" s="17" t="s">
        <v>31</v>
      </c>
      <c r="F199" s="23">
        <v>8.26</v>
      </c>
      <c r="G199" s="15" t="s">
        <v>240</v>
      </c>
      <c r="H199" s="19">
        <v>41</v>
      </c>
      <c r="I199" s="19">
        <v>1297.74</v>
      </c>
      <c r="J199" s="32">
        <f t="shared" si="12"/>
        <v>350.000478</v>
      </c>
      <c r="K199" s="19" t="s">
        <v>287</v>
      </c>
      <c r="L199" s="33">
        <v>43.0625</v>
      </c>
      <c r="M199" s="34">
        <v>2020.463125</v>
      </c>
      <c r="N199" s="34">
        <f t="shared" si="13"/>
        <v>767.1698485625</v>
      </c>
      <c r="O199" s="35" t="s">
        <v>285</v>
      </c>
      <c r="P199" s="38">
        <f t="shared" si="14"/>
        <v>-0.0478955007256894</v>
      </c>
      <c r="Q199" s="38">
        <f t="shared" si="15"/>
        <v>-0.357701715046148</v>
      </c>
      <c r="R199" s="38">
        <f>(K:K-O:O)</f>
        <v>-0.11</v>
      </c>
      <c r="S199" s="42"/>
    </row>
    <row r="200" s="2" customFormat="1" ht="18" customHeight="1" spans="1:19">
      <c r="A200" s="15">
        <v>197</v>
      </c>
      <c r="B200" s="15">
        <v>118951</v>
      </c>
      <c r="C200" s="52" t="s">
        <v>311</v>
      </c>
      <c r="D200" s="15" t="s">
        <v>312</v>
      </c>
      <c r="E200" s="17" t="s">
        <v>31</v>
      </c>
      <c r="F200" s="23">
        <v>8.18</v>
      </c>
      <c r="G200" s="15" t="s">
        <v>313</v>
      </c>
      <c r="H200" s="19">
        <v>53</v>
      </c>
      <c r="I200" s="19">
        <v>1824.79</v>
      </c>
      <c r="J200" s="32">
        <f t="shared" si="12"/>
        <v>304.374972</v>
      </c>
      <c r="K200" s="19" t="s">
        <v>325</v>
      </c>
      <c r="L200" s="33">
        <v>55.75</v>
      </c>
      <c r="M200" s="34">
        <v>1947.37</v>
      </c>
      <c r="N200" s="34">
        <f t="shared" si="13"/>
        <v>597.647853</v>
      </c>
      <c r="O200" s="35" t="s">
        <v>314</v>
      </c>
      <c r="P200" s="38">
        <f t="shared" si="14"/>
        <v>-0.0493273542600897</v>
      </c>
      <c r="Q200" s="38">
        <f t="shared" si="15"/>
        <v>-0.0629464354488361</v>
      </c>
      <c r="R200" s="38">
        <f>(K:K-O:O)</f>
        <v>-0.1401</v>
      </c>
      <c r="S200" s="42"/>
    </row>
    <row r="201" s="2" customFormat="1" ht="18" customHeight="1" spans="1:19">
      <c r="A201" s="15">
        <v>198</v>
      </c>
      <c r="B201" s="21">
        <v>746</v>
      </c>
      <c r="C201" s="51" t="s">
        <v>82</v>
      </c>
      <c r="D201" s="21" t="s">
        <v>76</v>
      </c>
      <c r="E201" s="17" t="s">
        <v>26</v>
      </c>
      <c r="F201" s="23">
        <v>8.4</v>
      </c>
      <c r="G201" s="23" t="s">
        <v>83</v>
      </c>
      <c r="H201" s="19">
        <v>110</v>
      </c>
      <c r="I201" s="19">
        <v>4256.84</v>
      </c>
      <c r="J201" s="32">
        <f t="shared" si="12"/>
        <v>1261.301692</v>
      </c>
      <c r="K201" s="19" t="s">
        <v>84</v>
      </c>
      <c r="L201" s="33">
        <v>115.75</v>
      </c>
      <c r="M201" s="34">
        <v>6641.564375</v>
      </c>
      <c r="N201" s="34">
        <f t="shared" si="13"/>
        <v>2177.104802125</v>
      </c>
      <c r="O201" s="35" t="s">
        <v>38</v>
      </c>
      <c r="P201" s="38">
        <f t="shared" si="14"/>
        <v>-0.0496760259179266</v>
      </c>
      <c r="Q201" s="38">
        <f t="shared" si="15"/>
        <v>-0.359060642997983</v>
      </c>
      <c r="R201" s="38">
        <f>(K:K-O:O)</f>
        <v>-0.0315</v>
      </c>
      <c r="S201" s="15"/>
    </row>
    <row r="202" s="2" customFormat="1" ht="18" customHeight="1" spans="1:19">
      <c r="A202" s="15">
        <v>199</v>
      </c>
      <c r="B202" s="21">
        <v>367</v>
      </c>
      <c r="C202" s="51" t="s">
        <v>141</v>
      </c>
      <c r="D202" s="21" t="s">
        <v>136</v>
      </c>
      <c r="E202" s="17" t="s">
        <v>31</v>
      </c>
      <c r="F202" s="23">
        <v>8.25</v>
      </c>
      <c r="G202" s="23" t="s">
        <v>142</v>
      </c>
      <c r="H202" s="19">
        <v>65</v>
      </c>
      <c r="I202" s="19">
        <v>4734.04</v>
      </c>
      <c r="J202" s="32">
        <f t="shared" si="12"/>
        <v>1697.626744</v>
      </c>
      <c r="K202" s="19" t="s">
        <v>169</v>
      </c>
      <c r="L202" s="33">
        <v>68.4375</v>
      </c>
      <c r="M202" s="34">
        <v>4056.97375</v>
      </c>
      <c r="N202" s="34">
        <f t="shared" si="13"/>
        <v>1185.042032375</v>
      </c>
      <c r="O202" s="35" t="s">
        <v>144</v>
      </c>
      <c r="P202" s="38">
        <f t="shared" si="14"/>
        <v>-0.0502283105022831</v>
      </c>
      <c r="Q202" s="38">
        <f t="shared" si="15"/>
        <v>0.166889482585388</v>
      </c>
      <c r="R202" s="38">
        <f>(K:K-O:O)</f>
        <v>0.0664999999999999</v>
      </c>
      <c r="S202" s="42"/>
    </row>
    <row r="203" s="2" customFormat="1" ht="18" customHeight="1" spans="1:19">
      <c r="A203" s="15">
        <v>200</v>
      </c>
      <c r="B203" s="21">
        <v>52</v>
      </c>
      <c r="C203" s="51" t="s">
        <v>170</v>
      </c>
      <c r="D203" s="21" t="s">
        <v>136</v>
      </c>
      <c r="E203" s="17" t="s">
        <v>31</v>
      </c>
      <c r="F203" s="23">
        <v>8.25</v>
      </c>
      <c r="G203" s="23" t="s">
        <v>171</v>
      </c>
      <c r="H203" s="19">
        <v>46</v>
      </c>
      <c r="I203" s="19">
        <v>1449.24</v>
      </c>
      <c r="J203" s="32">
        <f t="shared" si="12"/>
        <v>381.295044</v>
      </c>
      <c r="K203" s="19" t="s">
        <v>192</v>
      </c>
      <c r="L203" s="33">
        <v>48.5</v>
      </c>
      <c r="M203" s="34">
        <v>2849.21875</v>
      </c>
      <c r="N203" s="34">
        <f t="shared" si="13"/>
        <v>801.77015625</v>
      </c>
      <c r="O203" s="35" t="s">
        <v>173</v>
      </c>
      <c r="P203" s="38">
        <f t="shared" si="14"/>
        <v>-0.0515463917525773</v>
      </c>
      <c r="Q203" s="38">
        <f t="shared" si="15"/>
        <v>-0.491355305730738</v>
      </c>
      <c r="R203" s="38">
        <f>(K:K-O:O)</f>
        <v>-0.0183</v>
      </c>
      <c r="S203" s="42"/>
    </row>
    <row r="204" s="2" customFormat="1" ht="18" customHeight="1" spans="1:19">
      <c r="A204" s="15">
        <v>201</v>
      </c>
      <c r="B204" s="21">
        <v>102564</v>
      </c>
      <c r="C204" s="51" t="s">
        <v>145</v>
      </c>
      <c r="D204" s="21" t="s">
        <v>76</v>
      </c>
      <c r="E204" s="17" t="s">
        <v>31</v>
      </c>
      <c r="F204" s="18">
        <v>8.9</v>
      </c>
      <c r="G204" s="23" t="s">
        <v>146</v>
      </c>
      <c r="H204" s="19">
        <v>52</v>
      </c>
      <c r="I204" s="19">
        <v>3449.13</v>
      </c>
      <c r="J204" s="32">
        <f t="shared" si="12"/>
        <v>1068.540474</v>
      </c>
      <c r="K204" s="19" t="s">
        <v>147</v>
      </c>
      <c r="L204" s="33">
        <v>54.9375</v>
      </c>
      <c r="M204" s="34">
        <v>3544.585</v>
      </c>
      <c r="N204" s="34">
        <f t="shared" si="13"/>
        <v>1161.914963</v>
      </c>
      <c r="O204" s="35" t="s">
        <v>38</v>
      </c>
      <c r="P204" s="38">
        <f t="shared" si="14"/>
        <v>-0.0534698521046644</v>
      </c>
      <c r="Q204" s="38">
        <f t="shared" si="15"/>
        <v>-0.0269298098366945</v>
      </c>
      <c r="R204" s="38">
        <f>(K:K-O:O)</f>
        <v>-0.018</v>
      </c>
      <c r="S204" s="42"/>
    </row>
    <row r="205" s="2" customFormat="1" ht="18" customHeight="1" spans="1:19">
      <c r="A205" s="15">
        <v>202</v>
      </c>
      <c r="B205" s="15">
        <v>117310</v>
      </c>
      <c r="C205" s="52" t="s">
        <v>213</v>
      </c>
      <c r="D205" s="15" t="s">
        <v>181</v>
      </c>
      <c r="E205" s="17" t="s">
        <v>31</v>
      </c>
      <c r="F205" s="15">
        <v>8.27</v>
      </c>
      <c r="G205" s="15" t="s">
        <v>27</v>
      </c>
      <c r="H205" s="19">
        <v>52</v>
      </c>
      <c r="I205" s="19">
        <v>2590.94</v>
      </c>
      <c r="J205" s="32">
        <f t="shared" si="12"/>
        <v>812.518784</v>
      </c>
      <c r="K205" s="19" t="s">
        <v>381</v>
      </c>
      <c r="L205" s="33">
        <v>55.4375</v>
      </c>
      <c r="M205" s="34">
        <v>3083.77125</v>
      </c>
      <c r="N205" s="34">
        <f t="shared" si="13"/>
        <v>969.229303875</v>
      </c>
      <c r="O205" s="35" t="s">
        <v>215</v>
      </c>
      <c r="P205" s="38">
        <f t="shared" si="14"/>
        <v>-0.0620067643742954</v>
      </c>
      <c r="Q205" s="38">
        <f t="shared" si="15"/>
        <v>-0.159814464188937</v>
      </c>
      <c r="R205" s="38">
        <f>(K:K-O:O)</f>
        <v>-0.000700000000000034</v>
      </c>
      <c r="S205" s="42"/>
    </row>
    <row r="206" s="2" customFormat="1" ht="18" customHeight="1" spans="1:19">
      <c r="A206" s="15">
        <v>203</v>
      </c>
      <c r="B206" s="15">
        <v>752</v>
      </c>
      <c r="C206" s="52" t="s">
        <v>389</v>
      </c>
      <c r="D206" s="15" t="s">
        <v>312</v>
      </c>
      <c r="E206" s="17" t="s">
        <v>31</v>
      </c>
      <c r="F206" s="20">
        <v>8.2</v>
      </c>
      <c r="G206" s="15" t="s">
        <v>390</v>
      </c>
      <c r="H206" s="19">
        <v>62</v>
      </c>
      <c r="I206" s="19">
        <v>1880.7</v>
      </c>
      <c r="J206" s="32">
        <f t="shared" si="12"/>
        <v>536.37564</v>
      </c>
      <c r="K206" s="19" t="s">
        <v>405</v>
      </c>
      <c r="L206" s="33">
        <v>66.25</v>
      </c>
      <c r="M206" s="34">
        <v>3518.045</v>
      </c>
      <c r="N206" s="34">
        <f t="shared" si="13"/>
        <v>1072.300116</v>
      </c>
      <c r="O206" s="35" t="s">
        <v>392</v>
      </c>
      <c r="P206" s="38">
        <f t="shared" si="14"/>
        <v>-0.0641509433962264</v>
      </c>
      <c r="Q206" s="38">
        <f t="shared" si="15"/>
        <v>-0.465413319045095</v>
      </c>
      <c r="R206" s="38">
        <f>(K:K-O:O)</f>
        <v>-0.0196</v>
      </c>
      <c r="S206" s="42"/>
    </row>
    <row r="207" s="2" customFormat="1" ht="18" customHeight="1" spans="1:19">
      <c r="A207" s="15">
        <v>204</v>
      </c>
      <c r="B207" s="21">
        <v>745</v>
      </c>
      <c r="C207" s="51" t="s">
        <v>30</v>
      </c>
      <c r="D207" s="21" t="s">
        <v>20</v>
      </c>
      <c r="E207" s="17" t="s">
        <v>31</v>
      </c>
      <c r="F207" s="23">
        <v>8.22</v>
      </c>
      <c r="G207" s="23" t="s">
        <v>27</v>
      </c>
      <c r="H207" s="19">
        <v>72</v>
      </c>
      <c r="I207" s="19">
        <v>3549.27</v>
      </c>
      <c r="J207" s="32">
        <f t="shared" si="12"/>
        <v>1079.333007</v>
      </c>
      <c r="K207" s="19" t="s">
        <v>132</v>
      </c>
      <c r="L207" s="33">
        <v>76.9375</v>
      </c>
      <c r="M207" s="34">
        <v>3894.99</v>
      </c>
      <c r="N207" s="34">
        <f t="shared" si="13"/>
        <v>1077.743733</v>
      </c>
      <c r="O207" s="35" t="s">
        <v>33</v>
      </c>
      <c r="P207" s="38">
        <f t="shared" si="14"/>
        <v>-0.0641754670999188</v>
      </c>
      <c r="Q207" s="38">
        <f t="shared" si="15"/>
        <v>-0.0887601765344712</v>
      </c>
      <c r="R207" s="38">
        <f>(K:K-O:O)</f>
        <v>0.0274</v>
      </c>
      <c r="S207" s="42"/>
    </row>
    <row r="208" s="2" customFormat="1" ht="18" customHeight="1" spans="1:19">
      <c r="A208" s="15">
        <v>205</v>
      </c>
      <c r="B208" s="15">
        <v>377</v>
      </c>
      <c r="C208" s="52" t="s">
        <v>244</v>
      </c>
      <c r="D208" s="15" t="s">
        <v>227</v>
      </c>
      <c r="E208" s="17" t="s">
        <v>26</v>
      </c>
      <c r="F208" s="23">
        <v>8.3</v>
      </c>
      <c r="G208" s="15" t="s">
        <v>240</v>
      </c>
      <c r="H208" s="19">
        <v>105</v>
      </c>
      <c r="I208" s="19">
        <v>4700.16</v>
      </c>
      <c r="J208" s="32">
        <f t="shared" si="12"/>
        <v>1781.36064</v>
      </c>
      <c r="K208" s="19" t="s">
        <v>245</v>
      </c>
      <c r="L208" s="33">
        <v>112.25</v>
      </c>
      <c r="M208" s="34">
        <v>5211.964375</v>
      </c>
      <c r="N208" s="34">
        <f t="shared" si="13"/>
        <v>1796.5641200625</v>
      </c>
      <c r="O208" s="35" t="s">
        <v>246</v>
      </c>
      <c r="P208" s="38">
        <f t="shared" si="14"/>
        <v>-0.0645879732739421</v>
      </c>
      <c r="Q208" s="38">
        <f t="shared" si="15"/>
        <v>-0.0981979802960568</v>
      </c>
      <c r="R208" s="38">
        <f>(K:K-O:O)</f>
        <v>0.0343</v>
      </c>
      <c r="S208" s="15"/>
    </row>
    <row r="209" s="2" customFormat="1" ht="18" customHeight="1" spans="1:19">
      <c r="A209" s="15">
        <v>206</v>
      </c>
      <c r="B209" s="15">
        <v>747</v>
      </c>
      <c r="C209" s="52" t="s">
        <v>193</v>
      </c>
      <c r="D209" s="15" t="s">
        <v>181</v>
      </c>
      <c r="E209" s="17" t="s">
        <v>26</v>
      </c>
      <c r="F209" s="23">
        <v>8.11</v>
      </c>
      <c r="G209" s="15" t="s">
        <v>182</v>
      </c>
      <c r="H209" s="19">
        <v>50</v>
      </c>
      <c r="I209" s="19">
        <v>4240.59</v>
      </c>
      <c r="J209" s="32">
        <f t="shared" si="12"/>
        <v>782.388855</v>
      </c>
      <c r="K209" s="19" t="s">
        <v>196</v>
      </c>
      <c r="L209" s="33">
        <v>53.5</v>
      </c>
      <c r="M209" s="34">
        <v>4800.27</v>
      </c>
      <c r="N209" s="34">
        <f t="shared" si="13"/>
        <v>1011.416889</v>
      </c>
      <c r="O209" s="35" t="s">
        <v>195</v>
      </c>
      <c r="P209" s="38">
        <f t="shared" si="14"/>
        <v>-0.0654205607476635</v>
      </c>
      <c r="Q209" s="38">
        <f t="shared" si="15"/>
        <v>-0.116593441618909</v>
      </c>
      <c r="R209" s="38">
        <f>(K:K-O:O)</f>
        <v>-0.0262</v>
      </c>
      <c r="S209" s="15"/>
    </row>
    <row r="210" s="2" customFormat="1" ht="18" customHeight="1" spans="1:19">
      <c r="A210" s="15">
        <v>207</v>
      </c>
      <c r="B210" s="15">
        <v>117184</v>
      </c>
      <c r="C210" s="52" t="s">
        <v>186</v>
      </c>
      <c r="D210" s="15" t="s">
        <v>181</v>
      </c>
      <c r="E210" s="17" t="s">
        <v>26</v>
      </c>
      <c r="F210" s="15">
        <v>8.21</v>
      </c>
      <c r="G210" s="15" t="s">
        <v>187</v>
      </c>
      <c r="H210" s="19">
        <v>107</v>
      </c>
      <c r="I210" s="19">
        <v>5680.74</v>
      </c>
      <c r="J210" s="32">
        <f t="shared" si="12"/>
        <v>1959.8553</v>
      </c>
      <c r="K210" s="19" t="s">
        <v>237</v>
      </c>
      <c r="L210" s="33">
        <v>114.5</v>
      </c>
      <c r="M210" s="34">
        <v>5381.84375</v>
      </c>
      <c r="N210" s="34">
        <f t="shared" si="13"/>
        <v>2061.784340625</v>
      </c>
      <c r="O210" s="35" t="s">
        <v>189</v>
      </c>
      <c r="P210" s="38">
        <f t="shared" si="14"/>
        <v>-0.0655021834061135</v>
      </c>
      <c r="Q210" s="38">
        <f t="shared" si="15"/>
        <v>0.0555378907089229</v>
      </c>
      <c r="R210" s="38">
        <f>(K:K-O:O)</f>
        <v>-0.0381</v>
      </c>
      <c r="S210" s="15"/>
    </row>
    <row r="211" s="2" customFormat="1" ht="18" customHeight="1" spans="1:19">
      <c r="A211" s="15">
        <v>208</v>
      </c>
      <c r="B211" s="21">
        <v>114286</v>
      </c>
      <c r="C211" s="51" t="s">
        <v>34</v>
      </c>
      <c r="D211" s="21" t="s">
        <v>20</v>
      </c>
      <c r="E211" s="17" t="s">
        <v>31</v>
      </c>
      <c r="F211" s="23">
        <v>8.6</v>
      </c>
      <c r="G211" s="23" t="s">
        <v>27</v>
      </c>
      <c r="H211" s="19">
        <v>65</v>
      </c>
      <c r="I211" s="19">
        <v>2566.44</v>
      </c>
      <c r="J211" s="32">
        <f t="shared" si="12"/>
        <v>626.981292</v>
      </c>
      <c r="K211" s="19" t="s">
        <v>45</v>
      </c>
      <c r="L211" s="33">
        <v>69.875</v>
      </c>
      <c r="M211" s="34">
        <v>4231.000625</v>
      </c>
      <c r="N211" s="34">
        <f t="shared" si="13"/>
        <v>1093.7136615625</v>
      </c>
      <c r="O211" s="35" t="s">
        <v>36</v>
      </c>
      <c r="P211" s="38">
        <f t="shared" si="14"/>
        <v>-0.0697674418604651</v>
      </c>
      <c r="Q211" s="38">
        <f t="shared" si="15"/>
        <v>-0.393420084876494</v>
      </c>
      <c r="R211" s="38">
        <f>(K:K-O:O)</f>
        <v>-0.0142</v>
      </c>
      <c r="S211" s="42"/>
    </row>
    <row r="212" s="2" customFormat="1" ht="18" customHeight="1" spans="1:19">
      <c r="A212" s="15">
        <v>209</v>
      </c>
      <c r="B212" s="21">
        <v>118151</v>
      </c>
      <c r="C212" s="51" t="s">
        <v>69</v>
      </c>
      <c r="D212" s="21" t="s">
        <v>20</v>
      </c>
      <c r="E212" s="17" t="s">
        <v>31</v>
      </c>
      <c r="F212" s="18">
        <v>8.9</v>
      </c>
      <c r="G212" s="23" t="s">
        <v>27</v>
      </c>
      <c r="H212" s="19">
        <v>73</v>
      </c>
      <c r="I212" s="19">
        <v>2131.08</v>
      </c>
      <c r="J212" s="32">
        <f t="shared" si="12"/>
        <v>703.043292</v>
      </c>
      <c r="K212" s="19" t="s">
        <v>89</v>
      </c>
      <c r="L212" s="33">
        <v>78.6875</v>
      </c>
      <c r="M212" s="34">
        <v>2603.3225</v>
      </c>
      <c r="N212" s="34">
        <f t="shared" si="13"/>
        <v>635.47102225</v>
      </c>
      <c r="O212" s="35" t="s">
        <v>71</v>
      </c>
      <c r="P212" s="38">
        <f t="shared" si="14"/>
        <v>-0.0722795869737887</v>
      </c>
      <c r="Q212" s="38">
        <f t="shared" si="15"/>
        <v>-0.18139992259891</v>
      </c>
      <c r="R212" s="38">
        <f>(K:K-O:O)</f>
        <v>0.0858</v>
      </c>
      <c r="S212" s="42"/>
    </row>
    <row r="213" s="2" customFormat="1" ht="18" customHeight="1" spans="1:19">
      <c r="A213" s="15">
        <v>210</v>
      </c>
      <c r="B213" s="15">
        <v>740</v>
      </c>
      <c r="C213" s="52" t="s">
        <v>305</v>
      </c>
      <c r="D213" s="15" t="s">
        <v>227</v>
      </c>
      <c r="E213" s="17" t="s">
        <v>31</v>
      </c>
      <c r="F213" s="23">
        <v>8.28</v>
      </c>
      <c r="G213" s="15" t="s">
        <v>306</v>
      </c>
      <c r="H213" s="19">
        <v>56</v>
      </c>
      <c r="I213" s="19">
        <v>4583.39</v>
      </c>
      <c r="J213" s="32">
        <f t="shared" si="12"/>
        <v>1425.43429</v>
      </c>
      <c r="K213" s="19" t="s">
        <v>346</v>
      </c>
      <c r="L213" s="33">
        <v>60.375</v>
      </c>
      <c r="M213" s="34">
        <v>3508.559375</v>
      </c>
      <c r="N213" s="34">
        <f t="shared" si="13"/>
        <v>1258.5202478125</v>
      </c>
      <c r="O213" s="35" t="s">
        <v>308</v>
      </c>
      <c r="P213" s="38">
        <f t="shared" si="14"/>
        <v>-0.072463768115942</v>
      </c>
      <c r="Q213" s="38">
        <f t="shared" si="15"/>
        <v>0.306345285948025</v>
      </c>
      <c r="R213" s="38">
        <f>(K:K-O:O)</f>
        <v>-0.0477</v>
      </c>
      <c r="S213" s="42"/>
    </row>
    <row r="214" s="2" customFormat="1" ht="18" customHeight="1" spans="1:19">
      <c r="A214" s="15">
        <v>211</v>
      </c>
      <c r="B214" s="15">
        <v>308</v>
      </c>
      <c r="C214" s="52" t="s">
        <v>203</v>
      </c>
      <c r="D214" s="15" t="s">
        <v>181</v>
      </c>
      <c r="E214" s="17" t="s">
        <v>31</v>
      </c>
      <c r="F214" s="23">
        <v>8.18</v>
      </c>
      <c r="G214" s="15" t="s">
        <v>204</v>
      </c>
      <c r="H214" s="19">
        <v>63</v>
      </c>
      <c r="I214" s="19">
        <v>3911.69</v>
      </c>
      <c r="J214" s="32">
        <f t="shared" si="12"/>
        <v>1072.194229</v>
      </c>
      <c r="K214" s="19" t="s">
        <v>208</v>
      </c>
      <c r="L214" s="33">
        <v>68.375</v>
      </c>
      <c r="M214" s="34">
        <v>3795.24625</v>
      </c>
      <c r="N214" s="34">
        <f t="shared" si="13"/>
        <v>1350.728140375</v>
      </c>
      <c r="O214" s="35" t="s">
        <v>206</v>
      </c>
      <c r="P214" s="38">
        <f t="shared" si="14"/>
        <v>-0.0786106032906764</v>
      </c>
      <c r="Q214" s="38">
        <f t="shared" si="15"/>
        <v>0.030681474225816</v>
      </c>
      <c r="R214" s="38">
        <f>(K:K-O:O)</f>
        <v>-0.0818</v>
      </c>
      <c r="S214" s="42"/>
    </row>
    <row r="215" s="2" customFormat="1" ht="18" customHeight="1" spans="1:19">
      <c r="A215" s="15">
        <v>212</v>
      </c>
      <c r="B215" s="15">
        <v>118074</v>
      </c>
      <c r="C215" s="52" t="s">
        <v>226</v>
      </c>
      <c r="D215" s="15" t="s">
        <v>227</v>
      </c>
      <c r="E215" s="17" t="s">
        <v>31</v>
      </c>
      <c r="F215" s="15">
        <v>8.15</v>
      </c>
      <c r="G215" s="15" t="s">
        <v>228</v>
      </c>
      <c r="H215" s="19">
        <v>57</v>
      </c>
      <c r="I215" s="19">
        <v>2314.25</v>
      </c>
      <c r="J215" s="32">
        <f t="shared" si="12"/>
        <v>895.1519</v>
      </c>
      <c r="K215" s="19" t="s">
        <v>252</v>
      </c>
      <c r="L215" s="33">
        <v>61.875</v>
      </c>
      <c r="M215" s="34">
        <v>2737.084375</v>
      </c>
      <c r="N215" s="34">
        <f t="shared" si="13"/>
        <v>873.9510409375</v>
      </c>
      <c r="O215" s="35" t="s">
        <v>230</v>
      </c>
      <c r="P215" s="38">
        <f t="shared" si="14"/>
        <v>-0.0787878787878788</v>
      </c>
      <c r="Q215" s="38">
        <f t="shared" si="15"/>
        <v>-0.154483500348797</v>
      </c>
      <c r="R215" s="38">
        <f>(K:K-O:O)</f>
        <v>0.0675</v>
      </c>
      <c r="S215" s="42"/>
    </row>
    <row r="216" s="2" customFormat="1" ht="18" customHeight="1" spans="1:19">
      <c r="A216" s="15">
        <v>213</v>
      </c>
      <c r="B216" s="15">
        <v>752</v>
      </c>
      <c r="C216" s="52" t="s">
        <v>389</v>
      </c>
      <c r="D216" s="15" t="s">
        <v>312</v>
      </c>
      <c r="E216" s="17" t="s">
        <v>31</v>
      </c>
      <c r="F216" s="15">
        <v>8.13</v>
      </c>
      <c r="G216" s="15" t="s">
        <v>390</v>
      </c>
      <c r="H216" s="19">
        <v>61</v>
      </c>
      <c r="I216" s="19">
        <v>2694.97</v>
      </c>
      <c r="J216" s="32">
        <f t="shared" si="12"/>
        <v>903.892938</v>
      </c>
      <c r="K216" s="19" t="s">
        <v>404</v>
      </c>
      <c r="L216" s="33">
        <v>66.25</v>
      </c>
      <c r="M216" s="34">
        <v>3518.045</v>
      </c>
      <c r="N216" s="34">
        <f t="shared" si="13"/>
        <v>1072.300116</v>
      </c>
      <c r="O216" s="35" t="s">
        <v>392</v>
      </c>
      <c r="P216" s="38">
        <f t="shared" si="14"/>
        <v>-0.0792452830188679</v>
      </c>
      <c r="Q216" s="38">
        <f t="shared" si="15"/>
        <v>-0.233958064777455</v>
      </c>
      <c r="R216" s="38">
        <f>(K:K-O:O)</f>
        <v>0.0306</v>
      </c>
      <c r="S216" s="42"/>
    </row>
    <row r="217" s="2" customFormat="1" ht="18" customHeight="1" spans="1:19">
      <c r="A217" s="15">
        <v>214</v>
      </c>
      <c r="B217" s="15">
        <v>712</v>
      </c>
      <c r="C217" s="52" t="s">
        <v>295</v>
      </c>
      <c r="D217" s="15" t="s">
        <v>227</v>
      </c>
      <c r="E217" s="17" t="s">
        <v>21</v>
      </c>
      <c r="F217" s="23">
        <v>8.14</v>
      </c>
      <c r="G217" s="15" t="s">
        <v>296</v>
      </c>
      <c r="H217" s="19">
        <v>143</v>
      </c>
      <c r="I217" s="19">
        <v>12095.61</v>
      </c>
      <c r="J217" s="32">
        <f t="shared" si="12"/>
        <v>4143.955986</v>
      </c>
      <c r="K217" s="19" t="s">
        <v>299</v>
      </c>
      <c r="L217" s="33">
        <v>155.9375</v>
      </c>
      <c r="M217" s="34">
        <v>9383.570625</v>
      </c>
      <c r="N217" s="34">
        <f t="shared" si="13"/>
        <v>3528.222555</v>
      </c>
      <c r="O217" s="35" t="s">
        <v>298</v>
      </c>
      <c r="P217" s="38">
        <f t="shared" si="14"/>
        <v>-0.0829659318637275</v>
      </c>
      <c r="Q217" s="36">
        <f t="shared" si="15"/>
        <v>0.289019977936171</v>
      </c>
      <c r="R217" s="38">
        <f>(K:K-O:O)</f>
        <v>-0.0334</v>
      </c>
      <c r="S217" s="42"/>
    </row>
    <row r="218" s="2" customFormat="1" ht="18" customHeight="1" spans="1:19">
      <c r="A218" s="15">
        <v>215</v>
      </c>
      <c r="B218" s="15">
        <v>117184</v>
      </c>
      <c r="C218" s="52" t="s">
        <v>186</v>
      </c>
      <c r="D218" s="15" t="s">
        <v>181</v>
      </c>
      <c r="E218" s="17" t="s">
        <v>26</v>
      </c>
      <c r="F218" s="15">
        <v>8.7</v>
      </c>
      <c r="G218" s="15" t="s">
        <v>187</v>
      </c>
      <c r="H218" s="19">
        <v>105</v>
      </c>
      <c r="I218" s="19">
        <v>7468.04</v>
      </c>
      <c r="J218" s="32">
        <f t="shared" si="12"/>
        <v>1870.74402</v>
      </c>
      <c r="K218" s="19" t="s">
        <v>235</v>
      </c>
      <c r="L218" s="33">
        <v>114.5</v>
      </c>
      <c r="M218" s="34">
        <v>5381.84375</v>
      </c>
      <c r="N218" s="34">
        <f t="shared" si="13"/>
        <v>2061.784340625</v>
      </c>
      <c r="O218" s="35" t="s">
        <v>189</v>
      </c>
      <c r="P218" s="38">
        <f t="shared" si="14"/>
        <v>-0.0829694323144105</v>
      </c>
      <c r="Q218" s="38">
        <f t="shared" si="15"/>
        <v>0.387635975124696</v>
      </c>
      <c r="R218" s="38">
        <f>(K:K-O:O)</f>
        <v>-0.1326</v>
      </c>
      <c r="S218" s="15"/>
    </row>
    <row r="219" s="2" customFormat="1" ht="18" customHeight="1" spans="1:19">
      <c r="A219" s="15">
        <v>216</v>
      </c>
      <c r="B219" s="15">
        <v>747</v>
      </c>
      <c r="C219" s="52" t="s">
        <v>193</v>
      </c>
      <c r="D219" s="15" t="s">
        <v>181</v>
      </c>
      <c r="E219" s="17" t="s">
        <v>26</v>
      </c>
      <c r="F219" s="23">
        <v>8.18</v>
      </c>
      <c r="G219" s="15" t="s">
        <v>182</v>
      </c>
      <c r="H219" s="19">
        <v>49</v>
      </c>
      <c r="I219" s="19">
        <v>3714.7</v>
      </c>
      <c r="J219" s="32">
        <f t="shared" si="12"/>
        <v>649.32956</v>
      </c>
      <c r="K219" s="19" t="s">
        <v>42</v>
      </c>
      <c r="L219" s="33">
        <v>53.5</v>
      </c>
      <c r="M219" s="34">
        <v>4800.27</v>
      </c>
      <c r="N219" s="34">
        <f t="shared" si="13"/>
        <v>1011.416889</v>
      </c>
      <c r="O219" s="35" t="s">
        <v>195</v>
      </c>
      <c r="P219" s="38">
        <f t="shared" si="14"/>
        <v>-0.0841121495327103</v>
      </c>
      <c r="Q219" s="38">
        <f t="shared" si="15"/>
        <v>-0.226147695858775</v>
      </c>
      <c r="R219" s="38">
        <f>(K:K-O:O)</f>
        <v>-0.0359</v>
      </c>
      <c r="S219" s="15"/>
    </row>
    <row r="220" s="2" customFormat="1" ht="18" customHeight="1" spans="1:19">
      <c r="A220" s="15">
        <v>217</v>
      </c>
      <c r="B220" s="21">
        <v>118151</v>
      </c>
      <c r="C220" s="51" t="s">
        <v>69</v>
      </c>
      <c r="D220" s="21" t="s">
        <v>20</v>
      </c>
      <c r="E220" s="17" t="s">
        <v>31</v>
      </c>
      <c r="F220" s="18">
        <v>8.19</v>
      </c>
      <c r="G220" s="23" t="s">
        <v>27</v>
      </c>
      <c r="H220" s="19">
        <v>71</v>
      </c>
      <c r="I220" s="19">
        <v>2498.81</v>
      </c>
      <c r="J220" s="32">
        <f t="shared" si="12"/>
        <v>702.915253</v>
      </c>
      <c r="K220" s="19" t="s">
        <v>96</v>
      </c>
      <c r="L220" s="33">
        <v>78.6875</v>
      </c>
      <c r="M220" s="34">
        <v>2603.3225</v>
      </c>
      <c r="N220" s="34">
        <f t="shared" si="13"/>
        <v>635.47102225</v>
      </c>
      <c r="O220" s="35" t="s">
        <v>71</v>
      </c>
      <c r="P220" s="38">
        <f t="shared" si="14"/>
        <v>-0.0976965845909452</v>
      </c>
      <c r="Q220" s="38">
        <f t="shared" si="15"/>
        <v>-0.0401458136669584</v>
      </c>
      <c r="R220" s="38">
        <f>(K:K-O:O)</f>
        <v>0.0372</v>
      </c>
      <c r="S220" s="42"/>
    </row>
    <row r="221" s="2" customFormat="1" ht="18" customHeight="1" spans="1:19">
      <c r="A221" s="15">
        <v>218</v>
      </c>
      <c r="B221" s="15">
        <v>103199</v>
      </c>
      <c r="C221" s="52" t="s">
        <v>347</v>
      </c>
      <c r="D221" s="15" t="s">
        <v>312</v>
      </c>
      <c r="E221" s="17" t="s">
        <v>31</v>
      </c>
      <c r="F221" s="23">
        <v>8.21</v>
      </c>
      <c r="G221" s="15" t="s">
        <v>348</v>
      </c>
      <c r="H221" s="19">
        <v>77</v>
      </c>
      <c r="I221" s="19">
        <v>3812.72</v>
      </c>
      <c r="J221" s="32">
        <f t="shared" si="12"/>
        <v>921.915696</v>
      </c>
      <c r="K221" s="19" t="s">
        <v>352</v>
      </c>
      <c r="L221" s="33">
        <v>85.4375</v>
      </c>
      <c r="M221" s="34">
        <v>3828.594375</v>
      </c>
      <c r="N221" s="34">
        <f t="shared" si="13"/>
        <v>1276.8362240625</v>
      </c>
      <c r="O221" s="35" t="s">
        <v>350</v>
      </c>
      <c r="P221" s="38">
        <f t="shared" si="14"/>
        <v>-0.0987564008778347</v>
      </c>
      <c r="Q221" s="38">
        <f t="shared" si="15"/>
        <v>-0.00414626712708377</v>
      </c>
      <c r="R221" s="38">
        <f>(K:K-O:O)</f>
        <v>-0.0917</v>
      </c>
      <c r="S221" s="42"/>
    </row>
    <row r="222" s="2" customFormat="1" ht="18" customHeight="1" spans="1:19">
      <c r="A222" s="15">
        <v>219</v>
      </c>
      <c r="B222" s="15">
        <v>712</v>
      </c>
      <c r="C222" s="52" t="s">
        <v>295</v>
      </c>
      <c r="D222" s="15" t="s">
        <v>227</v>
      </c>
      <c r="E222" s="17" t="s">
        <v>21</v>
      </c>
      <c r="F222" s="23">
        <v>8.21</v>
      </c>
      <c r="G222" s="15" t="s">
        <v>296</v>
      </c>
      <c r="H222" s="19">
        <v>140</v>
      </c>
      <c r="I222" s="19">
        <v>11050.33</v>
      </c>
      <c r="J222" s="32">
        <f t="shared" si="12"/>
        <v>2867.560635</v>
      </c>
      <c r="K222" s="19" t="s">
        <v>300</v>
      </c>
      <c r="L222" s="33">
        <v>155.9375</v>
      </c>
      <c r="M222" s="34">
        <v>9383.570625</v>
      </c>
      <c r="N222" s="34">
        <f t="shared" si="13"/>
        <v>3528.222555</v>
      </c>
      <c r="O222" s="35" t="s">
        <v>298</v>
      </c>
      <c r="P222" s="38">
        <f t="shared" si="14"/>
        <v>-0.102204408817635</v>
      </c>
      <c r="Q222" s="38">
        <f t="shared" si="15"/>
        <v>0.177625281634197</v>
      </c>
      <c r="R222" s="38">
        <f>(K:K-O:O)</f>
        <v>-0.1165</v>
      </c>
      <c r="S222" s="42"/>
    </row>
    <row r="223" s="2" customFormat="1" ht="18" customHeight="1" spans="1:19">
      <c r="A223" s="15">
        <v>220</v>
      </c>
      <c r="B223" s="15">
        <v>747</v>
      </c>
      <c r="C223" s="52" t="s">
        <v>193</v>
      </c>
      <c r="D223" s="15" t="s">
        <v>181</v>
      </c>
      <c r="E223" s="17" t="s">
        <v>26</v>
      </c>
      <c r="F223" s="23">
        <v>8.25</v>
      </c>
      <c r="G223" s="15" t="s">
        <v>182</v>
      </c>
      <c r="H223" s="19">
        <v>48</v>
      </c>
      <c r="I223" s="19">
        <v>9811.83</v>
      </c>
      <c r="J223" s="32">
        <f t="shared" si="12"/>
        <v>1218.629286</v>
      </c>
      <c r="K223" s="19" t="s">
        <v>197</v>
      </c>
      <c r="L223" s="33">
        <v>53.5</v>
      </c>
      <c r="M223" s="34">
        <v>4800.27</v>
      </c>
      <c r="N223" s="34">
        <f t="shared" si="13"/>
        <v>1011.416889</v>
      </c>
      <c r="O223" s="35" t="s">
        <v>195</v>
      </c>
      <c r="P223" s="38">
        <f t="shared" si="14"/>
        <v>-0.102803738317757</v>
      </c>
      <c r="Q223" s="38">
        <f t="shared" si="15"/>
        <v>1.04401627408458</v>
      </c>
      <c r="R223" s="38">
        <f>(K:K-O:O)</f>
        <v>-0.0865</v>
      </c>
      <c r="S223" s="15"/>
    </row>
    <row r="224" s="2" customFormat="1" ht="18" customHeight="1" spans="1:19">
      <c r="A224" s="15">
        <v>221</v>
      </c>
      <c r="B224" s="21">
        <v>56</v>
      </c>
      <c r="C224" s="51" t="s">
        <v>163</v>
      </c>
      <c r="D224" s="21" t="s">
        <v>136</v>
      </c>
      <c r="E224" s="17" t="s">
        <v>31</v>
      </c>
      <c r="F224" s="23">
        <v>8.19</v>
      </c>
      <c r="G224" s="23" t="s">
        <v>164</v>
      </c>
      <c r="H224" s="19">
        <v>41</v>
      </c>
      <c r="I224" s="19">
        <v>1534.62</v>
      </c>
      <c r="J224" s="32">
        <f t="shared" si="12"/>
        <v>480.029136</v>
      </c>
      <c r="K224" s="19" t="s">
        <v>217</v>
      </c>
      <c r="L224" s="33">
        <v>45.75</v>
      </c>
      <c r="M224" s="34">
        <v>2697.700625</v>
      </c>
      <c r="N224" s="34">
        <f t="shared" si="13"/>
        <v>868.120061125</v>
      </c>
      <c r="O224" s="35" t="s">
        <v>166</v>
      </c>
      <c r="P224" s="38">
        <f t="shared" si="14"/>
        <v>-0.103825136612022</v>
      </c>
      <c r="Q224" s="38">
        <f t="shared" si="15"/>
        <v>-0.43113776755714</v>
      </c>
      <c r="R224" s="38">
        <f>(K:K-O:O)</f>
        <v>-0.00899999999999995</v>
      </c>
      <c r="S224" s="42"/>
    </row>
    <row r="225" s="2" customFormat="1" ht="18" customHeight="1" spans="1:19">
      <c r="A225" s="15">
        <v>222</v>
      </c>
      <c r="B225" s="21">
        <v>727</v>
      </c>
      <c r="C225" s="51" t="s">
        <v>47</v>
      </c>
      <c r="D225" s="21" t="s">
        <v>20</v>
      </c>
      <c r="E225" s="17" t="s">
        <v>31</v>
      </c>
      <c r="F225" s="23">
        <v>8.28</v>
      </c>
      <c r="G225" s="23" t="s">
        <v>27</v>
      </c>
      <c r="H225" s="19">
        <v>60</v>
      </c>
      <c r="I225" s="19">
        <v>2397.1</v>
      </c>
      <c r="J225" s="32">
        <f t="shared" si="12"/>
        <v>815.73313</v>
      </c>
      <c r="K225" s="19" t="s">
        <v>74</v>
      </c>
      <c r="L225" s="33">
        <v>67.5</v>
      </c>
      <c r="M225" s="34">
        <v>3527.07875</v>
      </c>
      <c r="N225" s="34">
        <f t="shared" si="13"/>
        <v>1179.807841875</v>
      </c>
      <c r="O225" s="35" t="s">
        <v>49</v>
      </c>
      <c r="P225" s="38">
        <f t="shared" si="14"/>
        <v>-0.111111111111111</v>
      </c>
      <c r="Q225" s="38">
        <f t="shared" si="15"/>
        <v>-0.320372418676504</v>
      </c>
      <c r="R225" s="38">
        <f>(K:K-O:O)</f>
        <v>0.00579999999999997</v>
      </c>
      <c r="S225" s="42"/>
    </row>
    <row r="226" s="2" customFormat="1" ht="18" customHeight="1" spans="1:19">
      <c r="A226" s="15">
        <v>223</v>
      </c>
      <c r="B226" s="15">
        <v>355</v>
      </c>
      <c r="C226" s="52" t="s">
        <v>288</v>
      </c>
      <c r="D226" s="15" t="s">
        <v>227</v>
      </c>
      <c r="E226" s="17" t="s">
        <v>26</v>
      </c>
      <c r="F226" s="23">
        <v>8.5</v>
      </c>
      <c r="G226" s="15" t="s">
        <v>289</v>
      </c>
      <c r="H226" s="19">
        <v>59</v>
      </c>
      <c r="I226" s="19">
        <v>4592.31</v>
      </c>
      <c r="J226" s="32">
        <f t="shared" si="12"/>
        <v>1225.228308</v>
      </c>
      <c r="K226" s="19" t="s">
        <v>290</v>
      </c>
      <c r="L226" s="33">
        <v>67.8125</v>
      </c>
      <c r="M226" s="34">
        <v>4192.28875</v>
      </c>
      <c r="N226" s="34">
        <f t="shared" si="13"/>
        <v>1339.436255625</v>
      </c>
      <c r="O226" s="35" t="s">
        <v>291</v>
      </c>
      <c r="P226" s="38">
        <f t="shared" si="14"/>
        <v>-0.129953917050691</v>
      </c>
      <c r="Q226" s="38">
        <f t="shared" si="15"/>
        <v>0.0954183439773801</v>
      </c>
      <c r="R226" s="38">
        <f>(K:K-O:O)</f>
        <v>-0.0527</v>
      </c>
      <c r="S226" s="15"/>
    </row>
    <row r="227" s="2" customFormat="1" ht="18" customHeight="1" spans="1:19">
      <c r="A227" s="15">
        <v>224</v>
      </c>
      <c r="B227" s="15">
        <v>102935</v>
      </c>
      <c r="C227" s="52" t="s">
        <v>382</v>
      </c>
      <c r="D227" s="15" t="s">
        <v>312</v>
      </c>
      <c r="E227" s="17" t="s">
        <v>31</v>
      </c>
      <c r="F227" s="15">
        <v>8.13</v>
      </c>
      <c r="G227" s="15" t="s">
        <v>383</v>
      </c>
      <c r="H227" s="19">
        <v>71</v>
      </c>
      <c r="I227" s="19">
        <v>3234.53</v>
      </c>
      <c r="J227" s="32">
        <f t="shared" si="12"/>
        <v>1084.214456</v>
      </c>
      <c r="K227" s="19" t="s">
        <v>386</v>
      </c>
      <c r="L227" s="33">
        <v>81.6875</v>
      </c>
      <c r="M227" s="34">
        <v>4343.848125</v>
      </c>
      <c r="N227" s="34">
        <f t="shared" si="13"/>
        <v>1616.3458873125</v>
      </c>
      <c r="O227" s="35" t="s">
        <v>385</v>
      </c>
      <c r="P227" s="38">
        <f t="shared" si="14"/>
        <v>-0.130833970925784</v>
      </c>
      <c r="Q227" s="38">
        <f t="shared" si="15"/>
        <v>-0.255376820984044</v>
      </c>
      <c r="R227" s="38">
        <f>(K:K-O:O)</f>
        <v>-0.0368999999999999</v>
      </c>
      <c r="S227" s="42"/>
    </row>
    <row r="228" s="2" customFormat="1" ht="18" customHeight="1" spans="1:19">
      <c r="A228" s="15">
        <v>225</v>
      </c>
      <c r="B228" s="21">
        <v>716</v>
      </c>
      <c r="C228" s="51" t="s">
        <v>85</v>
      </c>
      <c r="D228" s="21" t="s">
        <v>76</v>
      </c>
      <c r="E228" s="17" t="s">
        <v>31</v>
      </c>
      <c r="F228" s="23">
        <v>8.28</v>
      </c>
      <c r="G228" s="23" t="s">
        <v>86</v>
      </c>
      <c r="H228" s="19">
        <v>41</v>
      </c>
      <c r="I228" s="19">
        <v>2315.16</v>
      </c>
      <c r="J228" s="32">
        <f t="shared" si="12"/>
        <v>773.494956</v>
      </c>
      <c r="K228" s="19" t="s">
        <v>100</v>
      </c>
      <c r="L228" s="33">
        <v>47.4375</v>
      </c>
      <c r="M228" s="34">
        <v>3811.385</v>
      </c>
      <c r="N228" s="34">
        <f t="shared" si="13"/>
        <v>1321.026041</v>
      </c>
      <c r="O228" s="35" t="s">
        <v>88</v>
      </c>
      <c r="P228" s="38">
        <f t="shared" si="14"/>
        <v>-0.13570487483531</v>
      </c>
      <c r="Q228" s="38">
        <f t="shared" si="15"/>
        <v>-0.392567268853711</v>
      </c>
      <c r="R228" s="38">
        <f>(K:K-O:O)</f>
        <v>-0.0125</v>
      </c>
      <c r="S228" s="42"/>
    </row>
    <row r="229" s="2" customFormat="1" ht="18" customHeight="1" spans="1:19">
      <c r="A229" s="15">
        <v>226</v>
      </c>
      <c r="B229" s="21">
        <v>118151</v>
      </c>
      <c r="C229" s="51" t="s">
        <v>69</v>
      </c>
      <c r="D229" s="21" t="s">
        <v>20</v>
      </c>
      <c r="E229" s="17" t="s">
        <v>31</v>
      </c>
      <c r="F229" s="18">
        <v>8.5</v>
      </c>
      <c r="G229" s="23" t="s">
        <v>27</v>
      </c>
      <c r="H229" s="19">
        <v>68</v>
      </c>
      <c r="I229" s="19">
        <v>2472.48</v>
      </c>
      <c r="J229" s="32">
        <f t="shared" si="12"/>
        <v>687.596688</v>
      </c>
      <c r="K229" s="19" t="s">
        <v>94</v>
      </c>
      <c r="L229" s="33">
        <v>78.6875</v>
      </c>
      <c r="M229" s="34">
        <v>2603.3225</v>
      </c>
      <c r="N229" s="34">
        <f t="shared" si="13"/>
        <v>635.47102225</v>
      </c>
      <c r="O229" s="35" t="s">
        <v>71</v>
      </c>
      <c r="P229" s="38">
        <f t="shared" si="14"/>
        <v>-0.13582208101668</v>
      </c>
      <c r="Q229" s="38">
        <f t="shared" si="15"/>
        <v>-0.0502598122207295</v>
      </c>
      <c r="R229" s="38">
        <f>(K:K-O:O)</f>
        <v>0.034</v>
      </c>
      <c r="S229" s="42"/>
    </row>
    <row r="230" s="2" customFormat="1" ht="18" customHeight="1" spans="1:19">
      <c r="A230" s="15">
        <v>227</v>
      </c>
      <c r="B230" s="15">
        <v>117184</v>
      </c>
      <c r="C230" s="52" t="s">
        <v>186</v>
      </c>
      <c r="D230" s="15" t="s">
        <v>181</v>
      </c>
      <c r="E230" s="17" t="s">
        <v>26</v>
      </c>
      <c r="F230" s="18">
        <v>8.17</v>
      </c>
      <c r="G230" s="15" t="s">
        <v>187</v>
      </c>
      <c r="H230" s="19">
        <v>97</v>
      </c>
      <c r="I230" s="19">
        <v>4067.8</v>
      </c>
      <c r="J230" s="32">
        <f t="shared" si="12"/>
        <v>1709.28956</v>
      </c>
      <c r="K230" s="19" t="s">
        <v>232</v>
      </c>
      <c r="L230" s="33">
        <v>114.5</v>
      </c>
      <c r="M230" s="34">
        <v>5381.84375</v>
      </c>
      <c r="N230" s="34">
        <f t="shared" si="13"/>
        <v>2061.784340625</v>
      </c>
      <c r="O230" s="35" t="s">
        <v>189</v>
      </c>
      <c r="P230" s="38">
        <f t="shared" si="14"/>
        <v>-0.152838427947598</v>
      </c>
      <c r="Q230" s="38">
        <f t="shared" si="15"/>
        <v>-0.244162374650881</v>
      </c>
      <c r="R230" s="38">
        <f>(K:K-O:O)</f>
        <v>0.0371</v>
      </c>
      <c r="S230" s="15"/>
    </row>
    <row r="231" s="2" customFormat="1" ht="18" customHeight="1" spans="1:19">
      <c r="A231" s="15">
        <v>228</v>
      </c>
      <c r="B231" s="15">
        <v>117184</v>
      </c>
      <c r="C231" s="52" t="s">
        <v>186</v>
      </c>
      <c r="D231" s="15" t="s">
        <v>181</v>
      </c>
      <c r="E231" s="17" t="s">
        <v>26</v>
      </c>
      <c r="F231" s="15">
        <v>8.14</v>
      </c>
      <c r="G231" s="15" t="s">
        <v>187</v>
      </c>
      <c r="H231" s="19">
        <v>97</v>
      </c>
      <c r="I231" s="19">
        <v>4348.94</v>
      </c>
      <c r="J231" s="32">
        <f t="shared" si="12"/>
        <v>1704.349586</v>
      </c>
      <c r="K231" s="19" t="s">
        <v>236</v>
      </c>
      <c r="L231" s="33">
        <v>114.5</v>
      </c>
      <c r="M231" s="34">
        <v>5381.84375</v>
      </c>
      <c r="N231" s="34">
        <f t="shared" si="13"/>
        <v>2061.784340625</v>
      </c>
      <c r="O231" s="35" t="s">
        <v>189</v>
      </c>
      <c r="P231" s="38">
        <f t="shared" si="14"/>
        <v>-0.152838427947598</v>
      </c>
      <c r="Q231" s="38">
        <f t="shared" si="15"/>
        <v>-0.191923771477015</v>
      </c>
      <c r="R231" s="38">
        <f>(K:K-O:O)</f>
        <v>0.00879999999999997</v>
      </c>
      <c r="S231" s="15"/>
    </row>
    <row r="232" s="2" customFormat="1" ht="18" customHeight="1" spans="1:19">
      <c r="A232" s="15">
        <v>229</v>
      </c>
      <c r="B232" s="21">
        <v>118151</v>
      </c>
      <c r="C232" s="51" t="s">
        <v>69</v>
      </c>
      <c r="D232" s="21" t="s">
        <v>20</v>
      </c>
      <c r="E232" s="17" t="s">
        <v>31</v>
      </c>
      <c r="F232" s="24">
        <v>8.3</v>
      </c>
      <c r="G232" s="23" t="s">
        <v>27</v>
      </c>
      <c r="H232" s="19">
        <v>66</v>
      </c>
      <c r="I232" s="19">
        <v>2516.67</v>
      </c>
      <c r="J232" s="32">
        <f t="shared" si="12"/>
        <v>760.286007</v>
      </c>
      <c r="K232" s="19" t="s">
        <v>93</v>
      </c>
      <c r="L232" s="33">
        <v>78.6875</v>
      </c>
      <c r="M232" s="34">
        <v>2603.3225</v>
      </c>
      <c r="N232" s="34">
        <f t="shared" si="13"/>
        <v>635.47102225</v>
      </c>
      <c r="O232" s="35" t="s">
        <v>71</v>
      </c>
      <c r="P232" s="38">
        <f t="shared" si="14"/>
        <v>-0.161239078633836</v>
      </c>
      <c r="Q232" s="38">
        <f t="shared" si="15"/>
        <v>-0.0332853497789844</v>
      </c>
      <c r="R232" s="38">
        <f>(K:K-O:O)</f>
        <v>0.058</v>
      </c>
      <c r="S232" s="42"/>
    </row>
    <row r="233" s="2" customFormat="1" ht="18" customHeight="1" spans="1:19">
      <c r="A233" s="15">
        <v>230</v>
      </c>
      <c r="B233" s="15">
        <v>106568</v>
      </c>
      <c r="C233" s="52" t="s">
        <v>283</v>
      </c>
      <c r="D233" s="15" t="s">
        <v>227</v>
      </c>
      <c r="E233" s="17" t="s">
        <v>31</v>
      </c>
      <c r="F233" s="23">
        <v>8.19</v>
      </c>
      <c r="G233" s="15" t="s">
        <v>240</v>
      </c>
      <c r="H233" s="19">
        <v>36</v>
      </c>
      <c r="I233" s="19">
        <v>2140.98</v>
      </c>
      <c r="J233" s="32">
        <f t="shared" si="12"/>
        <v>643.578588</v>
      </c>
      <c r="K233" s="19" t="s">
        <v>119</v>
      </c>
      <c r="L233" s="33">
        <v>43.0625</v>
      </c>
      <c r="M233" s="34">
        <v>2020.463125</v>
      </c>
      <c r="N233" s="34">
        <f t="shared" si="13"/>
        <v>767.1698485625</v>
      </c>
      <c r="O233" s="35" t="s">
        <v>285</v>
      </c>
      <c r="P233" s="38">
        <f t="shared" si="14"/>
        <v>-0.164005805515239</v>
      </c>
      <c r="Q233" s="38">
        <f t="shared" si="15"/>
        <v>0.0596481437888158</v>
      </c>
      <c r="R233" s="38">
        <f>(K:K-O:O)</f>
        <v>-0.0791</v>
      </c>
      <c r="S233" s="42"/>
    </row>
    <row r="234" s="2" customFormat="1" ht="18" customHeight="1" spans="1:19">
      <c r="A234" s="15">
        <v>231</v>
      </c>
      <c r="B234" s="15">
        <v>116919</v>
      </c>
      <c r="C234" s="52" t="s">
        <v>210</v>
      </c>
      <c r="D234" s="15" t="s">
        <v>181</v>
      </c>
      <c r="E234" s="17" t="s">
        <v>31</v>
      </c>
      <c r="F234" s="15">
        <v>8.14</v>
      </c>
      <c r="G234" s="15" t="s">
        <v>27</v>
      </c>
      <c r="H234" s="19">
        <v>70</v>
      </c>
      <c r="I234" s="19">
        <v>3329.79</v>
      </c>
      <c r="J234" s="32">
        <f t="shared" si="12"/>
        <v>940.998654</v>
      </c>
      <c r="K234" s="19" t="s">
        <v>270</v>
      </c>
      <c r="L234" s="33">
        <v>84.1875</v>
      </c>
      <c r="M234" s="34">
        <v>3940.68375</v>
      </c>
      <c r="N234" s="34">
        <f t="shared" si="13"/>
        <v>1411.946987625</v>
      </c>
      <c r="O234" s="35" t="s">
        <v>212</v>
      </c>
      <c r="P234" s="38">
        <f t="shared" si="14"/>
        <v>-0.168522642910171</v>
      </c>
      <c r="Q234" s="38">
        <f t="shared" si="15"/>
        <v>-0.15502227246731</v>
      </c>
      <c r="R234" s="38">
        <f>(K:K-O:O)</f>
        <v>-0.0757</v>
      </c>
      <c r="S234" s="42"/>
    </row>
    <row r="235" s="2" customFormat="1" ht="18" customHeight="1" spans="1:19">
      <c r="A235" s="15">
        <v>232</v>
      </c>
      <c r="B235" s="15">
        <v>118951</v>
      </c>
      <c r="C235" s="52" t="s">
        <v>311</v>
      </c>
      <c r="D235" s="15" t="s">
        <v>312</v>
      </c>
      <c r="E235" s="17" t="s">
        <v>31</v>
      </c>
      <c r="F235" s="15">
        <v>8.15</v>
      </c>
      <c r="G235" s="15" t="s">
        <v>313</v>
      </c>
      <c r="H235" s="19">
        <v>46</v>
      </c>
      <c r="I235" s="19">
        <v>2220.37</v>
      </c>
      <c r="J235" s="32">
        <f t="shared" si="12"/>
        <v>474.715106</v>
      </c>
      <c r="K235" s="19" t="s">
        <v>329</v>
      </c>
      <c r="L235" s="33">
        <v>55.75</v>
      </c>
      <c r="M235" s="34">
        <v>1947.37</v>
      </c>
      <c r="N235" s="34">
        <f t="shared" si="13"/>
        <v>597.647853</v>
      </c>
      <c r="O235" s="35" t="s">
        <v>314</v>
      </c>
      <c r="P235" s="38">
        <f t="shared" si="14"/>
        <v>-0.174887892376682</v>
      </c>
      <c r="Q235" s="38">
        <f t="shared" si="15"/>
        <v>0.140189075522371</v>
      </c>
      <c r="R235" s="38">
        <f>(K:K-O:O)</f>
        <v>-0.0931</v>
      </c>
      <c r="S235" s="42"/>
    </row>
    <row r="236" s="2" customFormat="1" ht="18" customHeight="1" spans="1:19">
      <c r="A236" s="15">
        <v>233</v>
      </c>
      <c r="B236" s="21">
        <v>341</v>
      </c>
      <c r="C236" s="51" t="s">
        <v>75</v>
      </c>
      <c r="D236" s="21" t="s">
        <v>76</v>
      </c>
      <c r="E236" s="17" t="s">
        <v>21</v>
      </c>
      <c r="F236" s="23">
        <v>8.26</v>
      </c>
      <c r="G236" s="23" t="s">
        <v>22</v>
      </c>
      <c r="H236" s="19">
        <v>104</v>
      </c>
      <c r="I236" s="19">
        <v>5125.68</v>
      </c>
      <c r="J236" s="32">
        <f t="shared" si="12"/>
        <v>1766.309328</v>
      </c>
      <c r="K236" s="19" t="s">
        <v>162</v>
      </c>
      <c r="L236" s="33">
        <v>127.4375</v>
      </c>
      <c r="M236" s="34">
        <v>10935.903125</v>
      </c>
      <c r="N236" s="34">
        <f t="shared" si="13"/>
        <v>3547.60697375</v>
      </c>
      <c r="O236" s="35" t="s">
        <v>78</v>
      </c>
      <c r="P236" s="38">
        <f t="shared" si="14"/>
        <v>-0.183913683178028</v>
      </c>
      <c r="Q236" s="38">
        <f t="shared" si="15"/>
        <v>-0.531297969503548</v>
      </c>
      <c r="R236" s="38">
        <f>(K:K-O:O)</f>
        <v>0.0202000000000001</v>
      </c>
      <c r="S236" s="42"/>
    </row>
    <row r="237" s="2" customFormat="1" ht="18" customHeight="1" spans="1:19">
      <c r="A237" s="15">
        <v>234</v>
      </c>
      <c r="B237" s="15">
        <v>391</v>
      </c>
      <c r="C237" s="52" t="s">
        <v>198</v>
      </c>
      <c r="D237" s="15" t="s">
        <v>181</v>
      </c>
      <c r="E237" s="17" t="s">
        <v>31</v>
      </c>
      <c r="F237" s="23">
        <v>8.25</v>
      </c>
      <c r="G237" s="15" t="s">
        <v>27</v>
      </c>
      <c r="H237" s="19">
        <v>52</v>
      </c>
      <c r="I237" s="19">
        <v>1932.08</v>
      </c>
      <c r="J237" s="32">
        <f t="shared" si="12"/>
        <v>602.422544</v>
      </c>
      <c r="K237" s="19" t="s">
        <v>202</v>
      </c>
      <c r="L237" s="33">
        <v>64.0625</v>
      </c>
      <c r="M237" s="34">
        <v>4341.626875</v>
      </c>
      <c r="N237" s="34">
        <f t="shared" si="13"/>
        <v>1594.2453885</v>
      </c>
      <c r="O237" s="35" t="s">
        <v>199</v>
      </c>
      <c r="P237" s="38">
        <f t="shared" si="14"/>
        <v>-0.188292682926829</v>
      </c>
      <c r="Q237" s="38">
        <f t="shared" si="15"/>
        <v>-0.554987092252141</v>
      </c>
      <c r="R237" s="38">
        <f>(K:K-O:O)</f>
        <v>-0.0553999999999999</v>
      </c>
      <c r="S237" s="42"/>
    </row>
    <row r="238" s="2" customFormat="1" ht="18" customHeight="1" spans="1:19">
      <c r="A238" s="15">
        <v>235</v>
      </c>
      <c r="B238" s="15">
        <v>355</v>
      </c>
      <c r="C238" s="52" t="s">
        <v>288</v>
      </c>
      <c r="D238" s="15" t="s">
        <v>227</v>
      </c>
      <c r="E238" s="17" t="s">
        <v>26</v>
      </c>
      <c r="F238" s="23">
        <v>8.12</v>
      </c>
      <c r="G238" s="15" t="s">
        <v>289</v>
      </c>
      <c r="H238" s="19">
        <v>55</v>
      </c>
      <c r="I238" s="19">
        <v>4200.02</v>
      </c>
      <c r="J238" s="32">
        <f t="shared" si="12"/>
        <v>1103.765256</v>
      </c>
      <c r="K238" s="19" t="s">
        <v>401</v>
      </c>
      <c r="L238" s="33">
        <v>67.8125</v>
      </c>
      <c r="M238" s="34">
        <v>4192.28875</v>
      </c>
      <c r="N238" s="34">
        <f t="shared" si="13"/>
        <v>1339.436255625</v>
      </c>
      <c r="O238" s="35" t="s">
        <v>291</v>
      </c>
      <c r="P238" s="38">
        <f t="shared" si="14"/>
        <v>-0.188940092165899</v>
      </c>
      <c r="Q238" s="38">
        <f t="shared" si="15"/>
        <v>0.00184415970870344</v>
      </c>
      <c r="R238" s="38">
        <f>(K:K-O:O)</f>
        <v>-0.0567</v>
      </c>
      <c r="S238" s="15"/>
    </row>
    <row r="239" s="2" customFormat="1" ht="18" customHeight="1" spans="1:19">
      <c r="A239" s="15">
        <v>236</v>
      </c>
      <c r="B239" s="21">
        <v>367</v>
      </c>
      <c r="C239" s="51" t="s">
        <v>141</v>
      </c>
      <c r="D239" s="21" t="s">
        <v>136</v>
      </c>
      <c r="E239" s="17" t="s">
        <v>31</v>
      </c>
      <c r="F239" s="23">
        <v>8.18</v>
      </c>
      <c r="G239" s="23" t="s">
        <v>142</v>
      </c>
      <c r="H239" s="19">
        <v>55</v>
      </c>
      <c r="I239" s="19">
        <v>4133.9</v>
      </c>
      <c r="J239" s="32">
        <f t="shared" si="12"/>
        <v>907.80444</v>
      </c>
      <c r="K239" s="19" t="s">
        <v>168</v>
      </c>
      <c r="L239" s="33">
        <v>68.4375</v>
      </c>
      <c r="M239" s="34">
        <v>4056.97375</v>
      </c>
      <c r="N239" s="34">
        <f t="shared" si="13"/>
        <v>1185.042032375</v>
      </c>
      <c r="O239" s="35" t="s">
        <v>144</v>
      </c>
      <c r="P239" s="38">
        <f t="shared" si="14"/>
        <v>-0.19634703196347</v>
      </c>
      <c r="Q239" s="38">
        <f t="shared" si="15"/>
        <v>0.0189614857626327</v>
      </c>
      <c r="R239" s="38">
        <f>(K:K-O:O)</f>
        <v>-0.0725</v>
      </c>
      <c r="S239" s="42"/>
    </row>
    <row r="240" s="2" customFormat="1" ht="18" customHeight="1" spans="1:19">
      <c r="A240" s="15">
        <v>237</v>
      </c>
      <c r="B240" s="15">
        <v>585</v>
      </c>
      <c r="C240" s="52" t="s">
        <v>376</v>
      </c>
      <c r="D240" s="15" t="s">
        <v>312</v>
      </c>
      <c r="E240" s="17" t="s">
        <v>26</v>
      </c>
      <c r="F240" s="23">
        <v>8.25</v>
      </c>
      <c r="G240" s="15" t="s">
        <v>348</v>
      </c>
      <c r="H240" s="19">
        <v>104</v>
      </c>
      <c r="I240" s="19">
        <v>7181.95</v>
      </c>
      <c r="J240" s="32">
        <f t="shared" si="12"/>
        <v>2159.612365</v>
      </c>
      <c r="K240" s="19" t="s">
        <v>400</v>
      </c>
      <c r="L240" s="33">
        <v>129.6875</v>
      </c>
      <c r="M240" s="34">
        <v>8137.22125</v>
      </c>
      <c r="N240" s="34">
        <f t="shared" si="13"/>
        <v>2761.77289225</v>
      </c>
      <c r="O240" s="35" t="s">
        <v>378</v>
      </c>
      <c r="P240" s="38">
        <f t="shared" si="14"/>
        <v>-0.198072289156627</v>
      </c>
      <c r="Q240" s="38">
        <f t="shared" si="15"/>
        <v>-0.117395265613553</v>
      </c>
      <c r="R240" s="38">
        <f>(K:K-O:O)</f>
        <v>-0.0387</v>
      </c>
      <c r="S240" s="15"/>
    </row>
    <row r="241" s="2" customFormat="1" ht="18" customHeight="1" spans="1:19">
      <c r="A241" s="15">
        <v>238</v>
      </c>
      <c r="B241" s="21">
        <v>727</v>
      </c>
      <c r="C241" s="51" t="s">
        <v>47</v>
      </c>
      <c r="D241" s="21" t="s">
        <v>20</v>
      </c>
      <c r="E241" s="17" t="s">
        <v>31</v>
      </c>
      <c r="F241" s="25">
        <v>8.1</v>
      </c>
      <c r="G241" s="23" t="s">
        <v>27</v>
      </c>
      <c r="H241" s="19">
        <v>54</v>
      </c>
      <c r="I241" s="19">
        <v>2759.98</v>
      </c>
      <c r="J241" s="32">
        <f t="shared" ref="J241:J265" si="16">I241*K241</f>
        <v>770.862414</v>
      </c>
      <c r="K241" s="19" t="s">
        <v>48</v>
      </c>
      <c r="L241" s="33">
        <v>67.5</v>
      </c>
      <c r="M241" s="34">
        <v>3527.07875</v>
      </c>
      <c r="N241" s="34">
        <f t="shared" ref="N241:N265" si="17">M241*O241</f>
        <v>1179.807841875</v>
      </c>
      <c r="O241" s="35" t="s">
        <v>49</v>
      </c>
      <c r="P241" s="38">
        <f t="shared" ref="P241:P265" si="18">(H241-L241)/L241</f>
        <v>-0.2</v>
      </c>
      <c r="Q241" s="38">
        <f t="shared" ref="Q241:Q265" si="19">(I241-M241)/M241</f>
        <v>-0.217488410203486</v>
      </c>
      <c r="R241" s="38">
        <f>(K:K-O:O)</f>
        <v>-0.0552</v>
      </c>
      <c r="S241" s="42"/>
    </row>
    <row r="242" s="2" customFormat="1" ht="18" customHeight="1" spans="1:19">
      <c r="A242" s="15">
        <v>239</v>
      </c>
      <c r="B242" s="21">
        <v>116773</v>
      </c>
      <c r="C242" s="51" t="s">
        <v>58</v>
      </c>
      <c r="D242" s="21" t="s">
        <v>20</v>
      </c>
      <c r="E242" s="17" t="s">
        <v>31</v>
      </c>
      <c r="F242" s="18">
        <v>8.16</v>
      </c>
      <c r="G242" s="23" t="s">
        <v>27</v>
      </c>
      <c r="H242" s="19">
        <v>59</v>
      </c>
      <c r="I242" s="19">
        <v>3697.73</v>
      </c>
      <c r="J242" s="32">
        <f t="shared" si="16"/>
        <v>729.192356</v>
      </c>
      <c r="K242" s="19" t="s">
        <v>62</v>
      </c>
      <c r="L242" s="33">
        <v>74.25</v>
      </c>
      <c r="M242" s="34">
        <v>2652.425</v>
      </c>
      <c r="N242" s="34">
        <f t="shared" si="17"/>
        <v>844.7973625</v>
      </c>
      <c r="O242" s="35" t="s">
        <v>60</v>
      </c>
      <c r="P242" s="38">
        <f t="shared" si="18"/>
        <v>-0.205387205387205</v>
      </c>
      <c r="Q242" s="39">
        <f t="shared" si="19"/>
        <v>0.394094083715845</v>
      </c>
      <c r="R242" s="38">
        <f>(K:K-O:O)</f>
        <v>-0.1213</v>
      </c>
      <c r="S242" s="42"/>
    </row>
    <row r="243" s="2" customFormat="1" ht="18" customHeight="1" spans="1:19">
      <c r="A243" s="15">
        <v>240</v>
      </c>
      <c r="B243" s="21">
        <v>116773</v>
      </c>
      <c r="C243" s="51" t="s">
        <v>58</v>
      </c>
      <c r="D243" s="21" t="s">
        <v>20</v>
      </c>
      <c r="E243" s="17" t="s">
        <v>31</v>
      </c>
      <c r="F243" s="18">
        <v>8.18</v>
      </c>
      <c r="G243" s="23" t="s">
        <v>27</v>
      </c>
      <c r="H243" s="19">
        <v>58</v>
      </c>
      <c r="I243" s="19">
        <v>2389.46</v>
      </c>
      <c r="J243" s="32">
        <f t="shared" si="16"/>
        <v>814.566914</v>
      </c>
      <c r="K243" s="19" t="s">
        <v>67</v>
      </c>
      <c r="L243" s="33">
        <v>74.25</v>
      </c>
      <c r="M243" s="34">
        <v>2652.425</v>
      </c>
      <c r="N243" s="34">
        <f t="shared" si="17"/>
        <v>844.7973625</v>
      </c>
      <c r="O243" s="35" t="s">
        <v>60</v>
      </c>
      <c r="P243" s="38">
        <f t="shared" si="18"/>
        <v>-0.218855218855219</v>
      </c>
      <c r="Q243" s="38">
        <f t="shared" si="19"/>
        <v>-0.09914135178186</v>
      </c>
      <c r="R243" s="38">
        <f>(K:K-O:O)</f>
        <v>0.0224</v>
      </c>
      <c r="S243" s="42"/>
    </row>
    <row r="244" s="2" customFormat="1" ht="18" customHeight="1" spans="1:20">
      <c r="A244" s="15">
        <v>241</v>
      </c>
      <c r="B244" s="15">
        <v>118951</v>
      </c>
      <c r="C244" s="52" t="s">
        <v>311</v>
      </c>
      <c r="D244" s="15" t="s">
        <v>312</v>
      </c>
      <c r="E244" s="17" t="s">
        <v>31</v>
      </c>
      <c r="F244" s="15">
        <v>8.22</v>
      </c>
      <c r="G244" s="15" t="s">
        <v>313</v>
      </c>
      <c r="H244" s="19">
        <v>43</v>
      </c>
      <c r="I244" s="19">
        <v>2840.12</v>
      </c>
      <c r="J244" s="32">
        <f t="shared" si="16"/>
        <v>749.507668</v>
      </c>
      <c r="K244" s="19" t="s">
        <v>330</v>
      </c>
      <c r="L244" s="33">
        <v>55.75</v>
      </c>
      <c r="M244" s="34">
        <v>1947.37</v>
      </c>
      <c r="N244" s="34">
        <f t="shared" si="17"/>
        <v>597.647853</v>
      </c>
      <c r="O244" s="35" t="s">
        <v>314</v>
      </c>
      <c r="P244" s="38">
        <f t="shared" si="18"/>
        <v>-0.228699551569507</v>
      </c>
      <c r="Q244" s="36">
        <f t="shared" si="19"/>
        <v>0.45843881748204</v>
      </c>
      <c r="R244" s="38">
        <f>(K:K-O:O)</f>
        <v>-0.043</v>
      </c>
      <c r="S244" s="42">
        <v>0</v>
      </c>
      <c r="T244" s="2" t="s">
        <v>92</v>
      </c>
    </row>
    <row r="245" s="2" customFormat="1" ht="18" customHeight="1" spans="1:19">
      <c r="A245" s="15">
        <v>242</v>
      </c>
      <c r="B245" s="21">
        <v>116773</v>
      </c>
      <c r="C245" s="51" t="s">
        <v>58</v>
      </c>
      <c r="D245" s="21" t="s">
        <v>20</v>
      </c>
      <c r="E245" s="17" t="s">
        <v>31</v>
      </c>
      <c r="F245" s="18">
        <v>8.11</v>
      </c>
      <c r="G245" s="23" t="s">
        <v>27</v>
      </c>
      <c r="H245" s="19">
        <v>57</v>
      </c>
      <c r="I245" s="19">
        <v>1739.61</v>
      </c>
      <c r="J245" s="32">
        <f t="shared" si="16"/>
        <v>549.368838</v>
      </c>
      <c r="K245" s="19" t="s">
        <v>66</v>
      </c>
      <c r="L245" s="33">
        <v>74.25</v>
      </c>
      <c r="M245" s="34">
        <v>2652.425</v>
      </c>
      <c r="N245" s="34">
        <f t="shared" si="17"/>
        <v>844.7973625</v>
      </c>
      <c r="O245" s="35" t="s">
        <v>60</v>
      </c>
      <c r="P245" s="38">
        <f t="shared" si="18"/>
        <v>-0.232323232323232</v>
      </c>
      <c r="Q245" s="38">
        <f t="shared" si="19"/>
        <v>-0.3441435667361</v>
      </c>
      <c r="R245" s="38">
        <f>(K:K-O:O)</f>
        <v>-0.00270000000000004</v>
      </c>
      <c r="S245" s="42"/>
    </row>
    <row r="246" s="2" customFormat="1" ht="18" customHeight="1" spans="1:19">
      <c r="A246" s="15">
        <v>243</v>
      </c>
      <c r="B246" s="15">
        <v>115971</v>
      </c>
      <c r="C246" s="52" t="s">
        <v>219</v>
      </c>
      <c r="D246" s="15" t="s">
        <v>181</v>
      </c>
      <c r="E246" s="17" t="s">
        <v>31</v>
      </c>
      <c r="F246" s="15">
        <v>8.22</v>
      </c>
      <c r="G246" s="15" t="s">
        <v>220</v>
      </c>
      <c r="H246" s="19">
        <v>42</v>
      </c>
      <c r="I246" s="19">
        <v>1836.94</v>
      </c>
      <c r="J246" s="32">
        <f t="shared" si="16"/>
        <v>556.59282</v>
      </c>
      <c r="K246" s="19" t="s">
        <v>282</v>
      </c>
      <c r="L246" s="33">
        <v>54.8125</v>
      </c>
      <c r="M246" s="34">
        <v>2921.599375</v>
      </c>
      <c r="N246" s="34">
        <f t="shared" si="17"/>
        <v>896.0545283125</v>
      </c>
      <c r="O246" s="35" t="s">
        <v>222</v>
      </c>
      <c r="P246" s="38">
        <f t="shared" si="18"/>
        <v>-0.233751425313569</v>
      </c>
      <c r="Q246" s="38">
        <f t="shared" si="19"/>
        <v>-0.371255341947764</v>
      </c>
      <c r="R246" s="38">
        <f>(K:K-O:O)</f>
        <v>-0.00370000000000004</v>
      </c>
      <c r="S246" s="42"/>
    </row>
    <row r="247" s="2" customFormat="1" ht="18" customHeight="1" spans="1:19">
      <c r="A247" s="15">
        <v>244</v>
      </c>
      <c r="B247" s="21">
        <v>118151</v>
      </c>
      <c r="C247" s="51" t="s">
        <v>69</v>
      </c>
      <c r="D247" s="21" t="s">
        <v>20</v>
      </c>
      <c r="E247" s="17" t="s">
        <v>31</v>
      </c>
      <c r="F247" s="18">
        <v>8.12</v>
      </c>
      <c r="G247" s="23" t="s">
        <v>27</v>
      </c>
      <c r="H247" s="19">
        <v>60</v>
      </c>
      <c r="I247" s="19">
        <v>2278.51</v>
      </c>
      <c r="J247" s="32">
        <f t="shared" si="16"/>
        <v>415.144522</v>
      </c>
      <c r="K247" s="19" t="s">
        <v>95</v>
      </c>
      <c r="L247" s="33">
        <v>78.6875</v>
      </c>
      <c r="M247" s="34">
        <v>2603.3225</v>
      </c>
      <c r="N247" s="34">
        <f t="shared" si="17"/>
        <v>635.47102225</v>
      </c>
      <c r="O247" s="35" t="s">
        <v>71</v>
      </c>
      <c r="P247" s="38">
        <f t="shared" si="18"/>
        <v>-0.237490071485306</v>
      </c>
      <c r="Q247" s="38">
        <f t="shared" si="19"/>
        <v>-0.124768444939111</v>
      </c>
      <c r="R247" s="38">
        <f>(K:K-O:O)</f>
        <v>-0.0619</v>
      </c>
      <c r="S247" s="42"/>
    </row>
    <row r="248" s="2" customFormat="1" ht="18" customHeight="1" spans="1:19">
      <c r="A248" s="15">
        <v>245</v>
      </c>
      <c r="B248" s="21">
        <v>111219</v>
      </c>
      <c r="C248" s="51" t="s">
        <v>25</v>
      </c>
      <c r="D248" s="21" t="s">
        <v>20</v>
      </c>
      <c r="E248" s="17" t="s">
        <v>26</v>
      </c>
      <c r="F248" s="23">
        <v>8.25</v>
      </c>
      <c r="G248" s="23" t="s">
        <v>27</v>
      </c>
      <c r="H248" s="19">
        <v>74</v>
      </c>
      <c r="I248" s="19">
        <v>8913.53</v>
      </c>
      <c r="J248" s="32">
        <f t="shared" si="16"/>
        <v>2859.460424</v>
      </c>
      <c r="K248" s="37">
        <v>0.3208</v>
      </c>
      <c r="L248" s="33">
        <v>97.6875</v>
      </c>
      <c r="M248" s="34">
        <v>5340.569375</v>
      </c>
      <c r="N248" s="34">
        <f t="shared" si="17"/>
        <v>1821.134156875</v>
      </c>
      <c r="O248" s="35" t="s">
        <v>29</v>
      </c>
      <c r="P248" s="38">
        <f t="shared" si="18"/>
        <v>-0.242482405630198</v>
      </c>
      <c r="Q248" s="36">
        <f t="shared" si="19"/>
        <v>0.669022415798128</v>
      </c>
      <c r="R248" s="38">
        <f>(K:K-O:O)</f>
        <v>-0.0202000000000001</v>
      </c>
      <c r="S248" s="15"/>
    </row>
    <row r="249" s="2" customFormat="1" ht="18" customHeight="1" spans="1:19">
      <c r="A249" s="15">
        <v>246</v>
      </c>
      <c r="B249" s="15">
        <v>102565</v>
      </c>
      <c r="C249" s="52" t="s">
        <v>369</v>
      </c>
      <c r="D249" s="15" t="s">
        <v>312</v>
      </c>
      <c r="E249" s="17" t="s">
        <v>31</v>
      </c>
      <c r="F249" s="23">
        <v>8.7</v>
      </c>
      <c r="G249" s="15" t="s">
        <v>370</v>
      </c>
      <c r="H249" s="19">
        <v>96</v>
      </c>
      <c r="I249" s="19">
        <v>3831.16</v>
      </c>
      <c r="J249" s="32">
        <f t="shared" si="16"/>
        <v>1271.178888</v>
      </c>
      <c r="K249" s="19" t="s">
        <v>371</v>
      </c>
      <c r="L249" s="33">
        <v>127</v>
      </c>
      <c r="M249" s="34">
        <v>5474.273125</v>
      </c>
      <c r="N249" s="34">
        <f t="shared" si="17"/>
        <v>2059.421549625</v>
      </c>
      <c r="O249" s="35" t="s">
        <v>372</v>
      </c>
      <c r="P249" s="38">
        <f t="shared" si="18"/>
        <v>-0.244094488188976</v>
      </c>
      <c r="Q249" s="38">
        <f t="shared" si="19"/>
        <v>-0.300151835226526</v>
      </c>
      <c r="R249" s="38">
        <f>(K:K-O:O)</f>
        <v>-0.0444</v>
      </c>
      <c r="S249" s="42"/>
    </row>
    <row r="250" s="2" customFormat="1" ht="18" customHeight="1" spans="1:19">
      <c r="A250" s="15">
        <v>247</v>
      </c>
      <c r="B250" s="21">
        <v>116773</v>
      </c>
      <c r="C250" s="51" t="s">
        <v>58</v>
      </c>
      <c r="D250" s="21" t="s">
        <v>20</v>
      </c>
      <c r="E250" s="17" t="s">
        <v>31</v>
      </c>
      <c r="F250" s="18">
        <v>8.25</v>
      </c>
      <c r="G250" s="23" t="s">
        <v>27</v>
      </c>
      <c r="H250" s="19">
        <v>56</v>
      </c>
      <c r="I250" s="19">
        <v>2501.13</v>
      </c>
      <c r="J250" s="32">
        <f t="shared" si="16"/>
        <v>808.365216</v>
      </c>
      <c r="K250" s="19" t="s">
        <v>68</v>
      </c>
      <c r="L250" s="33">
        <v>74.25</v>
      </c>
      <c r="M250" s="34">
        <v>2652.425</v>
      </c>
      <c r="N250" s="34">
        <f t="shared" si="17"/>
        <v>844.7973625</v>
      </c>
      <c r="O250" s="35" t="s">
        <v>60</v>
      </c>
      <c r="P250" s="38">
        <f t="shared" si="18"/>
        <v>-0.245791245791246</v>
      </c>
      <c r="Q250" s="38">
        <f t="shared" si="19"/>
        <v>-0.0570402556151447</v>
      </c>
      <c r="R250" s="38">
        <f>(K:K-O:O)</f>
        <v>0.00469999999999998</v>
      </c>
      <c r="S250" s="42"/>
    </row>
    <row r="251" s="2" customFormat="1" ht="18" customHeight="1" spans="1:19">
      <c r="A251" s="15">
        <v>248</v>
      </c>
      <c r="B251" s="15">
        <v>102565</v>
      </c>
      <c r="C251" s="52" t="s">
        <v>369</v>
      </c>
      <c r="D251" s="15" t="s">
        <v>312</v>
      </c>
      <c r="E251" s="17" t="s">
        <v>31</v>
      </c>
      <c r="F251" s="23">
        <v>8.28</v>
      </c>
      <c r="G251" s="15" t="s">
        <v>370</v>
      </c>
      <c r="H251" s="19">
        <v>95</v>
      </c>
      <c r="I251" s="19">
        <v>2747.11</v>
      </c>
      <c r="J251" s="32">
        <f t="shared" si="16"/>
        <v>930.446157</v>
      </c>
      <c r="K251" s="19" t="s">
        <v>409</v>
      </c>
      <c r="L251" s="33">
        <v>127</v>
      </c>
      <c r="M251" s="34">
        <v>5474.273125</v>
      </c>
      <c r="N251" s="34">
        <f t="shared" si="17"/>
        <v>2059.421549625</v>
      </c>
      <c r="O251" s="35" t="s">
        <v>372</v>
      </c>
      <c r="P251" s="38">
        <f t="shared" si="18"/>
        <v>-0.251968503937008</v>
      </c>
      <c r="Q251" s="38">
        <f t="shared" si="19"/>
        <v>-0.498178125703218</v>
      </c>
      <c r="R251" s="38">
        <f>(K:K-O:O)</f>
        <v>-0.0375</v>
      </c>
      <c r="S251" s="42"/>
    </row>
    <row r="252" s="2" customFormat="1" ht="18" customHeight="1" spans="1:19">
      <c r="A252" s="15">
        <v>249</v>
      </c>
      <c r="B252" s="21">
        <v>116773</v>
      </c>
      <c r="C252" s="51" t="s">
        <v>58</v>
      </c>
      <c r="D252" s="21" t="s">
        <v>20</v>
      </c>
      <c r="E252" s="17" t="s">
        <v>31</v>
      </c>
      <c r="F252" s="24">
        <v>8.3</v>
      </c>
      <c r="G252" s="23" t="s">
        <v>27</v>
      </c>
      <c r="H252" s="19">
        <v>55</v>
      </c>
      <c r="I252" s="19">
        <v>1571.22</v>
      </c>
      <c r="J252" s="32">
        <f t="shared" si="16"/>
        <v>336.24108</v>
      </c>
      <c r="K252" s="19" t="s">
        <v>64</v>
      </c>
      <c r="L252" s="33">
        <v>74.25</v>
      </c>
      <c r="M252" s="34">
        <v>2652.425</v>
      </c>
      <c r="N252" s="34">
        <f t="shared" si="17"/>
        <v>844.7973625</v>
      </c>
      <c r="O252" s="35" t="s">
        <v>60</v>
      </c>
      <c r="P252" s="38">
        <f t="shared" si="18"/>
        <v>-0.259259259259259</v>
      </c>
      <c r="Q252" s="38">
        <f t="shared" si="19"/>
        <v>-0.40762886792275</v>
      </c>
      <c r="R252" s="38">
        <f>(K:K-O:O)</f>
        <v>-0.1045</v>
      </c>
      <c r="S252" s="42"/>
    </row>
    <row r="253" s="2" customFormat="1" ht="18" customHeight="1" spans="1:19">
      <c r="A253" s="15">
        <v>250</v>
      </c>
      <c r="B253" s="15">
        <v>117310</v>
      </c>
      <c r="C253" s="52" t="s">
        <v>213</v>
      </c>
      <c r="D253" s="15" t="s">
        <v>181</v>
      </c>
      <c r="E253" s="17" t="s">
        <v>31</v>
      </c>
      <c r="F253" s="20">
        <v>8.2</v>
      </c>
      <c r="G253" s="15" t="s">
        <v>27</v>
      </c>
      <c r="H253" s="19">
        <v>41</v>
      </c>
      <c r="I253" s="19">
        <v>1476.42</v>
      </c>
      <c r="J253" s="32">
        <f t="shared" si="16"/>
        <v>499.02996</v>
      </c>
      <c r="K253" s="19" t="s">
        <v>380</v>
      </c>
      <c r="L253" s="33">
        <v>55.4375</v>
      </c>
      <c r="M253" s="34">
        <v>3083.77125</v>
      </c>
      <c r="N253" s="34">
        <f t="shared" si="17"/>
        <v>969.229303875</v>
      </c>
      <c r="O253" s="35" t="s">
        <v>215</v>
      </c>
      <c r="P253" s="38">
        <f t="shared" si="18"/>
        <v>-0.260428410372041</v>
      </c>
      <c r="Q253" s="38">
        <f t="shared" si="19"/>
        <v>-0.521229079491548</v>
      </c>
      <c r="R253" s="38">
        <f>(K:K-O:O)</f>
        <v>0.0236999999999999</v>
      </c>
      <c r="S253" s="42"/>
    </row>
    <row r="254" s="2" customFormat="1" ht="18" customHeight="1" spans="1:19">
      <c r="A254" s="15">
        <v>251</v>
      </c>
      <c r="B254" s="15">
        <v>102935</v>
      </c>
      <c r="C254" s="52" t="s">
        <v>382</v>
      </c>
      <c r="D254" s="15" t="s">
        <v>312</v>
      </c>
      <c r="E254" s="17" t="s">
        <v>31</v>
      </c>
      <c r="F254" s="15">
        <v>8.6</v>
      </c>
      <c r="G254" s="15" t="s">
        <v>383</v>
      </c>
      <c r="H254" s="19">
        <v>60</v>
      </c>
      <c r="I254" s="19">
        <v>3666.73</v>
      </c>
      <c r="J254" s="32">
        <f t="shared" si="16"/>
        <v>1330.289644</v>
      </c>
      <c r="K254" s="19" t="s">
        <v>384</v>
      </c>
      <c r="L254" s="33">
        <v>81.6875</v>
      </c>
      <c r="M254" s="34">
        <v>4343.848125</v>
      </c>
      <c r="N254" s="34">
        <f t="shared" si="17"/>
        <v>1616.3458873125</v>
      </c>
      <c r="O254" s="35" t="s">
        <v>385</v>
      </c>
      <c r="P254" s="38">
        <f t="shared" si="18"/>
        <v>-0.265493496557001</v>
      </c>
      <c r="Q254" s="38">
        <f t="shared" si="19"/>
        <v>-0.155879788039321</v>
      </c>
      <c r="R254" s="38">
        <f>(K:K-O:O)</f>
        <v>-0.00929999999999997</v>
      </c>
      <c r="S254" s="42"/>
    </row>
    <row r="255" s="2" customFormat="1" ht="18" customHeight="1" spans="1:19">
      <c r="A255" s="15">
        <v>252</v>
      </c>
      <c r="B255" s="15">
        <v>102935</v>
      </c>
      <c r="C255" s="52" t="s">
        <v>382</v>
      </c>
      <c r="D255" s="15" t="s">
        <v>312</v>
      </c>
      <c r="E255" s="17" t="s">
        <v>31</v>
      </c>
      <c r="F255" s="15">
        <v>8.27</v>
      </c>
      <c r="G255" s="15" t="s">
        <v>383</v>
      </c>
      <c r="H255" s="19">
        <v>60</v>
      </c>
      <c r="I255" s="19">
        <v>4227.36</v>
      </c>
      <c r="J255" s="32">
        <f t="shared" si="16"/>
        <v>1575.114336</v>
      </c>
      <c r="K255" s="19" t="s">
        <v>388</v>
      </c>
      <c r="L255" s="33">
        <v>81.6875</v>
      </c>
      <c r="M255" s="34">
        <v>4343.848125</v>
      </c>
      <c r="N255" s="34">
        <f t="shared" si="17"/>
        <v>1616.3458873125</v>
      </c>
      <c r="O255" s="35" t="s">
        <v>385</v>
      </c>
      <c r="P255" s="38">
        <f t="shared" si="18"/>
        <v>-0.265493496557001</v>
      </c>
      <c r="Q255" s="38">
        <f t="shared" si="19"/>
        <v>-0.0268168042822632</v>
      </c>
      <c r="R255" s="38">
        <f>(K:K-O:O)</f>
        <v>0.0005</v>
      </c>
      <c r="S255" s="42"/>
    </row>
    <row r="256" s="2" customFormat="1" ht="18" customHeight="1" spans="1:19">
      <c r="A256" s="15">
        <v>253</v>
      </c>
      <c r="B256" s="21">
        <v>746</v>
      </c>
      <c r="C256" s="51" t="s">
        <v>82</v>
      </c>
      <c r="D256" s="21" t="s">
        <v>76</v>
      </c>
      <c r="E256" s="17" t="s">
        <v>26</v>
      </c>
      <c r="F256" s="23">
        <v>8.25</v>
      </c>
      <c r="G256" s="23" t="s">
        <v>83</v>
      </c>
      <c r="H256" s="19">
        <v>84</v>
      </c>
      <c r="I256" s="19">
        <v>3792.74</v>
      </c>
      <c r="J256" s="32">
        <f t="shared" si="16"/>
        <v>1338.078672</v>
      </c>
      <c r="K256" s="19" t="s">
        <v>107</v>
      </c>
      <c r="L256" s="33">
        <v>115.75</v>
      </c>
      <c r="M256" s="34">
        <v>6641.564375</v>
      </c>
      <c r="N256" s="34">
        <f t="shared" si="17"/>
        <v>2177.104802125</v>
      </c>
      <c r="O256" s="35" t="s">
        <v>38</v>
      </c>
      <c r="P256" s="38">
        <f t="shared" si="18"/>
        <v>-0.274298056155508</v>
      </c>
      <c r="Q256" s="38">
        <f t="shared" si="19"/>
        <v>-0.428938758122028</v>
      </c>
      <c r="R256" s="38">
        <f>(K:K-O:O)</f>
        <v>0.025</v>
      </c>
      <c r="S256" s="15"/>
    </row>
    <row r="257" s="2" customFormat="1" ht="18" customHeight="1" spans="1:19">
      <c r="A257" s="15">
        <v>254</v>
      </c>
      <c r="B257" s="15">
        <v>712</v>
      </c>
      <c r="C257" s="52" t="s">
        <v>295</v>
      </c>
      <c r="D257" s="15" t="s">
        <v>227</v>
      </c>
      <c r="E257" s="17" t="s">
        <v>21</v>
      </c>
      <c r="F257" s="23">
        <v>8.28</v>
      </c>
      <c r="G257" s="15" t="s">
        <v>296</v>
      </c>
      <c r="H257" s="19">
        <v>110</v>
      </c>
      <c r="I257" s="19">
        <v>5296.7</v>
      </c>
      <c r="J257" s="32">
        <f t="shared" si="16"/>
        <v>2358.62051</v>
      </c>
      <c r="K257" s="19" t="s">
        <v>301</v>
      </c>
      <c r="L257" s="33">
        <v>155.9375</v>
      </c>
      <c r="M257" s="34">
        <v>9383.570625</v>
      </c>
      <c r="N257" s="34">
        <f t="shared" si="17"/>
        <v>3528.222555</v>
      </c>
      <c r="O257" s="35" t="s">
        <v>298</v>
      </c>
      <c r="P257" s="38">
        <f t="shared" si="18"/>
        <v>-0.294589178356713</v>
      </c>
      <c r="Q257" s="38">
        <f t="shared" si="19"/>
        <v>-0.435534700843156</v>
      </c>
      <c r="R257" s="38">
        <f>(K:K-O:O)</f>
        <v>0.0693</v>
      </c>
      <c r="S257" s="42"/>
    </row>
    <row r="258" s="2" customFormat="1" ht="18" customHeight="1" spans="1:19">
      <c r="A258" s="15">
        <v>255</v>
      </c>
      <c r="B258" s="15">
        <v>102935</v>
      </c>
      <c r="C258" s="52" t="s">
        <v>382</v>
      </c>
      <c r="D258" s="15" t="s">
        <v>312</v>
      </c>
      <c r="E258" s="17" t="s">
        <v>31</v>
      </c>
      <c r="F258" s="20">
        <v>8.2</v>
      </c>
      <c r="G258" s="15" t="s">
        <v>383</v>
      </c>
      <c r="H258" s="19">
        <v>57</v>
      </c>
      <c r="I258" s="19">
        <v>3008.55</v>
      </c>
      <c r="J258" s="32">
        <f t="shared" si="16"/>
        <v>1259.078175</v>
      </c>
      <c r="K258" s="19" t="s">
        <v>387</v>
      </c>
      <c r="L258" s="33">
        <v>81.6875</v>
      </c>
      <c r="M258" s="34">
        <v>4343.848125</v>
      </c>
      <c r="N258" s="34">
        <f t="shared" si="17"/>
        <v>1616.3458873125</v>
      </c>
      <c r="O258" s="35" t="s">
        <v>385</v>
      </c>
      <c r="P258" s="38">
        <f t="shared" si="18"/>
        <v>-0.302218821729151</v>
      </c>
      <c r="Q258" s="38">
        <f t="shared" si="19"/>
        <v>-0.307399818450144</v>
      </c>
      <c r="R258" s="38">
        <f>(K:K-O:O)</f>
        <v>0.0464000000000001</v>
      </c>
      <c r="S258" s="42"/>
    </row>
    <row r="259" s="2" customFormat="1" ht="18" customHeight="1" spans="1:19">
      <c r="A259" s="15">
        <v>256</v>
      </c>
      <c r="B259" s="15">
        <v>102565</v>
      </c>
      <c r="C259" s="52" t="s">
        <v>369</v>
      </c>
      <c r="D259" s="15" t="s">
        <v>312</v>
      </c>
      <c r="E259" s="17" t="s">
        <v>31</v>
      </c>
      <c r="F259" s="23">
        <v>8.14</v>
      </c>
      <c r="G259" s="15" t="s">
        <v>370</v>
      </c>
      <c r="H259" s="19">
        <v>88</v>
      </c>
      <c r="I259" s="19">
        <v>3139.23</v>
      </c>
      <c r="J259" s="32">
        <f t="shared" si="16"/>
        <v>1118.193726</v>
      </c>
      <c r="K259" s="19" t="s">
        <v>407</v>
      </c>
      <c r="L259" s="33">
        <v>127</v>
      </c>
      <c r="M259" s="34">
        <v>5474.273125</v>
      </c>
      <c r="N259" s="34">
        <f t="shared" si="17"/>
        <v>2059.421549625</v>
      </c>
      <c r="O259" s="35" t="s">
        <v>372</v>
      </c>
      <c r="P259" s="38">
        <f t="shared" si="18"/>
        <v>-0.307086614173228</v>
      </c>
      <c r="Q259" s="38">
        <f t="shared" si="19"/>
        <v>-0.426548524650019</v>
      </c>
      <c r="R259" s="38">
        <f>(K:K-O:O)</f>
        <v>-0.02</v>
      </c>
      <c r="S259" s="42"/>
    </row>
    <row r="260" s="2" customFormat="1" ht="18" customHeight="1" spans="1:19">
      <c r="A260" s="15">
        <v>257</v>
      </c>
      <c r="B260" s="15">
        <v>515</v>
      </c>
      <c r="C260" s="52" t="s">
        <v>272</v>
      </c>
      <c r="D260" s="15" t="s">
        <v>227</v>
      </c>
      <c r="E260" s="17" t="s">
        <v>31</v>
      </c>
      <c r="F260" s="23">
        <v>8.25</v>
      </c>
      <c r="G260" s="15" t="s">
        <v>273</v>
      </c>
      <c r="H260" s="19">
        <v>59</v>
      </c>
      <c r="I260" s="19">
        <v>2605.64</v>
      </c>
      <c r="J260" s="32">
        <f t="shared" si="16"/>
        <v>753.290524</v>
      </c>
      <c r="K260" s="19" t="s">
        <v>310</v>
      </c>
      <c r="L260" s="33">
        <v>85.4375</v>
      </c>
      <c r="M260" s="34">
        <v>4717.730625</v>
      </c>
      <c r="N260" s="34">
        <f t="shared" si="17"/>
        <v>1494.577062</v>
      </c>
      <c r="O260" s="35" t="s">
        <v>275</v>
      </c>
      <c r="P260" s="38">
        <f t="shared" si="18"/>
        <v>-0.309436722750549</v>
      </c>
      <c r="Q260" s="38">
        <f t="shared" si="19"/>
        <v>-0.447692077586562</v>
      </c>
      <c r="R260" s="38">
        <f>(K:K-O:O)</f>
        <v>-0.0276999999999999</v>
      </c>
      <c r="S260" s="42"/>
    </row>
    <row r="261" s="2" customFormat="1" ht="18" customHeight="1" spans="1:19">
      <c r="A261" s="15">
        <v>258</v>
      </c>
      <c r="B261" s="15">
        <v>102565</v>
      </c>
      <c r="C261" s="52" t="s">
        <v>369</v>
      </c>
      <c r="D261" s="15" t="s">
        <v>312</v>
      </c>
      <c r="E261" s="17" t="s">
        <v>31</v>
      </c>
      <c r="F261" s="23">
        <v>8.21</v>
      </c>
      <c r="G261" s="15" t="s">
        <v>370</v>
      </c>
      <c r="H261" s="19">
        <v>85</v>
      </c>
      <c r="I261" s="19">
        <v>5797.97</v>
      </c>
      <c r="J261" s="32">
        <f t="shared" si="16"/>
        <v>1868.685731</v>
      </c>
      <c r="K261" s="19" t="s">
        <v>408</v>
      </c>
      <c r="L261" s="33">
        <v>127</v>
      </c>
      <c r="M261" s="34">
        <v>5474.273125</v>
      </c>
      <c r="N261" s="34">
        <f t="shared" si="17"/>
        <v>2059.421549625</v>
      </c>
      <c r="O261" s="35" t="s">
        <v>372</v>
      </c>
      <c r="P261" s="38">
        <f t="shared" si="18"/>
        <v>-0.330708661417323</v>
      </c>
      <c r="Q261" s="38">
        <f t="shared" si="19"/>
        <v>0.0591305672202829</v>
      </c>
      <c r="R261" s="38">
        <f>(K:K-O:O)</f>
        <v>-0.0539</v>
      </c>
      <c r="S261" s="42"/>
    </row>
    <row r="262" s="2" customFormat="1" ht="18" customHeight="1" spans="1:19">
      <c r="A262" s="15">
        <v>259</v>
      </c>
      <c r="B262" s="15">
        <v>116919</v>
      </c>
      <c r="C262" s="52" t="s">
        <v>210</v>
      </c>
      <c r="D262" s="15" t="s">
        <v>181</v>
      </c>
      <c r="E262" s="17" t="s">
        <v>31</v>
      </c>
      <c r="F262" s="23">
        <v>8.25</v>
      </c>
      <c r="G262" s="15" t="s">
        <v>27</v>
      </c>
      <c r="H262" s="19">
        <v>55</v>
      </c>
      <c r="I262" s="19">
        <v>1952.36</v>
      </c>
      <c r="J262" s="32">
        <f t="shared" si="16"/>
        <v>593.712676</v>
      </c>
      <c r="K262" s="19" t="s">
        <v>132</v>
      </c>
      <c r="L262" s="33">
        <v>84.1875</v>
      </c>
      <c r="M262" s="34">
        <v>3940.68375</v>
      </c>
      <c r="N262" s="34">
        <f t="shared" si="17"/>
        <v>1411.946987625</v>
      </c>
      <c r="O262" s="35" t="s">
        <v>212</v>
      </c>
      <c r="P262" s="38">
        <f t="shared" si="18"/>
        <v>-0.346696362286563</v>
      </c>
      <c r="Q262" s="38">
        <f t="shared" si="19"/>
        <v>-0.504563135775613</v>
      </c>
      <c r="R262" s="38">
        <f>(K:K-O:O)</f>
        <v>-0.0542</v>
      </c>
      <c r="S262" s="42"/>
    </row>
    <row r="263" s="2" customFormat="1" ht="18" customHeight="1" spans="1:19">
      <c r="A263" s="15">
        <v>260</v>
      </c>
      <c r="B263" s="15">
        <v>118951</v>
      </c>
      <c r="C263" s="52" t="s">
        <v>311</v>
      </c>
      <c r="D263" s="15" t="s">
        <v>312</v>
      </c>
      <c r="E263" s="17" t="s">
        <v>31</v>
      </c>
      <c r="F263" s="15">
        <v>8.1</v>
      </c>
      <c r="G263" s="15" t="s">
        <v>313</v>
      </c>
      <c r="H263" s="19">
        <v>36</v>
      </c>
      <c r="I263" s="19">
        <v>1762.28</v>
      </c>
      <c r="J263" s="32">
        <f t="shared" si="16"/>
        <v>539.081452</v>
      </c>
      <c r="K263" s="19" t="s">
        <v>327</v>
      </c>
      <c r="L263" s="33">
        <v>55.75</v>
      </c>
      <c r="M263" s="34">
        <v>1947.37</v>
      </c>
      <c r="N263" s="34">
        <f t="shared" si="17"/>
        <v>597.647853</v>
      </c>
      <c r="O263" s="35" t="s">
        <v>314</v>
      </c>
      <c r="P263" s="38">
        <f t="shared" si="18"/>
        <v>-0.354260089686099</v>
      </c>
      <c r="Q263" s="38">
        <f t="shared" si="19"/>
        <v>-0.095046139151779</v>
      </c>
      <c r="R263" s="38">
        <f>(K:K-O:O)</f>
        <v>-0.001</v>
      </c>
      <c r="S263" s="42"/>
    </row>
    <row r="264" s="2" customFormat="1" ht="18" customHeight="1" spans="1:19">
      <c r="A264" s="15">
        <v>261</v>
      </c>
      <c r="B264" s="15">
        <v>117184</v>
      </c>
      <c r="C264" s="52" t="s">
        <v>186</v>
      </c>
      <c r="D264" s="15" t="s">
        <v>181</v>
      </c>
      <c r="E264" s="17" t="s">
        <v>26</v>
      </c>
      <c r="F264" s="15">
        <v>8.28</v>
      </c>
      <c r="G264" s="15" t="s">
        <v>187</v>
      </c>
      <c r="H264" s="19">
        <v>67</v>
      </c>
      <c r="I264" s="19">
        <v>2392.3</v>
      </c>
      <c r="J264" s="32">
        <f t="shared" si="16"/>
        <v>888.50022</v>
      </c>
      <c r="K264" s="19" t="s">
        <v>238</v>
      </c>
      <c r="L264" s="33">
        <v>114.5</v>
      </c>
      <c r="M264" s="34">
        <v>5381.84375</v>
      </c>
      <c r="N264" s="34">
        <f t="shared" si="17"/>
        <v>2061.784340625</v>
      </c>
      <c r="O264" s="35" t="s">
        <v>189</v>
      </c>
      <c r="P264" s="38">
        <f t="shared" si="18"/>
        <v>-0.414847161572052</v>
      </c>
      <c r="Q264" s="38">
        <f t="shared" si="19"/>
        <v>-0.555486909109912</v>
      </c>
      <c r="R264" s="38">
        <f>(K:K-O:O)</f>
        <v>-0.0117</v>
      </c>
      <c r="S264" s="15"/>
    </row>
    <row r="265" s="2" customFormat="1" ht="18" customHeight="1" spans="1:19">
      <c r="A265" s="15">
        <v>262</v>
      </c>
      <c r="B265" s="15">
        <v>709</v>
      </c>
      <c r="C265" s="52" t="s">
        <v>341</v>
      </c>
      <c r="D265" s="15" t="s">
        <v>312</v>
      </c>
      <c r="E265" s="17" t="s">
        <v>26</v>
      </c>
      <c r="F265" s="23">
        <v>8.25</v>
      </c>
      <c r="G265" s="15" t="s">
        <v>27</v>
      </c>
      <c r="H265" s="19">
        <v>50</v>
      </c>
      <c r="I265" s="19">
        <v>3797.95</v>
      </c>
      <c r="J265" s="32">
        <f t="shared" si="16"/>
        <v>590.581225</v>
      </c>
      <c r="K265" s="19" t="s">
        <v>375</v>
      </c>
      <c r="L265" s="33">
        <v>96.3125</v>
      </c>
      <c r="M265" s="34">
        <v>6680.91375</v>
      </c>
      <c r="N265" s="34">
        <f t="shared" si="17"/>
        <v>1952.16299775</v>
      </c>
      <c r="O265" s="35" t="s">
        <v>343</v>
      </c>
      <c r="P265" s="38">
        <f t="shared" si="18"/>
        <v>-0.480856586632057</v>
      </c>
      <c r="Q265" s="38">
        <f t="shared" si="19"/>
        <v>-0.431522372220417</v>
      </c>
      <c r="R265" s="38">
        <f>(K:K-O:O)</f>
        <v>-0.1367</v>
      </c>
      <c r="S265" s="15"/>
    </row>
    <row r="266" s="2" customFormat="1" customHeight="1" spans="3:19">
      <c r="C266" s="45"/>
      <c r="E266" s="3"/>
      <c r="J266" s="4"/>
      <c r="L266" s="5"/>
      <c r="M266" s="4"/>
      <c r="N266" s="4"/>
      <c r="O266" s="6"/>
      <c r="S266" s="7"/>
    </row>
    <row r="267" s="2" customFormat="1" customHeight="1" spans="3:19">
      <c r="C267" s="45"/>
      <c r="E267" s="3"/>
      <c r="J267" s="4"/>
      <c r="L267" s="5"/>
      <c r="M267" s="4"/>
      <c r="N267" s="4"/>
      <c r="O267" s="6"/>
      <c r="S267" s="7"/>
    </row>
    <row r="268" s="2" customFormat="1" customHeight="1" spans="3:19">
      <c r="C268" s="45"/>
      <c r="E268" s="3"/>
      <c r="J268" s="4"/>
      <c r="L268" s="5"/>
      <c r="M268" s="4"/>
      <c r="N268" s="4"/>
      <c r="O268" s="6"/>
      <c r="S268" s="7"/>
    </row>
    <row r="269" s="2" customFormat="1" customHeight="1" spans="3:19">
      <c r="C269" s="45"/>
      <c r="E269" s="3"/>
      <c r="J269" s="4"/>
      <c r="L269" s="5"/>
      <c r="M269" s="4"/>
      <c r="N269" s="4"/>
      <c r="O269" s="6"/>
      <c r="S269" s="7"/>
    </row>
    <row r="270" s="2" customFormat="1" customHeight="1" spans="3:19">
      <c r="C270" s="45"/>
      <c r="E270" s="3"/>
      <c r="J270" s="4"/>
      <c r="L270" s="5"/>
      <c r="M270" s="4"/>
      <c r="N270" s="4"/>
      <c r="O270" s="6"/>
      <c r="S270" s="7"/>
    </row>
    <row r="271" s="2" customFormat="1" customHeight="1" spans="3:19">
      <c r="C271" s="45"/>
      <c r="E271" s="3"/>
      <c r="J271" s="4"/>
      <c r="L271" s="5"/>
      <c r="M271" s="4"/>
      <c r="N271" s="4"/>
      <c r="O271" s="6"/>
      <c r="S271" s="7"/>
    </row>
    <row r="272" s="2" customFormat="1" customHeight="1" spans="3:19">
      <c r="C272" s="45"/>
      <c r="E272" s="3"/>
      <c r="J272" s="4"/>
      <c r="L272" s="5"/>
      <c r="M272" s="4"/>
      <c r="N272" s="4"/>
      <c r="O272" s="6"/>
      <c r="S272" s="7"/>
    </row>
    <row r="273" s="2" customFormat="1" customHeight="1" spans="3:19">
      <c r="C273" s="45"/>
      <c r="E273" s="3"/>
      <c r="J273" s="4"/>
      <c r="L273" s="5"/>
      <c r="M273" s="4"/>
      <c r="N273" s="4"/>
      <c r="O273" s="6"/>
      <c r="S273" s="7"/>
    </row>
    <row r="274" s="2" customFormat="1" customHeight="1" spans="3:19">
      <c r="C274" s="45"/>
      <c r="E274" s="3"/>
      <c r="J274" s="4"/>
      <c r="L274" s="5"/>
      <c r="M274" s="4"/>
      <c r="N274" s="4"/>
      <c r="O274" s="6"/>
      <c r="S274" s="7"/>
    </row>
    <row r="275" s="2" customFormat="1" customHeight="1" spans="3:19">
      <c r="C275" s="45"/>
      <c r="E275" s="3"/>
      <c r="J275" s="4"/>
      <c r="L275" s="5"/>
      <c r="M275" s="4"/>
      <c r="N275" s="4"/>
      <c r="O275" s="6"/>
      <c r="S275" s="7"/>
    </row>
    <row r="276" s="2" customFormat="1" customHeight="1" spans="3:19">
      <c r="C276" s="45"/>
      <c r="E276" s="3"/>
      <c r="J276" s="4"/>
      <c r="L276" s="5"/>
      <c r="M276" s="4"/>
      <c r="N276" s="4"/>
      <c r="O276" s="6"/>
      <c r="S276" s="7"/>
    </row>
    <row r="277" s="2" customFormat="1" customHeight="1" spans="3:19">
      <c r="C277" s="45"/>
      <c r="E277" s="3"/>
      <c r="J277" s="4"/>
      <c r="L277" s="5"/>
      <c r="M277" s="4"/>
      <c r="N277" s="4"/>
      <c r="O277" s="6"/>
      <c r="S277" s="7"/>
    </row>
    <row r="278" s="2" customFormat="1" customHeight="1" spans="3:19">
      <c r="C278" s="45"/>
      <c r="E278" s="3"/>
      <c r="J278" s="4"/>
      <c r="L278" s="5"/>
      <c r="M278" s="4"/>
      <c r="N278" s="4"/>
      <c r="O278" s="6"/>
      <c r="S278" s="7"/>
    </row>
    <row r="279" s="2" customFormat="1" customHeight="1" spans="3:19">
      <c r="C279" s="45"/>
      <c r="E279" s="3"/>
      <c r="J279" s="4"/>
      <c r="L279" s="5"/>
      <c r="M279" s="4"/>
      <c r="N279" s="4"/>
      <c r="O279" s="6"/>
      <c r="S279" s="7"/>
    </row>
    <row r="280" s="2" customFormat="1" customHeight="1" spans="3:19">
      <c r="C280" s="45"/>
      <c r="E280" s="3"/>
      <c r="J280" s="4"/>
      <c r="L280" s="5"/>
      <c r="M280" s="4"/>
      <c r="N280" s="4"/>
      <c r="O280" s="6"/>
      <c r="S280" s="7"/>
    </row>
    <row r="281" s="2" customFormat="1" customHeight="1" spans="3:19">
      <c r="C281" s="45"/>
      <c r="E281" s="3"/>
      <c r="J281" s="4"/>
      <c r="L281" s="5"/>
      <c r="M281" s="4"/>
      <c r="N281" s="4"/>
      <c r="O281" s="6"/>
      <c r="S281" s="7"/>
    </row>
    <row r="282" s="2" customFormat="1" customHeight="1" spans="3:19">
      <c r="C282" s="45"/>
      <c r="E282" s="3"/>
      <c r="J282" s="4"/>
      <c r="L282" s="5"/>
      <c r="M282" s="4"/>
      <c r="N282" s="4"/>
      <c r="O282" s="6"/>
      <c r="S282" s="7"/>
    </row>
    <row r="283" s="2" customFormat="1" customHeight="1" spans="3:19">
      <c r="C283" s="45"/>
      <c r="E283" s="3"/>
      <c r="J283" s="4"/>
      <c r="L283" s="5"/>
      <c r="M283" s="4"/>
      <c r="N283" s="4"/>
      <c r="O283" s="6"/>
      <c r="S283" s="7"/>
    </row>
    <row r="284" s="2" customFormat="1" customHeight="1" spans="3:19">
      <c r="C284" s="45"/>
      <c r="D284" s="2" t="s">
        <v>413</v>
      </c>
      <c r="E284" s="3"/>
      <c r="J284" s="4"/>
      <c r="L284" s="5"/>
      <c r="M284" s="4"/>
      <c r="N284" s="4"/>
      <c r="O284" s="6"/>
      <c r="S284" s="7"/>
    </row>
  </sheetData>
  <sortState ref="A1:T282">
    <sortCondition ref="P1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4"/>
  <sheetViews>
    <sheetView topLeftCell="A125" workbookViewId="0">
      <selection activeCell="K133" sqref="K133"/>
    </sheetView>
  </sheetViews>
  <sheetFormatPr defaultColWidth="9" defaultRowHeight="24" customHeight="1"/>
  <cols>
    <col min="1" max="1" width="4.625" style="2" customWidth="1"/>
    <col min="2" max="2" width="7.75" style="2" customWidth="1"/>
    <col min="3" max="3" width="26" style="1" customWidth="1"/>
    <col min="4" max="4" width="7.25" style="1" customWidth="1"/>
    <col min="5" max="5" width="4.75" style="3" customWidth="1"/>
    <col min="6" max="6" width="7.75" style="2" customWidth="1"/>
    <col min="7" max="7" width="6" style="2" customWidth="1"/>
    <col min="8" max="8" width="9.375" style="2"/>
    <col min="9" max="9" width="10.875" style="4" customWidth="1"/>
    <col min="10" max="10" width="8.25" style="2" customWidth="1"/>
    <col min="11" max="11" width="5.5" style="5" customWidth="1"/>
    <col min="12" max="12" width="9.125" style="4" customWidth="1"/>
    <col min="13" max="13" width="9.375" style="4" customWidth="1"/>
    <col min="14" max="14" width="7.5" style="6" customWidth="1"/>
    <col min="15" max="15" width="10.125" style="6" customWidth="1"/>
    <col min="16" max="16" width="9.375" style="6"/>
    <col min="17" max="17" width="9" style="6"/>
    <col min="18" max="18" width="8" style="7" customWidth="1"/>
    <col min="19" max="16383" width="9" style="1"/>
  </cols>
  <sheetData>
    <row r="1" s="1" customFormat="1" customHeight="1" spans="1:18">
      <c r="A1" s="8" t="s">
        <v>1</v>
      </c>
      <c r="B1" s="9" t="s">
        <v>2</v>
      </c>
      <c r="C1" s="10" t="s">
        <v>3</v>
      </c>
      <c r="D1" s="10" t="s">
        <v>4</v>
      </c>
      <c r="E1" s="11" t="s">
        <v>5</v>
      </c>
      <c r="F1" s="12" t="s">
        <v>6</v>
      </c>
      <c r="G1" s="13" t="s">
        <v>13</v>
      </c>
      <c r="H1" s="14" t="s">
        <v>14</v>
      </c>
      <c r="I1" s="14" t="s">
        <v>15</v>
      </c>
      <c r="J1" s="26" t="s">
        <v>16</v>
      </c>
      <c r="K1" s="27" t="s">
        <v>13</v>
      </c>
      <c r="L1" s="28" t="s">
        <v>14</v>
      </c>
      <c r="M1" s="28" t="s">
        <v>15</v>
      </c>
      <c r="N1" s="29" t="s">
        <v>16</v>
      </c>
      <c r="O1" s="30" t="s">
        <v>17</v>
      </c>
      <c r="P1" s="31" t="s">
        <v>18</v>
      </c>
      <c r="Q1" s="40" t="s">
        <v>16</v>
      </c>
      <c r="R1" s="41" t="s">
        <v>428</v>
      </c>
    </row>
    <row r="2" s="1" customFormat="1" ht="18" customHeight="1" spans="1:19">
      <c r="A2" s="15">
        <v>1</v>
      </c>
      <c r="B2" s="15">
        <v>118758</v>
      </c>
      <c r="C2" s="16" t="s">
        <v>239</v>
      </c>
      <c r="D2" s="16" t="s">
        <v>227</v>
      </c>
      <c r="E2" s="17" t="s">
        <v>31</v>
      </c>
      <c r="F2" s="18">
        <v>8.23</v>
      </c>
      <c r="G2" s="19">
        <v>61</v>
      </c>
      <c r="H2" s="19">
        <v>5149.21</v>
      </c>
      <c r="I2" s="32">
        <f t="shared" ref="I2:I65" si="0">H2*J2</f>
        <v>957.238139</v>
      </c>
      <c r="J2" s="19" t="s">
        <v>316</v>
      </c>
      <c r="K2" s="33">
        <v>28</v>
      </c>
      <c r="L2" s="34">
        <v>1118.826875</v>
      </c>
      <c r="M2" s="34">
        <f t="shared" ref="M2:M65" si="1">L2*N2</f>
        <v>345.3818563125</v>
      </c>
      <c r="N2" s="35" t="s">
        <v>242</v>
      </c>
      <c r="O2" s="36">
        <f t="shared" ref="O2:O65" si="2">(G2-K2)/K2</f>
        <v>1.17857142857143</v>
      </c>
      <c r="P2" s="36">
        <f t="shared" ref="P2:P65" si="3">(H2-L2)/L2</f>
        <v>3.60232956059444</v>
      </c>
      <c r="Q2" s="38">
        <f>(J:J-N:N)</f>
        <v>-0.1228</v>
      </c>
      <c r="R2" s="42">
        <v>0</v>
      </c>
      <c r="S2" s="1" t="s">
        <v>92</v>
      </c>
    </row>
    <row r="3" s="1" customFormat="1" ht="18" customHeight="1" spans="1:18">
      <c r="A3" s="15">
        <v>2</v>
      </c>
      <c r="B3" s="15">
        <v>111064</v>
      </c>
      <c r="C3" s="16" t="s">
        <v>410</v>
      </c>
      <c r="D3" s="16" t="s">
        <v>76</v>
      </c>
      <c r="E3" s="17" t="s">
        <v>31</v>
      </c>
      <c r="F3" s="20">
        <v>8.3</v>
      </c>
      <c r="G3" s="19">
        <v>72</v>
      </c>
      <c r="H3" s="19">
        <v>3600.66</v>
      </c>
      <c r="I3" s="32">
        <f t="shared" si="0"/>
        <v>644.51814</v>
      </c>
      <c r="J3" s="19" t="s">
        <v>411</v>
      </c>
      <c r="K3" s="33">
        <v>26.125</v>
      </c>
      <c r="L3" s="34">
        <v>864.294375</v>
      </c>
      <c r="M3" s="34">
        <f t="shared" si="1"/>
        <v>313.3067109375</v>
      </c>
      <c r="N3" s="35" t="s">
        <v>412</v>
      </c>
      <c r="O3" s="36">
        <f t="shared" si="2"/>
        <v>1.75598086124402</v>
      </c>
      <c r="P3" s="36">
        <f t="shared" si="3"/>
        <v>3.16601114637591</v>
      </c>
      <c r="Q3" s="38">
        <f>(J:J-N:N)</f>
        <v>-0.1835</v>
      </c>
      <c r="R3" s="42">
        <f>(I3-M3)*0.3</f>
        <v>99.36342871875</v>
      </c>
    </row>
    <row r="4" s="1" customFormat="1" ht="18" customHeight="1" spans="1:18">
      <c r="A4" s="15">
        <v>3</v>
      </c>
      <c r="B4" s="21">
        <v>591</v>
      </c>
      <c r="C4" s="22" t="s">
        <v>128</v>
      </c>
      <c r="D4" s="22" t="s">
        <v>76</v>
      </c>
      <c r="E4" s="17" t="s">
        <v>31</v>
      </c>
      <c r="F4" s="23">
        <v>8.18</v>
      </c>
      <c r="G4" s="19">
        <v>54</v>
      </c>
      <c r="H4" s="19">
        <v>2285.02</v>
      </c>
      <c r="I4" s="32">
        <f t="shared" si="0"/>
        <v>556.859374</v>
      </c>
      <c r="J4" s="19" t="s">
        <v>140</v>
      </c>
      <c r="K4" s="33">
        <v>14.8125</v>
      </c>
      <c r="L4" s="34">
        <v>705.045625</v>
      </c>
      <c r="M4" s="34">
        <f t="shared" si="1"/>
        <v>252.4768383125</v>
      </c>
      <c r="N4" s="35" t="s">
        <v>130</v>
      </c>
      <c r="O4" s="36">
        <f t="shared" si="2"/>
        <v>2.64556962025316</v>
      </c>
      <c r="P4" s="36">
        <f t="shared" si="3"/>
        <v>2.2409533780172</v>
      </c>
      <c r="Q4" s="38">
        <f>(J:J-N:N)</f>
        <v>-0.1144</v>
      </c>
      <c r="R4" s="42">
        <f>(I4-M4)*0.3</f>
        <v>91.31476070625</v>
      </c>
    </row>
    <row r="5" s="1" customFormat="1" ht="18" customHeight="1" spans="1:18">
      <c r="A5" s="15">
        <v>4</v>
      </c>
      <c r="B5" s="21">
        <v>116773</v>
      </c>
      <c r="C5" s="22" t="s">
        <v>58</v>
      </c>
      <c r="D5" s="22" t="s">
        <v>20</v>
      </c>
      <c r="E5" s="17" t="s">
        <v>31</v>
      </c>
      <c r="F5" s="18">
        <v>8.9</v>
      </c>
      <c r="G5" s="19">
        <v>81</v>
      </c>
      <c r="H5" s="19">
        <v>8427.55</v>
      </c>
      <c r="I5" s="32">
        <f t="shared" si="0"/>
        <v>1074.512625</v>
      </c>
      <c r="J5" s="19" t="s">
        <v>61</v>
      </c>
      <c r="K5" s="33">
        <v>74.25</v>
      </c>
      <c r="L5" s="34">
        <v>2652.425</v>
      </c>
      <c r="M5" s="34">
        <f t="shared" si="1"/>
        <v>844.7973625</v>
      </c>
      <c r="N5" s="35" t="s">
        <v>60</v>
      </c>
      <c r="O5" s="36">
        <f t="shared" si="2"/>
        <v>0.0909090909090909</v>
      </c>
      <c r="P5" s="36">
        <f t="shared" si="3"/>
        <v>2.17730001790814</v>
      </c>
      <c r="Q5" s="38">
        <f>(J:J-N:N)</f>
        <v>-0.191</v>
      </c>
      <c r="R5" s="42">
        <f>(I5-M5)*0.3</f>
        <v>68.9145787499999</v>
      </c>
    </row>
    <row r="6" s="1" customFormat="1" ht="18" customHeight="1" spans="1:19">
      <c r="A6" s="15">
        <v>5</v>
      </c>
      <c r="B6" s="15">
        <v>545</v>
      </c>
      <c r="C6" s="16" t="s">
        <v>255</v>
      </c>
      <c r="D6" s="16" t="s">
        <v>227</v>
      </c>
      <c r="E6" s="17" t="s">
        <v>31</v>
      </c>
      <c r="F6" s="23">
        <v>8.21</v>
      </c>
      <c r="G6" s="19">
        <v>66</v>
      </c>
      <c r="H6" s="19">
        <v>3788.77</v>
      </c>
      <c r="I6" s="32">
        <f t="shared" si="0"/>
        <v>961.968703</v>
      </c>
      <c r="J6" s="19" t="s">
        <v>293</v>
      </c>
      <c r="K6" s="33">
        <v>28.1875</v>
      </c>
      <c r="L6" s="34">
        <v>1288.396875</v>
      </c>
      <c r="M6" s="34">
        <f t="shared" si="1"/>
        <v>379.1752003125</v>
      </c>
      <c r="N6" s="35" t="s">
        <v>258</v>
      </c>
      <c r="O6" s="36">
        <f t="shared" si="2"/>
        <v>1.34146341463415</v>
      </c>
      <c r="P6" s="36">
        <f t="shared" si="3"/>
        <v>1.94068549335778</v>
      </c>
      <c r="Q6" s="38">
        <f>(J:J-N:N)</f>
        <v>-0.0404</v>
      </c>
      <c r="R6" s="42">
        <v>0</v>
      </c>
      <c r="S6" s="1" t="s">
        <v>92</v>
      </c>
    </row>
    <row r="7" s="1" customFormat="1" ht="18" customHeight="1" spans="1:18">
      <c r="A7" s="15">
        <v>6</v>
      </c>
      <c r="B7" s="15">
        <v>118758</v>
      </c>
      <c r="C7" s="16" t="s">
        <v>239</v>
      </c>
      <c r="D7" s="16" t="s">
        <v>227</v>
      </c>
      <c r="E7" s="17" t="s">
        <v>31</v>
      </c>
      <c r="F7" s="18">
        <v>8.9</v>
      </c>
      <c r="G7" s="19">
        <v>48</v>
      </c>
      <c r="H7" s="19">
        <v>3209.19</v>
      </c>
      <c r="I7" s="32">
        <f t="shared" si="0"/>
        <v>969.17538</v>
      </c>
      <c r="J7" s="19" t="s">
        <v>259</v>
      </c>
      <c r="K7" s="33">
        <v>28</v>
      </c>
      <c r="L7" s="34">
        <v>1118.826875</v>
      </c>
      <c r="M7" s="34">
        <f t="shared" si="1"/>
        <v>345.3818563125</v>
      </c>
      <c r="N7" s="35" t="s">
        <v>242</v>
      </c>
      <c r="O7" s="36">
        <f t="shared" si="2"/>
        <v>0.714285714285714</v>
      </c>
      <c r="P7" s="36">
        <f t="shared" si="3"/>
        <v>1.86835262157963</v>
      </c>
      <c r="Q7" s="38">
        <f>(J:J-N:N)</f>
        <v>-0.00670000000000004</v>
      </c>
      <c r="R7" s="42">
        <f>(I7-M7)*0.3</f>
        <v>187.13805710625</v>
      </c>
    </row>
    <row r="8" s="1" customFormat="1" ht="18" customHeight="1" spans="1:18">
      <c r="A8" s="15">
        <v>7</v>
      </c>
      <c r="B8" s="21">
        <v>754</v>
      </c>
      <c r="C8" s="22" t="s">
        <v>135</v>
      </c>
      <c r="D8" s="22" t="s">
        <v>136</v>
      </c>
      <c r="E8" s="17" t="s">
        <v>31</v>
      </c>
      <c r="F8" s="18">
        <v>8.2</v>
      </c>
      <c r="G8" s="19">
        <v>77</v>
      </c>
      <c r="H8" s="19">
        <v>13961.95</v>
      </c>
      <c r="I8" s="32">
        <f t="shared" si="0"/>
        <v>1951.88061</v>
      </c>
      <c r="J8" s="19" t="s">
        <v>137</v>
      </c>
      <c r="K8" s="33">
        <v>53.25</v>
      </c>
      <c r="L8" s="34">
        <v>5256.495625</v>
      </c>
      <c r="M8" s="34">
        <f t="shared" si="1"/>
        <v>1204.78879725</v>
      </c>
      <c r="N8" s="35" t="s">
        <v>138</v>
      </c>
      <c r="O8" s="36">
        <f t="shared" si="2"/>
        <v>0.446009389671362</v>
      </c>
      <c r="P8" s="36">
        <f t="shared" si="3"/>
        <v>1.6561327157958</v>
      </c>
      <c r="Q8" s="38">
        <f>(J:J-N:N)</f>
        <v>-0.0894</v>
      </c>
      <c r="R8" s="42">
        <f>(I8-M8)*0.3</f>
        <v>224.127543825</v>
      </c>
    </row>
    <row r="9" s="1" customFormat="1" ht="18" customHeight="1" spans="1:19">
      <c r="A9" s="15">
        <v>8</v>
      </c>
      <c r="B9" s="15">
        <v>113023</v>
      </c>
      <c r="C9" s="16" t="s">
        <v>363</v>
      </c>
      <c r="D9" s="16" t="s">
        <v>312</v>
      </c>
      <c r="E9" s="17" t="s">
        <v>31</v>
      </c>
      <c r="F9" s="18">
        <v>8.23</v>
      </c>
      <c r="G9" s="19">
        <v>40</v>
      </c>
      <c r="H9" s="19">
        <v>2024.27</v>
      </c>
      <c r="I9" s="32">
        <f t="shared" si="0"/>
        <v>443.719984</v>
      </c>
      <c r="J9" s="37">
        <v>0.2192</v>
      </c>
      <c r="K9" s="33">
        <v>16</v>
      </c>
      <c r="L9" s="34">
        <v>794.73625</v>
      </c>
      <c r="M9" s="34">
        <f t="shared" si="1"/>
        <v>178.577235375</v>
      </c>
      <c r="N9" s="35" t="s">
        <v>366</v>
      </c>
      <c r="O9" s="36">
        <f t="shared" si="2"/>
        <v>1.5</v>
      </c>
      <c r="P9" s="36">
        <f t="shared" si="3"/>
        <v>1.54709659965806</v>
      </c>
      <c r="Q9" s="38">
        <f>(J:J-N:N)</f>
        <v>-0.00549999999999998</v>
      </c>
      <c r="R9" s="42">
        <v>0</v>
      </c>
      <c r="S9" s="1" t="s">
        <v>92</v>
      </c>
    </row>
    <row r="10" s="1" customFormat="1" ht="18" customHeight="1" spans="1:18">
      <c r="A10" s="15">
        <v>9</v>
      </c>
      <c r="B10" s="15">
        <v>113023</v>
      </c>
      <c r="C10" s="16" t="s">
        <v>363</v>
      </c>
      <c r="D10" s="16" t="s">
        <v>312</v>
      </c>
      <c r="E10" s="17" t="s">
        <v>31</v>
      </c>
      <c r="F10" s="18">
        <v>8.2</v>
      </c>
      <c r="G10" s="19">
        <v>47</v>
      </c>
      <c r="H10" s="19">
        <v>1940.74</v>
      </c>
      <c r="I10" s="32">
        <f t="shared" si="0"/>
        <v>370.099118</v>
      </c>
      <c r="J10" s="19" t="s">
        <v>365</v>
      </c>
      <c r="K10" s="33">
        <v>16</v>
      </c>
      <c r="L10" s="34">
        <v>794.73625</v>
      </c>
      <c r="M10" s="34">
        <f t="shared" si="1"/>
        <v>178.577235375</v>
      </c>
      <c r="N10" s="35" t="s">
        <v>366</v>
      </c>
      <c r="O10" s="36">
        <f t="shared" si="2"/>
        <v>1.9375</v>
      </c>
      <c r="P10" s="36">
        <f t="shared" si="3"/>
        <v>1.44199254784213</v>
      </c>
      <c r="Q10" s="38">
        <f>(J:J-N:N)</f>
        <v>-0.034</v>
      </c>
      <c r="R10" s="42">
        <f>(I10-M10)*0.3</f>
        <v>57.4565647875</v>
      </c>
    </row>
    <row r="11" s="1" customFormat="1" ht="18" customHeight="1" spans="1:19">
      <c r="A11" s="15">
        <v>10</v>
      </c>
      <c r="B11" s="21">
        <v>117923</v>
      </c>
      <c r="C11" s="22" t="s">
        <v>117</v>
      </c>
      <c r="D11" s="22" t="s">
        <v>76</v>
      </c>
      <c r="E11" s="17" t="s">
        <v>31</v>
      </c>
      <c r="F11" s="23">
        <v>8.13</v>
      </c>
      <c r="G11" s="19">
        <v>77</v>
      </c>
      <c r="H11" s="19">
        <v>3588.23</v>
      </c>
      <c r="I11" s="32">
        <f t="shared" si="0"/>
        <v>879.833996</v>
      </c>
      <c r="J11" s="19" t="s">
        <v>125</v>
      </c>
      <c r="K11" s="33">
        <v>36.25</v>
      </c>
      <c r="L11" s="34">
        <v>1585.24</v>
      </c>
      <c r="M11" s="34">
        <f t="shared" si="1"/>
        <v>508.703516</v>
      </c>
      <c r="N11" s="35" t="s">
        <v>120</v>
      </c>
      <c r="O11" s="36">
        <f t="shared" si="2"/>
        <v>1.12413793103448</v>
      </c>
      <c r="P11" s="36">
        <f t="shared" si="3"/>
        <v>1.26352476596604</v>
      </c>
      <c r="Q11" s="38">
        <f>(J:J-N:N)</f>
        <v>-0.0757</v>
      </c>
      <c r="R11" s="42">
        <v>0</v>
      </c>
      <c r="S11" s="1" t="s">
        <v>55</v>
      </c>
    </row>
    <row r="12" s="1" customFormat="1" ht="18" customHeight="1" spans="1:19">
      <c r="A12" s="15">
        <v>11</v>
      </c>
      <c r="B12" s="15">
        <v>308</v>
      </c>
      <c r="C12" s="16" t="s">
        <v>203</v>
      </c>
      <c r="D12" s="16" t="s">
        <v>181</v>
      </c>
      <c r="E12" s="17" t="s">
        <v>31</v>
      </c>
      <c r="F12" s="23">
        <v>8.25</v>
      </c>
      <c r="G12" s="19">
        <v>73</v>
      </c>
      <c r="H12" s="19">
        <v>8463.38</v>
      </c>
      <c r="I12" s="32">
        <f t="shared" si="0"/>
        <v>1564.878962</v>
      </c>
      <c r="J12" s="19" t="s">
        <v>209</v>
      </c>
      <c r="K12" s="33">
        <v>68.375</v>
      </c>
      <c r="L12" s="34">
        <v>3795.24625</v>
      </c>
      <c r="M12" s="34">
        <f t="shared" si="1"/>
        <v>1350.728140375</v>
      </c>
      <c r="N12" s="35" t="s">
        <v>206</v>
      </c>
      <c r="O12" s="36">
        <f t="shared" si="2"/>
        <v>0.0676416819012797</v>
      </c>
      <c r="P12" s="36">
        <f t="shared" si="3"/>
        <v>1.2299949575077</v>
      </c>
      <c r="Q12" s="38">
        <f>(J:J-N:N)</f>
        <v>-0.171</v>
      </c>
      <c r="R12" s="42">
        <v>0</v>
      </c>
      <c r="S12" s="1" t="s">
        <v>92</v>
      </c>
    </row>
    <row r="13" s="1" customFormat="1" ht="18" customHeight="1" spans="1:18">
      <c r="A13" s="15">
        <v>12</v>
      </c>
      <c r="B13" s="21">
        <v>745</v>
      </c>
      <c r="C13" s="22" t="s">
        <v>30</v>
      </c>
      <c r="D13" s="22" t="s">
        <v>20</v>
      </c>
      <c r="E13" s="17" t="s">
        <v>31</v>
      </c>
      <c r="F13" s="23">
        <v>8.1</v>
      </c>
      <c r="G13" s="19">
        <v>87</v>
      </c>
      <c r="H13" s="19">
        <v>8479.14</v>
      </c>
      <c r="I13" s="32">
        <f t="shared" si="0"/>
        <v>1053.957102</v>
      </c>
      <c r="J13" s="19" t="s">
        <v>133</v>
      </c>
      <c r="K13" s="33">
        <v>76.9375</v>
      </c>
      <c r="L13" s="34">
        <v>3894.99</v>
      </c>
      <c r="M13" s="34">
        <f t="shared" si="1"/>
        <v>1077.743733</v>
      </c>
      <c r="N13" s="35" t="s">
        <v>33</v>
      </c>
      <c r="O13" s="36">
        <f t="shared" si="2"/>
        <v>0.130787977254265</v>
      </c>
      <c r="P13" s="36">
        <f t="shared" si="3"/>
        <v>1.17693498571242</v>
      </c>
      <c r="Q13" s="38">
        <f>(J:J-N:N)</f>
        <v>-0.1524</v>
      </c>
      <c r="R13" s="42">
        <v>0</v>
      </c>
    </row>
    <row r="14" s="1" customFormat="1" ht="18" customHeight="1" spans="1:18">
      <c r="A14" s="15">
        <v>13</v>
      </c>
      <c r="B14" s="15">
        <v>747</v>
      </c>
      <c r="C14" s="16" t="s">
        <v>193</v>
      </c>
      <c r="D14" s="16" t="s">
        <v>181</v>
      </c>
      <c r="E14" s="17" t="s">
        <v>26</v>
      </c>
      <c r="F14" s="23">
        <v>8.25</v>
      </c>
      <c r="G14" s="19">
        <v>48</v>
      </c>
      <c r="H14" s="19">
        <v>9811.83</v>
      </c>
      <c r="I14" s="32">
        <f t="shared" si="0"/>
        <v>1218.629286</v>
      </c>
      <c r="J14" s="19" t="s">
        <v>197</v>
      </c>
      <c r="K14" s="33">
        <v>53.5</v>
      </c>
      <c r="L14" s="34">
        <v>4800.27</v>
      </c>
      <c r="M14" s="34">
        <f t="shared" si="1"/>
        <v>1011.416889</v>
      </c>
      <c r="N14" s="35" t="s">
        <v>195</v>
      </c>
      <c r="O14" s="38">
        <f t="shared" si="2"/>
        <v>-0.102803738317757</v>
      </c>
      <c r="P14" s="38">
        <f t="shared" si="3"/>
        <v>1.04401627408458</v>
      </c>
      <c r="Q14" s="38">
        <f>(J:J-N:N)</f>
        <v>-0.0865</v>
      </c>
      <c r="R14" s="15"/>
    </row>
    <row r="15" s="1" customFormat="1" ht="18" customHeight="1" spans="1:18">
      <c r="A15" s="15">
        <v>14</v>
      </c>
      <c r="B15" s="15">
        <v>113023</v>
      </c>
      <c r="C15" s="16" t="s">
        <v>363</v>
      </c>
      <c r="D15" s="16" t="s">
        <v>312</v>
      </c>
      <c r="E15" s="17" t="s">
        <v>31</v>
      </c>
      <c r="F15" s="18">
        <v>8.16</v>
      </c>
      <c r="G15" s="19">
        <v>36</v>
      </c>
      <c r="H15" s="19">
        <v>1534.3</v>
      </c>
      <c r="I15" s="32">
        <f t="shared" si="0"/>
        <v>390.63278</v>
      </c>
      <c r="J15" s="19" t="s">
        <v>396</v>
      </c>
      <c r="K15" s="33">
        <v>16</v>
      </c>
      <c r="L15" s="34">
        <v>794.73625</v>
      </c>
      <c r="M15" s="34">
        <f t="shared" si="1"/>
        <v>178.577235375</v>
      </c>
      <c r="N15" s="35" t="s">
        <v>366</v>
      </c>
      <c r="O15" s="36">
        <f t="shared" si="2"/>
        <v>1.25</v>
      </c>
      <c r="P15" s="36">
        <f t="shared" si="3"/>
        <v>0.930577597284634</v>
      </c>
      <c r="Q15" s="38">
        <f>(J:J-N:N)</f>
        <v>0.0299</v>
      </c>
      <c r="R15" s="42">
        <f>(I15-M15)*0.2</f>
        <v>42.411108925</v>
      </c>
    </row>
    <row r="16" s="1" customFormat="1" ht="18" customHeight="1" spans="1:19">
      <c r="A16" s="15">
        <v>15</v>
      </c>
      <c r="B16" s="21">
        <v>118151</v>
      </c>
      <c r="C16" s="22" t="s">
        <v>69</v>
      </c>
      <c r="D16" s="22" t="s">
        <v>20</v>
      </c>
      <c r="E16" s="17" t="s">
        <v>31</v>
      </c>
      <c r="F16" s="18">
        <v>8.23</v>
      </c>
      <c r="G16" s="19">
        <v>79</v>
      </c>
      <c r="H16" s="19">
        <v>4887.24</v>
      </c>
      <c r="I16" s="32">
        <f t="shared" si="0"/>
        <v>1043.42574</v>
      </c>
      <c r="J16" s="19" t="s">
        <v>91</v>
      </c>
      <c r="K16" s="33">
        <v>78.6875</v>
      </c>
      <c r="L16" s="34">
        <v>2603.3225</v>
      </c>
      <c r="M16" s="34">
        <f t="shared" si="1"/>
        <v>635.47102225</v>
      </c>
      <c r="N16" s="35" t="s">
        <v>71</v>
      </c>
      <c r="O16" s="36">
        <f t="shared" si="2"/>
        <v>0.0039714058776807</v>
      </c>
      <c r="P16" s="36">
        <f t="shared" si="3"/>
        <v>0.877308708390912</v>
      </c>
      <c r="Q16" s="38">
        <f>(J:J-N:N)</f>
        <v>-0.0306</v>
      </c>
      <c r="R16" s="42">
        <v>0</v>
      </c>
      <c r="S16" s="1" t="s">
        <v>92</v>
      </c>
    </row>
    <row r="17" s="1" customFormat="1" ht="18" customHeight="1" spans="1:19">
      <c r="A17" s="15">
        <v>16</v>
      </c>
      <c r="B17" s="21">
        <v>117491</v>
      </c>
      <c r="C17" s="22" t="s">
        <v>19</v>
      </c>
      <c r="D17" s="22" t="s">
        <v>20</v>
      </c>
      <c r="E17" s="17" t="s">
        <v>21</v>
      </c>
      <c r="F17" s="18">
        <v>8.14</v>
      </c>
      <c r="G17" s="19">
        <v>89</v>
      </c>
      <c r="H17" s="19">
        <v>13758.01</v>
      </c>
      <c r="I17" s="32">
        <f t="shared" si="0"/>
        <v>2653.920129</v>
      </c>
      <c r="J17" s="19" t="s">
        <v>54</v>
      </c>
      <c r="K17" s="33">
        <v>75.875</v>
      </c>
      <c r="L17" s="34">
        <v>7542.1925</v>
      </c>
      <c r="M17" s="34">
        <f t="shared" si="1"/>
        <v>1636.6557725</v>
      </c>
      <c r="N17" s="35" t="s">
        <v>24</v>
      </c>
      <c r="O17" s="36">
        <f t="shared" si="2"/>
        <v>0.172981878088962</v>
      </c>
      <c r="P17" s="36">
        <f t="shared" si="3"/>
        <v>0.824139333489566</v>
      </c>
      <c r="Q17" s="38">
        <f>(J:J-N:N)</f>
        <v>-0.0241</v>
      </c>
      <c r="R17" s="42">
        <v>0</v>
      </c>
      <c r="S17" s="1" t="s">
        <v>55</v>
      </c>
    </row>
    <row r="18" s="1" customFormat="1" ht="18" customHeight="1" spans="1:18">
      <c r="A18" s="15">
        <v>17</v>
      </c>
      <c r="B18" s="21">
        <v>117491</v>
      </c>
      <c r="C18" s="22" t="s">
        <v>19</v>
      </c>
      <c r="D18" s="22" t="s">
        <v>20</v>
      </c>
      <c r="E18" s="17" t="s">
        <v>21</v>
      </c>
      <c r="F18" s="18">
        <v>8.9</v>
      </c>
      <c r="G18" s="19">
        <v>89</v>
      </c>
      <c r="H18" s="19">
        <v>13324.36</v>
      </c>
      <c r="I18" s="32">
        <f t="shared" si="0"/>
        <v>2162.543628</v>
      </c>
      <c r="J18" s="19" t="s">
        <v>50</v>
      </c>
      <c r="K18" s="33">
        <v>75.875</v>
      </c>
      <c r="L18" s="34">
        <v>7542.1925</v>
      </c>
      <c r="M18" s="34">
        <f t="shared" si="1"/>
        <v>1636.6557725</v>
      </c>
      <c r="N18" s="35" t="s">
        <v>24</v>
      </c>
      <c r="O18" s="36">
        <f t="shared" si="2"/>
        <v>0.172981878088962</v>
      </c>
      <c r="P18" s="36">
        <f t="shared" si="3"/>
        <v>0.766642789878407</v>
      </c>
      <c r="Q18" s="38">
        <f>(J:J-N:N)</f>
        <v>-0.0547</v>
      </c>
      <c r="R18" s="42">
        <f>(I18-M18)*0.3</f>
        <v>157.76635665</v>
      </c>
    </row>
    <row r="19" s="1" customFormat="1" ht="18" customHeight="1" spans="1:18">
      <c r="A19" s="15">
        <v>18</v>
      </c>
      <c r="B19" s="21">
        <v>118151</v>
      </c>
      <c r="C19" s="22" t="s">
        <v>69</v>
      </c>
      <c r="D19" s="22" t="s">
        <v>20</v>
      </c>
      <c r="E19" s="17" t="s">
        <v>31</v>
      </c>
      <c r="F19" s="18">
        <v>8.2</v>
      </c>
      <c r="G19" s="19">
        <v>77</v>
      </c>
      <c r="H19" s="19">
        <v>4473.92</v>
      </c>
      <c r="I19" s="32">
        <f t="shared" si="0"/>
        <v>1119.822176</v>
      </c>
      <c r="J19" s="19" t="s">
        <v>70</v>
      </c>
      <c r="K19" s="33">
        <v>78.6875</v>
      </c>
      <c r="L19" s="34">
        <v>2603.3225</v>
      </c>
      <c r="M19" s="34">
        <f t="shared" si="1"/>
        <v>635.47102225</v>
      </c>
      <c r="N19" s="35" t="s">
        <v>71</v>
      </c>
      <c r="O19" s="38">
        <f t="shared" si="2"/>
        <v>-0.0214455917394758</v>
      </c>
      <c r="P19" s="36">
        <f t="shared" si="3"/>
        <v>0.71854236269229</v>
      </c>
      <c r="Q19" s="38">
        <f>(J:J-N:N)</f>
        <v>0.00620000000000001</v>
      </c>
      <c r="R19" s="42">
        <v>0</v>
      </c>
    </row>
    <row r="20" s="1" customFormat="1" ht="18" customHeight="1" spans="1:19">
      <c r="A20" s="15">
        <v>19</v>
      </c>
      <c r="B20" s="15">
        <v>545</v>
      </c>
      <c r="C20" s="16" t="s">
        <v>255</v>
      </c>
      <c r="D20" s="16" t="s">
        <v>227</v>
      </c>
      <c r="E20" s="17" t="s">
        <v>31</v>
      </c>
      <c r="F20" s="23">
        <v>8.14</v>
      </c>
      <c r="G20" s="19">
        <v>45</v>
      </c>
      <c r="H20" s="19">
        <v>2175.27</v>
      </c>
      <c r="I20" s="32">
        <f t="shared" si="0"/>
        <v>518.149314</v>
      </c>
      <c r="J20" s="19" t="s">
        <v>292</v>
      </c>
      <c r="K20" s="33">
        <v>28.1875</v>
      </c>
      <c r="L20" s="34">
        <v>1288.396875</v>
      </c>
      <c r="M20" s="34">
        <f t="shared" si="1"/>
        <v>379.1752003125</v>
      </c>
      <c r="N20" s="35" t="s">
        <v>258</v>
      </c>
      <c r="O20" s="36">
        <f t="shared" si="2"/>
        <v>0.596452328159645</v>
      </c>
      <c r="P20" s="36">
        <f t="shared" si="3"/>
        <v>0.68835398642208</v>
      </c>
      <c r="Q20" s="38">
        <f>(J:J-N:N)</f>
        <v>-0.0561</v>
      </c>
      <c r="R20" s="42">
        <v>0</v>
      </c>
      <c r="S20" s="1" t="s">
        <v>55</v>
      </c>
    </row>
    <row r="21" s="1" customFormat="1" ht="18" customHeight="1" spans="1:18">
      <c r="A21" s="15">
        <v>20</v>
      </c>
      <c r="B21" s="15">
        <v>545</v>
      </c>
      <c r="C21" s="16" t="s">
        <v>255</v>
      </c>
      <c r="D21" s="16" t="s">
        <v>227</v>
      </c>
      <c r="E21" s="17" t="s">
        <v>31</v>
      </c>
      <c r="F21" s="23">
        <v>8.7</v>
      </c>
      <c r="G21" s="19">
        <v>58</v>
      </c>
      <c r="H21" s="19">
        <v>2162.17</v>
      </c>
      <c r="I21" s="32">
        <f t="shared" si="0"/>
        <v>680.002465</v>
      </c>
      <c r="J21" s="19" t="s">
        <v>257</v>
      </c>
      <c r="K21" s="33">
        <v>28.1875</v>
      </c>
      <c r="L21" s="34">
        <v>1288.396875</v>
      </c>
      <c r="M21" s="34">
        <f t="shared" si="1"/>
        <v>379.1752003125</v>
      </c>
      <c r="N21" s="35" t="s">
        <v>258</v>
      </c>
      <c r="O21" s="36">
        <f t="shared" si="2"/>
        <v>1.05764966740576</v>
      </c>
      <c r="P21" s="36">
        <f t="shared" si="3"/>
        <v>0.678186311962298</v>
      </c>
      <c r="Q21" s="38">
        <f>(J:J-N:N)</f>
        <v>0.0202</v>
      </c>
      <c r="R21" s="42">
        <f>(I21-M21)*0.1</f>
        <v>30.08272646875</v>
      </c>
    </row>
    <row r="22" s="1" customFormat="1" ht="18" customHeight="1" spans="1:18">
      <c r="A22" s="15">
        <v>21</v>
      </c>
      <c r="B22" s="21">
        <v>111219</v>
      </c>
      <c r="C22" s="22" t="s">
        <v>25</v>
      </c>
      <c r="D22" s="22" t="s">
        <v>20</v>
      </c>
      <c r="E22" s="17" t="s">
        <v>26</v>
      </c>
      <c r="F22" s="23">
        <v>8.25</v>
      </c>
      <c r="G22" s="19">
        <v>74</v>
      </c>
      <c r="H22" s="19">
        <v>8913.53</v>
      </c>
      <c r="I22" s="32">
        <f t="shared" si="0"/>
        <v>2859.460424</v>
      </c>
      <c r="J22" s="37">
        <v>0.3208</v>
      </c>
      <c r="K22" s="33">
        <v>97.6875</v>
      </c>
      <c r="L22" s="34">
        <v>5340.569375</v>
      </c>
      <c r="M22" s="34">
        <f t="shared" si="1"/>
        <v>1821.134156875</v>
      </c>
      <c r="N22" s="35" t="s">
        <v>29</v>
      </c>
      <c r="O22" s="38">
        <f t="shared" si="2"/>
        <v>-0.242482405630198</v>
      </c>
      <c r="P22" s="36">
        <f t="shared" si="3"/>
        <v>0.669022415798128</v>
      </c>
      <c r="Q22" s="38">
        <f>(J:J-N:N)</f>
        <v>-0.0202000000000001</v>
      </c>
      <c r="R22" s="15"/>
    </row>
    <row r="23" s="1" customFormat="1" ht="18" customHeight="1" spans="1:18">
      <c r="A23" s="15">
        <v>22</v>
      </c>
      <c r="B23" s="15">
        <v>119262</v>
      </c>
      <c r="C23" s="16" t="s">
        <v>331</v>
      </c>
      <c r="D23" s="16" t="s">
        <v>312</v>
      </c>
      <c r="E23" s="17" t="s">
        <v>31</v>
      </c>
      <c r="F23" s="15">
        <v>8.29</v>
      </c>
      <c r="G23" s="19">
        <v>51</v>
      </c>
      <c r="H23" s="19">
        <v>1782.75</v>
      </c>
      <c r="I23" s="32">
        <f t="shared" si="0"/>
        <v>580.4634</v>
      </c>
      <c r="J23" s="37">
        <v>0.3256</v>
      </c>
      <c r="K23" s="33">
        <v>32.125</v>
      </c>
      <c r="L23" s="34">
        <v>1069.855625</v>
      </c>
      <c r="M23" s="34">
        <f t="shared" si="1"/>
        <v>378.1939634375</v>
      </c>
      <c r="N23" s="35" t="s">
        <v>304</v>
      </c>
      <c r="O23" s="36">
        <f t="shared" si="2"/>
        <v>0.587548638132296</v>
      </c>
      <c r="P23" s="36">
        <f t="shared" si="3"/>
        <v>0.666346335282389</v>
      </c>
      <c r="Q23" s="38">
        <f>(J:J-N:N)</f>
        <v>-0.0279</v>
      </c>
      <c r="R23" s="42">
        <f>(I23-M23)*0.1</f>
        <v>20.22694365625</v>
      </c>
    </row>
    <row r="24" s="1" customFormat="1" ht="18" customHeight="1" spans="1:19">
      <c r="A24" s="15">
        <v>23</v>
      </c>
      <c r="B24" s="15">
        <v>118074</v>
      </c>
      <c r="C24" s="16" t="s">
        <v>226</v>
      </c>
      <c r="D24" s="16" t="s">
        <v>227</v>
      </c>
      <c r="E24" s="17" t="s">
        <v>31</v>
      </c>
      <c r="F24" s="23">
        <v>8.14</v>
      </c>
      <c r="G24" s="19">
        <v>71</v>
      </c>
      <c r="H24" s="19">
        <v>4546.38</v>
      </c>
      <c r="I24" s="32">
        <f t="shared" si="0"/>
        <v>1121.591946</v>
      </c>
      <c r="J24" s="19" t="s">
        <v>247</v>
      </c>
      <c r="K24" s="33">
        <v>61.875</v>
      </c>
      <c r="L24" s="34">
        <v>2737.084375</v>
      </c>
      <c r="M24" s="34">
        <f t="shared" si="1"/>
        <v>873.9510409375</v>
      </c>
      <c r="N24" s="35" t="s">
        <v>230</v>
      </c>
      <c r="O24" s="36">
        <f t="shared" si="2"/>
        <v>0.147474747474747</v>
      </c>
      <c r="P24" s="36">
        <f t="shared" si="3"/>
        <v>0.661030270577611</v>
      </c>
      <c r="Q24" s="38">
        <f>(J:J-N:N)</f>
        <v>-0.0725999999999999</v>
      </c>
      <c r="R24" s="42">
        <v>0</v>
      </c>
      <c r="S24" s="1" t="s">
        <v>55</v>
      </c>
    </row>
    <row r="25" s="1" customFormat="1" ht="18" customHeight="1" spans="1:18">
      <c r="A25" s="15">
        <v>24</v>
      </c>
      <c r="B25" s="21">
        <v>745</v>
      </c>
      <c r="C25" s="22" t="s">
        <v>30</v>
      </c>
      <c r="D25" s="22" t="s">
        <v>20</v>
      </c>
      <c r="E25" s="17" t="s">
        <v>31</v>
      </c>
      <c r="F25" s="23">
        <v>8.8</v>
      </c>
      <c r="G25" s="19">
        <v>82</v>
      </c>
      <c r="H25" s="19">
        <v>6442.33</v>
      </c>
      <c r="I25" s="32">
        <f t="shared" si="0"/>
        <v>394.914829</v>
      </c>
      <c r="J25" s="19" t="s">
        <v>32</v>
      </c>
      <c r="K25" s="33">
        <v>76.9375</v>
      </c>
      <c r="L25" s="34">
        <v>3894.99</v>
      </c>
      <c r="M25" s="34">
        <f t="shared" si="1"/>
        <v>1077.743733</v>
      </c>
      <c r="N25" s="35" t="s">
        <v>33</v>
      </c>
      <c r="O25" s="36">
        <f t="shared" si="2"/>
        <v>0.065800162469537</v>
      </c>
      <c r="P25" s="36">
        <f t="shared" si="3"/>
        <v>0.654004246480736</v>
      </c>
      <c r="Q25" s="38">
        <f>(J:J-N:N)</f>
        <v>-0.2154</v>
      </c>
      <c r="R25" s="42">
        <v>0</v>
      </c>
    </row>
    <row r="26" s="1" customFormat="1" ht="18" customHeight="1" spans="1:18">
      <c r="A26" s="15">
        <v>25</v>
      </c>
      <c r="B26" s="15">
        <v>118758</v>
      </c>
      <c r="C26" s="16" t="s">
        <v>239</v>
      </c>
      <c r="D26" s="16" t="s">
        <v>227</v>
      </c>
      <c r="E26" s="17" t="s">
        <v>31</v>
      </c>
      <c r="F26" s="15">
        <v>8.25</v>
      </c>
      <c r="G26" s="19">
        <v>37</v>
      </c>
      <c r="H26" s="19">
        <v>1829.3</v>
      </c>
      <c r="I26" s="32">
        <f t="shared" si="0"/>
        <v>309.1517</v>
      </c>
      <c r="J26" s="19" t="s">
        <v>319</v>
      </c>
      <c r="K26" s="33">
        <v>28</v>
      </c>
      <c r="L26" s="34">
        <v>1118.826875</v>
      </c>
      <c r="M26" s="34">
        <f t="shared" si="1"/>
        <v>345.3818563125</v>
      </c>
      <c r="N26" s="35" t="s">
        <v>242</v>
      </c>
      <c r="O26" s="36">
        <f t="shared" si="2"/>
        <v>0.321428571428571</v>
      </c>
      <c r="P26" s="36">
        <f t="shared" si="3"/>
        <v>0.635016141348946</v>
      </c>
      <c r="Q26" s="38">
        <f>(J:J-N:N)</f>
        <v>-0.1397</v>
      </c>
      <c r="R26" s="42">
        <v>0</v>
      </c>
    </row>
    <row r="27" s="1" customFormat="1" ht="18" customHeight="1" spans="1:18">
      <c r="A27" s="15">
        <v>26</v>
      </c>
      <c r="B27" s="15">
        <v>118758</v>
      </c>
      <c r="C27" s="16" t="s">
        <v>239</v>
      </c>
      <c r="D27" s="16" t="s">
        <v>227</v>
      </c>
      <c r="E27" s="17" t="s">
        <v>31</v>
      </c>
      <c r="F27" s="24">
        <v>8.3</v>
      </c>
      <c r="G27" s="19">
        <v>50</v>
      </c>
      <c r="H27" s="19">
        <v>1815.88</v>
      </c>
      <c r="I27" s="32">
        <f t="shared" si="0"/>
        <v>536.410952</v>
      </c>
      <c r="J27" s="19" t="s">
        <v>317</v>
      </c>
      <c r="K27" s="33">
        <v>28</v>
      </c>
      <c r="L27" s="34">
        <v>1118.826875</v>
      </c>
      <c r="M27" s="34">
        <f t="shared" si="1"/>
        <v>345.3818563125</v>
      </c>
      <c r="N27" s="35" t="s">
        <v>242</v>
      </c>
      <c r="O27" s="36">
        <f t="shared" si="2"/>
        <v>0.785714285714286</v>
      </c>
      <c r="P27" s="36">
        <f t="shared" si="3"/>
        <v>0.623021434839952</v>
      </c>
      <c r="Q27" s="38">
        <f>(J:J-N:N)</f>
        <v>-0.0133</v>
      </c>
      <c r="R27" s="42">
        <f>(I27-M27)*0.1</f>
        <v>19.10290956875</v>
      </c>
    </row>
    <row r="28" s="1" customFormat="1" ht="18" customHeight="1" spans="1:18">
      <c r="A28" s="15">
        <v>27</v>
      </c>
      <c r="B28" s="15">
        <v>113023</v>
      </c>
      <c r="C28" s="16" t="s">
        <v>363</v>
      </c>
      <c r="D28" s="16" t="s">
        <v>312</v>
      </c>
      <c r="E28" s="17" t="s">
        <v>31</v>
      </c>
      <c r="F28" s="18">
        <v>8.9</v>
      </c>
      <c r="G28" s="19">
        <v>47</v>
      </c>
      <c r="H28" s="19">
        <v>1289.84</v>
      </c>
      <c r="I28" s="32">
        <f t="shared" si="0"/>
        <v>246.746392</v>
      </c>
      <c r="J28" s="19" t="s">
        <v>395</v>
      </c>
      <c r="K28" s="33">
        <v>16</v>
      </c>
      <c r="L28" s="34">
        <v>794.73625</v>
      </c>
      <c r="M28" s="34">
        <f t="shared" si="1"/>
        <v>178.577235375</v>
      </c>
      <c r="N28" s="35" t="s">
        <v>366</v>
      </c>
      <c r="O28" s="36">
        <f t="shared" si="2"/>
        <v>1.9375</v>
      </c>
      <c r="P28" s="36">
        <f t="shared" si="3"/>
        <v>0.622978692616575</v>
      </c>
      <c r="Q28" s="38">
        <f>(J:J-N:N)</f>
        <v>-0.0334</v>
      </c>
      <c r="R28" s="42">
        <f>(I28-M28)*0.1</f>
        <v>6.8169156625</v>
      </c>
    </row>
    <row r="29" s="1" customFormat="1" ht="18" customHeight="1" spans="1:18">
      <c r="A29" s="15">
        <v>28</v>
      </c>
      <c r="B29" s="21">
        <v>118151</v>
      </c>
      <c r="C29" s="22" t="s">
        <v>69</v>
      </c>
      <c r="D29" s="22" t="s">
        <v>20</v>
      </c>
      <c r="E29" s="17" t="s">
        <v>31</v>
      </c>
      <c r="F29" s="18">
        <v>8.26</v>
      </c>
      <c r="G29" s="19">
        <v>79</v>
      </c>
      <c r="H29" s="19">
        <v>4171.5</v>
      </c>
      <c r="I29" s="32">
        <f t="shared" si="0"/>
        <v>872.6778</v>
      </c>
      <c r="J29" s="19" t="s">
        <v>97</v>
      </c>
      <c r="K29" s="33">
        <v>78.6875</v>
      </c>
      <c r="L29" s="34">
        <v>2603.3225</v>
      </c>
      <c r="M29" s="34">
        <f t="shared" si="1"/>
        <v>635.47102225</v>
      </c>
      <c r="N29" s="35" t="s">
        <v>71</v>
      </c>
      <c r="O29" s="36">
        <f t="shared" si="2"/>
        <v>0.0039714058776807</v>
      </c>
      <c r="P29" s="36">
        <f t="shared" si="3"/>
        <v>0.602375426018098</v>
      </c>
      <c r="Q29" s="38">
        <f>(J:J-N:N)</f>
        <v>-0.0349</v>
      </c>
      <c r="R29" s="42">
        <f>(I29-M29)*0.1</f>
        <v>23.720677775</v>
      </c>
    </row>
    <row r="30" s="1" customFormat="1" ht="18" customHeight="1" spans="1:18">
      <c r="A30" s="15">
        <v>29</v>
      </c>
      <c r="B30" s="21">
        <v>117637</v>
      </c>
      <c r="C30" s="22" t="s">
        <v>108</v>
      </c>
      <c r="D30" s="22" t="s">
        <v>76</v>
      </c>
      <c r="E30" s="17" t="s">
        <v>31</v>
      </c>
      <c r="F30" s="25">
        <v>8.2</v>
      </c>
      <c r="G30" s="19">
        <v>51</v>
      </c>
      <c r="H30" s="19">
        <v>3106</v>
      </c>
      <c r="I30" s="32">
        <f t="shared" si="0"/>
        <v>854.7712</v>
      </c>
      <c r="J30" s="19" t="s">
        <v>112</v>
      </c>
      <c r="K30" s="33">
        <v>31.3125</v>
      </c>
      <c r="L30" s="34">
        <v>1941.65875</v>
      </c>
      <c r="M30" s="34">
        <f t="shared" si="1"/>
        <v>537.06281025</v>
      </c>
      <c r="N30" s="35" t="s">
        <v>110</v>
      </c>
      <c r="O30" s="36">
        <f t="shared" si="2"/>
        <v>0.62874251497006</v>
      </c>
      <c r="P30" s="36">
        <f t="shared" si="3"/>
        <v>0.599663174592343</v>
      </c>
      <c r="Q30" s="38">
        <f>(J:J-N:N)</f>
        <v>-0.00140000000000001</v>
      </c>
      <c r="R30" s="42">
        <f>(I30-M30)*0.1</f>
        <v>31.770838975</v>
      </c>
    </row>
    <row r="31" s="1" customFormat="1" ht="18" customHeight="1" spans="1:18">
      <c r="A31" s="15">
        <v>30</v>
      </c>
      <c r="B31" s="21">
        <v>117637</v>
      </c>
      <c r="C31" s="22" t="s">
        <v>108</v>
      </c>
      <c r="D31" s="22" t="s">
        <v>76</v>
      </c>
      <c r="E31" s="17" t="s">
        <v>31</v>
      </c>
      <c r="F31" s="25">
        <v>8.2</v>
      </c>
      <c r="G31" s="19">
        <v>51</v>
      </c>
      <c r="H31" s="19">
        <v>3106</v>
      </c>
      <c r="I31" s="32">
        <f t="shared" si="0"/>
        <v>854.7712</v>
      </c>
      <c r="J31" s="19" t="s">
        <v>112</v>
      </c>
      <c r="K31" s="33">
        <v>31.3125</v>
      </c>
      <c r="L31" s="34">
        <v>1941.65875</v>
      </c>
      <c r="M31" s="34">
        <f t="shared" si="1"/>
        <v>537.06281025</v>
      </c>
      <c r="N31" s="35" t="s">
        <v>110</v>
      </c>
      <c r="O31" s="36">
        <f t="shared" si="2"/>
        <v>0.62874251497006</v>
      </c>
      <c r="P31" s="36">
        <f t="shared" si="3"/>
        <v>0.599663174592343</v>
      </c>
      <c r="Q31" s="38">
        <f>(J:J-N:N)</f>
        <v>-0.00140000000000001</v>
      </c>
      <c r="R31" s="42">
        <f>(I31-M31)*0.1</f>
        <v>31.770838975</v>
      </c>
    </row>
    <row r="32" s="1" customFormat="1" ht="18" customHeight="1" spans="1:18">
      <c r="A32" s="15">
        <v>31</v>
      </c>
      <c r="B32" s="21">
        <v>117491</v>
      </c>
      <c r="C32" s="22" t="s">
        <v>19</v>
      </c>
      <c r="D32" s="22" t="s">
        <v>20</v>
      </c>
      <c r="E32" s="17" t="s">
        <v>21</v>
      </c>
      <c r="F32" s="24">
        <v>8.3</v>
      </c>
      <c r="G32" s="19">
        <v>93</v>
      </c>
      <c r="H32" s="19">
        <v>11641.25</v>
      </c>
      <c r="I32" s="32">
        <f t="shared" si="0"/>
        <v>1537.809125</v>
      </c>
      <c r="J32" s="19" t="s">
        <v>53</v>
      </c>
      <c r="K32" s="33">
        <v>75.875</v>
      </c>
      <c r="L32" s="34">
        <v>7542.1925</v>
      </c>
      <c r="M32" s="34">
        <f t="shared" si="1"/>
        <v>1636.6557725</v>
      </c>
      <c r="N32" s="35" t="s">
        <v>24</v>
      </c>
      <c r="O32" s="36">
        <f t="shared" si="2"/>
        <v>0.225700164744646</v>
      </c>
      <c r="P32" s="36">
        <f t="shared" si="3"/>
        <v>0.543483542749671</v>
      </c>
      <c r="Q32" s="38">
        <f>(J:J-N:N)</f>
        <v>-0.0849</v>
      </c>
      <c r="R32" s="42">
        <v>0</v>
      </c>
    </row>
    <row r="33" s="1" customFormat="1" ht="18" customHeight="1" spans="1:18">
      <c r="A33" s="15">
        <v>32</v>
      </c>
      <c r="B33" s="21">
        <v>117923</v>
      </c>
      <c r="C33" s="22" t="s">
        <v>117</v>
      </c>
      <c r="D33" s="22" t="s">
        <v>76</v>
      </c>
      <c r="E33" s="17" t="s">
        <v>31</v>
      </c>
      <c r="F33" s="23">
        <v>8.18</v>
      </c>
      <c r="G33" s="19">
        <v>43</v>
      </c>
      <c r="H33" s="19">
        <v>2439.55</v>
      </c>
      <c r="I33" s="32">
        <f t="shared" si="0"/>
        <v>524.99116</v>
      </c>
      <c r="J33" s="19" t="s">
        <v>122</v>
      </c>
      <c r="K33" s="33">
        <v>36.25</v>
      </c>
      <c r="L33" s="34">
        <v>1585.24</v>
      </c>
      <c r="M33" s="34">
        <f t="shared" si="1"/>
        <v>508.703516</v>
      </c>
      <c r="N33" s="35" t="s">
        <v>120</v>
      </c>
      <c r="O33" s="36">
        <f t="shared" si="2"/>
        <v>0.186206896551724</v>
      </c>
      <c r="P33" s="36">
        <f t="shared" si="3"/>
        <v>0.538915243117761</v>
      </c>
      <c r="Q33" s="38">
        <f>(J:J-N:N)</f>
        <v>-0.1057</v>
      </c>
      <c r="R33" s="42">
        <f>(I33-M33)*0.1</f>
        <v>1.6287644</v>
      </c>
    </row>
    <row r="34" s="1" customFormat="1" ht="18" customHeight="1" spans="1:18">
      <c r="A34" s="15">
        <v>33</v>
      </c>
      <c r="B34" s="15">
        <v>115971</v>
      </c>
      <c r="C34" s="16" t="s">
        <v>219</v>
      </c>
      <c r="D34" s="16" t="s">
        <v>181</v>
      </c>
      <c r="E34" s="17" t="s">
        <v>31</v>
      </c>
      <c r="F34" s="15">
        <v>8.16</v>
      </c>
      <c r="G34" s="19">
        <v>76</v>
      </c>
      <c r="H34" s="19">
        <v>4469.52</v>
      </c>
      <c r="I34" s="32">
        <f t="shared" si="0"/>
        <v>1387.339008</v>
      </c>
      <c r="J34" s="19" t="s">
        <v>281</v>
      </c>
      <c r="K34" s="33">
        <v>54.8125</v>
      </c>
      <c r="L34" s="34">
        <v>2921.599375</v>
      </c>
      <c r="M34" s="34">
        <f t="shared" si="1"/>
        <v>896.0545283125</v>
      </c>
      <c r="N34" s="35" t="s">
        <v>222</v>
      </c>
      <c r="O34" s="36">
        <f t="shared" si="2"/>
        <v>0.38654503990878</v>
      </c>
      <c r="P34" s="36">
        <f t="shared" si="3"/>
        <v>0.529819604373375</v>
      </c>
      <c r="Q34" s="38">
        <f>(J:J-N:N)</f>
        <v>0.00369999999999998</v>
      </c>
      <c r="R34" s="42">
        <f>(I34-M34)*0.1</f>
        <v>49.12844796875</v>
      </c>
    </row>
    <row r="35" s="1" customFormat="1" ht="18" customHeight="1" spans="1:18">
      <c r="A35" s="15">
        <v>34</v>
      </c>
      <c r="B35" s="15">
        <v>119263</v>
      </c>
      <c r="C35" s="16" t="s">
        <v>320</v>
      </c>
      <c r="D35" s="16" t="s">
        <v>312</v>
      </c>
      <c r="E35" s="17" t="s">
        <v>31</v>
      </c>
      <c r="F35" s="24">
        <v>8.3</v>
      </c>
      <c r="G35" s="19">
        <v>68</v>
      </c>
      <c r="H35" s="19">
        <v>2143.24</v>
      </c>
      <c r="I35" s="32">
        <f t="shared" si="0"/>
        <v>449.223104</v>
      </c>
      <c r="J35" s="19" t="s">
        <v>359</v>
      </c>
      <c r="K35" s="33">
        <v>42.1875</v>
      </c>
      <c r="L35" s="34">
        <v>1404.671875</v>
      </c>
      <c r="M35" s="34">
        <f t="shared" si="1"/>
        <v>389.5155109375</v>
      </c>
      <c r="N35" s="35" t="s">
        <v>323</v>
      </c>
      <c r="O35" s="36">
        <f t="shared" si="2"/>
        <v>0.611851851851852</v>
      </c>
      <c r="P35" s="36">
        <f t="shared" si="3"/>
        <v>0.525794057775948</v>
      </c>
      <c r="Q35" s="38">
        <f>(J:J-N:N)</f>
        <v>-0.0677</v>
      </c>
      <c r="R35" s="42">
        <f>(I35-M35)*0.1</f>
        <v>5.97075930625</v>
      </c>
    </row>
    <row r="36" s="1" customFormat="1" ht="18" customHeight="1" spans="1:18">
      <c r="A36" s="15">
        <v>35</v>
      </c>
      <c r="B36" s="15">
        <v>119263</v>
      </c>
      <c r="C36" s="16" t="s">
        <v>320</v>
      </c>
      <c r="D36" s="16" t="s">
        <v>312</v>
      </c>
      <c r="E36" s="17" t="s">
        <v>31</v>
      </c>
      <c r="F36" s="15">
        <v>8.11</v>
      </c>
      <c r="G36" s="19">
        <v>63</v>
      </c>
      <c r="H36" s="19">
        <v>2135.83</v>
      </c>
      <c r="I36" s="32">
        <f t="shared" si="0"/>
        <v>594.187906</v>
      </c>
      <c r="J36" s="37">
        <v>0.2782</v>
      </c>
      <c r="K36" s="33">
        <v>42.1875</v>
      </c>
      <c r="L36" s="34">
        <v>1404.671875</v>
      </c>
      <c r="M36" s="34">
        <f t="shared" si="1"/>
        <v>389.5155109375</v>
      </c>
      <c r="N36" s="35" t="s">
        <v>323</v>
      </c>
      <c r="O36" s="36">
        <f t="shared" si="2"/>
        <v>0.493333333333333</v>
      </c>
      <c r="P36" s="36">
        <f t="shared" si="3"/>
        <v>0.520518804436089</v>
      </c>
      <c r="Q36" s="38">
        <f>(J:J-N:N)</f>
        <v>0.000900000000000012</v>
      </c>
      <c r="R36" s="42">
        <f>(I36-M36)*0.1</f>
        <v>20.46723950625</v>
      </c>
    </row>
    <row r="37" s="1" customFormat="1" ht="18" customHeight="1" spans="1:19">
      <c r="A37" s="15">
        <v>36</v>
      </c>
      <c r="B37" s="15">
        <v>119263</v>
      </c>
      <c r="C37" s="16" t="s">
        <v>320</v>
      </c>
      <c r="D37" s="16" t="s">
        <v>312</v>
      </c>
      <c r="E37" s="17" t="s">
        <v>31</v>
      </c>
      <c r="F37" s="18">
        <v>8.23</v>
      </c>
      <c r="G37" s="19">
        <v>53</v>
      </c>
      <c r="H37" s="19">
        <v>2129.93</v>
      </c>
      <c r="I37" s="32">
        <f t="shared" si="0"/>
        <v>642.812874</v>
      </c>
      <c r="J37" s="19" t="s">
        <v>358</v>
      </c>
      <c r="K37" s="33">
        <v>42.1875</v>
      </c>
      <c r="L37" s="34">
        <v>1404.671875</v>
      </c>
      <c r="M37" s="34">
        <f t="shared" si="1"/>
        <v>389.5155109375</v>
      </c>
      <c r="N37" s="35" t="s">
        <v>323</v>
      </c>
      <c r="O37" s="36">
        <f t="shared" si="2"/>
        <v>0.256296296296296</v>
      </c>
      <c r="P37" s="36">
        <f t="shared" si="3"/>
        <v>0.516318535245108</v>
      </c>
      <c r="Q37" s="38">
        <f>(J:J-N:N)</f>
        <v>0.0245</v>
      </c>
      <c r="R37" s="42">
        <v>0</v>
      </c>
      <c r="S37" s="1" t="s">
        <v>92</v>
      </c>
    </row>
    <row r="38" s="1" customFormat="1" ht="18" customHeight="1" spans="1:18">
      <c r="A38" s="15">
        <v>37</v>
      </c>
      <c r="B38" s="21">
        <v>591</v>
      </c>
      <c r="C38" s="22" t="s">
        <v>128</v>
      </c>
      <c r="D38" s="22" t="s">
        <v>76</v>
      </c>
      <c r="E38" s="17" t="s">
        <v>31</v>
      </c>
      <c r="F38" s="23">
        <v>8.4</v>
      </c>
      <c r="G38" s="19">
        <v>32</v>
      </c>
      <c r="H38" s="19">
        <v>1058.19</v>
      </c>
      <c r="I38" s="32">
        <f t="shared" si="0"/>
        <v>339.149895</v>
      </c>
      <c r="J38" s="19" t="s">
        <v>129</v>
      </c>
      <c r="K38" s="33">
        <v>14.8125</v>
      </c>
      <c r="L38" s="34">
        <v>705.045625</v>
      </c>
      <c r="M38" s="34">
        <f t="shared" si="1"/>
        <v>252.4768383125</v>
      </c>
      <c r="N38" s="35" t="s">
        <v>130</v>
      </c>
      <c r="O38" s="36">
        <f t="shared" si="2"/>
        <v>1.16033755274262</v>
      </c>
      <c r="P38" s="36">
        <f t="shared" si="3"/>
        <v>0.500881591882795</v>
      </c>
      <c r="Q38" s="38">
        <f>(J:J-N:N)</f>
        <v>-0.0376000000000001</v>
      </c>
      <c r="R38" s="42">
        <f>(I38-M38)*0.1</f>
        <v>8.66730566874999</v>
      </c>
    </row>
    <row r="39" s="1" customFormat="1" ht="18" customHeight="1" spans="1:18">
      <c r="A39" s="15">
        <v>38</v>
      </c>
      <c r="B39" s="21">
        <v>117923</v>
      </c>
      <c r="C39" s="22" t="s">
        <v>117</v>
      </c>
      <c r="D39" s="22" t="s">
        <v>76</v>
      </c>
      <c r="E39" s="17" t="s">
        <v>31</v>
      </c>
      <c r="F39" s="23">
        <v>8.27</v>
      </c>
      <c r="G39" s="19">
        <v>54</v>
      </c>
      <c r="H39" s="19">
        <v>2365.67</v>
      </c>
      <c r="I39" s="32">
        <f t="shared" si="0"/>
        <v>620.515241</v>
      </c>
      <c r="J39" s="19" t="s">
        <v>127</v>
      </c>
      <c r="K39" s="33">
        <v>36.25</v>
      </c>
      <c r="L39" s="34">
        <v>1585.24</v>
      </c>
      <c r="M39" s="34">
        <f t="shared" si="1"/>
        <v>508.703516</v>
      </c>
      <c r="N39" s="35" t="s">
        <v>120</v>
      </c>
      <c r="O39" s="36">
        <f t="shared" si="2"/>
        <v>0.489655172413793</v>
      </c>
      <c r="P39" s="36">
        <f t="shared" si="3"/>
        <v>0.492310312634049</v>
      </c>
      <c r="Q39" s="38">
        <f>(J:J-N:N)</f>
        <v>-0.0586</v>
      </c>
      <c r="R39" s="42">
        <f>(I39-M39)*0.1</f>
        <v>11.1811725</v>
      </c>
    </row>
    <row r="40" s="1" customFormat="1" ht="18" customHeight="1" spans="1:18">
      <c r="A40" s="15">
        <v>39</v>
      </c>
      <c r="B40" s="15">
        <v>118951</v>
      </c>
      <c r="C40" s="16" t="s">
        <v>311</v>
      </c>
      <c r="D40" s="16" t="s">
        <v>312</v>
      </c>
      <c r="E40" s="17" t="s">
        <v>31</v>
      </c>
      <c r="F40" s="15">
        <v>8.8</v>
      </c>
      <c r="G40" s="19">
        <v>57</v>
      </c>
      <c r="H40" s="19">
        <v>2892.86</v>
      </c>
      <c r="I40" s="32">
        <f t="shared" si="0"/>
        <v>890.422308</v>
      </c>
      <c r="J40" s="19" t="s">
        <v>328</v>
      </c>
      <c r="K40" s="33">
        <v>55.75</v>
      </c>
      <c r="L40" s="34">
        <v>1947.37</v>
      </c>
      <c r="M40" s="34">
        <f t="shared" si="1"/>
        <v>597.647853</v>
      </c>
      <c r="N40" s="35" t="s">
        <v>314</v>
      </c>
      <c r="O40" s="36">
        <f t="shared" si="2"/>
        <v>0.0224215246636771</v>
      </c>
      <c r="P40" s="36">
        <f t="shared" si="3"/>
        <v>0.485521498225812</v>
      </c>
      <c r="Q40" s="38">
        <f>(J:J-N:N)</f>
        <v>0.000900000000000012</v>
      </c>
      <c r="R40" s="42">
        <f>(I40-M40)*0.1</f>
        <v>29.2774455</v>
      </c>
    </row>
    <row r="41" s="1" customFormat="1" ht="18" customHeight="1" spans="1:18">
      <c r="A41" s="15">
        <v>40</v>
      </c>
      <c r="B41" s="21">
        <v>116773</v>
      </c>
      <c r="C41" s="22" t="s">
        <v>58</v>
      </c>
      <c r="D41" s="22" t="s">
        <v>20</v>
      </c>
      <c r="E41" s="17" t="s">
        <v>31</v>
      </c>
      <c r="F41" s="18">
        <v>8.2</v>
      </c>
      <c r="G41" s="19">
        <v>91</v>
      </c>
      <c r="H41" s="19">
        <v>3877.67</v>
      </c>
      <c r="I41" s="32">
        <f t="shared" si="0"/>
        <v>1149.341388</v>
      </c>
      <c r="J41" s="19" t="s">
        <v>59</v>
      </c>
      <c r="K41" s="33">
        <v>74.25</v>
      </c>
      <c r="L41" s="34">
        <v>2652.425</v>
      </c>
      <c r="M41" s="34">
        <f t="shared" si="1"/>
        <v>844.7973625</v>
      </c>
      <c r="N41" s="35" t="s">
        <v>60</v>
      </c>
      <c r="O41" s="36">
        <f t="shared" si="2"/>
        <v>0.225589225589226</v>
      </c>
      <c r="P41" s="36">
        <f t="shared" si="3"/>
        <v>0.461933890684939</v>
      </c>
      <c r="Q41" s="38">
        <f>(J:J-N:N)</f>
        <v>-0.0221</v>
      </c>
      <c r="R41" s="42">
        <f>(I41-M41)*0.1</f>
        <v>30.45440255</v>
      </c>
    </row>
    <row r="42" s="1" customFormat="1" ht="18" customHeight="1" spans="1:19">
      <c r="A42" s="15">
        <v>41</v>
      </c>
      <c r="B42" s="15">
        <v>118951</v>
      </c>
      <c r="C42" s="16" t="s">
        <v>311</v>
      </c>
      <c r="D42" s="16" t="s">
        <v>312</v>
      </c>
      <c r="E42" s="17" t="s">
        <v>31</v>
      </c>
      <c r="F42" s="15">
        <v>8.22</v>
      </c>
      <c r="G42" s="19">
        <v>43</v>
      </c>
      <c r="H42" s="19">
        <v>2840.12</v>
      </c>
      <c r="I42" s="32">
        <f t="shared" si="0"/>
        <v>749.507668</v>
      </c>
      <c r="J42" s="19" t="s">
        <v>330</v>
      </c>
      <c r="K42" s="33">
        <v>55.75</v>
      </c>
      <c r="L42" s="34">
        <v>1947.37</v>
      </c>
      <c r="M42" s="34">
        <f t="shared" si="1"/>
        <v>597.647853</v>
      </c>
      <c r="N42" s="35" t="s">
        <v>314</v>
      </c>
      <c r="O42" s="38">
        <f t="shared" si="2"/>
        <v>-0.228699551569507</v>
      </c>
      <c r="P42" s="36">
        <f t="shared" si="3"/>
        <v>0.45843881748204</v>
      </c>
      <c r="Q42" s="38">
        <f>(J:J-N:N)</f>
        <v>-0.043</v>
      </c>
      <c r="R42" s="42">
        <v>0</v>
      </c>
      <c r="S42" s="1" t="s">
        <v>92</v>
      </c>
    </row>
    <row r="43" s="1" customFormat="1" ht="18" customHeight="1" spans="1:19">
      <c r="A43" s="15">
        <v>42</v>
      </c>
      <c r="B43" s="15">
        <v>740</v>
      </c>
      <c r="C43" s="16" t="s">
        <v>305</v>
      </c>
      <c r="D43" s="16" t="s">
        <v>227</v>
      </c>
      <c r="E43" s="17" t="s">
        <v>31</v>
      </c>
      <c r="F43" s="23">
        <v>8.21</v>
      </c>
      <c r="G43" s="19">
        <v>78</v>
      </c>
      <c r="H43" s="19">
        <v>5113.28</v>
      </c>
      <c r="I43" s="32">
        <f t="shared" si="0"/>
        <v>1473.135968</v>
      </c>
      <c r="J43" s="19" t="s">
        <v>345</v>
      </c>
      <c r="K43" s="33">
        <v>60.375</v>
      </c>
      <c r="L43" s="34">
        <v>3508.559375</v>
      </c>
      <c r="M43" s="34">
        <f t="shared" si="1"/>
        <v>1258.5202478125</v>
      </c>
      <c r="N43" s="35" t="s">
        <v>308</v>
      </c>
      <c r="O43" s="36">
        <f t="shared" si="2"/>
        <v>0.291925465838509</v>
      </c>
      <c r="P43" s="36">
        <f t="shared" si="3"/>
        <v>0.45737308492891</v>
      </c>
      <c r="Q43" s="38">
        <f>(J:J-N:N)</f>
        <v>-0.0706</v>
      </c>
      <c r="R43" s="42">
        <v>0</v>
      </c>
      <c r="S43" s="1" t="s">
        <v>92</v>
      </c>
    </row>
    <row r="44" s="1" customFormat="1" ht="18" customHeight="1" spans="1:18">
      <c r="A44" s="15">
        <v>43</v>
      </c>
      <c r="B44" s="15">
        <v>118758</v>
      </c>
      <c r="C44" s="16" t="s">
        <v>239</v>
      </c>
      <c r="D44" s="16" t="s">
        <v>227</v>
      </c>
      <c r="E44" s="17" t="s">
        <v>31</v>
      </c>
      <c r="F44" s="15">
        <v>8.18</v>
      </c>
      <c r="G44" s="19">
        <v>42</v>
      </c>
      <c r="H44" s="19">
        <v>1616.94</v>
      </c>
      <c r="I44" s="32">
        <f t="shared" si="0"/>
        <v>433.016532</v>
      </c>
      <c r="J44" s="19" t="s">
        <v>318</v>
      </c>
      <c r="K44" s="33">
        <v>28</v>
      </c>
      <c r="L44" s="34">
        <v>1118.826875</v>
      </c>
      <c r="M44" s="34">
        <f t="shared" si="1"/>
        <v>345.3818563125</v>
      </c>
      <c r="N44" s="35" t="s">
        <v>242</v>
      </c>
      <c r="O44" s="36">
        <f t="shared" si="2"/>
        <v>0.5</v>
      </c>
      <c r="P44" s="36">
        <f t="shared" si="3"/>
        <v>0.445210189467428</v>
      </c>
      <c r="Q44" s="38">
        <f>(J:J-N:N)</f>
        <v>-0.0409</v>
      </c>
      <c r="R44" s="42">
        <f>(I44-M44)*0.1</f>
        <v>8.76346756875001</v>
      </c>
    </row>
    <row r="45" s="1" customFormat="1" ht="18" customHeight="1" spans="1:18">
      <c r="A45" s="15">
        <v>44</v>
      </c>
      <c r="B45" s="21">
        <v>111219</v>
      </c>
      <c r="C45" s="22" t="s">
        <v>25</v>
      </c>
      <c r="D45" s="22" t="s">
        <v>20</v>
      </c>
      <c r="E45" s="17" t="s">
        <v>26</v>
      </c>
      <c r="F45" s="23">
        <v>8.4</v>
      </c>
      <c r="G45" s="19">
        <v>117</v>
      </c>
      <c r="H45" s="19">
        <v>7705.13</v>
      </c>
      <c r="I45" s="32">
        <f t="shared" si="0"/>
        <v>2834.717327</v>
      </c>
      <c r="J45" s="19" t="s">
        <v>28</v>
      </c>
      <c r="K45" s="33">
        <v>97.6875</v>
      </c>
      <c r="L45" s="34">
        <v>5340.569375</v>
      </c>
      <c r="M45" s="34">
        <f t="shared" si="1"/>
        <v>1821.134156875</v>
      </c>
      <c r="N45" s="35" t="s">
        <v>29</v>
      </c>
      <c r="O45" s="36">
        <f t="shared" si="2"/>
        <v>0.197696737044146</v>
      </c>
      <c r="P45" s="36">
        <f t="shared" si="3"/>
        <v>0.442754406687208</v>
      </c>
      <c r="Q45" s="38">
        <f>(J:J-N:N)</f>
        <v>0.0269</v>
      </c>
      <c r="R45" s="42">
        <f>(I45-M45)*0.1</f>
        <v>101.3583170125</v>
      </c>
    </row>
    <row r="46" s="1" customFormat="1" ht="18" customHeight="1" spans="1:18">
      <c r="A46" s="15">
        <v>45</v>
      </c>
      <c r="B46" s="21">
        <v>716</v>
      </c>
      <c r="C46" s="22" t="s">
        <v>85</v>
      </c>
      <c r="D46" s="22" t="s">
        <v>76</v>
      </c>
      <c r="E46" s="17" t="s">
        <v>31</v>
      </c>
      <c r="F46" s="23">
        <v>8.7</v>
      </c>
      <c r="G46" s="19">
        <v>70</v>
      </c>
      <c r="H46" s="19">
        <v>5489.52</v>
      </c>
      <c r="I46" s="32">
        <f t="shared" si="0"/>
        <v>1682.53788</v>
      </c>
      <c r="J46" s="19" t="s">
        <v>87</v>
      </c>
      <c r="K46" s="33">
        <v>47.4375</v>
      </c>
      <c r="L46" s="34">
        <v>3811.385</v>
      </c>
      <c r="M46" s="34">
        <f t="shared" si="1"/>
        <v>1321.026041</v>
      </c>
      <c r="N46" s="35" t="s">
        <v>88</v>
      </c>
      <c r="O46" s="36">
        <f t="shared" si="2"/>
        <v>0.47562582345191</v>
      </c>
      <c r="P46" s="36">
        <f t="shared" si="3"/>
        <v>0.44029532571493</v>
      </c>
      <c r="Q46" s="38">
        <f>(J:J-N:N)</f>
        <v>-0.0401</v>
      </c>
      <c r="R46" s="42">
        <f>(I46-M46)*0.1</f>
        <v>36.1511839</v>
      </c>
    </row>
    <row r="47" s="1" customFormat="1" ht="18" customHeight="1" spans="1:18">
      <c r="A47" s="15">
        <v>46</v>
      </c>
      <c r="B47" s="15">
        <v>119263</v>
      </c>
      <c r="C47" s="16" t="s">
        <v>320</v>
      </c>
      <c r="D47" s="16" t="s">
        <v>312</v>
      </c>
      <c r="E47" s="17" t="s">
        <v>31</v>
      </c>
      <c r="F47" s="15">
        <v>8.6</v>
      </c>
      <c r="G47" s="19">
        <v>70</v>
      </c>
      <c r="H47" s="19">
        <v>1997</v>
      </c>
      <c r="I47" s="32">
        <f t="shared" si="0"/>
        <v>554.5669</v>
      </c>
      <c r="J47" s="19" t="s">
        <v>360</v>
      </c>
      <c r="K47" s="33">
        <v>42.1875</v>
      </c>
      <c r="L47" s="34">
        <v>1404.671875</v>
      </c>
      <c r="M47" s="34">
        <f t="shared" si="1"/>
        <v>389.5155109375</v>
      </c>
      <c r="N47" s="35" t="s">
        <v>323</v>
      </c>
      <c r="O47" s="36">
        <f t="shared" si="2"/>
        <v>0.659259259259259</v>
      </c>
      <c r="P47" s="36">
        <f t="shared" si="3"/>
        <v>0.42168433464221</v>
      </c>
      <c r="Q47" s="38">
        <f>(J:J-N:N)</f>
        <v>0.000400000000000011</v>
      </c>
      <c r="R47" s="42">
        <f>(I47-M47)*0.1</f>
        <v>16.50513890625</v>
      </c>
    </row>
    <row r="48" s="1" customFormat="1" ht="18" customHeight="1" spans="1:18">
      <c r="A48" s="15">
        <v>47</v>
      </c>
      <c r="B48" s="15">
        <v>724</v>
      </c>
      <c r="C48" s="16" t="s">
        <v>180</v>
      </c>
      <c r="D48" s="16" t="s">
        <v>181</v>
      </c>
      <c r="E48" s="17" t="s">
        <v>26</v>
      </c>
      <c r="F48" s="23">
        <v>8.7</v>
      </c>
      <c r="G48" s="19">
        <v>98</v>
      </c>
      <c r="H48" s="19">
        <v>9130.31</v>
      </c>
      <c r="I48" s="32">
        <f t="shared" si="0"/>
        <v>1815.105628</v>
      </c>
      <c r="J48" s="19" t="s">
        <v>183</v>
      </c>
      <c r="K48" s="33">
        <v>94.1875</v>
      </c>
      <c r="L48" s="34">
        <v>6521.52875</v>
      </c>
      <c r="M48" s="34">
        <f t="shared" si="1"/>
        <v>2205.58102325</v>
      </c>
      <c r="N48" s="35" t="s">
        <v>184</v>
      </c>
      <c r="O48" s="36">
        <f t="shared" si="2"/>
        <v>0.0404777704047777</v>
      </c>
      <c r="P48" s="36">
        <f t="shared" si="3"/>
        <v>0.400026029172991</v>
      </c>
      <c r="Q48" s="38">
        <f>(J:J-N:N)</f>
        <v>-0.1394</v>
      </c>
      <c r="R48" s="15"/>
    </row>
    <row r="49" s="1" customFormat="1" ht="18" customHeight="1" spans="1:19">
      <c r="A49" s="15">
        <v>48</v>
      </c>
      <c r="B49" s="15">
        <v>578</v>
      </c>
      <c r="C49" s="16" t="s">
        <v>354</v>
      </c>
      <c r="D49" s="16" t="s">
        <v>312</v>
      </c>
      <c r="E49" s="17" t="s">
        <v>21</v>
      </c>
      <c r="F49" s="23">
        <v>8.21</v>
      </c>
      <c r="G49" s="19">
        <v>120</v>
      </c>
      <c r="H49" s="19">
        <v>9360.54</v>
      </c>
      <c r="I49" s="32">
        <f t="shared" si="0"/>
        <v>2703.323952</v>
      </c>
      <c r="J49" s="19" t="s">
        <v>367</v>
      </c>
      <c r="K49" s="33">
        <v>102.5</v>
      </c>
      <c r="L49" s="34">
        <v>6708.62625</v>
      </c>
      <c r="M49" s="34">
        <f t="shared" si="1"/>
        <v>2345.335737</v>
      </c>
      <c r="N49" s="35" t="s">
        <v>355</v>
      </c>
      <c r="O49" s="36">
        <f t="shared" si="2"/>
        <v>0.170731707317073</v>
      </c>
      <c r="P49" s="36">
        <f t="shared" si="3"/>
        <v>0.395299074829217</v>
      </c>
      <c r="Q49" s="38">
        <f>(J:J-N:N)</f>
        <v>-0.0608</v>
      </c>
      <c r="R49" s="42">
        <v>0</v>
      </c>
      <c r="S49" s="1" t="s">
        <v>92</v>
      </c>
    </row>
    <row r="50" s="1" customFormat="1" ht="18" customHeight="1" spans="1:18">
      <c r="A50" s="15">
        <v>49</v>
      </c>
      <c r="B50" s="21">
        <v>116773</v>
      </c>
      <c r="C50" s="22" t="s">
        <v>58</v>
      </c>
      <c r="D50" s="22" t="s">
        <v>20</v>
      </c>
      <c r="E50" s="17" t="s">
        <v>31</v>
      </c>
      <c r="F50" s="18">
        <v>8.16</v>
      </c>
      <c r="G50" s="19">
        <v>59</v>
      </c>
      <c r="H50" s="19">
        <v>3697.73</v>
      </c>
      <c r="I50" s="32">
        <f t="shared" si="0"/>
        <v>729.192356</v>
      </c>
      <c r="J50" s="19" t="s">
        <v>62</v>
      </c>
      <c r="K50" s="33">
        <v>74.25</v>
      </c>
      <c r="L50" s="34">
        <v>2652.425</v>
      </c>
      <c r="M50" s="34">
        <f t="shared" si="1"/>
        <v>844.7973625</v>
      </c>
      <c r="N50" s="35" t="s">
        <v>60</v>
      </c>
      <c r="O50" s="38">
        <f t="shared" si="2"/>
        <v>-0.205387205387205</v>
      </c>
      <c r="P50" s="39">
        <f t="shared" si="3"/>
        <v>0.394094083715845</v>
      </c>
      <c r="Q50" s="38">
        <f>(J:J-N:N)</f>
        <v>-0.1213</v>
      </c>
      <c r="R50" s="42"/>
    </row>
    <row r="51" s="1" customFormat="1" ht="18" customHeight="1" spans="1:18">
      <c r="A51" s="15">
        <v>50</v>
      </c>
      <c r="B51" s="15">
        <v>117184</v>
      </c>
      <c r="C51" s="16" t="s">
        <v>186</v>
      </c>
      <c r="D51" s="16" t="s">
        <v>181</v>
      </c>
      <c r="E51" s="17" t="s">
        <v>26</v>
      </c>
      <c r="F51" s="15">
        <v>8.7</v>
      </c>
      <c r="G51" s="19">
        <v>105</v>
      </c>
      <c r="H51" s="19">
        <v>7468.04</v>
      </c>
      <c r="I51" s="32">
        <f t="shared" si="0"/>
        <v>1870.74402</v>
      </c>
      <c r="J51" s="19" t="s">
        <v>235</v>
      </c>
      <c r="K51" s="33">
        <v>114.5</v>
      </c>
      <c r="L51" s="34">
        <v>5381.84375</v>
      </c>
      <c r="M51" s="34">
        <f t="shared" si="1"/>
        <v>2061.784340625</v>
      </c>
      <c r="N51" s="35" t="s">
        <v>189</v>
      </c>
      <c r="O51" s="38">
        <f t="shared" si="2"/>
        <v>-0.0829694323144105</v>
      </c>
      <c r="P51" s="38">
        <f t="shared" si="3"/>
        <v>0.387635975124696</v>
      </c>
      <c r="Q51" s="38">
        <f>(J:J-N:N)</f>
        <v>-0.1326</v>
      </c>
      <c r="R51" s="15"/>
    </row>
    <row r="52" s="1" customFormat="1" ht="18" customHeight="1" spans="1:18">
      <c r="A52" s="15">
        <v>51</v>
      </c>
      <c r="B52" s="15">
        <v>113023</v>
      </c>
      <c r="C52" s="16" t="s">
        <v>363</v>
      </c>
      <c r="D52" s="16" t="s">
        <v>312</v>
      </c>
      <c r="E52" s="17" t="s">
        <v>31</v>
      </c>
      <c r="F52" s="24">
        <v>8.3</v>
      </c>
      <c r="G52" s="19">
        <v>42</v>
      </c>
      <c r="H52" s="19">
        <v>1098.99</v>
      </c>
      <c r="I52" s="32">
        <f t="shared" si="0"/>
        <v>234.524466</v>
      </c>
      <c r="J52" s="19" t="s">
        <v>397</v>
      </c>
      <c r="K52" s="33">
        <v>16</v>
      </c>
      <c r="L52" s="34">
        <v>794.73625</v>
      </c>
      <c r="M52" s="34">
        <f t="shared" si="1"/>
        <v>178.577235375</v>
      </c>
      <c r="N52" s="35" t="s">
        <v>366</v>
      </c>
      <c r="O52" s="38">
        <f t="shared" si="2"/>
        <v>1.625</v>
      </c>
      <c r="P52" s="38">
        <f t="shared" si="3"/>
        <v>0.382836129596454</v>
      </c>
      <c r="Q52" s="38">
        <f>(J:J-N:N)</f>
        <v>-0.0113</v>
      </c>
      <c r="R52" s="42"/>
    </row>
    <row r="53" s="1" customFormat="1" ht="18" customHeight="1" spans="1:18">
      <c r="A53" s="15">
        <v>52</v>
      </c>
      <c r="B53" s="15">
        <v>118758</v>
      </c>
      <c r="C53" s="16" t="s">
        <v>239</v>
      </c>
      <c r="D53" s="16" t="s">
        <v>227</v>
      </c>
      <c r="E53" s="17" t="s">
        <v>31</v>
      </c>
      <c r="F53" s="18">
        <v>8.2</v>
      </c>
      <c r="G53" s="19">
        <v>62</v>
      </c>
      <c r="H53" s="19">
        <v>1538.98</v>
      </c>
      <c r="I53" s="32">
        <f t="shared" si="0"/>
        <v>193.603684</v>
      </c>
      <c r="J53" s="19" t="s">
        <v>241</v>
      </c>
      <c r="K53" s="33">
        <v>28</v>
      </c>
      <c r="L53" s="34">
        <v>1118.826875</v>
      </c>
      <c r="M53" s="34">
        <f t="shared" si="1"/>
        <v>345.3818563125</v>
      </c>
      <c r="N53" s="35" t="s">
        <v>242</v>
      </c>
      <c r="O53" s="38">
        <f t="shared" si="2"/>
        <v>1.21428571428571</v>
      </c>
      <c r="P53" s="38">
        <f t="shared" si="3"/>
        <v>0.375530061342154</v>
      </c>
      <c r="Q53" s="38">
        <f>(J:J-N:N)</f>
        <v>-0.1829</v>
      </c>
      <c r="R53" s="42"/>
    </row>
    <row r="54" s="1" customFormat="1" ht="18" customHeight="1" spans="1:18">
      <c r="A54" s="15">
        <v>53</v>
      </c>
      <c r="B54" s="15">
        <v>118074</v>
      </c>
      <c r="C54" s="16" t="s">
        <v>226</v>
      </c>
      <c r="D54" s="16" t="s">
        <v>227</v>
      </c>
      <c r="E54" s="17" t="s">
        <v>31</v>
      </c>
      <c r="F54" s="15">
        <v>8.29</v>
      </c>
      <c r="G54" s="19">
        <v>77</v>
      </c>
      <c r="H54" s="19">
        <v>3758.21</v>
      </c>
      <c r="I54" s="32">
        <f t="shared" si="0"/>
        <v>1191.35257</v>
      </c>
      <c r="J54" s="19" t="s">
        <v>254</v>
      </c>
      <c r="K54" s="33">
        <v>61.875</v>
      </c>
      <c r="L54" s="34">
        <v>2737.084375</v>
      </c>
      <c r="M54" s="34">
        <f t="shared" si="1"/>
        <v>873.9510409375</v>
      </c>
      <c r="N54" s="35" t="s">
        <v>230</v>
      </c>
      <c r="O54" s="38">
        <f t="shared" si="2"/>
        <v>0.244444444444444</v>
      </c>
      <c r="P54" s="38">
        <f t="shared" si="3"/>
        <v>0.373070568933411</v>
      </c>
      <c r="Q54" s="38">
        <f>(J:J-N:N)</f>
        <v>-0.00229999999999997</v>
      </c>
      <c r="R54" s="42"/>
    </row>
    <row r="55" s="1" customFormat="1" ht="18" customHeight="1" spans="1:18">
      <c r="A55" s="15">
        <v>54</v>
      </c>
      <c r="B55" s="15">
        <v>117184</v>
      </c>
      <c r="C55" s="16" t="s">
        <v>186</v>
      </c>
      <c r="D55" s="16" t="s">
        <v>181</v>
      </c>
      <c r="E55" s="17" t="s">
        <v>26</v>
      </c>
      <c r="F55" s="18">
        <v>8.2</v>
      </c>
      <c r="G55" s="19">
        <v>138</v>
      </c>
      <c r="H55" s="19">
        <v>7382.45</v>
      </c>
      <c r="I55" s="32">
        <f t="shared" si="0"/>
        <v>2961.83894</v>
      </c>
      <c r="J55" s="19" t="s">
        <v>188</v>
      </c>
      <c r="K55" s="33">
        <v>114.5</v>
      </c>
      <c r="L55" s="34">
        <v>5381.84375</v>
      </c>
      <c r="M55" s="34">
        <f t="shared" si="1"/>
        <v>2061.784340625</v>
      </c>
      <c r="N55" s="35" t="s">
        <v>189</v>
      </c>
      <c r="O55" s="38">
        <f t="shared" si="2"/>
        <v>0.205240174672489</v>
      </c>
      <c r="P55" s="38">
        <f t="shared" si="3"/>
        <v>0.371732503382321</v>
      </c>
      <c r="Q55" s="38">
        <f>(J:J-N:N)</f>
        <v>0.0181</v>
      </c>
      <c r="R55" s="15"/>
    </row>
    <row r="56" s="1" customFormat="1" ht="18" customHeight="1" spans="1:18">
      <c r="A56" s="15">
        <v>55</v>
      </c>
      <c r="B56" s="15">
        <v>115971</v>
      </c>
      <c r="C56" s="16" t="s">
        <v>219</v>
      </c>
      <c r="D56" s="16" t="s">
        <v>181</v>
      </c>
      <c r="E56" s="17" t="s">
        <v>31</v>
      </c>
      <c r="F56" s="15">
        <v>8.29</v>
      </c>
      <c r="G56" s="19">
        <v>79</v>
      </c>
      <c r="H56" s="19">
        <v>4003.46</v>
      </c>
      <c r="I56" s="32">
        <f t="shared" si="0"/>
        <v>998.462924</v>
      </c>
      <c r="J56" s="19" t="s">
        <v>326</v>
      </c>
      <c r="K56" s="33">
        <v>54.8125</v>
      </c>
      <c r="L56" s="34">
        <v>2921.599375</v>
      </c>
      <c r="M56" s="34">
        <f t="shared" si="1"/>
        <v>896.0545283125</v>
      </c>
      <c r="N56" s="35" t="s">
        <v>222</v>
      </c>
      <c r="O56" s="38">
        <f t="shared" si="2"/>
        <v>0.441277080957811</v>
      </c>
      <c r="P56" s="38">
        <f t="shared" si="3"/>
        <v>0.370297390620163</v>
      </c>
      <c r="Q56" s="38">
        <f>(J:J-N:N)</f>
        <v>-0.0573</v>
      </c>
      <c r="R56" s="42"/>
    </row>
    <row r="57" s="1" customFormat="1" ht="18" customHeight="1" spans="1:18">
      <c r="A57" s="15">
        <v>56</v>
      </c>
      <c r="B57" s="15">
        <v>117184</v>
      </c>
      <c r="C57" s="16" t="s">
        <v>186</v>
      </c>
      <c r="D57" s="16" t="s">
        <v>181</v>
      </c>
      <c r="E57" s="17" t="s">
        <v>26</v>
      </c>
      <c r="F57" s="18">
        <v>8.23</v>
      </c>
      <c r="G57" s="19">
        <v>127</v>
      </c>
      <c r="H57" s="19">
        <v>7229.7</v>
      </c>
      <c r="I57" s="32">
        <f t="shared" si="0"/>
        <v>2766.08322</v>
      </c>
      <c r="J57" s="19" t="s">
        <v>233</v>
      </c>
      <c r="K57" s="33">
        <v>114.5</v>
      </c>
      <c r="L57" s="34">
        <v>5381.84375</v>
      </c>
      <c r="M57" s="34">
        <f t="shared" si="1"/>
        <v>2061.784340625</v>
      </c>
      <c r="N57" s="35" t="s">
        <v>189</v>
      </c>
      <c r="O57" s="38">
        <f t="shared" si="2"/>
        <v>0.109170305676856</v>
      </c>
      <c r="P57" s="38">
        <f t="shared" si="3"/>
        <v>0.343350036871658</v>
      </c>
      <c r="Q57" s="38">
        <f>(J:J-N:N)</f>
        <v>-0.0005</v>
      </c>
      <c r="R57" s="15"/>
    </row>
    <row r="58" s="1" customFormat="1" ht="18" customHeight="1" spans="1:18">
      <c r="A58" s="15">
        <v>57</v>
      </c>
      <c r="B58" s="21">
        <v>591</v>
      </c>
      <c r="C58" s="22" t="s">
        <v>128</v>
      </c>
      <c r="D58" s="22" t="s">
        <v>76</v>
      </c>
      <c r="E58" s="17" t="s">
        <v>31</v>
      </c>
      <c r="F58" s="23">
        <v>8.11</v>
      </c>
      <c r="G58" s="19">
        <v>30</v>
      </c>
      <c r="H58" s="19">
        <v>945.18</v>
      </c>
      <c r="I58" s="32">
        <f t="shared" si="0"/>
        <v>278.071956</v>
      </c>
      <c r="J58" s="19" t="s">
        <v>139</v>
      </c>
      <c r="K58" s="33">
        <v>14.8125</v>
      </c>
      <c r="L58" s="34">
        <v>705.045625</v>
      </c>
      <c r="M58" s="34">
        <f t="shared" si="1"/>
        <v>252.4768383125</v>
      </c>
      <c r="N58" s="35" t="s">
        <v>130</v>
      </c>
      <c r="O58" s="38">
        <f t="shared" si="2"/>
        <v>1.0253164556962</v>
      </c>
      <c r="P58" s="38">
        <f t="shared" si="3"/>
        <v>0.340594092758181</v>
      </c>
      <c r="Q58" s="38">
        <f>(J:J-N:N)</f>
        <v>-0.0639</v>
      </c>
      <c r="R58" s="42"/>
    </row>
    <row r="59" s="1" customFormat="1" ht="18" customHeight="1" spans="1:18">
      <c r="A59" s="15">
        <v>58</v>
      </c>
      <c r="B59" s="15">
        <v>118758</v>
      </c>
      <c r="C59" s="16" t="s">
        <v>239</v>
      </c>
      <c r="D59" s="16" t="s">
        <v>227</v>
      </c>
      <c r="E59" s="17" t="s">
        <v>31</v>
      </c>
      <c r="F59" s="15">
        <v>8.4</v>
      </c>
      <c r="G59" s="19">
        <v>31</v>
      </c>
      <c r="H59" s="19">
        <v>1487.9</v>
      </c>
      <c r="I59" s="32">
        <f t="shared" si="0"/>
        <v>463.77843</v>
      </c>
      <c r="J59" s="19" t="s">
        <v>276</v>
      </c>
      <c r="K59" s="33">
        <v>28</v>
      </c>
      <c r="L59" s="34">
        <v>1118.826875</v>
      </c>
      <c r="M59" s="34">
        <f t="shared" si="1"/>
        <v>345.3818563125</v>
      </c>
      <c r="N59" s="35" t="s">
        <v>242</v>
      </c>
      <c r="O59" s="38">
        <f t="shared" si="2"/>
        <v>0.107142857142857</v>
      </c>
      <c r="P59" s="38">
        <f t="shared" si="3"/>
        <v>0.329875097968129</v>
      </c>
      <c r="Q59" s="38">
        <f>(J:J-N:N)</f>
        <v>0.003</v>
      </c>
      <c r="R59" s="42"/>
    </row>
    <row r="60" s="1" customFormat="1" ht="18" customHeight="1" spans="1:18">
      <c r="A60" s="15">
        <v>59</v>
      </c>
      <c r="B60" s="15">
        <v>117184</v>
      </c>
      <c r="C60" s="16" t="s">
        <v>186</v>
      </c>
      <c r="D60" s="16" t="s">
        <v>181</v>
      </c>
      <c r="E60" s="17" t="s">
        <v>26</v>
      </c>
      <c r="F60" s="24">
        <v>8.3</v>
      </c>
      <c r="G60" s="19">
        <v>124</v>
      </c>
      <c r="H60" s="19">
        <v>7103.75</v>
      </c>
      <c r="I60" s="32">
        <f t="shared" si="0"/>
        <v>2710.080625</v>
      </c>
      <c r="J60" s="19" t="s">
        <v>234</v>
      </c>
      <c r="K60" s="33">
        <v>114.5</v>
      </c>
      <c r="L60" s="34">
        <v>5381.84375</v>
      </c>
      <c r="M60" s="34">
        <f t="shared" si="1"/>
        <v>2061.784340625</v>
      </c>
      <c r="N60" s="35" t="s">
        <v>189</v>
      </c>
      <c r="O60" s="38">
        <f t="shared" si="2"/>
        <v>0.0829694323144105</v>
      </c>
      <c r="P60" s="38">
        <f t="shared" si="3"/>
        <v>0.319947276432914</v>
      </c>
      <c r="Q60" s="38">
        <f>(J:J-N:N)</f>
        <v>-0.00159999999999999</v>
      </c>
      <c r="R60" s="15"/>
    </row>
    <row r="61" s="1" customFormat="1" ht="18" customHeight="1" spans="1:18">
      <c r="A61" s="15">
        <v>60</v>
      </c>
      <c r="B61" s="15">
        <v>724</v>
      </c>
      <c r="C61" s="16" t="s">
        <v>180</v>
      </c>
      <c r="D61" s="16" t="s">
        <v>181</v>
      </c>
      <c r="E61" s="17" t="s">
        <v>26</v>
      </c>
      <c r="F61" s="23">
        <v>8.21</v>
      </c>
      <c r="G61" s="19">
        <v>102</v>
      </c>
      <c r="H61" s="19">
        <v>8574.41</v>
      </c>
      <c r="I61" s="32">
        <f t="shared" si="0"/>
        <v>1684.014124</v>
      </c>
      <c r="J61" s="19" t="s">
        <v>224</v>
      </c>
      <c r="K61" s="33">
        <v>94.1875</v>
      </c>
      <c r="L61" s="34">
        <v>6521.52875</v>
      </c>
      <c r="M61" s="34">
        <f t="shared" si="1"/>
        <v>2205.58102325</v>
      </c>
      <c r="N61" s="35" t="s">
        <v>184</v>
      </c>
      <c r="O61" s="38">
        <f t="shared" si="2"/>
        <v>0.0829462508294625</v>
      </c>
      <c r="P61" s="38">
        <f t="shared" si="3"/>
        <v>0.314785279448473</v>
      </c>
      <c r="Q61" s="38">
        <f>(J:J-N:N)</f>
        <v>-0.1418</v>
      </c>
      <c r="R61" s="15"/>
    </row>
    <row r="62" s="1" customFormat="1" ht="18" customHeight="1" spans="1:18">
      <c r="A62" s="15">
        <v>61</v>
      </c>
      <c r="B62" s="21">
        <v>367</v>
      </c>
      <c r="C62" s="22" t="s">
        <v>141</v>
      </c>
      <c r="D62" s="22" t="s">
        <v>136</v>
      </c>
      <c r="E62" s="17" t="s">
        <v>31</v>
      </c>
      <c r="F62" s="23">
        <v>8.4</v>
      </c>
      <c r="G62" s="19">
        <v>97</v>
      </c>
      <c r="H62" s="19">
        <v>5309.29</v>
      </c>
      <c r="I62" s="32">
        <f t="shared" si="0"/>
        <v>1726.050179</v>
      </c>
      <c r="J62" s="19" t="s">
        <v>143</v>
      </c>
      <c r="K62" s="33">
        <v>68.4375</v>
      </c>
      <c r="L62" s="34">
        <v>4056.97375</v>
      </c>
      <c r="M62" s="34">
        <f t="shared" si="1"/>
        <v>1185.042032375</v>
      </c>
      <c r="N62" s="35" t="s">
        <v>144</v>
      </c>
      <c r="O62" s="38">
        <f t="shared" si="2"/>
        <v>0.417351598173516</v>
      </c>
      <c r="P62" s="38">
        <f t="shared" si="3"/>
        <v>0.308682364533416</v>
      </c>
      <c r="Q62" s="38">
        <f>(J:J-N:N)</f>
        <v>0.033</v>
      </c>
      <c r="R62" s="42"/>
    </row>
    <row r="63" s="1" customFormat="1" ht="18" customHeight="1" spans="1:18">
      <c r="A63" s="15">
        <v>62</v>
      </c>
      <c r="B63" s="15">
        <v>740</v>
      </c>
      <c r="C63" s="16" t="s">
        <v>305</v>
      </c>
      <c r="D63" s="16" t="s">
        <v>227</v>
      </c>
      <c r="E63" s="17" t="s">
        <v>31</v>
      </c>
      <c r="F63" s="23">
        <v>8.28</v>
      </c>
      <c r="G63" s="19">
        <v>56</v>
      </c>
      <c r="H63" s="19">
        <v>4583.39</v>
      </c>
      <c r="I63" s="32">
        <f t="shared" si="0"/>
        <v>1425.43429</v>
      </c>
      <c r="J63" s="19" t="s">
        <v>346</v>
      </c>
      <c r="K63" s="33">
        <v>60.375</v>
      </c>
      <c r="L63" s="34">
        <v>3508.559375</v>
      </c>
      <c r="M63" s="34">
        <f t="shared" si="1"/>
        <v>1258.5202478125</v>
      </c>
      <c r="N63" s="35" t="s">
        <v>308</v>
      </c>
      <c r="O63" s="38">
        <f t="shared" si="2"/>
        <v>-0.072463768115942</v>
      </c>
      <c r="P63" s="38">
        <f t="shared" si="3"/>
        <v>0.306345285948025</v>
      </c>
      <c r="Q63" s="38">
        <f>(J:J-N:N)</f>
        <v>-0.0477</v>
      </c>
      <c r="R63" s="42"/>
    </row>
    <row r="64" s="1" customFormat="1" ht="18" customHeight="1" spans="1:18">
      <c r="A64" s="15">
        <v>63</v>
      </c>
      <c r="B64" s="21">
        <v>716</v>
      </c>
      <c r="C64" s="22" t="s">
        <v>85</v>
      </c>
      <c r="D64" s="22" t="s">
        <v>76</v>
      </c>
      <c r="E64" s="17" t="s">
        <v>31</v>
      </c>
      <c r="F64" s="23">
        <v>8.21</v>
      </c>
      <c r="G64" s="19">
        <v>70</v>
      </c>
      <c r="H64" s="19">
        <v>4954.45</v>
      </c>
      <c r="I64" s="32">
        <f t="shared" si="0"/>
        <v>1396.16401</v>
      </c>
      <c r="J64" s="19" t="s">
        <v>99</v>
      </c>
      <c r="K64" s="33">
        <v>47.4375</v>
      </c>
      <c r="L64" s="34">
        <v>3811.385</v>
      </c>
      <c r="M64" s="34">
        <f t="shared" si="1"/>
        <v>1321.026041</v>
      </c>
      <c r="N64" s="35" t="s">
        <v>88</v>
      </c>
      <c r="O64" s="38">
        <f t="shared" si="2"/>
        <v>0.47562582345191</v>
      </c>
      <c r="P64" s="38">
        <f t="shared" si="3"/>
        <v>0.299908038678853</v>
      </c>
      <c r="Q64" s="38">
        <f>(J:J-N:N)</f>
        <v>-0.0648</v>
      </c>
      <c r="R64" s="42"/>
    </row>
    <row r="65" s="1" customFormat="1" ht="18" customHeight="1" spans="1:18">
      <c r="A65" s="15">
        <v>64</v>
      </c>
      <c r="B65" s="21">
        <v>339</v>
      </c>
      <c r="C65" s="22" t="s">
        <v>39</v>
      </c>
      <c r="D65" s="22" t="s">
        <v>20</v>
      </c>
      <c r="E65" s="17" t="s">
        <v>31</v>
      </c>
      <c r="F65" s="23">
        <v>8.18</v>
      </c>
      <c r="G65" s="19">
        <v>74</v>
      </c>
      <c r="H65" s="19">
        <v>5079.08</v>
      </c>
      <c r="I65" s="32">
        <f t="shared" si="0"/>
        <v>1150.919528</v>
      </c>
      <c r="J65" s="19" t="s">
        <v>80</v>
      </c>
      <c r="K65" s="33">
        <v>58.3125</v>
      </c>
      <c r="L65" s="34">
        <v>3917.91</v>
      </c>
      <c r="M65" s="34">
        <f t="shared" si="1"/>
        <v>1159.70136</v>
      </c>
      <c r="N65" s="35" t="s">
        <v>41</v>
      </c>
      <c r="O65" s="38">
        <f t="shared" si="2"/>
        <v>0.269024651661308</v>
      </c>
      <c r="P65" s="38">
        <f t="shared" si="3"/>
        <v>0.296374852919031</v>
      </c>
      <c r="Q65" s="38">
        <f>(J:J-N:N)</f>
        <v>-0.0694</v>
      </c>
      <c r="R65" s="42"/>
    </row>
    <row r="66" s="1" customFormat="1" ht="18" customHeight="1" spans="1:18">
      <c r="A66" s="15">
        <v>65</v>
      </c>
      <c r="B66" s="15">
        <v>743</v>
      </c>
      <c r="C66" s="16" t="s">
        <v>302</v>
      </c>
      <c r="D66" s="16" t="s">
        <v>227</v>
      </c>
      <c r="E66" s="17" t="s">
        <v>31</v>
      </c>
      <c r="F66" s="23">
        <v>8.7</v>
      </c>
      <c r="G66" s="19">
        <v>83</v>
      </c>
      <c r="H66" s="19">
        <v>5301.45</v>
      </c>
      <c r="I66" s="32">
        <f t="shared" ref="I66:I129" si="4">H66*J66</f>
        <v>1761.671835</v>
      </c>
      <c r="J66" s="19" t="s">
        <v>303</v>
      </c>
      <c r="K66" s="33">
        <v>55.5</v>
      </c>
      <c r="L66" s="34">
        <v>4102.3975</v>
      </c>
      <c r="M66" s="34">
        <f t="shared" ref="M66:M129" si="5">L66*N66</f>
        <v>1450.19751625</v>
      </c>
      <c r="N66" s="35" t="s">
        <v>304</v>
      </c>
      <c r="O66" s="38">
        <f t="shared" ref="O66:O129" si="6">(G66-K66)/K66</f>
        <v>0.495495495495495</v>
      </c>
      <c r="P66" s="38">
        <f t="shared" ref="P66:P129" si="7">(H66-L66)/L66</f>
        <v>0.292280916220332</v>
      </c>
      <c r="Q66" s="38">
        <f>(J:J-N:N)</f>
        <v>-0.0212000000000001</v>
      </c>
      <c r="R66" s="42"/>
    </row>
    <row r="67" s="1" customFormat="1" ht="18" customHeight="1" spans="1:18">
      <c r="A67" s="15">
        <v>66</v>
      </c>
      <c r="B67" s="15">
        <v>712</v>
      </c>
      <c r="C67" s="16" t="s">
        <v>295</v>
      </c>
      <c r="D67" s="16" t="s">
        <v>227</v>
      </c>
      <c r="E67" s="17" t="s">
        <v>21</v>
      </c>
      <c r="F67" s="23">
        <v>8.14</v>
      </c>
      <c r="G67" s="19">
        <v>143</v>
      </c>
      <c r="H67" s="19">
        <v>12095.61</v>
      </c>
      <c r="I67" s="32">
        <f t="shared" si="4"/>
        <v>4143.955986</v>
      </c>
      <c r="J67" s="19" t="s">
        <v>299</v>
      </c>
      <c r="K67" s="33">
        <v>155.9375</v>
      </c>
      <c r="L67" s="34">
        <v>9383.570625</v>
      </c>
      <c r="M67" s="34">
        <f t="shared" si="5"/>
        <v>3528.222555</v>
      </c>
      <c r="N67" s="35" t="s">
        <v>298</v>
      </c>
      <c r="O67" s="38">
        <f t="shared" si="6"/>
        <v>-0.0829659318637275</v>
      </c>
      <c r="P67" s="36">
        <f t="shared" si="7"/>
        <v>0.289019977936171</v>
      </c>
      <c r="Q67" s="38">
        <f>(J:J-N:N)</f>
        <v>-0.0334</v>
      </c>
      <c r="R67" s="42"/>
    </row>
    <row r="68" s="1" customFormat="1" ht="18" customHeight="1" spans="1:18">
      <c r="A68" s="15">
        <v>67</v>
      </c>
      <c r="B68" s="15">
        <v>119262</v>
      </c>
      <c r="C68" s="16" t="s">
        <v>331</v>
      </c>
      <c r="D68" s="16" t="s">
        <v>312</v>
      </c>
      <c r="E68" s="17" t="s">
        <v>31</v>
      </c>
      <c r="F68" s="15">
        <v>8.15</v>
      </c>
      <c r="G68" s="19">
        <v>56</v>
      </c>
      <c r="H68" s="19">
        <v>1378.42</v>
      </c>
      <c r="I68" s="32">
        <f t="shared" si="4"/>
        <v>496.92041</v>
      </c>
      <c r="J68" s="19" t="s">
        <v>339</v>
      </c>
      <c r="K68" s="33">
        <v>32.125</v>
      </c>
      <c r="L68" s="34">
        <v>1069.855625</v>
      </c>
      <c r="M68" s="34">
        <f t="shared" si="5"/>
        <v>378.1939634375</v>
      </c>
      <c r="N68" s="35" t="s">
        <v>304</v>
      </c>
      <c r="O68" s="38">
        <f t="shared" si="6"/>
        <v>0.743190661478599</v>
      </c>
      <c r="P68" s="38">
        <f t="shared" si="7"/>
        <v>0.288416836617558</v>
      </c>
      <c r="Q68" s="38">
        <f>(J:J-N:N)</f>
        <v>0.00699999999999995</v>
      </c>
      <c r="R68" s="42"/>
    </row>
    <row r="69" s="1" customFormat="1" ht="18" customHeight="1" spans="1:18">
      <c r="A69" s="15">
        <v>68</v>
      </c>
      <c r="B69" s="21">
        <v>117491</v>
      </c>
      <c r="C69" s="22" t="s">
        <v>19</v>
      </c>
      <c r="D69" s="22" t="s">
        <v>20</v>
      </c>
      <c r="E69" s="17" t="s">
        <v>21</v>
      </c>
      <c r="F69" s="24">
        <v>8.2</v>
      </c>
      <c r="G69" s="19">
        <v>102</v>
      </c>
      <c r="H69" s="19">
        <v>9677.61</v>
      </c>
      <c r="I69" s="32">
        <f t="shared" si="4"/>
        <v>1847.455749</v>
      </c>
      <c r="J69" s="19" t="s">
        <v>56</v>
      </c>
      <c r="K69" s="33">
        <v>75.875</v>
      </c>
      <c r="L69" s="34">
        <v>7542.1925</v>
      </c>
      <c r="M69" s="34">
        <f t="shared" si="5"/>
        <v>1636.6557725</v>
      </c>
      <c r="N69" s="35" t="s">
        <v>24</v>
      </c>
      <c r="O69" s="36">
        <f t="shared" si="6"/>
        <v>0.344316309719934</v>
      </c>
      <c r="P69" s="36">
        <f t="shared" si="7"/>
        <v>0.283129540912672</v>
      </c>
      <c r="Q69" s="38">
        <f>(J:J-N:N)</f>
        <v>-0.0261</v>
      </c>
      <c r="R69" s="42">
        <f>(I69-M69)*0.1</f>
        <v>21.07999765</v>
      </c>
    </row>
    <row r="70" s="1" customFormat="1" ht="18" customHeight="1" spans="1:18">
      <c r="A70" s="15">
        <v>69</v>
      </c>
      <c r="B70" s="21">
        <v>117637</v>
      </c>
      <c r="C70" s="22" t="s">
        <v>108</v>
      </c>
      <c r="D70" s="22" t="s">
        <v>76</v>
      </c>
      <c r="E70" s="17" t="s">
        <v>31</v>
      </c>
      <c r="F70" s="23">
        <v>8.13</v>
      </c>
      <c r="G70" s="19">
        <v>47</v>
      </c>
      <c r="H70" s="19">
        <v>2478.87</v>
      </c>
      <c r="I70" s="32">
        <f t="shared" si="4"/>
        <v>715.649769</v>
      </c>
      <c r="J70" s="19" t="s">
        <v>115</v>
      </c>
      <c r="K70" s="33">
        <v>31.3125</v>
      </c>
      <c r="L70" s="34">
        <v>1941.65875</v>
      </c>
      <c r="M70" s="34">
        <f t="shared" si="5"/>
        <v>537.06281025</v>
      </c>
      <c r="N70" s="35" t="s">
        <v>110</v>
      </c>
      <c r="O70" s="38">
        <f t="shared" si="6"/>
        <v>0.500998003992016</v>
      </c>
      <c r="P70" s="38">
        <f t="shared" si="7"/>
        <v>0.276676449968358</v>
      </c>
      <c r="Q70" s="38">
        <f>(J:J-N:N)</f>
        <v>0.0121</v>
      </c>
      <c r="R70" s="42"/>
    </row>
    <row r="71" s="1" customFormat="1" ht="18" customHeight="1" spans="1:18">
      <c r="A71" s="15">
        <v>70</v>
      </c>
      <c r="B71" s="21">
        <v>117637</v>
      </c>
      <c r="C71" s="22" t="s">
        <v>108</v>
      </c>
      <c r="D71" s="22" t="s">
        <v>76</v>
      </c>
      <c r="E71" s="17" t="s">
        <v>31</v>
      </c>
      <c r="F71" s="23">
        <v>8.27</v>
      </c>
      <c r="G71" s="19">
        <v>62</v>
      </c>
      <c r="H71" s="19">
        <v>2471.42</v>
      </c>
      <c r="I71" s="32">
        <f t="shared" si="4"/>
        <v>684.58334</v>
      </c>
      <c r="J71" s="19" t="s">
        <v>116</v>
      </c>
      <c r="K71" s="33">
        <v>31.3125</v>
      </c>
      <c r="L71" s="34">
        <v>1941.65875</v>
      </c>
      <c r="M71" s="34">
        <f t="shared" si="5"/>
        <v>537.06281025</v>
      </c>
      <c r="N71" s="35" t="s">
        <v>110</v>
      </c>
      <c r="O71" s="38">
        <f t="shared" si="6"/>
        <v>0.980039920159681</v>
      </c>
      <c r="P71" s="38">
        <f t="shared" si="7"/>
        <v>0.272839524452997</v>
      </c>
      <c r="Q71" s="38">
        <f>(J:J-N:N)</f>
        <v>0.000399999999999956</v>
      </c>
      <c r="R71" s="42"/>
    </row>
    <row r="72" s="1" customFormat="1" ht="18" customHeight="1" spans="1:18">
      <c r="A72" s="15">
        <v>71</v>
      </c>
      <c r="B72" s="15">
        <v>747</v>
      </c>
      <c r="C72" s="16" t="s">
        <v>193</v>
      </c>
      <c r="D72" s="16" t="s">
        <v>181</v>
      </c>
      <c r="E72" s="17" t="s">
        <v>26</v>
      </c>
      <c r="F72" s="23">
        <v>8.4</v>
      </c>
      <c r="G72" s="19">
        <v>63</v>
      </c>
      <c r="H72" s="19">
        <v>6079.72</v>
      </c>
      <c r="I72" s="32">
        <f t="shared" si="4"/>
        <v>1108.940928</v>
      </c>
      <c r="J72" s="19" t="s">
        <v>194</v>
      </c>
      <c r="K72" s="33">
        <v>53.5</v>
      </c>
      <c r="L72" s="34">
        <v>4800.27</v>
      </c>
      <c r="M72" s="34">
        <f t="shared" si="5"/>
        <v>1011.416889</v>
      </c>
      <c r="N72" s="35" t="s">
        <v>195</v>
      </c>
      <c r="O72" s="38">
        <f t="shared" si="6"/>
        <v>0.177570093457944</v>
      </c>
      <c r="P72" s="38">
        <f t="shared" si="7"/>
        <v>0.266537090621986</v>
      </c>
      <c r="Q72" s="38">
        <f>(J:J-N:N)</f>
        <v>-0.0283</v>
      </c>
      <c r="R72" s="15"/>
    </row>
    <row r="73" s="1" customFormat="1" ht="18" customHeight="1" spans="1:18">
      <c r="A73" s="15">
        <v>72</v>
      </c>
      <c r="B73" s="21">
        <v>102564</v>
      </c>
      <c r="C73" s="22" t="s">
        <v>145</v>
      </c>
      <c r="D73" s="22" t="s">
        <v>76</v>
      </c>
      <c r="E73" s="17" t="s">
        <v>31</v>
      </c>
      <c r="F73" s="24">
        <v>8.3</v>
      </c>
      <c r="G73" s="19">
        <v>69</v>
      </c>
      <c r="H73" s="19">
        <v>4487.93</v>
      </c>
      <c r="I73" s="32">
        <f t="shared" si="4"/>
        <v>358.136814</v>
      </c>
      <c r="J73" s="19" t="s">
        <v>150</v>
      </c>
      <c r="K73" s="33">
        <v>54.9375</v>
      </c>
      <c r="L73" s="34">
        <v>3544.585</v>
      </c>
      <c r="M73" s="34">
        <f t="shared" si="5"/>
        <v>1161.914963</v>
      </c>
      <c r="N73" s="35" t="s">
        <v>38</v>
      </c>
      <c r="O73" s="38">
        <f t="shared" si="6"/>
        <v>0.255972696245734</v>
      </c>
      <c r="P73" s="38">
        <f t="shared" si="7"/>
        <v>0.266136938456829</v>
      </c>
      <c r="Q73" s="38">
        <f>(J:J-N:N)</f>
        <v>-0.248</v>
      </c>
      <c r="R73" s="42"/>
    </row>
    <row r="74" s="1" customFormat="1" ht="18" customHeight="1" spans="1:18">
      <c r="A74" s="15">
        <v>73</v>
      </c>
      <c r="B74" s="15">
        <v>118758</v>
      </c>
      <c r="C74" s="16" t="s">
        <v>239</v>
      </c>
      <c r="D74" s="16" t="s">
        <v>227</v>
      </c>
      <c r="E74" s="17" t="s">
        <v>31</v>
      </c>
      <c r="F74" s="15">
        <v>8.11</v>
      </c>
      <c r="G74" s="19">
        <v>44</v>
      </c>
      <c r="H74" s="19">
        <v>1412.37</v>
      </c>
      <c r="I74" s="32">
        <f t="shared" si="4"/>
        <v>397.440918</v>
      </c>
      <c r="J74" s="19" t="s">
        <v>173</v>
      </c>
      <c r="K74" s="33">
        <v>28</v>
      </c>
      <c r="L74" s="34">
        <v>1118.826875</v>
      </c>
      <c r="M74" s="34">
        <f t="shared" si="5"/>
        <v>345.3818563125</v>
      </c>
      <c r="N74" s="35" t="s">
        <v>242</v>
      </c>
      <c r="O74" s="38">
        <f t="shared" si="6"/>
        <v>0.571428571428571</v>
      </c>
      <c r="P74" s="38">
        <f t="shared" si="7"/>
        <v>0.262366887638447</v>
      </c>
      <c r="Q74" s="38">
        <f>(J:J-N:N)</f>
        <v>-0.0273</v>
      </c>
      <c r="R74" s="42"/>
    </row>
    <row r="75" s="1" customFormat="1" ht="18" customHeight="1" spans="1:18">
      <c r="A75" s="15">
        <v>74</v>
      </c>
      <c r="B75" s="21">
        <v>117923</v>
      </c>
      <c r="C75" s="22" t="s">
        <v>117</v>
      </c>
      <c r="D75" s="22" t="s">
        <v>76</v>
      </c>
      <c r="E75" s="17" t="s">
        <v>31</v>
      </c>
      <c r="F75" s="25">
        <v>8.2</v>
      </c>
      <c r="G75" s="19">
        <v>40</v>
      </c>
      <c r="H75" s="19">
        <v>2001.15</v>
      </c>
      <c r="I75" s="32">
        <f t="shared" si="4"/>
        <v>827.475525</v>
      </c>
      <c r="J75" s="19" t="s">
        <v>126</v>
      </c>
      <c r="K75" s="33">
        <v>36.25</v>
      </c>
      <c r="L75" s="34">
        <v>1585.24</v>
      </c>
      <c r="M75" s="34">
        <f t="shared" si="5"/>
        <v>508.703516</v>
      </c>
      <c r="N75" s="35" t="s">
        <v>120</v>
      </c>
      <c r="O75" s="38">
        <f t="shared" si="6"/>
        <v>0.103448275862069</v>
      </c>
      <c r="P75" s="38">
        <f t="shared" si="7"/>
        <v>0.262364058439101</v>
      </c>
      <c r="Q75" s="38">
        <f>(J:J-N:N)</f>
        <v>0.0926</v>
      </c>
      <c r="R75" s="42"/>
    </row>
    <row r="76" s="1" customFormat="1" ht="18" customHeight="1" spans="1:18">
      <c r="A76" s="15">
        <v>75</v>
      </c>
      <c r="B76" s="21">
        <v>102564</v>
      </c>
      <c r="C76" s="22" t="s">
        <v>145</v>
      </c>
      <c r="D76" s="22" t="s">
        <v>76</v>
      </c>
      <c r="E76" s="17" t="s">
        <v>31</v>
      </c>
      <c r="F76" s="18">
        <v>8.23</v>
      </c>
      <c r="G76" s="19">
        <v>74</v>
      </c>
      <c r="H76" s="19">
        <v>4464.05</v>
      </c>
      <c r="I76" s="32">
        <f t="shared" si="4"/>
        <v>1161.54581</v>
      </c>
      <c r="J76" s="19" t="s">
        <v>149</v>
      </c>
      <c r="K76" s="33">
        <v>54.9375</v>
      </c>
      <c r="L76" s="34">
        <v>3544.585</v>
      </c>
      <c r="M76" s="34">
        <f t="shared" si="5"/>
        <v>1161.914963</v>
      </c>
      <c r="N76" s="35" t="s">
        <v>38</v>
      </c>
      <c r="O76" s="38">
        <f t="shared" si="6"/>
        <v>0.346985210466439</v>
      </c>
      <c r="P76" s="38">
        <f t="shared" si="7"/>
        <v>0.259399901539955</v>
      </c>
      <c r="Q76" s="38">
        <f>(J:J-N:N)</f>
        <v>-0.0676</v>
      </c>
      <c r="R76" s="42"/>
    </row>
    <row r="77" s="1" customFormat="1" ht="18" customHeight="1" spans="1:18">
      <c r="A77" s="15">
        <v>76</v>
      </c>
      <c r="B77" s="21">
        <v>114286</v>
      </c>
      <c r="C77" s="22" t="s">
        <v>34</v>
      </c>
      <c r="D77" s="22" t="s">
        <v>20</v>
      </c>
      <c r="E77" s="17" t="s">
        <v>31</v>
      </c>
      <c r="F77" s="23">
        <v>8.13</v>
      </c>
      <c r="G77" s="19">
        <v>89</v>
      </c>
      <c r="H77" s="19">
        <v>5326.98</v>
      </c>
      <c r="I77" s="32">
        <f t="shared" si="4"/>
        <v>931.156104</v>
      </c>
      <c r="J77" s="19" t="s">
        <v>42</v>
      </c>
      <c r="K77" s="33">
        <v>69.875</v>
      </c>
      <c r="L77" s="34">
        <v>4231.000625</v>
      </c>
      <c r="M77" s="34">
        <f t="shared" si="5"/>
        <v>1093.7136615625</v>
      </c>
      <c r="N77" s="35" t="s">
        <v>36</v>
      </c>
      <c r="O77" s="38">
        <f t="shared" si="6"/>
        <v>0.273703041144902</v>
      </c>
      <c r="P77" s="38">
        <f t="shared" si="7"/>
        <v>0.259035502978684</v>
      </c>
      <c r="Q77" s="38">
        <f>(J:J-N:N)</f>
        <v>-0.0837</v>
      </c>
      <c r="R77" s="42"/>
    </row>
    <row r="78" s="1" customFormat="1" ht="18" customHeight="1" spans="1:18">
      <c r="A78" s="15">
        <v>77</v>
      </c>
      <c r="B78" s="21">
        <v>587</v>
      </c>
      <c r="C78" s="22" t="s">
        <v>151</v>
      </c>
      <c r="D78" s="22" t="s">
        <v>136</v>
      </c>
      <c r="E78" s="17" t="s">
        <v>31</v>
      </c>
      <c r="F78" s="18">
        <v>8.9</v>
      </c>
      <c r="G78" s="19">
        <v>91</v>
      </c>
      <c r="H78" s="19">
        <v>5199.85</v>
      </c>
      <c r="I78" s="32">
        <f t="shared" si="4"/>
        <v>-118.036595</v>
      </c>
      <c r="J78" s="19" t="s">
        <v>185</v>
      </c>
      <c r="K78" s="33">
        <v>64.4375</v>
      </c>
      <c r="L78" s="34">
        <v>4132.24</v>
      </c>
      <c r="M78" s="34">
        <f t="shared" si="5"/>
        <v>1279.754728</v>
      </c>
      <c r="N78" s="35" t="s">
        <v>154</v>
      </c>
      <c r="O78" s="38">
        <f t="shared" si="6"/>
        <v>0.412221144519884</v>
      </c>
      <c r="P78" s="38">
        <f t="shared" si="7"/>
        <v>0.258361082608948</v>
      </c>
      <c r="Q78" s="38">
        <f>(J:J-N:N)</f>
        <v>-0.3324</v>
      </c>
      <c r="R78" s="42"/>
    </row>
    <row r="79" s="1" customFormat="1" ht="18" customHeight="1" spans="1:18">
      <c r="A79" s="15">
        <v>78</v>
      </c>
      <c r="B79" s="15">
        <v>119262</v>
      </c>
      <c r="C79" s="16" t="s">
        <v>331</v>
      </c>
      <c r="D79" s="16" t="s">
        <v>312</v>
      </c>
      <c r="E79" s="17" t="s">
        <v>31</v>
      </c>
      <c r="F79" s="15">
        <v>8.1</v>
      </c>
      <c r="G79" s="19">
        <v>50</v>
      </c>
      <c r="H79" s="19">
        <v>1340.21</v>
      </c>
      <c r="I79" s="32">
        <f t="shared" si="4"/>
        <v>421.362024</v>
      </c>
      <c r="J79" s="19" t="s">
        <v>337</v>
      </c>
      <c r="K79" s="33">
        <v>32.125</v>
      </c>
      <c r="L79" s="34">
        <v>1069.855625</v>
      </c>
      <c r="M79" s="34">
        <f t="shared" si="5"/>
        <v>378.1939634375</v>
      </c>
      <c r="N79" s="35" t="s">
        <v>304</v>
      </c>
      <c r="O79" s="38">
        <f t="shared" si="6"/>
        <v>0.556420233463035</v>
      </c>
      <c r="P79" s="38">
        <f t="shared" si="7"/>
        <v>0.252701737208701</v>
      </c>
      <c r="Q79" s="38">
        <f>(J:J-N:N)</f>
        <v>-0.0391</v>
      </c>
      <c r="R79" s="42"/>
    </row>
    <row r="80" s="1" customFormat="1" ht="18" customHeight="1" spans="1:18">
      <c r="A80" s="15">
        <v>79</v>
      </c>
      <c r="B80" s="15">
        <v>724</v>
      </c>
      <c r="C80" s="16" t="s">
        <v>180</v>
      </c>
      <c r="D80" s="16" t="s">
        <v>181</v>
      </c>
      <c r="E80" s="17" t="s">
        <v>26</v>
      </c>
      <c r="F80" s="23">
        <v>8.14</v>
      </c>
      <c r="G80" s="19">
        <v>128</v>
      </c>
      <c r="H80" s="19">
        <v>8153.24</v>
      </c>
      <c r="I80" s="32">
        <f t="shared" si="4"/>
        <v>2484.292228</v>
      </c>
      <c r="J80" s="19" t="s">
        <v>223</v>
      </c>
      <c r="K80" s="33">
        <v>94.1875</v>
      </c>
      <c r="L80" s="34">
        <v>6521.52875</v>
      </c>
      <c r="M80" s="34">
        <f t="shared" si="5"/>
        <v>2205.58102325</v>
      </c>
      <c r="N80" s="35" t="s">
        <v>184</v>
      </c>
      <c r="O80" s="38">
        <f t="shared" si="6"/>
        <v>0.358991373589914</v>
      </c>
      <c r="P80" s="38">
        <f t="shared" si="7"/>
        <v>0.250203796157458</v>
      </c>
      <c r="Q80" s="38">
        <f>(J:J-N:N)</f>
        <v>-0.0335</v>
      </c>
      <c r="R80" s="15"/>
    </row>
    <row r="81" s="1" customFormat="1" ht="18" customHeight="1" spans="1:18">
      <c r="A81" s="15">
        <v>80</v>
      </c>
      <c r="B81" s="21">
        <v>117491</v>
      </c>
      <c r="C81" s="22" t="s">
        <v>19</v>
      </c>
      <c r="D81" s="22" t="s">
        <v>20</v>
      </c>
      <c r="E81" s="17" t="s">
        <v>21</v>
      </c>
      <c r="F81" s="18">
        <v>8.26</v>
      </c>
      <c r="G81" s="19">
        <v>104</v>
      </c>
      <c r="H81" s="19">
        <v>9408.76</v>
      </c>
      <c r="I81" s="32">
        <f t="shared" si="4"/>
        <v>1986.189236</v>
      </c>
      <c r="J81" s="19" t="s">
        <v>57</v>
      </c>
      <c r="K81" s="33">
        <v>75.875</v>
      </c>
      <c r="L81" s="34">
        <v>7542.1925</v>
      </c>
      <c r="M81" s="34">
        <f t="shared" si="5"/>
        <v>1636.6557725</v>
      </c>
      <c r="N81" s="35" t="s">
        <v>24</v>
      </c>
      <c r="O81" s="36">
        <f t="shared" si="6"/>
        <v>0.370675453047776</v>
      </c>
      <c r="P81" s="36">
        <f t="shared" si="7"/>
        <v>0.247483407510482</v>
      </c>
      <c r="Q81" s="38">
        <f>(J:J-N:N)</f>
        <v>-0.00590000000000002</v>
      </c>
      <c r="R81" s="42">
        <f>(I81-M81)*0.1</f>
        <v>34.95334635</v>
      </c>
    </row>
    <row r="82" s="1" customFormat="1" ht="18" customHeight="1" spans="1:18">
      <c r="A82" s="15">
        <v>81</v>
      </c>
      <c r="B82" s="15">
        <v>119263</v>
      </c>
      <c r="C82" s="16" t="s">
        <v>320</v>
      </c>
      <c r="D82" s="16" t="s">
        <v>312</v>
      </c>
      <c r="E82" s="17" t="s">
        <v>31</v>
      </c>
      <c r="F82" s="15">
        <v>8.27</v>
      </c>
      <c r="G82" s="19">
        <v>48</v>
      </c>
      <c r="H82" s="19">
        <v>1742.47</v>
      </c>
      <c r="I82" s="32">
        <f t="shared" si="4"/>
        <v>407.912227</v>
      </c>
      <c r="J82" s="19" t="s">
        <v>362</v>
      </c>
      <c r="K82" s="33">
        <v>42.1875</v>
      </c>
      <c r="L82" s="34">
        <v>1404.671875</v>
      </c>
      <c r="M82" s="34">
        <f t="shared" si="5"/>
        <v>389.5155109375</v>
      </c>
      <c r="N82" s="35" t="s">
        <v>323</v>
      </c>
      <c r="O82" s="38">
        <f t="shared" si="6"/>
        <v>0.137777777777778</v>
      </c>
      <c r="P82" s="38">
        <f t="shared" si="7"/>
        <v>0.24048187410316</v>
      </c>
      <c r="Q82" s="38">
        <f>(J:J-N:N)</f>
        <v>-0.0432</v>
      </c>
      <c r="R82" s="42"/>
    </row>
    <row r="83" s="1" customFormat="1" ht="18" customHeight="1" spans="1:18">
      <c r="A83" s="15">
        <v>82</v>
      </c>
      <c r="B83" s="15">
        <v>119262</v>
      </c>
      <c r="C83" s="16" t="s">
        <v>331</v>
      </c>
      <c r="D83" s="16" t="s">
        <v>312</v>
      </c>
      <c r="E83" s="17" t="s">
        <v>31</v>
      </c>
      <c r="F83" s="15">
        <v>8.13</v>
      </c>
      <c r="G83" s="19">
        <v>42</v>
      </c>
      <c r="H83" s="19">
        <v>1320.35</v>
      </c>
      <c r="I83" s="32">
        <f t="shared" si="4"/>
        <v>431.22631</v>
      </c>
      <c r="J83" s="19" t="s">
        <v>338</v>
      </c>
      <c r="K83" s="33">
        <v>32.125</v>
      </c>
      <c r="L83" s="34">
        <v>1069.855625</v>
      </c>
      <c r="M83" s="34">
        <f t="shared" si="5"/>
        <v>378.1939634375</v>
      </c>
      <c r="N83" s="35" t="s">
        <v>304</v>
      </c>
      <c r="O83" s="38">
        <f t="shared" si="6"/>
        <v>0.307392996108949</v>
      </c>
      <c r="P83" s="38">
        <f t="shared" si="7"/>
        <v>0.234138484807237</v>
      </c>
      <c r="Q83" s="38">
        <f>(J:J-N:N)</f>
        <v>-0.0269000000000001</v>
      </c>
      <c r="R83" s="42"/>
    </row>
    <row r="84" s="1" customFormat="1" ht="18" customHeight="1" spans="1:18">
      <c r="A84" s="15">
        <v>83</v>
      </c>
      <c r="B84" s="15">
        <v>115971</v>
      </c>
      <c r="C84" s="16" t="s">
        <v>219</v>
      </c>
      <c r="D84" s="16" t="s">
        <v>181</v>
      </c>
      <c r="E84" s="17" t="s">
        <v>31</v>
      </c>
      <c r="F84" s="23">
        <v>8.26</v>
      </c>
      <c r="G84" s="19">
        <v>66</v>
      </c>
      <c r="H84" s="19">
        <v>3598.57</v>
      </c>
      <c r="I84" s="32">
        <f t="shared" si="4"/>
        <v>1273.174066</v>
      </c>
      <c r="J84" s="19" t="s">
        <v>278</v>
      </c>
      <c r="K84" s="33">
        <v>54.8125</v>
      </c>
      <c r="L84" s="34">
        <v>2921.599375</v>
      </c>
      <c r="M84" s="34">
        <f t="shared" si="5"/>
        <v>896.0545283125</v>
      </c>
      <c r="N84" s="35" t="s">
        <v>222</v>
      </c>
      <c r="O84" s="38">
        <f t="shared" si="6"/>
        <v>0.204104903078677</v>
      </c>
      <c r="P84" s="38">
        <f t="shared" si="7"/>
        <v>0.231712339067707</v>
      </c>
      <c r="Q84" s="38">
        <f>(J:J-N:N)</f>
        <v>0.0471</v>
      </c>
      <c r="R84" s="42"/>
    </row>
    <row r="85" s="1" customFormat="1" ht="18" customHeight="1" spans="1:18">
      <c r="A85" s="15">
        <v>84</v>
      </c>
      <c r="B85" s="15">
        <v>118074</v>
      </c>
      <c r="C85" s="16" t="s">
        <v>226</v>
      </c>
      <c r="D85" s="16" t="s">
        <v>227</v>
      </c>
      <c r="E85" s="17" t="s">
        <v>31</v>
      </c>
      <c r="F85" s="23">
        <v>8.21</v>
      </c>
      <c r="G85" s="19">
        <v>60</v>
      </c>
      <c r="H85" s="19">
        <v>3369.01</v>
      </c>
      <c r="I85" s="32">
        <f t="shared" si="4"/>
        <v>996.216257</v>
      </c>
      <c r="J85" s="19" t="s">
        <v>248</v>
      </c>
      <c r="K85" s="33">
        <v>61.875</v>
      </c>
      <c r="L85" s="34">
        <v>2737.084375</v>
      </c>
      <c r="M85" s="34">
        <f t="shared" si="5"/>
        <v>873.9510409375</v>
      </c>
      <c r="N85" s="35" t="s">
        <v>230</v>
      </c>
      <c r="O85" s="38">
        <f t="shared" si="6"/>
        <v>-0.0303030303030303</v>
      </c>
      <c r="P85" s="38">
        <f t="shared" si="7"/>
        <v>0.230875463968845</v>
      </c>
      <c r="Q85" s="38">
        <f>(J:J-N:N)</f>
        <v>-0.0236</v>
      </c>
      <c r="R85" s="42"/>
    </row>
    <row r="86" s="1" customFormat="1" ht="18" customHeight="1" spans="1:18">
      <c r="A86" s="15">
        <v>85</v>
      </c>
      <c r="B86" s="21">
        <v>116773</v>
      </c>
      <c r="C86" s="22" t="s">
        <v>58</v>
      </c>
      <c r="D86" s="22" t="s">
        <v>20</v>
      </c>
      <c r="E86" s="17" t="s">
        <v>31</v>
      </c>
      <c r="F86" s="18">
        <v>8.23</v>
      </c>
      <c r="G86" s="19">
        <v>79</v>
      </c>
      <c r="H86" s="19">
        <v>3257.72</v>
      </c>
      <c r="I86" s="32">
        <f t="shared" si="4"/>
        <v>690.63664</v>
      </c>
      <c r="J86" s="19" t="s">
        <v>63</v>
      </c>
      <c r="K86" s="33">
        <v>74.25</v>
      </c>
      <c r="L86" s="34">
        <v>2652.425</v>
      </c>
      <c r="M86" s="34">
        <f t="shared" si="5"/>
        <v>844.7973625</v>
      </c>
      <c r="N86" s="35" t="s">
        <v>60</v>
      </c>
      <c r="O86" s="38">
        <f t="shared" si="6"/>
        <v>0.063973063973064</v>
      </c>
      <c r="P86" s="39">
        <f t="shared" si="7"/>
        <v>0.228204379011659</v>
      </c>
      <c r="Q86" s="38">
        <f>(J:J-N:N)</f>
        <v>-0.1065</v>
      </c>
      <c r="R86" s="42"/>
    </row>
    <row r="87" s="1" customFormat="1" ht="18" customHeight="1" spans="1:18">
      <c r="A87" s="15">
        <v>86</v>
      </c>
      <c r="B87" s="21">
        <v>341</v>
      </c>
      <c r="C87" s="22" t="s">
        <v>75</v>
      </c>
      <c r="D87" s="22" t="s">
        <v>76</v>
      </c>
      <c r="E87" s="17" t="s">
        <v>21</v>
      </c>
      <c r="F87" s="23">
        <v>8.12</v>
      </c>
      <c r="G87" s="19">
        <v>175</v>
      </c>
      <c r="H87" s="19">
        <v>13429.55</v>
      </c>
      <c r="I87" s="32">
        <f t="shared" si="4"/>
        <v>4584.84837</v>
      </c>
      <c r="J87" s="19" t="s">
        <v>159</v>
      </c>
      <c r="K87" s="33">
        <v>127.4375</v>
      </c>
      <c r="L87" s="34">
        <v>10935.903125</v>
      </c>
      <c r="M87" s="34">
        <f t="shared" si="5"/>
        <v>3547.60697375</v>
      </c>
      <c r="N87" s="35" t="s">
        <v>78</v>
      </c>
      <c r="O87" s="36">
        <f t="shared" si="6"/>
        <v>0.373222167729279</v>
      </c>
      <c r="P87" s="36">
        <f t="shared" si="7"/>
        <v>0.228023862912557</v>
      </c>
      <c r="Q87" s="38">
        <f>(J:J-N:N)</f>
        <v>0.017</v>
      </c>
      <c r="R87" s="42">
        <f>(I87-M87)*0.1</f>
        <v>103.724139625</v>
      </c>
    </row>
    <row r="88" s="1" customFormat="1" ht="18" customHeight="1" spans="1:18">
      <c r="A88" s="15">
        <v>87</v>
      </c>
      <c r="B88" s="21">
        <v>745</v>
      </c>
      <c r="C88" s="22" t="s">
        <v>30</v>
      </c>
      <c r="D88" s="22" t="s">
        <v>20</v>
      </c>
      <c r="E88" s="17" t="s">
        <v>31</v>
      </c>
      <c r="F88" s="23">
        <v>8.29</v>
      </c>
      <c r="G88" s="19">
        <v>97</v>
      </c>
      <c r="H88" s="19">
        <v>4766.05</v>
      </c>
      <c r="I88" s="32">
        <f t="shared" si="4"/>
        <v>1241.07942</v>
      </c>
      <c r="J88" s="19" t="s">
        <v>134</v>
      </c>
      <c r="K88" s="33">
        <v>76.9375</v>
      </c>
      <c r="L88" s="34">
        <v>3894.99</v>
      </c>
      <c r="M88" s="34">
        <f t="shared" si="5"/>
        <v>1077.743733</v>
      </c>
      <c r="N88" s="35" t="s">
        <v>33</v>
      </c>
      <c r="O88" s="38">
        <f t="shared" si="6"/>
        <v>0.260763606823721</v>
      </c>
      <c r="P88" s="38">
        <f t="shared" si="7"/>
        <v>0.223636004200268</v>
      </c>
      <c r="Q88" s="38">
        <f>(J:J-N:N)</f>
        <v>-0.0163</v>
      </c>
      <c r="R88" s="42"/>
    </row>
    <row r="89" s="1" customFormat="1" ht="18" customHeight="1" spans="1:18">
      <c r="A89" s="15">
        <v>88</v>
      </c>
      <c r="B89" s="15">
        <v>740</v>
      </c>
      <c r="C89" s="16" t="s">
        <v>305</v>
      </c>
      <c r="D89" s="16" t="s">
        <v>227</v>
      </c>
      <c r="E89" s="17" t="s">
        <v>31</v>
      </c>
      <c r="F89" s="23">
        <v>8.7</v>
      </c>
      <c r="G89" s="19">
        <v>73</v>
      </c>
      <c r="H89" s="19">
        <v>4214.43</v>
      </c>
      <c r="I89" s="32">
        <f t="shared" si="4"/>
        <v>1711.901466</v>
      </c>
      <c r="J89" s="19" t="s">
        <v>307</v>
      </c>
      <c r="K89" s="33">
        <v>60.375</v>
      </c>
      <c r="L89" s="34">
        <v>3508.559375</v>
      </c>
      <c r="M89" s="34">
        <f t="shared" si="5"/>
        <v>1258.5202478125</v>
      </c>
      <c r="N89" s="35" t="s">
        <v>308</v>
      </c>
      <c r="O89" s="38">
        <f t="shared" si="6"/>
        <v>0.209109730848861</v>
      </c>
      <c r="P89" s="38">
        <f t="shared" si="7"/>
        <v>0.201185315554194</v>
      </c>
      <c r="Q89" s="38">
        <f>(J:J-N:N)</f>
        <v>0.0475</v>
      </c>
      <c r="R89" s="42"/>
    </row>
    <row r="90" s="1" customFormat="1" ht="18" customHeight="1" spans="1:18">
      <c r="A90" s="15">
        <v>89</v>
      </c>
      <c r="B90" s="15">
        <v>712</v>
      </c>
      <c r="C90" s="16" t="s">
        <v>295</v>
      </c>
      <c r="D90" s="16" t="s">
        <v>227</v>
      </c>
      <c r="E90" s="17" t="s">
        <v>21</v>
      </c>
      <c r="F90" s="23">
        <v>8.21</v>
      </c>
      <c r="G90" s="19">
        <v>140</v>
      </c>
      <c r="H90" s="19">
        <v>11050.33</v>
      </c>
      <c r="I90" s="32">
        <f t="shared" si="4"/>
        <v>2867.560635</v>
      </c>
      <c r="J90" s="19" t="s">
        <v>300</v>
      </c>
      <c r="K90" s="33">
        <v>155.9375</v>
      </c>
      <c r="L90" s="34">
        <v>9383.570625</v>
      </c>
      <c r="M90" s="34">
        <f t="shared" si="5"/>
        <v>3528.222555</v>
      </c>
      <c r="N90" s="35" t="s">
        <v>298</v>
      </c>
      <c r="O90" s="38">
        <f t="shared" si="6"/>
        <v>-0.102204408817635</v>
      </c>
      <c r="P90" s="38">
        <f t="shared" si="7"/>
        <v>0.177625281634197</v>
      </c>
      <c r="Q90" s="38">
        <f>(J:J-N:N)</f>
        <v>-0.1165</v>
      </c>
      <c r="R90" s="42"/>
    </row>
    <row r="91" s="1" customFormat="1" ht="18" customHeight="1" spans="1:18">
      <c r="A91" s="15">
        <v>90</v>
      </c>
      <c r="B91" s="21">
        <v>102564</v>
      </c>
      <c r="C91" s="22" t="s">
        <v>145</v>
      </c>
      <c r="D91" s="22" t="s">
        <v>76</v>
      </c>
      <c r="E91" s="17" t="s">
        <v>31</v>
      </c>
      <c r="F91" s="18">
        <v>8.16</v>
      </c>
      <c r="G91" s="19">
        <v>61</v>
      </c>
      <c r="H91" s="19">
        <v>4173.15</v>
      </c>
      <c r="I91" s="32">
        <f t="shared" si="4"/>
        <v>1329.982905</v>
      </c>
      <c r="J91" s="19" t="s">
        <v>148</v>
      </c>
      <c r="K91" s="33">
        <v>54.9375</v>
      </c>
      <c r="L91" s="34">
        <v>3544.585</v>
      </c>
      <c r="M91" s="34">
        <f t="shared" si="5"/>
        <v>1161.914963</v>
      </c>
      <c r="N91" s="35" t="s">
        <v>38</v>
      </c>
      <c r="O91" s="38">
        <f t="shared" si="6"/>
        <v>0.110352673492605</v>
      </c>
      <c r="P91" s="38">
        <f t="shared" si="7"/>
        <v>0.177331055680707</v>
      </c>
      <c r="Q91" s="38">
        <f>(J:J-N:N)</f>
        <v>-0.00910000000000005</v>
      </c>
      <c r="R91" s="42"/>
    </row>
    <row r="92" s="1" customFormat="1" ht="18" customHeight="1" spans="1:18">
      <c r="A92" s="15">
        <v>91</v>
      </c>
      <c r="B92" s="21">
        <v>52</v>
      </c>
      <c r="C92" s="22" t="s">
        <v>170</v>
      </c>
      <c r="D92" s="22" t="s">
        <v>136</v>
      </c>
      <c r="E92" s="17" t="s">
        <v>31</v>
      </c>
      <c r="F92" s="23">
        <v>8.11</v>
      </c>
      <c r="G92" s="19">
        <v>73</v>
      </c>
      <c r="H92" s="19">
        <v>3352.93</v>
      </c>
      <c r="I92" s="32">
        <f t="shared" si="4"/>
        <v>955.249757</v>
      </c>
      <c r="J92" s="19" t="s">
        <v>190</v>
      </c>
      <c r="K92" s="33">
        <v>48.5</v>
      </c>
      <c r="L92" s="34">
        <v>2849.21875</v>
      </c>
      <c r="M92" s="34">
        <f t="shared" si="5"/>
        <v>801.77015625</v>
      </c>
      <c r="N92" s="35" t="s">
        <v>173</v>
      </c>
      <c r="O92" s="38">
        <f t="shared" si="6"/>
        <v>0.505154639175258</v>
      </c>
      <c r="P92" s="38">
        <f t="shared" si="7"/>
        <v>0.176789251439539</v>
      </c>
      <c r="Q92" s="38">
        <f>(J:J-N:N)</f>
        <v>0.0035</v>
      </c>
      <c r="R92" s="42"/>
    </row>
    <row r="93" s="1" customFormat="1" ht="18" customHeight="1" spans="1:18">
      <c r="A93" s="15">
        <v>92</v>
      </c>
      <c r="B93" s="21">
        <v>118151</v>
      </c>
      <c r="C93" s="22" t="s">
        <v>69</v>
      </c>
      <c r="D93" s="22" t="s">
        <v>20</v>
      </c>
      <c r="E93" s="17" t="s">
        <v>31</v>
      </c>
      <c r="F93" s="18">
        <v>8.16</v>
      </c>
      <c r="G93" s="19">
        <v>79</v>
      </c>
      <c r="H93" s="19">
        <v>3047.94</v>
      </c>
      <c r="I93" s="32">
        <f t="shared" si="4"/>
        <v>525.76965</v>
      </c>
      <c r="J93" s="19" t="s">
        <v>90</v>
      </c>
      <c r="K93" s="33">
        <v>78.6875</v>
      </c>
      <c r="L93" s="34">
        <v>2603.3225</v>
      </c>
      <c r="M93" s="34">
        <f t="shared" si="5"/>
        <v>635.47102225</v>
      </c>
      <c r="N93" s="35" t="s">
        <v>71</v>
      </c>
      <c r="O93" s="38">
        <f t="shared" si="6"/>
        <v>0.0039714058776807</v>
      </c>
      <c r="P93" s="38">
        <f t="shared" si="7"/>
        <v>0.170788482794583</v>
      </c>
      <c r="Q93" s="38">
        <f>(J:J-N:N)</f>
        <v>-0.0716</v>
      </c>
      <c r="R93" s="42"/>
    </row>
    <row r="94" s="1" customFormat="1" ht="18" customHeight="1" spans="1:18">
      <c r="A94" s="15">
        <v>93</v>
      </c>
      <c r="B94" s="21">
        <v>367</v>
      </c>
      <c r="C94" s="22" t="s">
        <v>141</v>
      </c>
      <c r="D94" s="22" t="s">
        <v>136</v>
      </c>
      <c r="E94" s="17" t="s">
        <v>31</v>
      </c>
      <c r="F94" s="23">
        <v>8.25</v>
      </c>
      <c r="G94" s="19">
        <v>65</v>
      </c>
      <c r="H94" s="19">
        <v>4734.04</v>
      </c>
      <c r="I94" s="32">
        <f t="shared" si="4"/>
        <v>1697.626744</v>
      </c>
      <c r="J94" s="19" t="s">
        <v>169</v>
      </c>
      <c r="K94" s="33">
        <v>68.4375</v>
      </c>
      <c r="L94" s="34">
        <v>4056.97375</v>
      </c>
      <c r="M94" s="34">
        <f t="shared" si="5"/>
        <v>1185.042032375</v>
      </c>
      <c r="N94" s="35" t="s">
        <v>144</v>
      </c>
      <c r="O94" s="38">
        <f t="shared" si="6"/>
        <v>-0.0502283105022831</v>
      </c>
      <c r="P94" s="38">
        <f t="shared" si="7"/>
        <v>0.166889482585388</v>
      </c>
      <c r="Q94" s="38">
        <f>(J:J-N:N)</f>
        <v>0.0664999999999999</v>
      </c>
      <c r="R94" s="42"/>
    </row>
    <row r="95" s="1" customFormat="1" ht="18" customHeight="1" spans="1:18">
      <c r="A95" s="15">
        <v>94</v>
      </c>
      <c r="B95" s="15">
        <v>103199</v>
      </c>
      <c r="C95" s="16" t="s">
        <v>347</v>
      </c>
      <c r="D95" s="16" t="s">
        <v>312</v>
      </c>
      <c r="E95" s="17" t="s">
        <v>31</v>
      </c>
      <c r="F95" s="23">
        <v>8.14</v>
      </c>
      <c r="G95" s="19">
        <v>94</v>
      </c>
      <c r="H95" s="19">
        <v>4447.63</v>
      </c>
      <c r="I95" s="32">
        <f t="shared" si="4"/>
        <v>1440.142594</v>
      </c>
      <c r="J95" s="19" t="s">
        <v>351</v>
      </c>
      <c r="K95" s="33">
        <v>85.4375</v>
      </c>
      <c r="L95" s="34">
        <v>3828.594375</v>
      </c>
      <c r="M95" s="34">
        <f t="shared" si="5"/>
        <v>1276.8362240625</v>
      </c>
      <c r="N95" s="35" t="s">
        <v>350</v>
      </c>
      <c r="O95" s="38">
        <f t="shared" si="6"/>
        <v>0.100219458668617</v>
      </c>
      <c r="P95" s="38">
        <f t="shared" si="7"/>
        <v>0.161687440446078</v>
      </c>
      <c r="Q95" s="38">
        <f>(J:J-N:N)</f>
        <v>-0.00969999999999999</v>
      </c>
      <c r="R95" s="42"/>
    </row>
    <row r="96" s="1" customFormat="1" ht="18" customHeight="1" spans="1:18">
      <c r="A96" s="15">
        <v>95</v>
      </c>
      <c r="B96" s="15">
        <v>117184</v>
      </c>
      <c r="C96" s="16" t="s">
        <v>186</v>
      </c>
      <c r="D96" s="16" t="s">
        <v>181</v>
      </c>
      <c r="E96" s="17" t="s">
        <v>26</v>
      </c>
      <c r="F96" s="24">
        <v>8.1</v>
      </c>
      <c r="G96" s="19">
        <v>149</v>
      </c>
      <c r="H96" s="19">
        <v>6225.24</v>
      </c>
      <c r="I96" s="32">
        <f t="shared" si="4"/>
        <v>2514.374436</v>
      </c>
      <c r="J96" s="19" t="s">
        <v>231</v>
      </c>
      <c r="K96" s="33">
        <v>114.5</v>
      </c>
      <c r="L96" s="34">
        <v>5381.84375</v>
      </c>
      <c r="M96" s="34">
        <f t="shared" si="5"/>
        <v>2061.784340625</v>
      </c>
      <c r="N96" s="35" t="s">
        <v>189</v>
      </c>
      <c r="O96" s="38">
        <f t="shared" si="6"/>
        <v>0.301310043668122</v>
      </c>
      <c r="P96" s="38">
        <f t="shared" si="7"/>
        <v>0.156711396535806</v>
      </c>
      <c r="Q96" s="38">
        <f>(J:J-N:N)</f>
        <v>0.0208</v>
      </c>
      <c r="R96" s="15"/>
    </row>
    <row r="97" s="1" customFormat="1" ht="18" customHeight="1" spans="1:18">
      <c r="A97" s="15">
        <v>96</v>
      </c>
      <c r="B97" s="15">
        <v>116919</v>
      </c>
      <c r="C97" s="16" t="s">
        <v>210</v>
      </c>
      <c r="D97" s="16" t="s">
        <v>181</v>
      </c>
      <c r="E97" s="17" t="s">
        <v>31</v>
      </c>
      <c r="F97" s="23">
        <v>8.18</v>
      </c>
      <c r="G97" s="19">
        <v>87</v>
      </c>
      <c r="H97" s="19">
        <v>4557.17</v>
      </c>
      <c r="I97" s="32">
        <f t="shared" si="4"/>
        <v>1461.940136</v>
      </c>
      <c r="J97" s="19" t="s">
        <v>268</v>
      </c>
      <c r="K97" s="33">
        <v>84.1875</v>
      </c>
      <c r="L97" s="34">
        <v>3940.68375</v>
      </c>
      <c r="M97" s="34">
        <f t="shared" si="5"/>
        <v>1411.946987625</v>
      </c>
      <c r="N97" s="35" t="s">
        <v>212</v>
      </c>
      <c r="O97" s="38">
        <f t="shared" si="6"/>
        <v>0.0334075723830735</v>
      </c>
      <c r="P97" s="38">
        <f t="shared" si="7"/>
        <v>0.156441442427345</v>
      </c>
      <c r="Q97" s="38">
        <f>(J:J-N:N)</f>
        <v>-0.0375</v>
      </c>
      <c r="R97" s="42"/>
    </row>
    <row r="98" s="1" customFormat="1" ht="18" customHeight="1" spans="1:18">
      <c r="A98" s="15">
        <v>97</v>
      </c>
      <c r="B98" s="15">
        <v>105751</v>
      </c>
      <c r="C98" s="16" t="s">
        <v>263</v>
      </c>
      <c r="D98" s="16" t="s">
        <v>227</v>
      </c>
      <c r="E98" s="17" t="s">
        <v>26</v>
      </c>
      <c r="F98" s="15">
        <v>8.6</v>
      </c>
      <c r="G98" s="19">
        <v>119</v>
      </c>
      <c r="H98" s="19">
        <v>6385.25</v>
      </c>
      <c r="I98" s="32">
        <f t="shared" si="4"/>
        <v>1812.13395</v>
      </c>
      <c r="J98" s="19" t="s">
        <v>265</v>
      </c>
      <c r="K98" s="33">
        <v>89.25</v>
      </c>
      <c r="L98" s="34">
        <v>5580.165</v>
      </c>
      <c r="M98" s="34">
        <f t="shared" si="5"/>
        <v>1878.283539</v>
      </c>
      <c r="N98" s="35" t="s">
        <v>266</v>
      </c>
      <c r="O98" s="38">
        <f t="shared" si="6"/>
        <v>0.333333333333333</v>
      </c>
      <c r="P98" s="38">
        <f t="shared" si="7"/>
        <v>0.144276199718109</v>
      </c>
      <c r="Q98" s="38">
        <f>(J:J-N:N)</f>
        <v>-0.0528</v>
      </c>
      <c r="R98" s="15"/>
    </row>
    <row r="99" s="1" customFormat="1" ht="18" customHeight="1" spans="1:18">
      <c r="A99" s="15">
        <v>98</v>
      </c>
      <c r="B99" s="15">
        <v>119263</v>
      </c>
      <c r="C99" s="16" t="s">
        <v>320</v>
      </c>
      <c r="D99" s="16" t="s">
        <v>312</v>
      </c>
      <c r="E99" s="17" t="s">
        <v>31</v>
      </c>
      <c r="F99" s="18">
        <v>8.2</v>
      </c>
      <c r="G99" s="19">
        <v>67</v>
      </c>
      <c r="H99" s="19">
        <v>1602.97</v>
      </c>
      <c r="I99" s="32">
        <f t="shared" si="4"/>
        <v>452.197837</v>
      </c>
      <c r="J99" s="19" t="s">
        <v>322</v>
      </c>
      <c r="K99" s="33">
        <v>42.1875</v>
      </c>
      <c r="L99" s="34">
        <v>1404.671875</v>
      </c>
      <c r="M99" s="34">
        <f t="shared" si="5"/>
        <v>389.5155109375</v>
      </c>
      <c r="N99" s="35" t="s">
        <v>323</v>
      </c>
      <c r="O99" s="38">
        <f t="shared" si="6"/>
        <v>0.588148148148148</v>
      </c>
      <c r="P99" s="38">
        <f t="shared" si="7"/>
        <v>0.141170424587593</v>
      </c>
      <c r="Q99" s="38">
        <f>(J:J-N:N)</f>
        <v>0.00480000000000003</v>
      </c>
      <c r="R99" s="42"/>
    </row>
    <row r="100" s="1" customFormat="1" ht="18" customHeight="1" spans="1:18">
      <c r="A100" s="15">
        <v>99</v>
      </c>
      <c r="B100" s="15">
        <v>118951</v>
      </c>
      <c r="C100" s="16" t="s">
        <v>311</v>
      </c>
      <c r="D100" s="16" t="s">
        <v>312</v>
      </c>
      <c r="E100" s="17" t="s">
        <v>31</v>
      </c>
      <c r="F100" s="15">
        <v>8.15</v>
      </c>
      <c r="G100" s="19">
        <v>46</v>
      </c>
      <c r="H100" s="19">
        <v>2220.37</v>
      </c>
      <c r="I100" s="32">
        <f t="shared" si="4"/>
        <v>474.715106</v>
      </c>
      <c r="J100" s="19" t="s">
        <v>329</v>
      </c>
      <c r="K100" s="33">
        <v>55.75</v>
      </c>
      <c r="L100" s="34">
        <v>1947.37</v>
      </c>
      <c r="M100" s="34">
        <f t="shared" si="5"/>
        <v>597.647853</v>
      </c>
      <c r="N100" s="35" t="s">
        <v>314</v>
      </c>
      <c r="O100" s="38">
        <f t="shared" si="6"/>
        <v>-0.174887892376682</v>
      </c>
      <c r="P100" s="38">
        <f t="shared" si="7"/>
        <v>0.140189075522371</v>
      </c>
      <c r="Q100" s="38">
        <f>(J:J-N:N)</f>
        <v>-0.0931</v>
      </c>
      <c r="R100" s="42"/>
    </row>
    <row r="101" s="1" customFormat="1" ht="18" customHeight="1" spans="1:18">
      <c r="A101" s="15">
        <v>100</v>
      </c>
      <c r="B101" s="21">
        <v>746</v>
      </c>
      <c r="C101" s="22" t="s">
        <v>82</v>
      </c>
      <c r="D101" s="22" t="s">
        <v>76</v>
      </c>
      <c r="E101" s="17" t="s">
        <v>26</v>
      </c>
      <c r="F101" s="23">
        <v>8.18</v>
      </c>
      <c r="G101" s="19">
        <v>122</v>
      </c>
      <c r="H101" s="19">
        <v>7498.17</v>
      </c>
      <c r="I101" s="32">
        <f t="shared" si="4"/>
        <v>2369.42172</v>
      </c>
      <c r="J101" s="19" t="s">
        <v>106</v>
      </c>
      <c r="K101" s="33">
        <v>115.75</v>
      </c>
      <c r="L101" s="34">
        <v>6641.564375</v>
      </c>
      <c r="M101" s="34">
        <f t="shared" si="5"/>
        <v>2177.104802125</v>
      </c>
      <c r="N101" s="35" t="s">
        <v>38</v>
      </c>
      <c r="O101" s="38">
        <f t="shared" si="6"/>
        <v>0.0539956803455724</v>
      </c>
      <c r="P101" s="38">
        <f t="shared" si="7"/>
        <v>0.128976484549997</v>
      </c>
      <c r="Q101" s="38">
        <f>(J:J-N:N)</f>
        <v>-0.0118</v>
      </c>
      <c r="R101" s="15"/>
    </row>
    <row r="102" s="1" customFormat="1" ht="18" customHeight="1" spans="1:18">
      <c r="A102" s="15">
        <v>101</v>
      </c>
      <c r="B102" s="15">
        <v>106568</v>
      </c>
      <c r="C102" s="16" t="s">
        <v>283</v>
      </c>
      <c r="D102" s="16" t="s">
        <v>227</v>
      </c>
      <c r="E102" s="17" t="s">
        <v>31</v>
      </c>
      <c r="F102" s="23">
        <v>8.5</v>
      </c>
      <c r="G102" s="19">
        <v>42</v>
      </c>
      <c r="H102" s="19">
        <v>2274.18</v>
      </c>
      <c r="I102" s="32">
        <f t="shared" si="4"/>
        <v>536.70648</v>
      </c>
      <c r="J102" s="19" t="s">
        <v>284</v>
      </c>
      <c r="K102" s="33">
        <v>43.0625</v>
      </c>
      <c r="L102" s="34">
        <v>2020.463125</v>
      </c>
      <c r="M102" s="34">
        <f t="shared" si="5"/>
        <v>767.1698485625</v>
      </c>
      <c r="N102" s="35" t="s">
        <v>285</v>
      </c>
      <c r="O102" s="38">
        <f t="shared" si="6"/>
        <v>-0.0246734397677794</v>
      </c>
      <c r="P102" s="38">
        <f t="shared" si="7"/>
        <v>0.125573623126628</v>
      </c>
      <c r="Q102" s="38">
        <f>(J:J-N:N)</f>
        <v>-0.1437</v>
      </c>
      <c r="R102" s="42"/>
    </row>
    <row r="103" s="1" customFormat="1" ht="18" customHeight="1" spans="1:18">
      <c r="A103" s="15">
        <v>102</v>
      </c>
      <c r="B103" s="21">
        <v>117491</v>
      </c>
      <c r="C103" s="22" t="s">
        <v>19</v>
      </c>
      <c r="D103" s="22" t="s">
        <v>20</v>
      </c>
      <c r="E103" s="17" t="s">
        <v>21</v>
      </c>
      <c r="F103" s="18">
        <v>8.2</v>
      </c>
      <c r="G103" s="19">
        <v>84</v>
      </c>
      <c r="H103" s="19">
        <v>8399.86</v>
      </c>
      <c r="I103" s="32">
        <f t="shared" si="4"/>
        <v>1079.38201</v>
      </c>
      <c r="J103" s="19" t="s">
        <v>23</v>
      </c>
      <c r="K103" s="33">
        <v>75.875</v>
      </c>
      <c r="L103" s="34">
        <v>7542.1925</v>
      </c>
      <c r="M103" s="34">
        <f t="shared" si="5"/>
        <v>1636.6557725</v>
      </c>
      <c r="N103" s="35" t="s">
        <v>24</v>
      </c>
      <c r="O103" s="38">
        <f t="shared" si="6"/>
        <v>0.107084019769357</v>
      </c>
      <c r="P103" s="38">
        <f t="shared" si="7"/>
        <v>0.113715938700849</v>
      </c>
      <c r="Q103" s="38">
        <f>(J:J-N:N)</f>
        <v>-0.0885</v>
      </c>
      <c r="R103" s="42"/>
    </row>
    <row r="104" s="1" customFormat="1" ht="18" customHeight="1" spans="1:18">
      <c r="A104" s="15">
        <v>103</v>
      </c>
      <c r="B104" s="15">
        <v>103199</v>
      </c>
      <c r="C104" s="16" t="s">
        <v>347</v>
      </c>
      <c r="D104" s="16" t="s">
        <v>312</v>
      </c>
      <c r="E104" s="17" t="s">
        <v>31</v>
      </c>
      <c r="F104" s="23">
        <v>8.7</v>
      </c>
      <c r="G104" s="19">
        <v>121</v>
      </c>
      <c r="H104" s="19">
        <v>4256.92</v>
      </c>
      <c r="I104" s="32">
        <f t="shared" si="4"/>
        <v>1434.58204</v>
      </c>
      <c r="J104" s="19" t="s">
        <v>349</v>
      </c>
      <c r="K104" s="33">
        <v>85.4375</v>
      </c>
      <c r="L104" s="34">
        <v>3828.594375</v>
      </c>
      <c r="M104" s="34">
        <f t="shared" si="5"/>
        <v>1276.8362240625</v>
      </c>
      <c r="N104" s="35" t="s">
        <v>350</v>
      </c>
      <c r="O104" s="38">
        <f t="shared" si="6"/>
        <v>0.416239941477688</v>
      </c>
      <c r="P104" s="38">
        <f t="shared" si="7"/>
        <v>0.111875425560066</v>
      </c>
      <c r="Q104" s="38">
        <f>(J:J-N:N)</f>
        <v>0.0035</v>
      </c>
      <c r="R104" s="42"/>
    </row>
    <row r="105" s="1" customFormat="1" ht="18" customHeight="1" spans="1:18">
      <c r="A105" s="15">
        <v>104</v>
      </c>
      <c r="B105" s="21">
        <v>754</v>
      </c>
      <c r="C105" s="22" t="s">
        <v>135</v>
      </c>
      <c r="D105" s="22" t="s">
        <v>136</v>
      </c>
      <c r="E105" s="17" t="s">
        <v>31</v>
      </c>
      <c r="F105" s="18">
        <v>8.23</v>
      </c>
      <c r="G105" s="19">
        <v>80</v>
      </c>
      <c r="H105" s="19">
        <v>5774.25</v>
      </c>
      <c r="I105" s="32">
        <f t="shared" si="4"/>
        <v>1547.499</v>
      </c>
      <c r="J105" s="19" t="s">
        <v>261</v>
      </c>
      <c r="K105" s="33">
        <v>53.25</v>
      </c>
      <c r="L105" s="34">
        <v>5256.495625</v>
      </c>
      <c r="M105" s="34">
        <f t="shared" si="5"/>
        <v>1204.78879725</v>
      </c>
      <c r="N105" s="35" t="s">
        <v>138</v>
      </c>
      <c r="O105" s="38">
        <f t="shared" si="6"/>
        <v>0.502347417840376</v>
      </c>
      <c r="P105" s="38">
        <f t="shared" si="7"/>
        <v>0.0984980131130615</v>
      </c>
      <c r="Q105" s="38">
        <f>(J:J-N:N)</f>
        <v>0.0388</v>
      </c>
      <c r="R105" s="42"/>
    </row>
    <row r="106" s="1" customFormat="1" ht="18" customHeight="1" spans="1:18">
      <c r="A106" s="15">
        <v>105</v>
      </c>
      <c r="B106" s="15">
        <v>355</v>
      </c>
      <c r="C106" s="16" t="s">
        <v>288</v>
      </c>
      <c r="D106" s="16" t="s">
        <v>227</v>
      </c>
      <c r="E106" s="17" t="s">
        <v>26</v>
      </c>
      <c r="F106" s="23">
        <v>8.5</v>
      </c>
      <c r="G106" s="19">
        <v>59</v>
      </c>
      <c r="H106" s="19">
        <v>4592.31</v>
      </c>
      <c r="I106" s="32">
        <f t="shared" si="4"/>
        <v>1225.228308</v>
      </c>
      <c r="J106" s="19" t="s">
        <v>290</v>
      </c>
      <c r="K106" s="33">
        <v>67.8125</v>
      </c>
      <c r="L106" s="34">
        <v>4192.28875</v>
      </c>
      <c r="M106" s="34">
        <f t="shared" si="5"/>
        <v>1339.436255625</v>
      </c>
      <c r="N106" s="35" t="s">
        <v>291</v>
      </c>
      <c r="O106" s="38">
        <f t="shared" si="6"/>
        <v>-0.129953917050691</v>
      </c>
      <c r="P106" s="38">
        <f t="shared" si="7"/>
        <v>0.0954183439773801</v>
      </c>
      <c r="Q106" s="38">
        <f>(J:J-N:N)</f>
        <v>-0.0527</v>
      </c>
      <c r="R106" s="15"/>
    </row>
    <row r="107" s="1" customFormat="1" ht="18" customHeight="1" spans="1:18">
      <c r="A107" s="15">
        <v>106</v>
      </c>
      <c r="B107" s="21">
        <v>367</v>
      </c>
      <c r="C107" s="22" t="s">
        <v>141</v>
      </c>
      <c r="D107" s="22" t="s">
        <v>136</v>
      </c>
      <c r="E107" s="17" t="s">
        <v>31</v>
      </c>
      <c r="F107" s="23">
        <v>8.11</v>
      </c>
      <c r="G107" s="19">
        <v>91</v>
      </c>
      <c r="H107" s="19">
        <v>4440.26</v>
      </c>
      <c r="I107" s="32">
        <f t="shared" si="4"/>
        <v>1420.8832</v>
      </c>
      <c r="J107" s="19" t="s">
        <v>167</v>
      </c>
      <c r="K107" s="33">
        <v>68.4375</v>
      </c>
      <c r="L107" s="34">
        <v>4056.97375</v>
      </c>
      <c r="M107" s="34">
        <f t="shared" si="5"/>
        <v>1185.042032375</v>
      </c>
      <c r="N107" s="35" t="s">
        <v>144</v>
      </c>
      <c r="O107" s="38">
        <f t="shared" si="6"/>
        <v>0.329680365296804</v>
      </c>
      <c r="P107" s="38">
        <f t="shared" si="7"/>
        <v>0.0944759009101304</v>
      </c>
      <c r="Q107" s="38">
        <f>(J:J-N:N)</f>
        <v>0.0279</v>
      </c>
      <c r="R107" s="42"/>
    </row>
    <row r="108" s="1" customFormat="1" ht="18" customHeight="1" spans="1:18">
      <c r="A108" s="15">
        <v>107</v>
      </c>
      <c r="B108" s="15">
        <v>116919</v>
      </c>
      <c r="C108" s="16" t="s">
        <v>210</v>
      </c>
      <c r="D108" s="16" t="s">
        <v>181</v>
      </c>
      <c r="E108" s="17" t="s">
        <v>31</v>
      </c>
      <c r="F108" s="23">
        <v>8.11</v>
      </c>
      <c r="G108" s="19">
        <v>85</v>
      </c>
      <c r="H108" s="19">
        <v>4304.57</v>
      </c>
      <c r="I108" s="32">
        <f t="shared" si="4"/>
        <v>1344.317211</v>
      </c>
      <c r="J108" s="19" t="s">
        <v>267</v>
      </c>
      <c r="K108" s="33">
        <v>84.1875</v>
      </c>
      <c r="L108" s="34">
        <v>3940.68375</v>
      </c>
      <c r="M108" s="34">
        <f t="shared" si="5"/>
        <v>1411.946987625</v>
      </c>
      <c r="N108" s="35" t="s">
        <v>212</v>
      </c>
      <c r="O108" s="38">
        <f t="shared" si="6"/>
        <v>0.00965107646622123</v>
      </c>
      <c r="P108" s="38">
        <f t="shared" si="7"/>
        <v>0.0923408913491217</v>
      </c>
      <c r="Q108" s="38">
        <f>(J:J-N:N)</f>
        <v>-0.046</v>
      </c>
      <c r="R108" s="42"/>
    </row>
    <row r="109" s="1" customFormat="1" ht="18" customHeight="1" spans="1:18">
      <c r="A109" s="15">
        <v>108</v>
      </c>
      <c r="B109" s="21">
        <v>117491</v>
      </c>
      <c r="C109" s="22" t="s">
        <v>19</v>
      </c>
      <c r="D109" s="22" t="s">
        <v>20</v>
      </c>
      <c r="E109" s="17" t="s">
        <v>21</v>
      </c>
      <c r="F109" s="18">
        <v>8.23</v>
      </c>
      <c r="G109" s="19">
        <v>83</v>
      </c>
      <c r="H109" s="19">
        <v>8175.23</v>
      </c>
      <c r="I109" s="32">
        <f t="shared" si="4"/>
        <v>1148.619815</v>
      </c>
      <c r="J109" s="19" t="s">
        <v>52</v>
      </c>
      <c r="K109" s="33">
        <v>75.875</v>
      </c>
      <c r="L109" s="34">
        <v>7542.1925</v>
      </c>
      <c r="M109" s="34">
        <f t="shared" si="5"/>
        <v>1636.6557725</v>
      </c>
      <c r="N109" s="35" t="s">
        <v>24</v>
      </c>
      <c r="O109" s="38">
        <f t="shared" si="6"/>
        <v>0.0939044481054366</v>
      </c>
      <c r="P109" s="38">
        <f t="shared" si="7"/>
        <v>0.083932821921477</v>
      </c>
      <c r="Q109" s="38">
        <f>(J:J-N:N)</f>
        <v>-0.0765</v>
      </c>
      <c r="R109" s="42"/>
    </row>
    <row r="110" s="1" customFormat="1" ht="18" customHeight="1" spans="1:18">
      <c r="A110" s="15">
        <v>109</v>
      </c>
      <c r="B110" s="15">
        <v>578</v>
      </c>
      <c r="C110" s="16" t="s">
        <v>354</v>
      </c>
      <c r="D110" s="16" t="s">
        <v>312</v>
      </c>
      <c r="E110" s="17" t="s">
        <v>21</v>
      </c>
      <c r="F110" s="23">
        <v>8.7</v>
      </c>
      <c r="G110" s="19">
        <v>101</v>
      </c>
      <c r="H110" s="19">
        <v>7268.52</v>
      </c>
      <c r="I110" s="32">
        <f t="shared" si="4"/>
        <v>2021.375412</v>
      </c>
      <c r="J110" s="19" t="s">
        <v>94</v>
      </c>
      <c r="K110" s="33">
        <v>102.5</v>
      </c>
      <c r="L110" s="34">
        <v>6708.62625</v>
      </c>
      <c r="M110" s="34">
        <f t="shared" si="5"/>
        <v>2345.335737</v>
      </c>
      <c r="N110" s="35" t="s">
        <v>355</v>
      </c>
      <c r="O110" s="38">
        <f t="shared" si="6"/>
        <v>-0.0146341463414634</v>
      </c>
      <c r="P110" s="38">
        <f t="shared" si="7"/>
        <v>0.0834587781663944</v>
      </c>
      <c r="Q110" s="38">
        <f>(J:J-N:N)</f>
        <v>-0.0715</v>
      </c>
      <c r="R110" s="42"/>
    </row>
    <row r="111" s="1" customFormat="1" ht="18" customHeight="1" spans="1:18">
      <c r="A111" s="15">
        <v>110</v>
      </c>
      <c r="B111" s="21">
        <v>56</v>
      </c>
      <c r="C111" s="22" t="s">
        <v>163</v>
      </c>
      <c r="D111" s="22" t="s">
        <v>136</v>
      </c>
      <c r="E111" s="17" t="s">
        <v>31</v>
      </c>
      <c r="F111" s="23">
        <v>8.26</v>
      </c>
      <c r="G111" s="19">
        <v>50</v>
      </c>
      <c r="H111" s="19">
        <v>2921.53</v>
      </c>
      <c r="I111" s="32">
        <f t="shared" si="4"/>
        <v>752.586128</v>
      </c>
      <c r="J111" s="19" t="s">
        <v>218</v>
      </c>
      <c r="K111" s="33">
        <v>45.75</v>
      </c>
      <c r="L111" s="34">
        <v>2697.700625</v>
      </c>
      <c r="M111" s="34">
        <f t="shared" si="5"/>
        <v>868.120061125</v>
      </c>
      <c r="N111" s="35" t="s">
        <v>166</v>
      </c>
      <c r="O111" s="38">
        <f t="shared" si="6"/>
        <v>0.092896174863388</v>
      </c>
      <c r="P111" s="38">
        <f t="shared" si="7"/>
        <v>0.0829704278249927</v>
      </c>
      <c r="Q111" s="38">
        <f>(J:J-N:N)</f>
        <v>-0.0642</v>
      </c>
      <c r="R111" s="42"/>
    </row>
    <row r="112" s="1" customFormat="1" ht="18" customHeight="1" spans="1:18">
      <c r="A112" s="15">
        <v>111</v>
      </c>
      <c r="B112" s="23">
        <v>110378</v>
      </c>
      <c r="C112" s="43" t="s">
        <v>174</v>
      </c>
      <c r="D112" s="43" t="s">
        <v>136</v>
      </c>
      <c r="E112" s="17" t="s">
        <v>31</v>
      </c>
      <c r="F112" s="23">
        <v>8.3</v>
      </c>
      <c r="G112" s="19">
        <v>38</v>
      </c>
      <c r="H112" s="19">
        <v>2977.12</v>
      </c>
      <c r="I112" s="32">
        <f t="shared" si="4"/>
        <v>665.981744</v>
      </c>
      <c r="J112" s="19" t="s">
        <v>176</v>
      </c>
      <c r="K112" s="33">
        <v>28.3125</v>
      </c>
      <c r="L112" s="34">
        <v>2759.053125</v>
      </c>
      <c r="M112" s="34">
        <f t="shared" si="5"/>
        <v>733.90813125</v>
      </c>
      <c r="N112" s="35" t="s">
        <v>177</v>
      </c>
      <c r="O112" s="38">
        <f t="shared" si="6"/>
        <v>0.342163355408389</v>
      </c>
      <c r="P112" s="38">
        <f t="shared" si="7"/>
        <v>0.0790368525433884</v>
      </c>
      <c r="Q112" s="38">
        <f>(J:J-N:N)</f>
        <v>-0.0423</v>
      </c>
      <c r="R112" s="42"/>
    </row>
    <row r="113" s="1" customFormat="1" ht="18" customHeight="1" spans="1:18">
      <c r="A113" s="15">
        <v>112</v>
      </c>
      <c r="B113" s="15">
        <v>752</v>
      </c>
      <c r="C113" s="16" t="s">
        <v>389</v>
      </c>
      <c r="D113" s="16" t="s">
        <v>312</v>
      </c>
      <c r="E113" s="17" t="s">
        <v>31</v>
      </c>
      <c r="F113" s="15">
        <v>8.6</v>
      </c>
      <c r="G113" s="19">
        <v>73</v>
      </c>
      <c r="H113" s="19">
        <v>3786.11</v>
      </c>
      <c r="I113" s="32">
        <f t="shared" si="4"/>
        <v>855.66086</v>
      </c>
      <c r="J113" s="19" t="s">
        <v>391</v>
      </c>
      <c r="K113" s="33">
        <v>66.25</v>
      </c>
      <c r="L113" s="34">
        <v>3518.045</v>
      </c>
      <c r="M113" s="34">
        <f t="shared" si="5"/>
        <v>1072.300116</v>
      </c>
      <c r="N113" s="35" t="s">
        <v>392</v>
      </c>
      <c r="O113" s="38">
        <f t="shared" si="6"/>
        <v>0.10188679245283</v>
      </c>
      <c r="P113" s="38">
        <f t="shared" si="7"/>
        <v>0.0761971492689832</v>
      </c>
      <c r="Q113" s="38">
        <f>(J:J-N:N)</f>
        <v>-0.0788</v>
      </c>
      <c r="R113" s="42"/>
    </row>
    <row r="114" s="1" customFormat="1" ht="18" customHeight="1" spans="1:18">
      <c r="A114" s="15">
        <v>113</v>
      </c>
      <c r="B114" s="15">
        <v>119262</v>
      </c>
      <c r="C114" s="16" t="s">
        <v>331</v>
      </c>
      <c r="D114" s="16" t="s">
        <v>312</v>
      </c>
      <c r="E114" s="17" t="s">
        <v>31</v>
      </c>
      <c r="F114" s="15">
        <v>8.4</v>
      </c>
      <c r="G114" s="19">
        <v>40</v>
      </c>
      <c r="H114" s="19">
        <v>1150.9</v>
      </c>
      <c r="I114" s="32">
        <f t="shared" si="4"/>
        <v>210.95997</v>
      </c>
      <c r="J114" s="19" t="s">
        <v>333</v>
      </c>
      <c r="K114" s="33">
        <v>32.125</v>
      </c>
      <c r="L114" s="34">
        <v>1069.855625</v>
      </c>
      <c r="M114" s="34">
        <f t="shared" si="5"/>
        <v>378.1939634375</v>
      </c>
      <c r="N114" s="35" t="s">
        <v>304</v>
      </c>
      <c r="O114" s="38">
        <f t="shared" si="6"/>
        <v>0.245136186770428</v>
      </c>
      <c r="P114" s="38">
        <f t="shared" si="7"/>
        <v>0.0757526278370506</v>
      </c>
      <c r="Q114" s="38">
        <f>(J:J-N:N)</f>
        <v>-0.1702</v>
      </c>
      <c r="R114" s="42"/>
    </row>
    <row r="115" s="1" customFormat="1" ht="18" customHeight="1" spans="1:18">
      <c r="A115" s="15">
        <v>114</v>
      </c>
      <c r="B115" s="21">
        <v>587</v>
      </c>
      <c r="C115" s="22" t="s">
        <v>151</v>
      </c>
      <c r="D115" s="22" t="s">
        <v>136</v>
      </c>
      <c r="E115" s="17" t="s">
        <v>31</v>
      </c>
      <c r="F115" s="18">
        <v>8.2</v>
      </c>
      <c r="G115" s="19">
        <v>94</v>
      </c>
      <c r="H115" s="19">
        <v>4393.18</v>
      </c>
      <c r="I115" s="32">
        <f t="shared" si="4"/>
        <v>1373.747386</v>
      </c>
      <c r="J115" s="19" t="s">
        <v>153</v>
      </c>
      <c r="K115" s="33">
        <v>64.4375</v>
      </c>
      <c r="L115" s="34">
        <v>4132.24</v>
      </c>
      <c r="M115" s="34">
        <f t="shared" si="5"/>
        <v>1279.754728</v>
      </c>
      <c r="N115" s="35" t="s">
        <v>154</v>
      </c>
      <c r="O115" s="38">
        <f t="shared" si="6"/>
        <v>0.458777885548012</v>
      </c>
      <c r="P115" s="38">
        <f t="shared" si="7"/>
        <v>0.0631473486535149</v>
      </c>
      <c r="Q115" s="38">
        <f>(J:J-N:N)</f>
        <v>0.003</v>
      </c>
      <c r="R115" s="42"/>
    </row>
    <row r="116" s="1" customFormat="1" ht="18" customHeight="1" spans="1:18">
      <c r="A116" s="15">
        <v>115</v>
      </c>
      <c r="B116" s="15">
        <v>106568</v>
      </c>
      <c r="C116" s="16" t="s">
        <v>283</v>
      </c>
      <c r="D116" s="16" t="s">
        <v>227</v>
      </c>
      <c r="E116" s="17" t="s">
        <v>31</v>
      </c>
      <c r="F116" s="23">
        <v>8.19</v>
      </c>
      <c r="G116" s="19">
        <v>36</v>
      </c>
      <c r="H116" s="19">
        <v>2140.98</v>
      </c>
      <c r="I116" s="32">
        <f t="shared" si="4"/>
        <v>643.578588</v>
      </c>
      <c r="J116" s="19" t="s">
        <v>119</v>
      </c>
      <c r="K116" s="33">
        <v>43.0625</v>
      </c>
      <c r="L116" s="34">
        <v>2020.463125</v>
      </c>
      <c r="M116" s="34">
        <f t="shared" si="5"/>
        <v>767.1698485625</v>
      </c>
      <c r="N116" s="35" t="s">
        <v>285</v>
      </c>
      <c r="O116" s="38">
        <f t="shared" si="6"/>
        <v>-0.164005805515239</v>
      </c>
      <c r="P116" s="38">
        <f t="shared" si="7"/>
        <v>0.0596481437888158</v>
      </c>
      <c r="Q116" s="38">
        <f>(J:J-N:N)</f>
        <v>-0.0791</v>
      </c>
      <c r="R116" s="42"/>
    </row>
    <row r="117" s="1" customFormat="1" ht="18" customHeight="1" spans="1:18">
      <c r="A117" s="15">
        <v>116</v>
      </c>
      <c r="B117" s="15">
        <v>102565</v>
      </c>
      <c r="C117" s="16" t="s">
        <v>369</v>
      </c>
      <c r="D117" s="16" t="s">
        <v>312</v>
      </c>
      <c r="E117" s="17" t="s">
        <v>31</v>
      </c>
      <c r="F117" s="23">
        <v>8.21</v>
      </c>
      <c r="G117" s="19">
        <v>85</v>
      </c>
      <c r="H117" s="19">
        <v>5797.97</v>
      </c>
      <c r="I117" s="32">
        <f t="shared" si="4"/>
        <v>1868.685731</v>
      </c>
      <c r="J117" s="19" t="s">
        <v>408</v>
      </c>
      <c r="K117" s="33">
        <v>127</v>
      </c>
      <c r="L117" s="34">
        <v>5474.273125</v>
      </c>
      <c r="M117" s="34">
        <f t="shared" si="5"/>
        <v>2059.421549625</v>
      </c>
      <c r="N117" s="35" t="s">
        <v>372</v>
      </c>
      <c r="O117" s="38">
        <f t="shared" si="6"/>
        <v>-0.330708661417323</v>
      </c>
      <c r="P117" s="38">
        <f t="shared" si="7"/>
        <v>0.0591305672202829</v>
      </c>
      <c r="Q117" s="38">
        <f>(J:J-N:N)</f>
        <v>-0.0539</v>
      </c>
      <c r="R117" s="42"/>
    </row>
    <row r="118" s="1" customFormat="1" ht="18" customHeight="1" spans="1:18">
      <c r="A118" s="15">
        <v>117</v>
      </c>
      <c r="B118" s="15">
        <v>308</v>
      </c>
      <c r="C118" s="16" t="s">
        <v>203</v>
      </c>
      <c r="D118" s="16" t="s">
        <v>181</v>
      </c>
      <c r="E118" s="17" t="s">
        <v>31</v>
      </c>
      <c r="F118" s="23">
        <v>8.4</v>
      </c>
      <c r="G118" s="19">
        <v>91</v>
      </c>
      <c r="H118" s="19">
        <v>4017.48</v>
      </c>
      <c r="I118" s="32">
        <f t="shared" si="4"/>
        <v>1016.824188</v>
      </c>
      <c r="J118" s="19" t="s">
        <v>205</v>
      </c>
      <c r="K118" s="33">
        <v>68.375</v>
      </c>
      <c r="L118" s="34">
        <v>3795.24625</v>
      </c>
      <c r="M118" s="34">
        <f t="shared" si="5"/>
        <v>1350.728140375</v>
      </c>
      <c r="N118" s="35" t="s">
        <v>206</v>
      </c>
      <c r="O118" s="38">
        <f t="shared" si="6"/>
        <v>0.330895795246801</v>
      </c>
      <c r="P118" s="38">
        <f t="shared" si="7"/>
        <v>0.0585558183477554</v>
      </c>
      <c r="Q118" s="38">
        <f>(J:J-N:N)</f>
        <v>-0.1028</v>
      </c>
      <c r="R118" s="42"/>
    </row>
    <row r="119" s="1" customFormat="1" ht="18" customHeight="1" spans="1:18">
      <c r="A119" s="15">
        <v>118</v>
      </c>
      <c r="B119" s="15">
        <v>117184</v>
      </c>
      <c r="C119" s="16" t="s">
        <v>186</v>
      </c>
      <c r="D119" s="16" t="s">
        <v>181</v>
      </c>
      <c r="E119" s="17" t="s">
        <v>26</v>
      </c>
      <c r="F119" s="15">
        <v>8.21</v>
      </c>
      <c r="G119" s="19">
        <v>107</v>
      </c>
      <c r="H119" s="19">
        <v>5680.74</v>
      </c>
      <c r="I119" s="32">
        <f t="shared" si="4"/>
        <v>1959.8553</v>
      </c>
      <c r="J119" s="19" t="s">
        <v>237</v>
      </c>
      <c r="K119" s="33">
        <v>114.5</v>
      </c>
      <c r="L119" s="34">
        <v>5381.84375</v>
      </c>
      <c r="M119" s="34">
        <f t="shared" si="5"/>
        <v>2061.784340625</v>
      </c>
      <c r="N119" s="35" t="s">
        <v>189</v>
      </c>
      <c r="O119" s="38">
        <f t="shared" si="6"/>
        <v>-0.0655021834061135</v>
      </c>
      <c r="P119" s="38">
        <f t="shared" si="7"/>
        <v>0.0555378907089229</v>
      </c>
      <c r="Q119" s="38">
        <f>(J:J-N:N)</f>
        <v>-0.0381</v>
      </c>
      <c r="R119" s="15"/>
    </row>
    <row r="120" s="1" customFormat="1" ht="18" customHeight="1" spans="1:18">
      <c r="A120" s="15">
        <v>119</v>
      </c>
      <c r="B120" s="21">
        <v>339</v>
      </c>
      <c r="C120" s="22" t="s">
        <v>39</v>
      </c>
      <c r="D120" s="22" t="s">
        <v>20</v>
      </c>
      <c r="E120" s="17" t="s">
        <v>31</v>
      </c>
      <c r="F120" s="23">
        <v>8.4</v>
      </c>
      <c r="G120" s="19">
        <v>71</v>
      </c>
      <c r="H120" s="19">
        <v>4106.58</v>
      </c>
      <c r="I120" s="32">
        <f t="shared" si="4"/>
        <v>1121.917656</v>
      </c>
      <c r="J120" s="19" t="s">
        <v>40</v>
      </c>
      <c r="K120" s="33">
        <v>58.3125</v>
      </c>
      <c r="L120" s="34">
        <v>3917.91</v>
      </c>
      <c r="M120" s="34">
        <f t="shared" si="5"/>
        <v>1159.70136</v>
      </c>
      <c r="N120" s="35" t="s">
        <v>41</v>
      </c>
      <c r="O120" s="38">
        <f t="shared" si="6"/>
        <v>0.217577706323687</v>
      </c>
      <c r="P120" s="38">
        <f t="shared" si="7"/>
        <v>0.0481557769320888</v>
      </c>
      <c r="Q120" s="38">
        <f>(J:J-N:N)</f>
        <v>-0.0228</v>
      </c>
      <c r="R120" s="42"/>
    </row>
    <row r="121" s="1" customFormat="1" ht="18" customHeight="1" spans="1:18">
      <c r="A121" s="15">
        <v>120</v>
      </c>
      <c r="B121" s="15">
        <v>308</v>
      </c>
      <c r="C121" s="16" t="s">
        <v>203</v>
      </c>
      <c r="D121" s="16" t="s">
        <v>181</v>
      </c>
      <c r="E121" s="17" t="s">
        <v>31</v>
      </c>
      <c r="F121" s="23">
        <v>8.11</v>
      </c>
      <c r="G121" s="19">
        <v>83</v>
      </c>
      <c r="H121" s="19">
        <v>3961.57</v>
      </c>
      <c r="I121" s="32">
        <f t="shared" si="4"/>
        <v>1050.608364</v>
      </c>
      <c r="J121" s="19" t="s">
        <v>207</v>
      </c>
      <c r="K121" s="33">
        <v>68.375</v>
      </c>
      <c r="L121" s="34">
        <v>3795.24625</v>
      </c>
      <c r="M121" s="34">
        <f t="shared" si="5"/>
        <v>1350.728140375</v>
      </c>
      <c r="N121" s="35" t="s">
        <v>206</v>
      </c>
      <c r="O121" s="38">
        <f t="shared" si="6"/>
        <v>0.213893967093236</v>
      </c>
      <c r="P121" s="38">
        <f t="shared" si="7"/>
        <v>0.0438242314316232</v>
      </c>
      <c r="Q121" s="38">
        <f>(J:J-N:N)</f>
        <v>-0.0907000000000001</v>
      </c>
      <c r="R121" s="42"/>
    </row>
    <row r="122" s="1" customFormat="1" ht="18" customHeight="1" spans="1:18">
      <c r="A122" s="15">
        <v>121</v>
      </c>
      <c r="B122" s="15">
        <v>105751</v>
      </c>
      <c r="C122" s="16" t="s">
        <v>263</v>
      </c>
      <c r="D122" s="16" t="s">
        <v>227</v>
      </c>
      <c r="E122" s="17" t="s">
        <v>26</v>
      </c>
      <c r="F122" s="15">
        <v>8.13</v>
      </c>
      <c r="G122" s="19">
        <v>103</v>
      </c>
      <c r="H122" s="19">
        <v>5817.65</v>
      </c>
      <c r="I122" s="32">
        <f t="shared" si="4"/>
        <v>1769.72913</v>
      </c>
      <c r="J122" s="19" t="s">
        <v>393</v>
      </c>
      <c r="K122" s="33">
        <v>89.25</v>
      </c>
      <c r="L122" s="34">
        <v>5580.165</v>
      </c>
      <c r="M122" s="34">
        <f t="shared" si="5"/>
        <v>1878.283539</v>
      </c>
      <c r="N122" s="35" t="s">
        <v>266</v>
      </c>
      <c r="O122" s="38">
        <f t="shared" si="6"/>
        <v>0.15406162464986</v>
      </c>
      <c r="P122" s="38">
        <f t="shared" si="7"/>
        <v>0.0425587773838228</v>
      </c>
      <c r="Q122" s="38">
        <f>(J:J-N:N)</f>
        <v>-0.0323999999999999</v>
      </c>
      <c r="R122" s="15"/>
    </row>
    <row r="123" s="1" customFormat="1" ht="18" customHeight="1" spans="1:18">
      <c r="A123" s="15">
        <v>122</v>
      </c>
      <c r="B123" s="21">
        <v>341</v>
      </c>
      <c r="C123" s="22" t="s">
        <v>75</v>
      </c>
      <c r="D123" s="22" t="s">
        <v>76</v>
      </c>
      <c r="E123" s="17" t="s">
        <v>21</v>
      </c>
      <c r="F123" s="23">
        <v>8.5</v>
      </c>
      <c r="G123" s="19">
        <v>167</v>
      </c>
      <c r="H123" s="19">
        <v>11348.51</v>
      </c>
      <c r="I123" s="32">
        <f t="shared" si="4"/>
        <v>4021.911944</v>
      </c>
      <c r="J123" s="19" t="s">
        <v>77</v>
      </c>
      <c r="K123" s="33">
        <v>127.4375</v>
      </c>
      <c r="L123" s="34">
        <v>10935.903125</v>
      </c>
      <c r="M123" s="34">
        <f t="shared" si="5"/>
        <v>3547.60697375</v>
      </c>
      <c r="N123" s="35" t="s">
        <v>78</v>
      </c>
      <c r="O123" s="38">
        <f t="shared" si="6"/>
        <v>0.310446297204512</v>
      </c>
      <c r="P123" s="38">
        <f t="shared" si="7"/>
        <v>0.0377295656594434</v>
      </c>
      <c r="Q123" s="38">
        <f>(J:J-N:N)</f>
        <v>0.03</v>
      </c>
      <c r="R123" s="42"/>
    </row>
    <row r="124" s="1" customFormat="1" ht="18" customHeight="1" spans="1:18">
      <c r="A124" s="15">
        <v>123</v>
      </c>
      <c r="B124" s="15">
        <v>308</v>
      </c>
      <c r="C124" s="16" t="s">
        <v>203</v>
      </c>
      <c r="D124" s="16" t="s">
        <v>181</v>
      </c>
      <c r="E124" s="17" t="s">
        <v>31</v>
      </c>
      <c r="F124" s="23">
        <v>8.18</v>
      </c>
      <c r="G124" s="19">
        <v>63</v>
      </c>
      <c r="H124" s="19">
        <v>3911.69</v>
      </c>
      <c r="I124" s="32">
        <f t="shared" si="4"/>
        <v>1072.194229</v>
      </c>
      <c r="J124" s="19" t="s">
        <v>208</v>
      </c>
      <c r="K124" s="33">
        <v>68.375</v>
      </c>
      <c r="L124" s="34">
        <v>3795.24625</v>
      </c>
      <c r="M124" s="34">
        <f t="shared" si="5"/>
        <v>1350.728140375</v>
      </c>
      <c r="N124" s="35" t="s">
        <v>206</v>
      </c>
      <c r="O124" s="38">
        <f t="shared" si="6"/>
        <v>-0.0786106032906764</v>
      </c>
      <c r="P124" s="38">
        <f t="shared" si="7"/>
        <v>0.030681474225816</v>
      </c>
      <c r="Q124" s="38">
        <f>(J:J-N:N)</f>
        <v>-0.0818</v>
      </c>
      <c r="R124" s="42"/>
    </row>
    <row r="125" s="1" customFormat="1" ht="18" customHeight="1" spans="1:18">
      <c r="A125" s="15">
        <v>124</v>
      </c>
      <c r="B125" s="15">
        <v>118074</v>
      </c>
      <c r="C125" s="16" t="s">
        <v>226</v>
      </c>
      <c r="D125" s="16" t="s">
        <v>227</v>
      </c>
      <c r="E125" s="17" t="s">
        <v>31</v>
      </c>
      <c r="F125" s="15">
        <v>8.1</v>
      </c>
      <c r="G125" s="19">
        <v>82</v>
      </c>
      <c r="H125" s="19">
        <v>2805.08</v>
      </c>
      <c r="I125" s="32">
        <f t="shared" si="4"/>
        <v>828.340124</v>
      </c>
      <c r="J125" s="19" t="s">
        <v>251</v>
      </c>
      <c r="K125" s="33">
        <v>61.875</v>
      </c>
      <c r="L125" s="34">
        <v>2737.084375</v>
      </c>
      <c r="M125" s="34">
        <f t="shared" si="5"/>
        <v>873.9510409375</v>
      </c>
      <c r="N125" s="35" t="s">
        <v>230</v>
      </c>
      <c r="O125" s="38">
        <f t="shared" si="6"/>
        <v>0.325252525252525</v>
      </c>
      <c r="P125" s="38">
        <f t="shared" si="7"/>
        <v>0.0248423562024828</v>
      </c>
      <c r="Q125" s="38">
        <f>(J:J-N:N)</f>
        <v>-0.024</v>
      </c>
      <c r="R125" s="42"/>
    </row>
    <row r="126" s="1" customFormat="1" ht="18" customHeight="1" spans="1:18">
      <c r="A126" s="15">
        <v>125</v>
      </c>
      <c r="B126" s="21">
        <v>367</v>
      </c>
      <c r="C126" s="22" t="s">
        <v>141</v>
      </c>
      <c r="D126" s="22" t="s">
        <v>136</v>
      </c>
      <c r="E126" s="17" t="s">
        <v>31</v>
      </c>
      <c r="F126" s="23">
        <v>8.18</v>
      </c>
      <c r="G126" s="19">
        <v>55</v>
      </c>
      <c r="H126" s="19">
        <v>4133.9</v>
      </c>
      <c r="I126" s="32">
        <f t="shared" si="4"/>
        <v>907.80444</v>
      </c>
      <c r="J126" s="19" t="s">
        <v>168</v>
      </c>
      <c r="K126" s="33">
        <v>68.4375</v>
      </c>
      <c r="L126" s="34">
        <v>4056.97375</v>
      </c>
      <c r="M126" s="34">
        <f t="shared" si="5"/>
        <v>1185.042032375</v>
      </c>
      <c r="N126" s="35" t="s">
        <v>144</v>
      </c>
      <c r="O126" s="38">
        <f t="shared" si="6"/>
        <v>-0.19634703196347</v>
      </c>
      <c r="P126" s="38">
        <f t="shared" si="7"/>
        <v>0.0189614857626327</v>
      </c>
      <c r="Q126" s="38">
        <f>(J:J-N:N)</f>
        <v>-0.0725</v>
      </c>
      <c r="R126" s="42"/>
    </row>
    <row r="127" s="1" customFormat="1" ht="18" customHeight="1" spans="1:18">
      <c r="A127" s="15">
        <v>126</v>
      </c>
      <c r="B127" s="21">
        <v>117637</v>
      </c>
      <c r="C127" s="22" t="s">
        <v>108</v>
      </c>
      <c r="D127" s="22" t="s">
        <v>76</v>
      </c>
      <c r="E127" s="17" t="s">
        <v>31</v>
      </c>
      <c r="F127" s="23">
        <v>8.11</v>
      </c>
      <c r="G127" s="19">
        <v>47</v>
      </c>
      <c r="H127" s="19">
        <v>1975.11</v>
      </c>
      <c r="I127" s="32">
        <f t="shared" si="4"/>
        <v>507.010737</v>
      </c>
      <c r="J127" s="19" t="s">
        <v>111</v>
      </c>
      <c r="K127" s="33">
        <v>31.3125</v>
      </c>
      <c r="L127" s="34">
        <v>1941.65875</v>
      </c>
      <c r="M127" s="34">
        <f t="shared" si="5"/>
        <v>537.06281025</v>
      </c>
      <c r="N127" s="35" t="s">
        <v>110</v>
      </c>
      <c r="O127" s="38">
        <f t="shared" si="6"/>
        <v>0.500998003992016</v>
      </c>
      <c r="P127" s="38">
        <f t="shared" si="7"/>
        <v>0.0172281818316426</v>
      </c>
      <c r="Q127" s="38">
        <f>(J:J-N:N)</f>
        <v>-0.0199</v>
      </c>
      <c r="R127" s="42"/>
    </row>
    <row r="128" s="1" customFormat="1" ht="18" customHeight="1" spans="1:18">
      <c r="A128" s="15">
        <v>127</v>
      </c>
      <c r="B128" s="15">
        <v>119262</v>
      </c>
      <c r="C128" s="16" t="s">
        <v>331</v>
      </c>
      <c r="D128" s="16" t="s">
        <v>312</v>
      </c>
      <c r="E128" s="17" t="s">
        <v>31</v>
      </c>
      <c r="F128" s="23">
        <v>8.11</v>
      </c>
      <c r="G128" s="19">
        <v>41</v>
      </c>
      <c r="H128" s="19">
        <v>1086.25</v>
      </c>
      <c r="I128" s="32">
        <f t="shared" si="4"/>
        <v>369.433625</v>
      </c>
      <c r="J128" s="19" t="s">
        <v>334</v>
      </c>
      <c r="K128" s="33">
        <v>32.125</v>
      </c>
      <c r="L128" s="34">
        <v>1069.855625</v>
      </c>
      <c r="M128" s="34">
        <f t="shared" si="5"/>
        <v>378.1939634375</v>
      </c>
      <c r="N128" s="35" t="s">
        <v>304</v>
      </c>
      <c r="O128" s="38">
        <f t="shared" si="6"/>
        <v>0.276264591439689</v>
      </c>
      <c r="P128" s="38">
        <f t="shared" si="7"/>
        <v>0.0153239134486021</v>
      </c>
      <c r="Q128" s="38">
        <f>(J:J-N:N)</f>
        <v>-0.0134000000000001</v>
      </c>
      <c r="R128" s="42"/>
    </row>
    <row r="129" s="1" customFormat="1" ht="18" customHeight="1" spans="1:18">
      <c r="A129" s="15">
        <v>128</v>
      </c>
      <c r="B129" s="21">
        <v>56</v>
      </c>
      <c r="C129" s="22" t="s">
        <v>163</v>
      </c>
      <c r="D129" s="22" t="s">
        <v>136</v>
      </c>
      <c r="E129" s="17" t="s">
        <v>31</v>
      </c>
      <c r="F129" s="23">
        <v>8.5</v>
      </c>
      <c r="G129" s="19">
        <v>58</v>
      </c>
      <c r="H129" s="19">
        <v>2715.65</v>
      </c>
      <c r="I129" s="32">
        <f t="shared" si="4"/>
        <v>906.48397</v>
      </c>
      <c r="J129" s="19" t="s">
        <v>165</v>
      </c>
      <c r="K129" s="33">
        <v>45.75</v>
      </c>
      <c r="L129" s="34">
        <v>2697.700625</v>
      </c>
      <c r="M129" s="34">
        <f t="shared" si="5"/>
        <v>868.120061125</v>
      </c>
      <c r="N129" s="35" t="s">
        <v>166</v>
      </c>
      <c r="O129" s="38">
        <f t="shared" si="6"/>
        <v>0.26775956284153</v>
      </c>
      <c r="P129" s="38">
        <f t="shared" si="7"/>
        <v>0.00665358299347992</v>
      </c>
      <c r="Q129" s="38">
        <f>(J:J-N:N)</f>
        <v>0.0120000000000001</v>
      </c>
      <c r="R129" s="42"/>
    </row>
    <row r="130" s="1" customFormat="1" ht="18" customHeight="1" spans="1:18">
      <c r="A130" s="15">
        <v>129</v>
      </c>
      <c r="B130" s="15">
        <v>119263</v>
      </c>
      <c r="C130" s="16" t="s">
        <v>320</v>
      </c>
      <c r="D130" s="16" t="s">
        <v>312</v>
      </c>
      <c r="E130" s="17" t="s">
        <v>31</v>
      </c>
      <c r="F130" s="18">
        <v>8.9</v>
      </c>
      <c r="G130" s="19">
        <v>51</v>
      </c>
      <c r="H130" s="19">
        <v>1412.23</v>
      </c>
      <c r="I130" s="32">
        <f>H130*J130</f>
        <v>407.569578</v>
      </c>
      <c r="J130" s="19" t="s">
        <v>356</v>
      </c>
      <c r="K130" s="33">
        <v>42.1875</v>
      </c>
      <c r="L130" s="34">
        <v>1404.671875</v>
      </c>
      <c r="M130" s="34">
        <f>L130*N130</f>
        <v>389.5155109375</v>
      </c>
      <c r="N130" s="35" t="s">
        <v>323</v>
      </c>
      <c r="O130" s="38">
        <f>(G130-K130)/K130</f>
        <v>0.208888888888889</v>
      </c>
      <c r="P130" s="38">
        <f>(H130-L130)/L130</f>
        <v>0.00538070501340394</v>
      </c>
      <c r="Q130" s="38">
        <f>(J:J-N:N)</f>
        <v>0.0113</v>
      </c>
      <c r="R130" s="42"/>
    </row>
    <row r="131" s="1" customFormat="1" ht="18" customHeight="1" spans="1:18">
      <c r="A131" s="15">
        <v>130</v>
      </c>
      <c r="B131" s="15">
        <v>355</v>
      </c>
      <c r="C131" s="16" t="s">
        <v>288</v>
      </c>
      <c r="D131" s="16" t="s">
        <v>227</v>
      </c>
      <c r="E131" s="17" t="s">
        <v>26</v>
      </c>
      <c r="F131" s="23">
        <v>8.12</v>
      </c>
      <c r="G131" s="19">
        <v>55</v>
      </c>
      <c r="H131" s="19">
        <v>4200.02</v>
      </c>
      <c r="I131" s="32">
        <f>H131*J131</f>
        <v>1103.765256</v>
      </c>
      <c r="J131" s="19" t="s">
        <v>401</v>
      </c>
      <c r="K131" s="33">
        <v>67.8125</v>
      </c>
      <c r="L131" s="34">
        <v>4192.28875</v>
      </c>
      <c r="M131" s="34">
        <f>L131*N131</f>
        <v>1339.436255625</v>
      </c>
      <c r="N131" s="35" t="s">
        <v>291</v>
      </c>
      <c r="O131" s="38">
        <f>(G131-K131)/K131</f>
        <v>-0.188940092165899</v>
      </c>
      <c r="P131" s="38">
        <f>(H131-L131)/L131</f>
        <v>0.00184415970870344</v>
      </c>
      <c r="Q131" s="38">
        <f>(J:J-N:N)</f>
        <v>-0.0567</v>
      </c>
      <c r="R131" s="15"/>
    </row>
    <row r="132" s="1" customFormat="1" ht="18" customHeight="1" spans="1:18">
      <c r="A132" s="15"/>
      <c r="B132" s="15"/>
      <c r="C132" s="16"/>
      <c r="D132" s="16"/>
      <c r="E132" s="17"/>
      <c r="F132" s="23"/>
      <c r="G132" s="19">
        <f>SUM(G2:G131)</f>
        <v>9661</v>
      </c>
      <c r="H132" s="19">
        <f>SUM(H2:H131)</f>
        <v>612767.61</v>
      </c>
      <c r="I132" s="32">
        <f>SUM(I2:I131)</f>
        <v>155628.839411</v>
      </c>
      <c r="J132" s="19"/>
      <c r="K132" s="33">
        <f>SUM(K2:K131)</f>
        <v>7927.5625</v>
      </c>
      <c r="L132" s="34">
        <f>SUM(L2:L131)</f>
        <v>450221.8075</v>
      </c>
      <c r="M132" s="34">
        <f>SUM(M2:M131)</f>
        <v>139469.722457562</v>
      </c>
      <c r="N132" s="35"/>
      <c r="O132" s="38">
        <f>(G132-K132)/K132</f>
        <v>0.218659581681002</v>
      </c>
      <c r="P132" s="38">
        <f>(H132-L132)/L132</f>
        <v>0.361034938317597</v>
      </c>
      <c r="Q132" s="38">
        <f>(J:J-N:N)</f>
        <v>0</v>
      </c>
      <c r="R132" s="15"/>
    </row>
    <row r="133" s="1" customFormat="1" ht="18" customHeight="1" spans="1:18">
      <c r="A133" s="15"/>
      <c r="B133" s="15"/>
      <c r="C133" s="16"/>
      <c r="D133" s="16"/>
      <c r="E133" s="17"/>
      <c r="F133" s="23"/>
      <c r="G133" s="19"/>
      <c r="H133" s="19"/>
      <c r="I133" s="32"/>
      <c r="J133" s="19"/>
      <c r="K133" s="33"/>
      <c r="L133" s="34"/>
      <c r="M133" s="34"/>
      <c r="N133" s="35"/>
      <c r="O133" s="38"/>
      <c r="P133" s="38"/>
      <c r="Q133" s="38"/>
      <c r="R133" s="15"/>
    </row>
    <row r="134" s="1" customFormat="1" ht="18" customHeight="1" spans="1:18">
      <c r="A134" s="15">
        <v>4</v>
      </c>
      <c r="B134" s="21">
        <v>114286</v>
      </c>
      <c r="C134" s="22" t="s">
        <v>34</v>
      </c>
      <c r="D134" s="22" t="s">
        <v>20</v>
      </c>
      <c r="E134" s="17" t="s">
        <v>31</v>
      </c>
      <c r="F134" s="23">
        <v>8.5</v>
      </c>
      <c r="G134" s="19">
        <v>69</v>
      </c>
      <c r="H134" s="19">
        <v>4219.3</v>
      </c>
      <c r="I134" s="32">
        <f t="shared" ref="I134:I197" si="8">H134*J134</f>
        <v>998.28638</v>
      </c>
      <c r="J134" s="19" t="s">
        <v>35</v>
      </c>
      <c r="K134" s="33">
        <v>69.875</v>
      </c>
      <c r="L134" s="34">
        <v>4231.000625</v>
      </c>
      <c r="M134" s="34">
        <f t="shared" ref="M134:M197" si="9">L134*N134</f>
        <v>1093.7136615625</v>
      </c>
      <c r="N134" s="35" t="s">
        <v>36</v>
      </c>
      <c r="O134" s="38">
        <f t="shared" ref="O134:O197" si="10">(G134-K134)/K134</f>
        <v>-0.0125223613595707</v>
      </c>
      <c r="P134" s="38">
        <f t="shared" ref="P134:P197" si="11">(H134-L134)/L134</f>
        <v>-0.00276545102141163</v>
      </c>
      <c r="Q134" s="38">
        <f>(J:J-N:N)</f>
        <v>-0.0219</v>
      </c>
      <c r="R134" s="42"/>
    </row>
    <row r="135" s="1" customFormat="1" ht="18" customHeight="1" spans="1:18">
      <c r="A135" s="15">
        <v>214</v>
      </c>
      <c r="B135" s="15">
        <v>103199</v>
      </c>
      <c r="C135" s="16" t="s">
        <v>347</v>
      </c>
      <c r="D135" s="16" t="s">
        <v>312</v>
      </c>
      <c r="E135" s="17" t="s">
        <v>31</v>
      </c>
      <c r="F135" s="23">
        <v>8.21</v>
      </c>
      <c r="G135" s="19">
        <v>77</v>
      </c>
      <c r="H135" s="19">
        <v>3812.72</v>
      </c>
      <c r="I135" s="32">
        <f t="shared" si="8"/>
        <v>921.915696</v>
      </c>
      <c r="J135" s="19" t="s">
        <v>352</v>
      </c>
      <c r="K135" s="33">
        <v>85.4375</v>
      </c>
      <c r="L135" s="34">
        <v>3828.594375</v>
      </c>
      <c r="M135" s="34">
        <f t="shared" si="9"/>
        <v>1276.8362240625</v>
      </c>
      <c r="N135" s="35" t="s">
        <v>350</v>
      </c>
      <c r="O135" s="38">
        <f t="shared" si="10"/>
        <v>-0.0987564008778347</v>
      </c>
      <c r="P135" s="38">
        <f t="shared" si="11"/>
        <v>-0.00414626712708377</v>
      </c>
      <c r="Q135" s="38">
        <f>(J:J-N:N)</f>
        <v>-0.0917</v>
      </c>
      <c r="R135" s="42"/>
    </row>
    <row r="136" s="1" customFormat="1" ht="18" customHeight="1" spans="1:18">
      <c r="A136" s="15">
        <v>33</v>
      </c>
      <c r="B136" s="21">
        <v>727</v>
      </c>
      <c r="C136" s="22" t="s">
        <v>47</v>
      </c>
      <c r="D136" s="22" t="s">
        <v>20</v>
      </c>
      <c r="E136" s="17" t="s">
        <v>31</v>
      </c>
      <c r="F136" s="23">
        <v>8.19</v>
      </c>
      <c r="G136" s="19">
        <v>70</v>
      </c>
      <c r="H136" s="19">
        <v>3508.33</v>
      </c>
      <c r="I136" s="32">
        <f t="shared" si="8"/>
        <v>1086.178968</v>
      </c>
      <c r="J136" s="19" t="s">
        <v>73</v>
      </c>
      <c r="K136" s="33">
        <v>67.5</v>
      </c>
      <c r="L136" s="34">
        <v>3527.07875</v>
      </c>
      <c r="M136" s="34">
        <f t="shared" si="9"/>
        <v>1179.807841875</v>
      </c>
      <c r="N136" s="35" t="s">
        <v>49</v>
      </c>
      <c r="O136" s="38">
        <f t="shared" si="10"/>
        <v>0.037037037037037</v>
      </c>
      <c r="P136" s="38">
        <f t="shared" si="11"/>
        <v>-0.00531565959506864</v>
      </c>
      <c r="Q136" s="38">
        <f>(J:J-N:N)</f>
        <v>-0.0249</v>
      </c>
      <c r="R136" s="42"/>
    </row>
    <row r="137" s="1" customFormat="1" ht="18" customHeight="1" spans="1:18">
      <c r="A137" s="15">
        <v>16</v>
      </c>
      <c r="B137" s="21">
        <v>117491</v>
      </c>
      <c r="C137" s="22" t="s">
        <v>19</v>
      </c>
      <c r="D137" s="22" t="s">
        <v>20</v>
      </c>
      <c r="E137" s="17" t="s">
        <v>21</v>
      </c>
      <c r="F137" s="18">
        <v>8.16</v>
      </c>
      <c r="G137" s="19">
        <v>82</v>
      </c>
      <c r="H137" s="19">
        <v>7494.84</v>
      </c>
      <c r="I137" s="32">
        <f t="shared" si="8"/>
        <v>1531.945296</v>
      </c>
      <c r="J137" s="19" t="s">
        <v>51</v>
      </c>
      <c r="K137" s="33">
        <v>75.875</v>
      </c>
      <c r="L137" s="34">
        <v>7542.1925</v>
      </c>
      <c r="M137" s="34">
        <f t="shared" si="9"/>
        <v>1636.6557725</v>
      </c>
      <c r="N137" s="35" t="s">
        <v>24</v>
      </c>
      <c r="O137" s="38">
        <f t="shared" si="10"/>
        <v>0.0807248764415156</v>
      </c>
      <c r="P137" s="38">
        <f t="shared" si="11"/>
        <v>-0.00627834678046204</v>
      </c>
      <c r="Q137" s="38">
        <f>(J:J-N:N)</f>
        <v>-0.0126</v>
      </c>
      <c r="R137" s="42"/>
    </row>
    <row r="138" s="1" customFormat="1" ht="18" customHeight="1" spans="1:18">
      <c r="A138" s="15">
        <v>108</v>
      </c>
      <c r="B138" s="15">
        <v>391</v>
      </c>
      <c r="C138" s="16" t="s">
        <v>198</v>
      </c>
      <c r="D138" s="16" t="s">
        <v>181</v>
      </c>
      <c r="E138" s="17" t="s">
        <v>31</v>
      </c>
      <c r="F138" s="23">
        <v>8.4</v>
      </c>
      <c r="G138" s="19">
        <v>88</v>
      </c>
      <c r="H138" s="19">
        <v>4279.41</v>
      </c>
      <c r="I138" s="32">
        <f t="shared" si="8"/>
        <v>1455.855282</v>
      </c>
      <c r="J138" s="19" t="s">
        <v>172</v>
      </c>
      <c r="K138" s="33">
        <v>64.0625</v>
      </c>
      <c r="L138" s="34">
        <v>4341.626875</v>
      </c>
      <c r="M138" s="34">
        <f t="shared" si="9"/>
        <v>1594.2453885</v>
      </c>
      <c r="N138" s="35" t="s">
        <v>199</v>
      </c>
      <c r="O138" s="38">
        <f t="shared" si="10"/>
        <v>0.373658536585366</v>
      </c>
      <c r="P138" s="38">
        <f t="shared" si="11"/>
        <v>-0.0143303136799383</v>
      </c>
      <c r="Q138" s="38">
        <f>(J:J-N:N)</f>
        <v>-0.0269999999999999</v>
      </c>
      <c r="R138" s="42"/>
    </row>
    <row r="139" s="1" customFormat="1" ht="18" customHeight="1" spans="1:18">
      <c r="A139" s="15">
        <v>156</v>
      </c>
      <c r="B139" s="15">
        <v>116919</v>
      </c>
      <c r="C139" s="16" t="s">
        <v>210</v>
      </c>
      <c r="D139" s="16" t="s">
        <v>181</v>
      </c>
      <c r="E139" s="17" t="s">
        <v>31</v>
      </c>
      <c r="F139" s="15">
        <v>8.21</v>
      </c>
      <c r="G139" s="19">
        <v>93</v>
      </c>
      <c r="H139" s="19">
        <v>3853.11</v>
      </c>
      <c r="I139" s="32">
        <f t="shared" si="8"/>
        <v>1138.594005</v>
      </c>
      <c r="J139" s="19" t="s">
        <v>44</v>
      </c>
      <c r="K139" s="33">
        <v>84.1875</v>
      </c>
      <c r="L139" s="34">
        <v>3940.68375</v>
      </c>
      <c r="M139" s="34">
        <f t="shared" si="9"/>
        <v>1411.946987625</v>
      </c>
      <c r="N139" s="35" t="s">
        <v>212</v>
      </c>
      <c r="O139" s="38">
        <f t="shared" si="10"/>
        <v>0.10467706013363</v>
      </c>
      <c r="P139" s="38">
        <f t="shared" si="11"/>
        <v>-0.0222229835114274</v>
      </c>
      <c r="Q139" s="38">
        <f>(J:J-N:N)</f>
        <v>-0.0628</v>
      </c>
      <c r="R139" s="42"/>
    </row>
    <row r="140" s="1" customFormat="1" ht="18" customHeight="1" spans="1:18">
      <c r="A140" s="15">
        <v>143</v>
      </c>
      <c r="B140" s="15">
        <v>118074</v>
      </c>
      <c r="C140" s="16" t="s">
        <v>226</v>
      </c>
      <c r="D140" s="16" t="s">
        <v>227</v>
      </c>
      <c r="E140" s="17" t="s">
        <v>31</v>
      </c>
      <c r="F140" s="15">
        <v>8.22</v>
      </c>
      <c r="G140" s="19">
        <v>62</v>
      </c>
      <c r="H140" s="19">
        <v>2673.67</v>
      </c>
      <c r="I140" s="32">
        <f t="shared" si="8"/>
        <v>886.054238</v>
      </c>
      <c r="J140" s="19" t="s">
        <v>253</v>
      </c>
      <c r="K140" s="33">
        <v>61.875</v>
      </c>
      <c r="L140" s="34">
        <v>2737.084375</v>
      </c>
      <c r="M140" s="34">
        <f t="shared" si="9"/>
        <v>873.9510409375</v>
      </c>
      <c r="N140" s="35" t="s">
        <v>230</v>
      </c>
      <c r="O140" s="38">
        <f t="shared" si="10"/>
        <v>0.00202020202020202</v>
      </c>
      <c r="P140" s="38">
        <f t="shared" si="11"/>
        <v>-0.0231685860981176</v>
      </c>
      <c r="Q140" s="38">
        <f>(J:J-N:N)</f>
        <v>0.0121000000000001</v>
      </c>
      <c r="R140" s="42"/>
    </row>
    <row r="141" s="1" customFormat="1" ht="18" customHeight="1" spans="1:18">
      <c r="A141" s="15">
        <v>240</v>
      </c>
      <c r="B141" s="15">
        <v>102935</v>
      </c>
      <c r="C141" s="16" t="s">
        <v>382</v>
      </c>
      <c r="D141" s="16" t="s">
        <v>312</v>
      </c>
      <c r="E141" s="17" t="s">
        <v>31</v>
      </c>
      <c r="F141" s="15">
        <v>8.27</v>
      </c>
      <c r="G141" s="19">
        <v>60</v>
      </c>
      <c r="H141" s="19">
        <v>4227.36</v>
      </c>
      <c r="I141" s="32">
        <f t="shared" si="8"/>
        <v>1575.114336</v>
      </c>
      <c r="J141" s="19" t="s">
        <v>388</v>
      </c>
      <c r="K141" s="33">
        <v>81.6875</v>
      </c>
      <c r="L141" s="34">
        <v>4343.848125</v>
      </c>
      <c r="M141" s="34">
        <f t="shared" si="9"/>
        <v>1616.3458873125</v>
      </c>
      <c r="N141" s="35" t="s">
        <v>385</v>
      </c>
      <c r="O141" s="38">
        <f t="shared" si="10"/>
        <v>-0.265493496557001</v>
      </c>
      <c r="P141" s="38">
        <f t="shared" si="11"/>
        <v>-0.0268168042822632</v>
      </c>
      <c r="Q141" s="38">
        <f>(J:J-N:N)</f>
        <v>0.0005</v>
      </c>
      <c r="R141" s="42"/>
    </row>
    <row r="142" s="1" customFormat="1" ht="18" customHeight="1" spans="1:18">
      <c r="A142" s="15">
        <v>81</v>
      </c>
      <c r="B142" s="21">
        <v>102564</v>
      </c>
      <c r="C142" s="22" t="s">
        <v>145</v>
      </c>
      <c r="D142" s="22" t="s">
        <v>76</v>
      </c>
      <c r="E142" s="17" t="s">
        <v>31</v>
      </c>
      <c r="F142" s="18">
        <v>8.9</v>
      </c>
      <c r="G142" s="19">
        <v>52</v>
      </c>
      <c r="H142" s="19">
        <v>3449.13</v>
      </c>
      <c r="I142" s="32">
        <f t="shared" si="8"/>
        <v>1068.540474</v>
      </c>
      <c r="J142" s="19" t="s">
        <v>147</v>
      </c>
      <c r="K142" s="33">
        <v>54.9375</v>
      </c>
      <c r="L142" s="34">
        <v>3544.585</v>
      </c>
      <c r="M142" s="34">
        <f t="shared" si="9"/>
        <v>1161.914963</v>
      </c>
      <c r="N142" s="35" t="s">
        <v>38</v>
      </c>
      <c r="O142" s="38">
        <f t="shared" si="10"/>
        <v>-0.0534698521046644</v>
      </c>
      <c r="P142" s="38">
        <f t="shared" si="11"/>
        <v>-0.0269298098366945</v>
      </c>
      <c r="Q142" s="38">
        <f>(J:J-N:N)</f>
        <v>-0.018</v>
      </c>
      <c r="R142" s="42"/>
    </row>
    <row r="143" s="1" customFormat="1" ht="18" customHeight="1" spans="1:18">
      <c r="A143" s="15">
        <v>27</v>
      </c>
      <c r="B143" s="21">
        <v>116773</v>
      </c>
      <c r="C143" s="22" t="s">
        <v>58</v>
      </c>
      <c r="D143" s="22" t="s">
        <v>20</v>
      </c>
      <c r="E143" s="17" t="s">
        <v>31</v>
      </c>
      <c r="F143" s="18">
        <v>8.4</v>
      </c>
      <c r="G143" s="19">
        <v>80</v>
      </c>
      <c r="H143" s="19">
        <v>2571.23</v>
      </c>
      <c r="I143" s="32">
        <f t="shared" si="8"/>
        <v>694.489223</v>
      </c>
      <c r="J143" s="19" t="s">
        <v>65</v>
      </c>
      <c r="K143" s="33">
        <v>74.25</v>
      </c>
      <c r="L143" s="34">
        <v>2652.425</v>
      </c>
      <c r="M143" s="34">
        <f t="shared" si="9"/>
        <v>844.7973625</v>
      </c>
      <c r="N143" s="35" t="s">
        <v>60</v>
      </c>
      <c r="O143" s="38">
        <f t="shared" si="10"/>
        <v>0.0774410774410774</v>
      </c>
      <c r="P143" s="38">
        <f t="shared" si="11"/>
        <v>-0.0306116101303525</v>
      </c>
      <c r="Q143" s="38">
        <f>(J:J-N:N)</f>
        <v>-0.0484</v>
      </c>
      <c r="R143" s="42"/>
    </row>
    <row r="144" s="1" customFormat="1" ht="18" customHeight="1" spans="1:18">
      <c r="A144" s="15">
        <v>88</v>
      </c>
      <c r="B144" s="21">
        <v>341</v>
      </c>
      <c r="C144" s="22" t="s">
        <v>75</v>
      </c>
      <c r="D144" s="22" t="s">
        <v>76</v>
      </c>
      <c r="E144" s="17" t="s">
        <v>21</v>
      </c>
      <c r="F144" s="23">
        <v>8.19</v>
      </c>
      <c r="G144" s="19">
        <v>165</v>
      </c>
      <c r="H144" s="19">
        <v>10577.2</v>
      </c>
      <c r="I144" s="32">
        <f t="shared" si="8"/>
        <v>3300.0864</v>
      </c>
      <c r="J144" s="19" t="s">
        <v>161</v>
      </c>
      <c r="K144" s="33">
        <v>127.4375</v>
      </c>
      <c r="L144" s="34">
        <v>10935.903125</v>
      </c>
      <c r="M144" s="34">
        <f t="shared" si="9"/>
        <v>3547.60697375</v>
      </c>
      <c r="N144" s="35" t="s">
        <v>78</v>
      </c>
      <c r="O144" s="38">
        <f t="shared" si="10"/>
        <v>0.29475232957332</v>
      </c>
      <c r="P144" s="38">
        <f t="shared" si="11"/>
        <v>-0.0328005031591755</v>
      </c>
      <c r="Q144" s="38">
        <f>(J:J-N:N)</f>
        <v>-0.0124</v>
      </c>
      <c r="R144" s="42"/>
    </row>
    <row r="145" s="1" customFormat="1" ht="18" customHeight="1" spans="1:18">
      <c r="A145" s="15">
        <v>44</v>
      </c>
      <c r="B145" s="21">
        <v>118151</v>
      </c>
      <c r="C145" s="22" t="s">
        <v>69</v>
      </c>
      <c r="D145" s="22" t="s">
        <v>20</v>
      </c>
      <c r="E145" s="17" t="s">
        <v>31</v>
      </c>
      <c r="F145" s="24">
        <v>8.3</v>
      </c>
      <c r="G145" s="19">
        <v>66</v>
      </c>
      <c r="H145" s="19">
        <v>2516.67</v>
      </c>
      <c r="I145" s="32">
        <f t="shared" si="8"/>
        <v>760.286007</v>
      </c>
      <c r="J145" s="19" t="s">
        <v>93</v>
      </c>
      <c r="K145" s="33">
        <v>78.6875</v>
      </c>
      <c r="L145" s="34">
        <v>2603.3225</v>
      </c>
      <c r="M145" s="34">
        <f t="shared" si="9"/>
        <v>635.47102225</v>
      </c>
      <c r="N145" s="35" t="s">
        <v>71</v>
      </c>
      <c r="O145" s="38">
        <f t="shared" si="10"/>
        <v>-0.161239078633836</v>
      </c>
      <c r="P145" s="38">
        <f t="shared" si="11"/>
        <v>-0.0332853497789844</v>
      </c>
      <c r="Q145" s="38">
        <f>(J:J-N:N)</f>
        <v>0.058</v>
      </c>
      <c r="R145" s="42"/>
    </row>
    <row r="146" s="1" customFormat="1" ht="18" customHeight="1" spans="1:18">
      <c r="A146" s="15">
        <v>47</v>
      </c>
      <c r="B146" s="21">
        <v>118151</v>
      </c>
      <c r="C146" s="22" t="s">
        <v>69</v>
      </c>
      <c r="D146" s="22" t="s">
        <v>20</v>
      </c>
      <c r="E146" s="17" t="s">
        <v>31</v>
      </c>
      <c r="F146" s="18">
        <v>8.19</v>
      </c>
      <c r="G146" s="19">
        <v>71</v>
      </c>
      <c r="H146" s="19">
        <v>2498.81</v>
      </c>
      <c r="I146" s="32">
        <f t="shared" si="8"/>
        <v>702.915253</v>
      </c>
      <c r="J146" s="19" t="s">
        <v>96</v>
      </c>
      <c r="K146" s="33">
        <v>78.6875</v>
      </c>
      <c r="L146" s="34">
        <v>2603.3225</v>
      </c>
      <c r="M146" s="34">
        <f t="shared" si="9"/>
        <v>635.47102225</v>
      </c>
      <c r="N146" s="35" t="s">
        <v>71</v>
      </c>
      <c r="O146" s="38">
        <f t="shared" si="10"/>
        <v>-0.0976965845909452</v>
      </c>
      <c r="P146" s="38">
        <f t="shared" si="11"/>
        <v>-0.0401458136669584</v>
      </c>
      <c r="Q146" s="38">
        <f>(J:J-N:N)</f>
        <v>0.0372</v>
      </c>
      <c r="R146" s="42"/>
    </row>
    <row r="147" s="1" customFormat="1" ht="18" customHeight="1" spans="1:18">
      <c r="A147" s="15">
        <v>49</v>
      </c>
      <c r="B147" s="21">
        <v>716</v>
      </c>
      <c r="C147" s="22" t="s">
        <v>85</v>
      </c>
      <c r="D147" s="22" t="s">
        <v>76</v>
      </c>
      <c r="E147" s="17" t="s">
        <v>31</v>
      </c>
      <c r="F147" s="23">
        <v>8.14</v>
      </c>
      <c r="G147" s="19">
        <v>61</v>
      </c>
      <c r="H147" s="19">
        <v>3652.83</v>
      </c>
      <c r="I147" s="32">
        <f t="shared" si="8"/>
        <v>1228.446729</v>
      </c>
      <c r="J147" s="19" t="s">
        <v>98</v>
      </c>
      <c r="K147" s="33">
        <v>47.4375</v>
      </c>
      <c r="L147" s="34">
        <v>3811.385</v>
      </c>
      <c r="M147" s="34">
        <f t="shared" si="9"/>
        <v>1321.026041</v>
      </c>
      <c r="N147" s="35" t="s">
        <v>88</v>
      </c>
      <c r="O147" s="38">
        <f t="shared" si="10"/>
        <v>0.285902503293808</v>
      </c>
      <c r="P147" s="38">
        <f t="shared" si="11"/>
        <v>-0.041600363122592</v>
      </c>
      <c r="Q147" s="38">
        <f>(J:J-N:N)</f>
        <v>-0.0102999999999999</v>
      </c>
      <c r="R147" s="42"/>
    </row>
    <row r="148" s="1" customFormat="1" ht="18" customHeight="1" spans="1:18">
      <c r="A148" s="15">
        <v>163</v>
      </c>
      <c r="B148" s="15">
        <v>115971</v>
      </c>
      <c r="C148" s="16" t="s">
        <v>219</v>
      </c>
      <c r="D148" s="16" t="s">
        <v>181</v>
      </c>
      <c r="E148" s="17" t="s">
        <v>31</v>
      </c>
      <c r="F148" s="15">
        <v>8.8</v>
      </c>
      <c r="G148" s="19">
        <v>57</v>
      </c>
      <c r="H148" s="19">
        <v>2796.77</v>
      </c>
      <c r="I148" s="32">
        <f t="shared" si="8"/>
        <v>832.878106</v>
      </c>
      <c r="J148" s="19" t="s">
        <v>280</v>
      </c>
      <c r="K148" s="33">
        <v>54.8125</v>
      </c>
      <c r="L148" s="34">
        <v>2921.599375</v>
      </c>
      <c r="M148" s="34">
        <f t="shared" si="9"/>
        <v>896.0545283125</v>
      </c>
      <c r="N148" s="35" t="s">
        <v>222</v>
      </c>
      <c r="O148" s="38">
        <f t="shared" si="10"/>
        <v>0.0399087799315849</v>
      </c>
      <c r="P148" s="38">
        <f t="shared" si="11"/>
        <v>-0.0427263833871815</v>
      </c>
      <c r="Q148" s="38">
        <f>(J:J-N:N)</f>
        <v>-0.00890000000000002</v>
      </c>
      <c r="R148" s="42"/>
    </row>
    <row r="149" s="1" customFormat="1" ht="18" customHeight="1" spans="1:18">
      <c r="A149" s="15">
        <v>233</v>
      </c>
      <c r="B149" s="15">
        <v>585</v>
      </c>
      <c r="C149" s="16" t="s">
        <v>376</v>
      </c>
      <c r="D149" s="16" t="s">
        <v>312</v>
      </c>
      <c r="E149" s="17" t="s">
        <v>26</v>
      </c>
      <c r="F149" s="15">
        <v>8.4</v>
      </c>
      <c r="G149" s="19">
        <v>130</v>
      </c>
      <c r="H149" s="19">
        <v>7782.49</v>
      </c>
      <c r="I149" s="32">
        <f t="shared" si="8"/>
        <v>2337.081747</v>
      </c>
      <c r="J149" s="19" t="s">
        <v>377</v>
      </c>
      <c r="K149" s="33">
        <v>129.6875</v>
      </c>
      <c r="L149" s="34">
        <v>8137.22125</v>
      </c>
      <c r="M149" s="34">
        <f t="shared" si="9"/>
        <v>2761.77289225</v>
      </c>
      <c r="N149" s="35" t="s">
        <v>378</v>
      </c>
      <c r="O149" s="38">
        <f t="shared" si="10"/>
        <v>0.00240963855421687</v>
      </c>
      <c r="P149" s="38">
        <f t="shared" si="11"/>
        <v>-0.0435936591990785</v>
      </c>
      <c r="Q149" s="38">
        <f>(J:J-N:N)</f>
        <v>-0.0391</v>
      </c>
      <c r="R149" s="15"/>
    </row>
    <row r="150" s="1" customFormat="1" ht="18" customHeight="1" spans="1:18">
      <c r="A150" s="15">
        <v>94</v>
      </c>
      <c r="B150" s="21">
        <v>52</v>
      </c>
      <c r="C150" s="22" t="s">
        <v>170</v>
      </c>
      <c r="D150" s="22" t="s">
        <v>136</v>
      </c>
      <c r="E150" s="17" t="s">
        <v>31</v>
      </c>
      <c r="F150" s="23">
        <v>8.4</v>
      </c>
      <c r="G150" s="19">
        <v>65</v>
      </c>
      <c r="H150" s="19">
        <v>2721.57</v>
      </c>
      <c r="I150" s="32">
        <f t="shared" si="8"/>
        <v>925.878114</v>
      </c>
      <c r="J150" s="19" t="s">
        <v>172</v>
      </c>
      <c r="K150" s="33">
        <v>48.5</v>
      </c>
      <c r="L150" s="34">
        <v>2849.21875</v>
      </c>
      <c r="M150" s="34">
        <f t="shared" si="9"/>
        <v>801.77015625</v>
      </c>
      <c r="N150" s="35" t="s">
        <v>173</v>
      </c>
      <c r="O150" s="38">
        <f t="shared" si="10"/>
        <v>0.34020618556701</v>
      </c>
      <c r="P150" s="38">
        <f t="shared" si="11"/>
        <v>-0.0448013161502604</v>
      </c>
      <c r="Q150" s="38">
        <f>(J:J-N:N)</f>
        <v>0.0588000000000001</v>
      </c>
      <c r="R150" s="42"/>
    </row>
    <row r="151" s="1" customFormat="1" ht="18" customHeight="1" spans="1:18">
      <c r="A151" s="15">
        <v>45</v>
      </c>
      <c r="B151" s="21">
        <v>118151</v>
      </c>
      <c r="C151" s="22" t="s">
        <v>69</v>
      </c>
      <c r="D151" s="22" t="s">
        <v>20</v>
      </c>
      <c r="E151" s="17" t="s">
        <v>31</v>
      </c>
      <c r="F151" s="18">
        <v>8.5</v>
      </c>
      <c r="G151" s="19">
        <v>68</v>
      </c>
      <c r="H151" s="19">
        <v>2472.48</v>
      </c>
      <c r="I151" s="32">
        <f t="shared" si="8"/>
        <v>687.596688</v>
      </c>
      <c r="J151" s="19" t="s">
        <v>94</v>
      </c>
      <c r="K151" s="33">
        <v>78.6875</v>
      </c>
      <c r="L151" s="34">
        <v>2603.3225</v>
      </c>
      <c r="M151" s="34">
        <f t="shared" si="9"/>
        <v>635.47102225</v>
      </c>
      <c r="N151" s="35" t="s">
        <v>71</v>
      </c>
      <c r="O151" s="38">
        <f t="shared" si="10"/>
        <v>-0.13582208101668</v>
      </c>
      <c r="P151" s="38">
        <f t="shared" si="11"/>
        <v>-0.0502598122207295</v>
      </c>
      <c r="Q151" s="38">
        <f>(J:J-N:N)</f>
        <v>0.034</v>
      </c>
      <c r="R151" s="42"/>
    </row>
    <row r="152" s="1" customFormat="1" ht="18" customHeight="1" spans="1:18">
      <c r="A152" s="15">
        <v>96</v>
      </c>
      <c r="B152" s="21">
        <v>104533</v>
      </c>
      <c r="C152" s="22" t="s">
        <v>101</v>
      </c>
      <c r="D152" s="22" t="s">
        <v>76</v>
      </c>
      <c r="E152" s="17" t="s">
        <v>31</v>
      </c>
      <c r="F152" s="23">
        <v>8.21</v>
      </c>
      <c r="G152" s="19">
        <v>61</v>
      </c>
      <c r="H152" s="19">
        <v>3541.18</v>
      </c>
      <c r="I152" s="32">
        <f t="shared" si="8"/>
        <v>932.038576</v>
      </c>
      <c r="J152" s="19" t="s">
        <v>178</v>
      </c>
      <c r="K152" s="33">
        <v>62.75</v>
      </c>
      <c r="L152" s="34">
        <v>3739.01375</v>
      </c>
      <c r="M152" s="34">
        <f t="shared" si="9"/>
        <v>1186.76296425</v>
      </c>
      <c r="N152" s="35" t="s">
        <v>104</v>
      </c>
      <c r="O152" s="38">
        <f t="shared" si="10"/>
        <v>-0.0278884462151394</v>
      </c>
      <c r="P152" s="38">
        <f t="shared" si="11"/>
        <v>-0.0529106773143052</v>
      </c>
      <c r="Q152" s="38">
        <f>(J:J-N:N)</f>
        <v>-0.0542</v>
      </c>
      <c r="R152" s="42"/>
    </row>
    <row r="153" s="1" customFormat="1" ht="18" customHeight="1" spans="1:18">
      <c r="A153" s="15">
        <v>52</v>
      </c>
      <c r="B153" s="21">
        <v>104533</v>
      </c>
      <c r="C153" s="22" t="s">
        <v>101</v>
      </c>
      <c r="D153" s="22" t="s">
        <v>76</v>
      </c>
      <c r="E153" s="17" t="s">
        <v>31</v>
      </c>
      <c r="F153" s="23">
        <v>8.7</v>
      </c>
      <c r="G153" s="19">
        <v>74</v>
      </c>
      <c r="H153" s="19">
        <v>3538.96</v>
      </c>
      <c r="I153" s="32">
        <f t="shared" si="8"/>
        <v>1182.720432</v>
      </c>
      <c r="J153" s="19" t="s">
        <v>103</v>
      </c>
      <c r="K153" s="33">
        <v>62.75</v>
      </c>
      <c r="L153" s="34">
        <v>3739.01375</v>
      </c>
      <c r="M153" s="34">
        <f t="shared" si="9"/>
        <v>1186.76296425</v>
      </c>
      <c r="N153" s="35" t="s">
        <v>104</v>
      </c>
      <c r="O153" s="38">
        <f t="shared" si="10"/>
        <v>0.179282868525896</v>
      </c>
      <c r="P153" s="38">
        <f t="shared" si="11"/>
        <v>-0.053504416773006</v>
      </c>
      <c r="Q153" s="38">
        <f>(J:J-N:N)</f>
        <v>0.0168</v>
      </c>
      <c r="R153" s="42"/>
    </row>
    <row r="154" s="1" customFormat="1" ht="18" customHeight="1" spans="1:18">
      <c r="A154" s="15">
        <v>86</v>
      </c>
      <c r="B154" s="21">
        <v>706</v>
      </c>
      <c r="C154" s="22" t="s">
        <v>155</v>
      </c>
      <c r="D154" s="22" t="s">
        <v>136</v>
      </c>
      <c r="E154" s="17" t="s">
        <v>31</v>
      </c>
      <c r="F154" s="23">
        <v>8.3</v>
      </c>
      <c r="G154" s="19">
        <v>74</v>
      </c>
      <c r="H154" s="19">
        <v>3170.22</v>
      </c>
      <c r="I154" s="32">
        <f t="shared" si="8"/>
        <v>1127.330232</v>
      </c>
      <c r="J154" s="19" t="s">
        <v>157</v>
      </c>
      <c r="K154" s="33">
        <v>49.75</v>
      </c>
      <c r="L154" s="34">
        <v>3351.9875</v>
      </c>
      <c r="M154" s="34">
        <f t="shared" si="9"/>
        <v>1136.65896125</v>
      </c>
      <c r="N154" s="35" t="s">
        <v>158</v>
      </c>
      <c r="O154" s="38">
        <f t="shared" si="10"/>
        <v>0.487437185929648</v>
      </c>
      <c r="P154" s="38">
        <f t="shared" si="11"/>
        <v>-0.0542267833636016</v>
      </c>
      <c r="Q154" s="38">
        <f>(J:J-N:N)</f>
        <v>0.0165000000000001</v>
      </c>
      <c r="R154" s="42"/>
    </row>
    <row r="155" s="1" customFormat="1" ht="18" customHeight="1" spans="1:18">
      <c r="A155" s="15">
        <v>32</v>
      </c>
      <c r="B155" s="21">
        <v>727</v>
      </c>
      <c r="C155" s="22" t="s">
        <v>47</v>
      </c>
      <c r="D155" s="22" t="s">
        <v>20</v>
      </c>
      <c r="E155" s="17" t="s">
        <v>31</v>
      </c>
      <c r="F155" s="23">
        <v>8.12</v>
      </c>
      <c r="G155" s="19">
        <v>69</v>
      </c>
      <c r="H155" s="19">
        <v>3332.68</v>
      </c>
      <c r="I155" s="32">
        <f t="shared" si="8"/>
        <v>729.523652</v>
      </c>
      <c r="J155" s="19" t="s">
        <v>72</v>
      </c>
      <c r="K155" s="33">
        <v>67.5</v>
      </c>
      <c r="L155" s="34">
        <v>3527.07875</v>
      </c>
      <c r="M155" s="34">
        <f t="shared" si="9"/>
        <v>1179.807841875</v>
      </c>
      <c r="N155" s="35" t="s">
        <v>49</v>
      </c>
      <c r="O155" s="38">
        <f t="shared" si="10"/>
        <v>0.0222222222222222</v>
      </c>
      <c r="P155" s="38">
        <f t="shared" si="11"/>
        <v>-0.0551160787096121</v>
      </c>
      <c r="Q155" s="38">
        <f>(J:J-N:N)</f>
        <v>-0.1156</v>
      </c>
      <c r="R155" s="42"/>
    </row>
    <row r="156" s="1" customFormat="1" ht="18" customHeight="1" spans="1:18">
      <c r="A156" s="15">
        <v>30</v>
      </c>
      <c r="B156" s="21">
        <v>116773</v>
      </c>
      <c r="C156" s="22" t="s">
        <v>58</v>
      </c>
      <c r="D156" s="22" t="s">
        <v>20</v>
      </c>
      <c r="E156" s="17" t="s">
        <v>31</v>
      </c>
      <c r="F156" s="18">
        <v>8.25</v>
      </c>
      <c r="G156" s="19">
        <v>56</v>
      </c>
      <c r="H156" s="19">
        <v>2501.13</v>
      </c>
      <c r="I156" s="32">
        <f t="shared" si="8"/>
        <v>808.365216</v>
      </c>
      <c r="J156" s="19" t="s">
        <v>68</v>
      </c>
      <c r="K156" s="33">
        <v>74.25</v>
      </c>
      <c r="L156" s="34">
        <v>2652.425</v>
      </c>
      <c r="M156" s="34">
        <f t="shared" si="9"/>
        <v>844.7973625</v>
      </c>
      <c r="N156" s="35" t="s">
        <v>60</v>
      </c>
      <c r="O156" s="38">
        <f t="shared" si="10"/>
        <v>-0.245791245791246</v>
      </c>
      <c r="P156" s="38">
        <f t="shared" si="11"/>
        <v>-0.0570402556151447</v>
      </c>
      <c r="Q156" s="38">
        <f>(J:J-N:N)</f>
        <v>0.00469999999999998</v>
      </c>
      <c r="R156" s="42"/>
    </row>
    <row r="157" s="1" customFormat="1" ht="18" customHeight="1" spans="1:18">
      <c r="A157" s="15">
        <v>5</v>
      </c>
      <c r="B157" s="21">
        <v>111219</v>
      </c>
      <c r="C157" s="22" t="s">
        <v>25</v>
      </c>
      <c r="D157" s="22" t="s">
        <v>20</v>
      </c>
      <c r="E157" s="17" t="s">
        <v>26</v>
      </c>
      <c r="F157" s="23">
        <v>8.11</v>
      </c>
      <c r="G157" s="19">
        <v>94</v>
      </c>
      <c r="H157" s="19">
        <v>5031.96</v>
      </c>
      <c r="I157" s="32">
        <f t="shared" si="8"/>
        <v>1920.195936</v>
      </c>
      <c r="J157" s="19" t="s">
        <v>37</v>
      </c>
      <c r="K157" s="33">
        <v>97.6875</v>
      </c>
      <c r="L157" s="34">
        <v>5340.569375</v>
      </c>
      <c r="M157" s="34">
        <f t="shared" si="9"/>
        <v>1821.134156875</v>
      </c>
      <c r="N157" s="35" t="s">
        <v>29</v>
      </c>
      <c r="O157" s="38">
        <f t="shared" si="10"/>
        <v>-0.0377479206653871</v>
      </c>
      <c r="P157" s="38">
        <f t="shared" si="11"/>
        <v>-0.0577858564003768</v>
      </c>
      <c r="Q157" s="38">
        <f>(J:J-N:N)</f>
        <v>0.0405999999999999</v>
      </c>
      <c r="R157" s="15"/>
    </row>
    <row r="158" s="1" customFormat="1" ht="18" customHeight="1" spans="1:18">
      <c r="A158" s="15">
        <v>162</v>
      </c>
      <c r="B158" s="15">
        <v>115971</v>
      </c>
      <c r="C158" s="16" t="s">
        <v>219</v>
      </c>
      <c r="D158" s="16" t="s">
        <v>181</v>
      </c>
      <c r="E158" s="17" t="s">
        <v>31</v>
      </c>
      <c r="F158" s="15">
        <v>8.1</v>
      </c>
      <c r="G158" s="19">
        <v>72</v>
      </c>
      <c r="H158" s="19">
        <v>2745.31</v>
      </c>
      <c r="I158" s="32">
        <f t="shared" si="8"/>
        <v>763.19618</v>
      </c>
      <c r="J158" s="19" t="s">
        <v>279</v>
      </c>
      <c r="K158" s="33">
        <v>54.8125</v>
      </c>
      <c r="L158" s="34">
        <v>2921.599375</v>
      </c>
      <c r="M158" s="34">
        <f t="shared" si="9"/>
        <v>896.0545283125</v>
      </c>
      <c r="N158" s="35" t="s">
        <v>222</v>
      </c>
      <c r="O158" s="38">
        <f t="shared" si="10"/>
        <v>0.313568985176739</v>
      </c>
      <c r="P158" s="38">
        <f t="shared" si="11"/>
        <v>-0.0603400235187961</v>
      </c>
      <c r="Q158" s="38">
        <f>(J:J-N:N)</f>
        <v>-0.0287</v>
      </c>
      <c r="R158" s="42"/>
    </row>
    <row r="159" s="1" customFormat="1" ht="18" customHeight="1" spans="1:18">
      <c r="A159" s="15">
        <v>230</v>
      </c>
      <c r="B159" s="15">
        <v>709</v>
      </c>
      <c r="C159" s="16" t="s">
        <v>341</v>
      </c>
      <c r="D159" s="16" t="s">
        <v>312</v>
      </c>
      <c r="E159" s="17" t="s">
        <v>26</v>
      </c>
      <c r="F159" s="23">
        <v>8.11</v>
      </c>
      <c r="G159" s="19">
        <v>103</v>
      </c>
      <c r="H159" s="19">
        <v>6261.15</v>
      </c>
      <c r="I159" s="32">
        <f t="shared" si="8"/>
        <v>1386.844725</v>
      </c>
      <c r="J159" s="19" t="s">
        <v>373</v>
      </c>
      <c r="K159" s="33">
        <v>96.3125</v>
      </c>
      <c r="L159" s="34">
        <v>6680.91375</v>
      </c>
      <c r="M159" s="34">
        <f t="shared" si="9"/>
        <v>1952.16299775</v>
      </c>
      <c r="N159" s="35" t="s">
        <v>343</v>
      </c>
      <c r="O159" s="38">
        <f t="shared" si="10"/>
        <v>0.0694354315379624</v>
      </c>
      <c r="P159" s="38">
        <f t="shared" si="11"/>
        <v>-0.0628302902428579</v>
      </c>
      <c r="Q159" s="38">
        <f>(J:J-N:N)</f>
        <v>-0.0707</v>
      </c>
      <c r="R159" s="15"/>
    </row>
    <row r="160" s="1" customFormat="1" ht="18" customHeight="1" spans="1:18">
      <c r="A160" s="15">
        <v>193</v>
      </c>
      <c r="B160" s="15">
        <v>118951</v>
      </c>
      <c r="C160" s="16" t="s">
        <v>311</v>
      </c>
      <c r="D160" s="16" t="s">
        <v>312</v>
      </c>
      <c r="E160" s="17" t="s">
        <v>31</v>
      </c>
      <c r="F160" s="23">
        <v>8.18</v>
      </c>
      <c r="G160" s="19">
        <v>53</v>
      </c>
      <c r="H160" s="19">
        <v>1824.79</v>
      </c>
      <c r="I160" s="32">
        <f t="shared" si="8"/>
        <v>304.374972</v>
      </c>
      <c r="J160" s="19" t="s">
        <v>325</v>
      </c>
      <c r="K160" s="33">
        <v>55.75</v>
      </c>
      <c r="L160" s="34">
        <v>1947.37</v>
      </c>
      <c r="M160" s="34">
        <f t="shared" si="9"/>
        <v>597.647853</v>
      </c>
      <c r="N160" s="35" t="s">
        <v>314</v>
      </c>
      <c r="O160" s="38">
        <f t="shared" si="10"/>
        <v>-0.0493273542600897</v>
      </c>
      <c r="P160" s="38">
        <f t="shared" si="11"/>
        <v>-0.0629464354488361</v>
      </c>
      <c r="Q160" s="38">
        <f>(J:J-N:N)</f>
        <v>-0.1401</v>
      </c>
      <c r="R160" s="42"/>
    </row>
    <row r="161" s="1" customFormat="1" ht="18" customHeight="1" spans="1:18">
      <c r="A161" s="15">
        <v>73</v>
      </c>
      <c r="B161" s="21">
        <v>745</v>
      </c>
      <c r="C161" s="22" t="s">
        <v>30</v>
      </c>
      <c r="D161" s="22" t="s">
        <v>20</v>
      </c>
      <c r="E161" s="17" t="s">
        <v>31</v>
      </c>
      <c r="F161" s="23">
        <v>8.15</v>
      </c>
      <c r="G161" s="19">
        <v>76</v>
      </c>
      <c r="H161" s="19">
        <v>3640.06</v>
      </c>
      <c r="I161" s="32">
        <f t="shared" si="8"/>
        <v>745.848294</v>
      </c>
      <c r="J161" s="19" t="s">
        <v>131</v>
      </c>
      <c r="K161" s="33">
        <v>76.9375</v>
      </c>
      <c r="L161" s="34">
        <v>3894.99</v>
      </c>
      <c r="M161" s="34">
        <f t="shared" si="9"/>
        <v>1077.743733</v>
      </c>
      <c r="N161" s="35" t="s">
        <v>33</v>
      </c>
      <c r="O161" s="38">
        <f t="shared" si="10"/>
        <v>-0.0121852152721365</v>
      </c>
      <c r="P161" s="38">
        <f t="shared" si="11"/>
        <v>-0.0654507457015294</v>
      </c>
      <c r="Q161" s="38">
        <f>(J:J-N:N)</f>
        <v>-0.0718</v>
      </c>
      <c r="R161" s="42"/>
    </row>
    <row r="162" s="1" customFormat="1" ht="18" customHeight="1" spans="1:18">
      <c r="A162" s="15">
        <v>110</v>
      </c>
      <c r="B162" s="15">
        <v>391</v>
      </c>
      <c r="C162" s="16" t="s">
        <v>198</v>
      </c>
      <c r="D162" s="16" t="s">
        <v>181</v>
      </c>
      <c r="E162" s="17" t="s">
        <v>31</v>
      </c>
      <c r="F162" s="23">
        <v>8.18</v>
      </c>
      <c r="G162" s="19">
        <v>74</v>
      </c>
      <c r="H162" s="19">
        <v>4015.42</v>
      </c>
      <c r="I162" s="32">
        <f t="shared" si="8"/>
        <v>1408.207794</v>
      </c>
      <c r="J162" s="19" t="s">
        <v>201</v>
      </c>
      <c r="K162" s="33">
        <v>64.0625</v>
      </c>
      <c r="L162" s="34">
        <v>4341.626875</v>
      </c>
      <c r="M162" s="34">
        <f t="shared" si="9"/>
        <v>1594.2453885</v>
      </c>
      <c r="N162" s="35" t="s">
        <v>199</v>
      </c>
      <c r="O162" s="38">
        <f t="shared" si="10"/>
        <v>0.155121951219512</v>
      </c>
      <c r="P162" s="38">
        <f t="shared" si="11"/>
        <v>-0.0751347097279058</v>
      </c>
      <c r="Q162" s="38">
        <f>(J:J-N:N)</f>
        <v>-0.0165</v>
      </c>
      <c r="R162" s="42"/>
    </row>
    <row r="163" s="1" customFormat="1" ht="18" customHeight="1" spans="1:18">
      <c r="A163" s="15">
        <v>249</v>
      </c>
      <c r="B163" s="15">
        <v>585</v>
      </c>
      <c r="C163" s="16" t="s">
        <v>376</v>
      </c>
      <c r="D163" s="16" t="s">
        <v>312</v>
      </c>
      <c r="E163" s="17" t="s">
        <v>26</v>
      </c>
      <c r="F163" s="23">
        <v>8.18</v>
      </c>
      <c r="G163" s="19">
        <v>126</v>
      </c>
      <c r="H163" s="19">
        <v>7448.35</v>
      </c>
      <c r="I163" s="32">
        <f t="shared" si="8"/>
        <v>2824.41432</v>
      </c>
      <c r="J163" s="19" t="s">
        <v>399</v>
      </c>
      <c r="K163" s="33">
        <v>129.6875</v>
      </c>
      <c r="L163" s="34">
        <v>8137.22125</v>
      </c>
      <c r="M163" s="34">
        <f t="shared" si="9"/>
        <v>2761.77289225</v>
      </c>
      <c r="N163" s="35" t="s">
        <v>378</v>
      </c>
      <c r="O163" s="38">
        <f t="shared" si="10"/>
        <v>-0.028433734939759</v>
      </c>
      <c r="P163" s="38">
        <f t="shared" si="11"/>
        <v>-0.0846568169693062</v>
      </c>
      <c r="Q163" s="38">
        <f>(J:J-N:N)</f>
        <v>0.0398000000000001</v>
      </c>
      <c r="R163" s="15"/>
    </row>
    <row r="164" s="1" customFormat="1" ht="18" customHeight="1" spans="1:18">
      <c r="A164" s="15">
        <v>74</v>
      </c>
      <c r="B164" s="21">
        <v>745</v>
      </c>
      <c r="C164" s="22" t="s">
        <v>30</v>
      </c>
      <c r="D164" s="22" t="s">
        <v>20</v>
      </c>
      <c r="E164" s="17" t="s">
        <v>31</v>
      </c>
      <c r="F164" s="23">
        <v>8.22</v>
      </c>
      <c r="G164" s="19">
        <v>72</v>
      </c>
      <c r="H164" s="19">
        <v>3549.27</v>
      </c>
      <c r="I164" s="32">
        <f t="shared" si="8"/>
        <v>1079.333007</v>
      </c>
      <c r="J164" s="19" t="s">
        <v>132</v>
      </c>
      <c r="K164" s="33">
        <v>76.9375</v>
      </c>
      <c r="L164" s="34">
        <v>3894.99</v>
      </c>
      <c r="M164" s="34">
        <f t="shared" si="9"/>
        <v>1077.743733</v>
      </c>
      <c r="N164" s="35" t="s">
        <v>33</v>
      </c>
      <c r="O164" s="38">
        <f t="shared" si="10"/>
        <v>-0.0641754670999188</v>
      </c>
      <c r="P164" s="38">
        <f t="shared" si="11"/>
        <v>-0.0887601765344712</v>
      </c>
      <c r="Q164" s="38">
        <f>(J:J-N:N)</f>
        <v>0.0274</v>
      </c>
      <c r="R164" s="42"/>
    </row>
    <row r="165" s="1" customFormat="1" ht="18" customHeight="1" spans="1:18">
      <c r="A165" s="15">
        <v>195</v>
      </c>
      <c r="B165" s="15">
        <v>118951</v>
      </c>
      <c r="C165" s="16" t="s">
        <v>311</v>
      </c>
      <c r="D165" s="16" t="s">
        <v>312</v>
      </c>
      <c r="E165" s="17" t="s">
        <v>31</v>
      </c>
      <c r="F165" s="15">
        <v>8.1</v>
      </c>
      <c r="G165" s="19">
        <v>36</v>
      </c>
      <c r="H165" s="19">
        <v>1762.28</v>
      </c>
      <c r="I165" s="32">
        <f t="shared" si="8"/>
        <v>539.081452</v>
      </c>
      <c r="J165" s="19" t="s">
        <v>327</v>
      </c>
      <c r="K165" s="33">
        <v>55.75</v>
      </c>
      <c r="L165" s="34">
        <v>1947.37</v>
      </c>
      <c r="M165" s="34">
        <f t="shared" si="9"/>
        <v>597.647853</v>
      </c>
      <c r="N165" s="35" t="s">
        <v>314</v>
      </c>
      <c r="O165" s="38">
        <f t="shared" si="10"/>
        <v>-0.354260089686099</v>
      </c>
      <c r="P165" s="38">
        <f t="shared" si="11"/>
        <v>-0.095046139151779</v>
      </c>
      <c r="Q165" s="38">
        <f>(J:J-N:N)</f>
        <v>-0.001</v>
      </c>
      <c r="R165" s="42"/>
    </row>
    <row r="166" s="1" customFormat="1" ht="18" customHeight="1" spans="1:18">
      <c r="A166" s="15">
        <v>231</v>
      </c>
      <c r="B166" s="15">
        <v>709</v>
      </c>
      <c r="C166" s="16" t="s">
        <v>341</v>
      </c>
      <c r="D166" s="16" t="s">
        <v>312</v>
      </c>
      <c r="E166" s="17" t="s">
        <v>26</v>
      </c>
      <c r="F166" s="23">
        <v>8.18</v>
      </c>
      <c r="G166" s="19">
        <v>92</v>
      </c>
      <c r="H166" s="19">
        <v>6026</v>
      </c>
      <c r="I166" s="32">
        <f t="shared" si="8"/>
        <v>1719.2178</v>
      </c>
      <c r="J166" s="19" t="s">
        <v>374</v>
      </c>
      <c r="K166" s="33">
        <v>96.3125</v>
      </c>
      <c r="L166" s="34">
        <v>6680.91375</v>
      </c>
      <c r="M166" s="34">
        <f t="shared" si="9"/>
        <v>1952.16299775</v>
      </c>
      <c r="N166" s="35" t="s">
        <v>343</v>
      </c>
      <c r="O166" s="38">
        <f t="shared" si="10"/>
        <v>-0.0447761194029851</v>
      </c>
      <c r="P166" s="38">
        <f t="shared" si="11"/>
        <v>-0.0980275714530815</v>
      </c>
      <c r="Q166" s="38">
        <f>(J:J-N:N)</f>
        <v>-0.00690000000000002</v>
      </c>
      <c r="R166" s="15"/>
    </row>
    <row r="167" s="1" customFormat="1" ht="18" customHeight="1" spans="1:18">
      <c r="A167" s="15">
        <v>136</v>
      </c>
      <c r="B167" s="15">
        <v>377</v>
      </c>
      <c r="C167" s="16" t="s">
        <v>244</v>
      </c>
      <c r="D167" s="16" t="s">
        <v>227</v>
      </c>
      <c r="E167" s="17" t="s">
        <v>26</v>
      </c>
      <c r="F167" s="23">
        <v>8.3</v>
      </c>
      <c r="G167" s="19">
        <v>105</v>
      </c>
      <c r="H167" s="19">
        <v>4700.16</v>
      </c>
      <c r="I167" s="32">
        <f t="shared" si="8"/>
        <v>1781.36064</v>
      </c>
      <c r="J167" s="19" t="s">
        <v>245</v>
      </c>
      <c r="K167" s="33">
        <v>112.25</v>
      </c>
      <c r="L167" s="34">
        <v>5211.964375</v>
      </c>
      <c r="M167" s="34">
        <f t="shared" si="9"/>
        <v>1796.5641200625</v>
      </c>
      <c r="N167" s="35" t="s">
        <v>246</v>
      </c>
      <c r="O167" s="38">
        <f t="shared" si="10"/>
        <v>-0.0645879732739421</v>
      </c>
      <c r="P167" s="38">
        <f t="shared" si="11"/>
        <v>-0.0981979802960568</v>
      </c>
      <c r="Q167" s="38">
        <f>(J:J-N:N)</f>
        <v>0.0343</v>
      </c>
      <c r="R167" s="15"/>
    </row>
    <row r="168" s="1" customFormat="1" ht="18" customHeight="1" spans="1:18">
      <c r="A168" s="15">
        <v>109</v>
      </c>
      <c r="B168" s="15">
        <v>391</v>
      </c>
      <c r="C168" s="16" t="s">
        <v>198</v>
      </c>
      <c r="D168" s="16" t="s">
        <v>181</v>
      </c>
      <c r="E168" s="17" t="s">
        <v>31</v>
      </c>
      <c r="F168" s="23">
        <v>8.11</v>
      </c>
      <c r="G168" s="19">
        <v>78</v>
      </c>
      <c r="H168" s="19">
        <v>3913.8</v>
      </c>
      <c r="I168" s="32">
        <f t="shared" si="8"/>
        <v>1288.42296</v>
      </c>
      <c r="J168" s="19" t="s">
        <v>200</v>
      </c>
      <c r="K168" s="33">
        <v>64.0625</v>
      </c>
      <c r="L168" s="34">
        <v>4341.626875</v>
      </c>
      <c r="M168" s="34">
        <f t="shared" si="9"/>
        <v>1594.2453885</v>
      </c>
      <c r="N168" s="35" t="s">
        <v>199</v>
      </c>
      <c r="O168" s="38">
        <f t="shared" si="10"/>
        <v>0.217560975609756</v>
      </c>
      <c r="P168" s="38">
        <f t="shared" si="11"/>
        <v>-0.0985406824026074</v>
      </c>
      <c r="Q168" s="38">
        <f>(J:J-N:N)</f>
        <v>-0.038</v>
      </c>
      <c r="R168" s="42"/>
    </row>
    <row r="169" s="1" customFormat="1" ht="18" customHeight="1" spans="1:18">
      <c r="A169" s="15">
        <v>29</v>
      </c>
      <c r="B169" s="21">
        <v>116773</v>
      </c>
      <c r="C169" s="22" t="s">
        <v>58</v>
      </c>
      <c r="D169" s="22" t="s">
        <v>20</v>
      </c>
      <c r="E169" s="17" t="s">
        <v>31</v>
      </c>
      <c r="F169" s="18">
        <v>8.18</v>
      </c>
      <c r="G169" s="19">
        <v>58</v>
      </c>
      <c r="H169" s="19">
        <v>2389.46</v>
      </c>
      <c r="I169" s="32">
        <f t="shared" si="8"/>
        <v>814.566914</v>
      </c>
      <c r="J169" s="19" t="s">
        <v>67</v>
      </c>
      <c r="K169" s="33">
        <v>74.25</v>
      </c>
      <c r="L169" s="34">
        <v>2652.425</v>
      </c>
      <c r="M169" s="34">
        <f t="shared" si="9"/>
        <v>844.7973625</v>
      </c>
      <c r="N169" s="35" t="s">
        <v>60</v>
      </c>
      <c r="O169" s="38">
        <f t="shared" si="10"/>
        <v>-0.218855218855219</v>
      </c>
      <c r="P169" s="38">
        <f t="shared" si="11"/>
        <v>-0.09914135178186</v>
      </c>
      <c r="Q169" s="38">
        <f>(J:J-N:N)</f>
        <v>0.0224</v>
      </c>
      <c r="R169" s="42"/>
    </row>
    <row r="170" s="1" customFormat="1" ht="18" customHeight="1" spans="1:18">
      <c r="A170" s="15">
        <v>228</v>
      </c>
      <c r="B170" s="15">
        <v>578</v>
      </c>
      <c r="C170" s="16" t="s">
        <v>354</v>
      </c>
      <c r="D170" s="16" t="s">
        <v>312</v>
      </c>
      <c r="E170" s="17" t="s">
        <v>21</v>
      </c>
      <c r="F170" s="23">
        <v>8.28</v>
      </c>
      <c r="G170" s="19">
        <v>124</v>
      </c>
      <c r="H170" s="19">
        <v>6005.69</v>
      </c>
      <c r="I170" s="32">
        <f t="shared" si="8"/>
        <v>1327.858059</v>
      </c>
      <c r="J170" s="19" t="s">
        <v>368</v>
      </c>
      <c r="K170" s="33">
        <v>102.5</v>
      </c>
      <c r="L170" s="34">
        <v>6708.62625</v>
      </c>
      <c r="M170" s="34">
        <f t="shared" si="9"/>
        <v>2345.335737</v>
      </c>
      <c r="N170" s="35" t="s">
        <v>355</v>
      </c>
      <c r="O170" s="38">
        <f t="shared" si="10"/>
        <v>0.209756097560976</v>
      </c>
      <c r="P170" s="38">
        <f t="shared" si="11"/>
        <v>-0.104780952732312</v>
      </c>
      <c r="Q170" s="38">
        <f>(J:J-N:N)</f>
        <v>-0.1285</v>
      </c>
      <c r="R170" s="42"/>
    </row>
    <row r="171" s="1" customFormat="1" ht="18" customHeight="1" spans="1:18">
      <c r="A171" s="15">
        <v>167</v>
      </c>
      <c r="B171" s="15">
        <v>106568</v>
      </c>
      <c r="C171" s="16" t="s">
        <v>283</v>
      </c>
      <c r="D171" s="16" t="s">
        <v>227</v>
      </c>
      <c r="E171" s="17" t="s">
        <v>31</v>
      </c>
      <c r="F171" s="23">
        <v>8.12</v>
      </c>
      <c r="G171" s="19">
        <v>52</v>
      </c>
      <c r="H171" s="19">
        <v>1797.15</v>
      </c>
      <c r="I171" s="32">
        <f t="shared" si="8"/>
        <v>710.59311</v>
      </c>
      <c r="J171" s="19" t="s">
        <v>286</v>
      </c>
      <c r="K171" s="33">
        <v>43.0625</v>
      </c>
      <c r="L171" s="34">
        <v>2020.463125</v>
      </c>
      <c r="M171" s="34">
        <f t="shared" si="9"/>
        <v>767.1698485625</v>
      </c>
      <c r="N171" s="35" t="s">
        <v>285</v>
      </c>
      <c r="O171" s="38">
        <f t="shared" si="10"/>
        <v>0.207547169811321</v>
      </c>
      <c r="P171" s="38">
        <f t="shared" si="11"/>
        <v>-0.110525711772146</v>
      </c>
      <c r="Q171" s="38">
        <f>(J:J-N:N)</f>
        <v>0.0157</v>
      </c>
      <c r="R171" s="42"/>
    </row>
    <row r="172" s="1" customFormat="1" ht="18" customHeight="1" spans="1:18">
      <c r="A172" s="15">
        <v>68</v>
      </c>
      <c r="B172" s="21">
        <v>117923</v>
      </c>
      <c r="C172" s="22" t="s">
        <v>117</v>
      </c>
      <c r="D172" s="22" t="s">
        <v>76</v>
      </c>
      <c r="E172" s="17" t="s">
        <v>31</v>
      </c>
      <c r="F172" s="23">
        <v>8.6</v>
      </c>
      <c r="G172" s="19">
        <v>43</v>
      </c>
      <c r="H172" s="19">
        <v>1403.31</v>
      </c>
      <c r="I172" s="32">
        <f t="shared" si="8"/>
        <v>373.701453</v>
      </c>
      <c r="J172" s="19" t="s">
        <v>124</v>
      </c>
      <c r="K172" s="33">
        <v>36.25</v>
      </c>
      <c r="L172" s="34">
        <v>1585.24</v>
      </c>
      <c r="M172" s="34">
        <f t="shared" si="9"/>
        <v>508.703516</v>
      </c>
      <c r="N172" s="35" t="s">
        <v>120</v>
      </c>
      <c r="O172" s="38">
        <f t="shared" si="10"/>
        <v>0.186206896551724</v>
      </c>
      <c r="P172" s="38">
        <f t="shared" si="11"/>
        <v>-0.114764956725796</v>
      </c>
      <c r="Q172" s="38">
        <f>(J:J-N:N)</f>
        <v>-0.0546</v>
      </c>
      <c r="R172" s="42"/>
    </row>
    <row r="173" s="1" customFormat="1" ht="18" customHeight="1" spans="1:18">
      <c r="A173" s="15">
        <v>105</v>
      </c>
      <c r="B173" s="15">
        <v>747</v>
      </c>
      <c r="C173" s="16" t="s">
        <v>193</v>
      </c>
      <c r="D173" s="16" t="s">
        <v>181</v>
      </c>
      <c r="E173" s="17" t="s">
        <v>26</v>
      </c>
      <c r="F173" s="23">
        <v>8.11</v>
      </c>
      <c r="G173" s="19">
        <v>50</v>
      </c>
      <c r="H173" s="19">
        <v>4240.59</v>
      </c>
      <c r="I173" s="32">
        <f t="shared" si="8"/>
        <v>782.388855</v>
      </c>
      <c r="J173" s="19" t="s">
        <v>196</v>
      </c>
      <c r="K173" s="33">
        <v>53.5</v>
      </c>
      <c r="L173" s="34">
        <v>4800.27</v>
      </c>
      <c r="M173" s="34">
        <f t="shared" si="9"/>
        <v>1011.416889</v>
      </c>
      <c r="N173" s="35" t="s">
        <v>195</v>
      </c>
      <c r="O173" s="38">
        <f t="shared" si="10"/>
        <v>-0.0654205607476635</v>
      </c>
      <c r="P173" s="38">
        <f t="shared" si="11"/>
        <v>-0.116593441618909</v>
      </c>
      <c r="Q173" s="38">
        <f>(J:J-N:N)</f>
        <v>-0.0262</v>
      </c>
      <c r="R173" s="15"/>
    </row>
    <row r="174" s="1" customFormat="1" ht="18" customHeight="1" spans="1:18">
      <c r="A174" s="15">
        <v>226</v>
      </c>
      <c r="B174" s="15">
        <v>578</v>
      </c>
      <c r="C174" s="16" t="s">
        <v>354</v>
      </c>
      <c r="D174" s="16" t="s">
        <v>312</v>
      </c>
      <c r="E174" s="17" t="s">
        <v>21</v>
      </c>
      <c r="F174" s="23">
        <v>8.14</v>
      </c>
      <c r="G174" s="19">
        <v>102</v>
      </c>
      <c r="H174" s="19">
        <v>5923.92</v>
      </c>
      <c r="I174" s="32">
        <f t="shared" si="8"/>
        <v>1977.404496</v>
      </c>
      <c r="J174" s="19" t="s">
        <v>165</v>
      </c>
      <c r="K174" s="33">
        <v>102.5</v>
      </c>
      <c r="L174" s="34">
        <v>6708.62625</v>
      </c>
      <c r="M174" s="34">
        <f t="shared" si="9"/>
        <v>2345.335737</v>
      </c>
      <c r="N174" s="35" t="s">
        <v>355</v>
      </c>
      <c r="O174" s="38">
        <f t="shared" si="10"/>
        <v>-0.0048780487804878</v>
      </c>
      <c r="P174" s="38">
        <f t="shared" si="11"/>
        <v>-0.116969737284142</v>
      </c>
      <c r="Q174" s="38">
        <f>(J:J-N:N)</f>
        <v>-0.0158</v>
      </c>
      <c r="R174" s="42"/>
    </row>
    <row r="175" s="1" customFormat="1" ht="18" customHeight="1" spans="1:18">
      <c r="A175" s="15">
        <v>250</v>
      </c>
      <c r="B175" s="15">
        <v>585</v>
      </c>
      <c r="C175" s="16" t="s">
        <v>376</v>
      </c>
      <c r="D175" s="16" t="s">
        <v>312</v>
      </c>
      <c r="E175" s="17" t="s">
        <v>26</v>
      </c>
      <c r="F175" s="23">
        <v>8.25</v>
      </c>
      <c r="G175" s="19">
        <v>104</v>
      </c>
      <c r="H175" s="19">
        <v>7181.95</v>
      </c>
      <c r="I175" s="32">
        <f t="shared" si="8"/>
        <v>2159.612365</v>
      </c>
      <c r="J175" s="19" t="s">
        <v>400</v>
      </c>
      <c r="K175" s="33">
        <v>129.6875</v>
      </c>
      <c r="L175" s="34">
        <v>8137.22125</v>
      </c>
      <c r="M175" s="34">
        <f t="shared" si="9"/>
        <v>2761.77289225</v>
      </c>
      <c r="N175" s="35" t="s">
        <v>378</v>
      </c>
      <c r="O175" s="38">
        <f t="shared" si="10"/>
        <v>-0.198072289156627</v>
      </c>
      <c r="P175" s="38">
        <f t="shared" si="11"/>
        <v>-0.117395265613553</v>
      </c>
      <c r="Q175" s="38">
        <f>(J:J-N:N)</f>
        <v>-0.0387</v>
      </c>
      <c r="R175" s="15"/>
    </row>
    <row r="176" s="1" customFormat="1" ht="18" customHeight="1" spans="1:18">
      <c r="A176" s="15">
        <v>65</v>
      </c>
      <c r="B176" s="21">
        <v>117923</v>
      </c>
      <c r="C176" s="22" t="s">
        <v>117</v>
      </c>
      <c r="D176" s="22" t="s">
        <v>76</v>
      </c>
      <c r="E176" s="17" t="s">
        <v>31</v>
      </c>
      <c r="F176" s="23">
        <v>8.11</v>
      </c>
      <c r="G176" s="19">
        <v>51</v>
      </c>
      <c r="H176" s="19">
        <v>1397.79</v>
      </c>
      <c r="I176" s="32">
        <f t="shared" si="8"/>
        <v>474.130368</v>
      </c>
      <c r="J176" s="19" t="s">
        <v>121</v>
      </c>
      <c r="K176" s="33">
        <v>36.25</v>
      </c>
      <c r="L176" s="34">
        <v>1585.24</v>
      </c>
      <c r="M176" s="34">
        <f t="shared" si="9"/>
        <v>508.703516</v>
      </c>
      <c r="N176" s="35" t="s">
        <v>120</v>
      </c>
      <c r="O176" s="38">
        <f t="shared" si="10"/>
        <v>0.406896551724138</v>
      </c>
      <c r="P176" s="38">
        <f t="shared" si="11"/>
        <v>-0.118247079306603</v>
      </c>
      <c r="Q176" s="38">
        <f>(J:J-N:N)</f>
        <v>0.0183</v>
      </c>
      <c r="R176" s="42"/>
    </row>
    <row r="177" s="1" customFormat="1" ht="18" customHeight="1" spans="1:18">
      <c r="A177" s="15">
        <v>159</v>
      </c>
      <c r="B177" s="15">
        <v>115971</v>
      </c>
      <c r="C177" s="16" t="s">
        <v>219</v>
      </c>
      <c r="D177" s="16" t="s">
        <v>181</v>
      </c>
      <c r="E177" s="17" t="s">
        <v>31</v>
      </c>
      <c r="F177" s="23">
        <v>8.12</v>
      </c>
      <c r="G177" s="19">
        <v>56</v>
      </c>
      <c r="H177" s="19">
        <v>2574.9</v>
      </c>
      <c r="I177" s="32">
        <f t="shared" si="8"/>
        <v>802.59633</v>
      </c>
      <c r="J177" s="19" t="s">
        <v>276</v>
      </c>
      <c r="K177" s="33">
        <v>54.8125</v>
      </c>
      <c r="L177" s="34">
        <v>2921.599375</v>
      </c>
      <c r="M177" s="34">
        <f t="shared" si="9"/>
        <v>896.0545283125</v>
      </c>
      <c r="N177" s="35" t="s">
        <v>222</v>
      </c>
      <c r="O177" s="38">
        <f t="shared" si="10"/>
        <v>0.0216647662485747</v>
      </c>
      <c r="P177" s="38">
        <f t="shared" si="11"/>
        <v>-0.118667664693076</v>
      </c>
      <c r="Q177" s="38">
        <f>(J:J-N:N)</f>
        <v>0.005</v>
      </c>
      <c r="R177" s="42"/>
    </row>
    <row r="178" s="1" customFormat="1" ht="18" customHeight="1" spans="1:18">
      <c r="A178" s="15">
        <v>46</v>
      </c>
      <c r="B178" s="21">
        <v>118151</v>
      </c>
      <c r="C178" s="22" t="s">
        <v>69</v>
      </c>
      <c r="D178" s="22" t="s">
        <v>20</v>
      </c>
      <c r="E178" s="17" t="s">
        <v>31</v>
      </c>
      <c r="F178" s="18">
        <v>8.12</v>
      </c>
      <c r="G178" s="19">
        <v>60</v>
      </c>
      <c r="H178" s="19">
        <v>2278.51</v>
      </c>
      <c r="I178" s="32">
        <f t="shared" si="8"/>
        <v>415.144522</v>
      </c>
      <c r="J178" s="19" t="s">
        <v>95</v>
      </c>
      <c r="K178" s="33">
        <v>78.6875</v>
      </c>
      <c r="L178" s="34">
        <v>2603.3225</v>
      </c>
      <c r="M178" s="34">
        <f t="shared" si="9"/>
        <v>635.47102225</v>
      </c>
      <c r="N178" s="35" t="s">
        <v>71</v>
      </c>
      <c r="O178" s="38">
        <f t="shared" si="10"/>
        <v>-0.237490071485306</v>
      </c>
      <c r="P178" s="38">
        <f t="shared" si="11"/>
        <v>-0.124768444939111</v>
      </c>
      <c r="Q178" s="38">
        <f>(J:J-N:N)</f>
        <v>-0.0619</v>
      </c>
      <c r="R178" s="42"/>
    </row>
    <row r="179" s="1" customFormat="1" ht="18" customHeight="1" spans="1:18">
      <c r="A179" s="15">
        <v>184</v>
      </c>
      <c r="B179" s="15">
        <v>118758</v>
      </c>
      <c r="C179" s="16" t="s">
        <v>239</v>
      </c>
      <c r="D179" s="16" t="s">
        <v>227</v>
      </c>
      <c r="E179" s="17" t="s">
        <v>31</v>
      </c>
      <c r="F179" s="18">
        <v>8.16</v>
      </c>
      <c r="G179" s="19">
        <v>33</v>
      </c>
      <c r="H179" s="19">
        <v>977.13</v>
      </c>
      <c r="I179" s="32">
        <f t="shared" si="8"/>
        <v>312.095322</v>
      </c>
      <c r="J179" s="19" t="s">
        <v>315</v>
      </c>
      <c r="K179" s="33">
        <v>28</v>
      </c>
      <c r="L179" s="34">
        <v>1118.826875</v>
      </c>
      <c r="M179" s="34">
        <f t="shared" si="9"/>
        <v>345.3818563125</v>
      </c>
      <c r="N179" s="35" t="s">
        <v>242</v>
      </c>
      <c r="O179" s="38">
        <f t="shared" si="10"/>
        <v>0.178571428571429</v>
      </c>
      <c r="P179" s="38">
        <f t="shared" si="11"/>
        <v>-0.126647721972177</v>
      </c>
      <c r="Q179" s="38">
        <f>(J:J-N:N)</f>
        <v>0.0107</v>
      </c>
      <c r="R179" s="42"/>
    </row>
    <row r="180" s="1" customFormat="1" ht="18" customHeight="1" spans="1:18">
      <c r="A180" s="15">
        <v>256</v>
      </c>
      <c r="B180" s="15">
        <v>752</v>
      </c>
      <c r="C180" s="16" t="s">
        <v>389</v>
      </c>
      <c r="D180" s="16" t="s">
        <v>312</v>
      </c>
      <c r="E180" s="17" t="s">
        <v>31</v>
      </c>
      <c r="F180" s="15">
        <v>8.27</v>
      </c>
      <c r="G180" s="19">
        <v>68</v>
      </c>
      <c r="H180" s="19">
        <v>3069.78</v>
      </c>
      <c r="I180" s="32">
        <f t="shared" si="8"/>
        <v>1010.264598</v>
      </c>
      <c r="J180" s="19" t="s">
        <v>406</v>
      </c>
      <c r="K180" s="33">
        <v>66.25</v>
      </c>
      <c r="L180" s="34">
        <v>3518.045</v>
      </c>
      <c r="M180" s="34">
        <f t="shared" si="9"/>
        <v>1072.300116</v>
      </c>
      <c r="N180" s="35" t="s">
        <v>392</v>
      </c>
      <c r="O180" s="38">
        <f t="shared" si="10"/>
        <v>0.0264150943396226</v>
      </c>
      <c r="P180" s="38">
        <f t="shared" si="11"/>
        <v>-0.127418779464163</v>
      </c>
      <c r="Q180" s="38">
        <f>(J:J-N:N)</f>
        <v>0.0242999999999999</v>
      </c>
      <c r="R180" s="42"/>
    </row>
    <row r="181" s="1" customFormat="1" ht="18" customHeight="1" spans="1:18">
      <c r="A181" s="15">
        <v>121</v>
      </c>
      <c r="B181" s="15">
        <v>115971</v>
      </c>
      <c r="C181" s="16" t="s">
        <v>219</v>
      </c>
      <c r="D181" s="16" t="s">
        <v>181</v>
      </c>
      <c r="E181" s="17" t="s">
        <v>31</v>
      </c>
      <c r="F181" s="23">
        <v>8.5</v>
      </c>
      <c r="G181" s="19">
        <v>65</v>
      </c>
      <c r="H181" s="19">
        <v>2546.61</v>
      </c>
      <c r="I181" s="32">
        <f t="shared" si="8"/>
        <v>494.806323</v>
      </c>
      <c r="J181" s="19" t="s">
        <v>221</v>
      </c>
      <c r="K181" s="33">
        <v>54.8125</v>
      </c>
      <c r="L181" s="34">
        <v>2921.599375</v>
      </c>
      <c r="M181" s="34">
        <f t="shared" si="9"/>
        <v>896.0545283125</v>
      </c>
      <c r="N181" s="35" t="s">
        <v>222</v>
      </c>
      <c r="O181" s="38">
        <f t="shared" si="10"/>
        <v>0.185860889395667</v>
      </c>
      <c r="P181" s="38">
        <f t="shared" si="11"/>
        <v>-0.128350717147863</v>
      </c>
      <c r="Q181" s="38">
        <f>(J:J-N:N)</f>
        <v>-0.1124</v>
      </c>
      <c r="R181" s="42"/>
    </row>
    <row r="182" s="1" customFormat="1" ht="18" customHeight="1" spans="1:18">
      <c r="A182" s="15">
        <v>135</v>
      </c>
      <c r="B182" s="23">
        <v>110378</v>
      </c>
      <c r="C182" s="43" t="s">
        <v>174</v>
      </c>
      <c r="D182" s="43" t="s">
        <v>136</v>
      </c>
      <c r="E182" s="17" t="s">
        <v>31</v>
      </c>
      <c r="F182" s="23">
        <v>8.6</v>
      </c>
      <c r="G182" s="19">
        <v>42</v>
      </c>
      <c r="H182" s="19">
        <v>2396.47</v>
      </c>
      <c r="I182" s="32">
        <f t="shared" si="8"/>
        <v>902.270955</v>
      </c>
      <c r="J182" s="19" t="s">
        <v>243</v>
      </c>
      <c r="K182" s="33">
        <v>28.3125</v>
      </c>
      <c r="L182" s="34">
        <v>2759.053125</v>
      </c>
      <c r="M182" s="34">
        <f t="shared" si="9"/>
        <v>733.90813125</v>
      </c>
      <c r="N182" s="35" t="s">
        <v>177</v>
      </c>
      <c r="O182" s="38">
        <f t="shared" si="10"/>
        <v>0.483443708609272</v>
      </c>
      <c r="P182" s="38">
        <f t="shared" si="11"/>
        <v>-0.131415782361929</v>
      </c>
      <c r="Q182" s="38">
        <f>(J:J-N:N)</f>
        <v>0.1105</v>
      </c>
      <c r="R182" s="42"/>
    </row>
    <row r="183" s="1" customFormat="1" ht="18" customHeight="1" spans="1:18">
      <c r="A183" s="15">
        <v>174</v>
      </c>
      <c r="B183" s="15">
        <v>712</v>
      </c>
      <c r="C183" s="16" t="s">
        <v>295</v>
      </c>
      <c r="D183" s="16" t="s">
        <v>227</v>
      </c>
      <c r="E183" s="17" t="s">
        <v>21</v>
      </c>
      <c r="F183" s="23">
        <v>8.7</v>
      </c>
      <c r="G183" s="19">
        <v>152</v>
      </c>
      <c r="H183" s="19">
        <v>8108.05</v>
      </c>
      <c r="I183" s="32">
        <f t="shared" si="8"/>
        <v>3240.787585</v>
      </c>
      <c r="J183" s="19" t="s">
        <v>297</v>
      </c>
      <c r="K183" s="33">
        <v>155.9375</v>
      </c>
      <c r="L183" s="34">
        <v>9383.570625</v>
      </c>
      <c r="M183" s="34">
        <f t="shared" si="9"/>
        <v>3528.222555</v>
      </c>
      <c r="N183" s="35" t="s">
        <v>298</v>
      </c>
      <c r="O183" s="38">
        <f t="shared" si="10"/>
        <v>-0.025250501002004</v>
      </c>
      <c r="P183" s="38">
        <f t="shared" si="11"/>
        <v>-0.135931264970897</v>
      </c>
      <c r="Q183" s="38">
        <f>(J:J-N:N)</f>
        <v>0.0237</v>
      </c>
      <c r="R183" s="42"/>
    </row>
    <row r="184" s="1" customFormat="1" ht="18" customHeight="1" spans="1:18">
      <c r="A184" s="15">
        <v>160</v>
      </c>
      <c r="B184" s="15">
        <v>115971</v>
      </c>
      <c r="C184" s="16" t="s">
        <v>219</v>
      </c>
      <c r="D184" s="16" t="s">
        <v>181</v>
      </c>
      <c r="E184" s="17" t="s">
        <v>31</v>
      </c>
      <c r="F184" s="23">
        <v>8.19</v>
      </c>
      <c r="G184" s="19">
        <v>56</v>
      </c>
      <c r="H184" s="19">
        <v>2512.6</v>
      </c>
      <c r="I184" s="32">
        <f t="shared" si="8"/>
        <v>444.7302</v>
      </c>
      <c r="J184" s="19" t="s">
        <v>277</v>
      </c>
      <c r="K184" s="33">
        <v>54.8125</v>
      </c>
      <c r="L184" s="34">
        <v>2921.599375</v>
      </c>
      <c r="M184" s="34">
        <f t="shared" si="9"/>
        <v>896.0545283125</v>
      </c>
      <c r="N184" s="35" t="s">
        <v>222</v>
      </c>
      <c r="O184" s="38">
        <f t="shared" si="10"/>
        <v>0.0216647662485747</v>
      </c>
      <c r="P184" s="38">
        <f t="shared" si="11"/>
        <v>-0.139991601346779</v>
      </c>
      <c r="Q184" s="38">
        <f>(J:J-N:N)</f>
        <v>-0.1297</v>
      </c>
      <c r="R184" s="42"/>
    </row>
    <row r="185" s="1" customFormat="1" ht="18" customHeight="1" spans="1:18">
      <c r="A185" s="15">
        <v>154</v>
      </c>
      <c r="B185" s="15">
        <v>116919</v>
      </c>
      <c r="C185" s="16" t="s">
        <v>210</v>
      </c>
      <c r="D185" s="16" t="s">
        <v>181</v>
      </c>
      <c r="E185" s="17" t="s">
        <v>31</v>
      </c>
      <c r="F185" s="15">
        <v>8.7</v>
      </c>
      <c r="G185" s="19">
        <v>91</v>
      </c>
      <c r="H185" s="19">
        <v>3373.64</v>
      </c>
      <c r="I185" s="32">
        <f t="shared" si="8"/>
        <v>1219.57086</v>
      </c>
      <c r="J185" s="19" t="s">
        <v>269</v>
      </c>
      <c r="K185" s="33">
        <v>84.1875</v>
      </c>
      <c r="L185" s="34">
        <v>3940.68375</v>
      </c>
      <c r="M185" s="34">
        <f t="shared" si="9"/>
        <v>1411.946987625</v>
      </c>
      <c r="N185" s="35" t="s">
        <v>212</v>
      </c>
      <c r="O185" s="38">
        <f t="shared" si="10"/>
        <v>0.080920564216778</v>
      </c>
      <c r="P185" s="38">
        <f t="shared" si="11"/>
        <v>-0.143894761917903</v>
      </c>
      <c r="Q185" s="38">
        <f>(J:J-N:N)</f>
        <v>0.00319999999999998</v>
      </c>
      <c r="R185" s="42"/>
    </row>
    <row r="186" s="1" customFormat="1" ht="18" customHeight="1" spans="1:18">
      <c r="A186" s="15">
        <v>243</v>
      </c>
      <c r="B186" s="15">
        <v>105751</v>
      </c>
      <c r="C186" s="16" t="s">
        <v>263</v>
      </c>
      <c r="D186" s="16" t="s">
        <v>227</v>
      </c>
      <c r="E186" s="17" t="s">
        <v>26</v>
      </c>
      <c r="F186" s="20">
        <v>8.2</v>
      </c>
      <c r="G186" s="19">
        <v>97</v>
      </c>
      <c r="H186" s="19">
        <v>4765.9</v>
      </c>
      <c r="I186" s="32">
        <f t="shared" si="8"/>
        <v>1786.25932</v>
      </c>
      <c r="J186" s="19" t="s">
        <v>394</v>
      </c>
      <c r="K186" s="33">
        <v>89.25</v>
      </c>
      <c r="L186" s="34">
        <v>5580.165</v>
      </c>
      <c r="M186" s="34">
        <f t="shared" si="9"/>
        <v>1878.283539</v>
      </c>
      <c r="N186" s="35" t="s">
        <v>266</v>
      </c>
      <c r="O186" s="38">
        <f t="shared" si="10"/>
        <v>0.0868347338935574</v>
      </c>
      <c r="P186" s="38">
        <f t="shared" si="11"/>
        <v>-0.145921312362627</v>
      </c>
      <c r="Q186" s="38">
        <f>(J:J-N:N)</f>
        <v>0.0382</v>
      </c>
      <c r="R186" s="15"/>
    </row>
    <row r="187" s="1" customFormat="1" ht="18" customHeight="1" spans="1:18">
      <c r="A187" s="15">
        <v>142</v>
      </c>
      <c r="B187" s="15">
        <v>118074</v>
      </c>
      <c r="C187" s="16" t="s">
        <v>226</v>
      </c>
      <c r="D187" s="16" t="s">
        <v>227</v>
      </c>
      <c r="E187" s="17" t="s">
        <v>31</v>
      </c>
      <c r="F187" s="15">
        <v>8.15</v>
      </c>
      <c r="G187" s="19">
        <v>57</v>
      </c>
      <c r="H187" s="19">
        <v>2314.25</v>
      </c>
      <c r="I187" s="32">
        <f t="shared" si="8"/>
        <v>895.1519</v>
      </c>
      <c r="J187" s="19" t="s">
        <v>252</v>
      </c>
      <c r="K187" s="33">
        <v>61.875</v>
      </c>
      <c r="L187" s="34">
        <v>2737.084375</v>
      </c>
      <c r="M187" s="34">
        <f t="shared" si="9"/>
        <v>873.9510409375</v>
      </c>
      <c r="N187" s="35" t="s">
        <v>230</v>
      </c>
      <c r="O187" s="38">
        <f t="shared" si="10"/>
        <v>-0.0787878787878788</v>
      </c>
      <c r="P187" s="38">
        <f t="shared" si="11"/>
        <v>-0.154483500348797</v>
      </c>
      <c r="Q187" s="38">
        <f>(J:J-N:N)</f>
        <v>0.0675</v>
      </c>
      <c r="R187" s="42"/>
    </row>
    <row r="188" s="1" customFormat="1" ht="18" customHeight="1" spans="1:18">
      <c r="A188" s="15">
        <v>155</v>
      </c>
      <c r="B188" s="15">
        <v>116919</v>
      </c>
      <c r="C188" s="16" t="s">
        <v>210</v>
      </c>
      <c r="D188" s="16" t="s">
        <v>181</v>
      </c>
      <c r="E188" s="17" t="s">
        <v>31</v>
      </c>
      <c r="F188" s="15">
        <v>8.14</v>
      </c>
      <c r="G188" s="19">
        <v>70</v>
      </c>
      <c r="H188" s="19">
        <v>3329.79</v>
      </c>
      <c r="I188" s="32">
        <f t="shared" si="8"/>
        <v>940.998654</v>
      </c>
      <c r="J188" s="19" t="s">
        <v>270</v>
      </c>
      <c r="K188" s="33">
        <v>84.1875</v>
      </c>
      <c r="L188" s="34">
        <v>3940.68375</v>
      </c>
      <c r="M188" s="34">
        <f t="shared" si="9"/>
        <v>1411.946987625</v>
      </c>
      <c r="N188" s="35" t="s">
        <v>212</v>
      </c>
      <c r="O188" s="38">
        <f t="shared" si="10"/>
        <v>-0.168522642910171</v>
      </c>
      <c r="P188" s="38">
        <f t="shared" si="11"/>
        <v>-0.15502227246731</v>
      </c>
      <c r="Q188" s="38">
        <f>(J:J-N:N)</f>
        <v>-0.0757</v>
      </c>
      <c r="R188" s="42"/>
    </row>
    <row r="189" s="1" customFormat="1" ht="18" customHeight="1" spans="1:18">
      <c r="A189" s="15">
        <v>260</v>
      </c>
      <c r="B189" s="15">
        <v>105751</v>
      </c>
      <c r="C189" s="16" t="s">
        <v>263</v>
      </c>
      <c r="D189" s="16" t="s">
        <v>227</v>
      </c>
      <c r="E189" s="17" t="s">
        <v>26</v>
      </c>
      <c r="F189" s="15">
        <v>8.27</v>
      </c>
      <c r="G189" s="19">
        <v>92</v>
      </c>
      <c r="H189" s="19">
        <v>4711.4</v>
      </c>
      <c r="I189" s="32">
        <f t="shared" si="8"/>
        <v>1788.91858</v>
      </c>
      <c r="J189" s="19" t="s">
        <v>285</v>
      </c>
      <c r="K189" s="33">
        <v>89.25</v>
      </c>
      <c r="L189" s="34">
        <v>5580.165</v>
      </c>
      <c r="M189" s="34">
        <f t="shared" si="9"/>
        <v>1878.283539</v>
      </c>
      <c r="N189" s="35" t="s">
        <v>266</v>
      </c>
      <c r="O189" s="38">
        <f t="shared" si="10"/>
        <v>0.030812324929972</v>
      </c>
      <c r="P189" s="38">
        <f t="shared" si="11"/>
        <v>-0.155688048650891</v>
      </c>
      <c r="Q189" s="38">
        <f>(J:J-N:N)</f>
        <v>0.0431</v>
      </c>
      <c r="R189" s="15"/>
    </row>
    <row r="190" s="1" customFormat="1" ht="18" customHeight="1" spans="1:18">
      <c r="A190" s="15">
        <v>237</v>
      </c>
      <c r="B190" s="15">
        <v>102935</v>
      </c>
      <c r="C190" s="16" t="s">
        <v>382</v>
      </c>
      <c r="D190" s="16" t="s">
        <v>312</v>
      </c>
      <c r="E190" s="17" t="s">
        <v>31</v>
      </c>
      <c r="F190" s="15">
        <v>8.6</v>
      </c>
      <c r="G190" s="19">
        <v>60</v>
      </c>
      <c r="H190" s="19">
        <v>3666.73</v>
      </c>
      <c r="I190" s="32">
        <f t="shared" si="8"/>
        <v>1330.289644</v>
      </c>
      <c r="J190" s="19" t="s">
        <v>384</v>
      </c>
      <c r="K190" s="33">
        <v>81.6875</v>
      </c>
      <c r="L190" s="34">
        <v>4343.848125</v>
      </c>
      <c r="M190" s="34">
        <f t="shared" si="9"/>
        <v>1616.3458873125</v>
      </c>
      <c r="N190" s="35" t="s">
        <v>385</v>
      </c>
      <c r="O190" s="38">
        <f t="shared" si="10"/>
        <v>-0.265493496557001</v>
      </c>
      <c r="P190" s="38">
        <f t="shared" si="11"/>
        <v>-0.155879788039321</v>
      </c>
      <c r="Q190" s="38">
        <f>(J:J-N:N)</f>
        <v>-0.00929999999999997</v>
      </c>
      <c r="R190" s="42"/>
    </row>
    <row r="191" s="1" customFormat="1" ht="18" customHeight="1" spans="1:18">
      <c r="A191" s="15">
        <v>236</v>
      </c>
      <c r="B191" s="15">
        <v>117310</v>
      </c>
      <c r="C191" s="16" t="s">
        <v>213</v>
      </c>
      <c r="D191" s="16" t="s">
        <v>181</v>
      </c>
      <c r="E191" s="17" t="s">
        <v>31</v>
      </c>
      <c r="F191" s="15">
        <v>8.27</v>
      </c>
      <c r="G191" s="19">
        <v>52</v>
      </c>
      <c r="H191" s="19">
        <v>2590.94</v>
      </c>
      <c r="I191" s="32">
        <f t="shared" si="8"/>
        <v>812.518784</v>
      </c>
      <c r="J191" s="19" t="s">
        <v>381</v>
      </c>
      <c r="K191" s="33">
        <v>55.4375</v>
      </c>
      <c r="L191" s="34">
        <v>3083.77125</v>
      </c>
      <c r="M191" s="34">
        <f t="shared" si="9"/>
        <v>969.229303875</v>
      </c>
      <c r="N191" s="35" t="s">
        <v>215</v>
      </c>
      <c r="O191" s="38">
        <f t="shared" si="10"/>
        <v>-0.0620067643742954</v>
      </c>
      <c r="P191" s="38">
        <f t="shared" si="11"/>
        <v>-0.159814464188937</v>
      </c>
      <c r="Q191" s="38">
        <f>(J:J-N:N)</f>
        <v>-0.000700000000000034</v>
      </c>
      <c r="R191" s="42"/>
    </row>
    <row r="192" s="1" customFormat="1" ht="18" customHeight="1" spans="1:18">
      <c r="A192" s="15">
        <v>202</v>
      </c>
      <c r="B192" s="15">
        <v>119262</v>
      </c>
      <c r="C192" s="16" t="s">
        <v>331</v>
      </c>
      <c r="D192" s="16" t="s">
        <v>312</v>
      </c>
      <c r="E192" s="17" t="s">
        <v>31</v>
      </c>
      <c r="F192" s="23">
        <v>8.25</v>
      </c>
      <c r="G192" s="19">
        <v>36</v>
      </c>
      <c r="H192" s="19">
        <v>896.96</v>
      </c>
      <c r="I192" s="32">
        <f t="shared" si="8"/>
        <v>346.136864</v>
      </c>
      <c r="J192" s="19" t="s">
        <v>336</v>
      </c>
      <c r="K192" s="33">
        <v>32.125</v>
      </c>
      <c r="L192" s="34">
        <v>1069.855625</v>
      </c>
      <c r="M192" s="34">
        <f t="shared" si="9"/>
        <v>378.1939634375</v>
      </c>
      <c r="N192" s="35" t="s">
        <v>304</v>
      </c>
      <c r="O192" s="38">
        <f t="shared" si="10"/>
        <v>0.120622568093385</v>
      </c>
      <c r="P192" s="38">
        <f t="shared" si="11"/>
        <v>-0.161606501811868</v>
      </c>
      <c r="Q192" s="38">
        <f>(J:J-N:N)</f>
        <v>0.0324</v>
      </c>
      <c r="R192" s="42"/>
    </row>
    <row r="193" s="1" customFormat="1" ht="18" customHeight="1" spans="1:18">
      <c r="A193" s="15">
        <v>209</v>
      </c>
      <c r="B193" s="15">
        <v>740</v>
      </c>
      <c r="C193" s="16" t="s">
        <v>305</v>
      </c>
      <c r="D193" s="16" t="s">
        <v>227</v>
      </c>
      <c r="E193" s="17" t="s">
        <v>31</v>
      </c>
      <c r="F193" s="23">
        <v>8.14</v>
      </c>
      <c r="G193" s="19">
        <v>69</v>
      </c>
      <c r="H193" s="19">
        <v>2920.91</v>
      </c>
      <c r="I193" s="32">
        <f t="shared" si="8"/>
        <v>1033.125867</v>
      </c>
      <c r="J193" s="19" t="s">
        <v>344</v>
      </c>
      <c r="K193" s="33">
        <v>60.375</v>
      </c>
      <c r="L193" s="34">
        <v>3508.559375</v>
      </c>
      <c r="M193" s="34">
        <f t="shared" si="9"/>
        <v>1258.5202478125</v>
      </c>
      <c r="N193" s="35" t="s">
        <v>308</v>
      </c>
      <c r="O193" s="38">
        <f t="shared" si="10"/>
        <v>0.142857142857143</v>
      </c>
      <c r="P193" s="38">
        <f t="shared" si="11"/>
        <v>-0.167490218118369</v>
      </c>
      <c r="Q193" s="38">
        <f>(J:J-N:N)</f>
        <v>-0.005</v>
      </c>
      <c r="R193" s="42"/>
    </row>
    <row r="194" s="1" customFormat="1" ht="18" customHeight="1" spans="1:18">
      <c r="A194" s="15">
        <v>53</v>
      </c>
      <c r="B194" s="21">
        <v>746</v>
      </c>
      <c r="C194" s="22" t="s">
        <v>82</v>
      </c>
      <c r="D194" s="22" t="s">
        <v>76</v>
      </c>
      <c r="E194" s="17" t="s">
        <v>26</v>
      </c>
      <c r="F194" s="23">
        <v>8.11</v>
      </c>
      <c r="G194" s="19">
        <v>124</v>
      </c>
      <c r="H194" s="19">
        <v>5459.8</v>
      </c>
      <c r="I194" s="32">
        <f t="shared" si="8"/>
        <v>1985.72926</v>
      </c>
      <c r="J194" s="19" t="s">
        <v>105</v>
      </c>
      <c r="K194" s="33">
        <v>115.75</v>
      </c>
      <c r="L194" s="34">
        <v>6641.564375</v>
      </c>
      <c r="M194" s="34">
        <f t="shared" si="9"/>
        <v>2177.104802125</v>
      </c>
      <c r="N194" s="35" t="s">
        <v>38</v>
      </c>
      <c r="O194" s="38">
        <f t="shared" si="10"/>
        <v>0.0712742980561555</v>
      </c>
      <c r="P194" s="38">
        <f t="shared" si="11"/>
        <v>-0.177934641339677</v>
      </c>
      <c r="Q194" s="38">
        <f>(J:J-N:N)</f>
        <v>0.0358999999999999</v>
      </c>
      <c r="R194" s="15"/>
    </row>
    <row r="195" s="1" customFormat="1" ht="18" customHeight="1" spans="1:18">
      <c r="A195" s="15">
        <v>97</v>
      </c>
      <c r="B195" s="21">
        <v>104533</v>
      </c>
      <c r="C195" s="22" t="s">
        <v>101</v>
      </c>
      <c r="D195" s="22" t="s">
        <v>76</v>
      </c>
      <c r="E195" s="17" t="s">
        <v>31</v>
      </c>
      <c r="F195" s="23">
        <v>8.28</v>
      </c>
      <c r="G195" s="19">
        <v>65</v>
      </c>
      <c r="H195" s="19">
        <v>3064.57</v>
      </c>
      <c r="I195" s="32">
        <f t="shared" si="8"/>
        <v>1122.245534</v>
      </c>
      <c r="J195" s="19" t="s">
        <v>179</v>
      </c>
      <c r="K195" s="33">
        <v>62.75</v>
      </c>
      <c r="L195" s="34">
        <v>3739.01375</v>
      </c>
      <c r="M195" s="34">
        <f t="shared" si="9"/>
        <v>1186.76296425</v>
      </c>
      <c r="N195" s="35" t="s">
        <v>104</v>
      </c>
      <c r="O195" s="38">
        <f t="shared" si="10"/>
        <v>0.0358565737051793</v>
      </c>
      <c r="P195" s="38">
        <f t="shared" si="11"/>
        <v>-0.180380120292417</v>
      </c>
      <c r="Q195" s="38">
        <f>(J:J-N:N)</f>
        <v>0.0488</v>
      </c>
      <c r="R195" s="42"/>
    </row>
    <row r="196" s="1" customFormat="1" ht="18" customHeight="1" spans="1:18">
      <c r="A196" s="15">
        <v>41</v>
      </c>
      <c r="B196" s="21">
        <v>118151</v>
      </c>
      <c r="C196" s="22" t="s">
        <v>69</v>
      </c>
      <c r="D196" s="22" t="s">
        <v>20</v>
      </c>
      <c r="E196" s="17" t="s">
        <v>31</v>
      </c>
      <c r="F196" s="18">
        <v>8.9</v>
      </c>
      <c r="G196" s="19">
        <v>73</v>
      </c>
      <c r="H196" s="19">
        <v>2131.08</v>
      </c>
      <c r="I196" s="32">
        <f t="shared" si="8"/>
        <v>703.043292</v>
      </c>
      <c r="J196" s="19" t="s">
        <v>89</v>
      </c>
      <c r="K196" s="33">
        <v>78.6875</v>
      </c>
      <c r="L196" s="34">
        <v>2603.3225</v>
      </c>
      <c r="M196" s="34">
        <f t="shared" si="9"/>
        <v>635.47102225</v>
      </c>
      <c r="N196" s="35" t="s">
        <v>71</v>
      </c>
      <c r="O196" s="38">
        <f t="shared" si="10"/>
        <v>-0.0722795869737887</v>
      </c>
      <c r="P196" s="38">
        <f t="shared" si="11"/>
        <v>-0.18139992259891</v>
      </c>
      <c r="Q196" s="38">
        <f>(J:J-N:N)</f>
        <v>0.0858</v>
      </c>
      <c r="R196" s="42"/>
    </row>
    <row r="197" s="1" customFormat="1" ht="18" customHeight="1" spans="1:18">
      <c r="A197" s="15">
        <v>207</v>
      </c>
      <c r="B197" s="15">
        <v>119262</v>
      </c>
      <c r="C197" s="16" t="s">
        <v>331</v>
      </c>
      <c r="D197" s="16" t="s">
        <v>312</v>
      </c>
      <c r="E197" s="17" t="s">
        <v>31</v>
      </c>
      <c r="F197" s="15">
        <v>8.22</v>
      </c>
      <c r="G197" s="19">
        <v>43</v>
      </c>
      <c r="H197" s="19">
        <v>875.71</v>
      </c>
      <c r="I197" s="32">
        <f t="shared" si="8"/>
        <v>382.334986</v>
      </c>
      <c r="J197" s="19" t="s">
        <v>340</v>
      </c>
      <c r="K197" s="33">
        <v>32.125</v>
      </c>
      <c r="L197" s="34">
        <v>1069.855625</v>
      </c>
      <c r="M197" s="34">
        <f t="shared" si="9"/>
        <v>378.1939634375</v>
      </c>
      <c r="N197" s="35" t="s">
        <v>304</v>
      </c>
      <c r="O197" s="38">
        <f t="shared" si="10"/>
        <v>0.33852140077821</v>
      </c>
      <c r="P197" s="38">
        <f t="shared" si="11"/>
        <v>-0.181468994940322</v>
      </c>
      <c r="Q197" s="38">
        <f>(J:J-N:N)</f>
        <v>0.0831</v>
      </c>
      <c r="R197" s="42"/>
    </row>
    <row r="198" s="1" customFormat="1" ht="18" customHeight="1" spans="1:18">
      <c r="A198" s="15">
        <v>6</v>
      </c>
      <c r="B198" s="21">
        <v>111219</v>
      </c>
      <c r="C198" s="22" t="s">
        <v>25</v>
      </c>
      <c r="D198" s="22" t="s">
        <v>20</v>
      </c>
      <c r="E198" s="17" t="s">
        <v>26</v>
      </c>
      <c r="F198" s="23">
        <v>8.18</v>
      </c>
      <c r="G198" s="19">
        <v>103</v>
      </c>
      <c r="H198" s="19">
        <v>4352.08</v>
      </c>
      <c r="I198" s="32">
        <f t="shared" ref="I198:I261" si="12">H198*J198</f>
        <v>1426.611824</v>
      </c>
      <c r="J198" s="19" t="s">
        <v>38</v>
      </c>
      <c r="K198" s="33">
        <v>97.6875</v>
      </c>
      <c r="L198" s="34">
        <v>5340.569375</v>
      </c>
      <c r="M198" s="34">
        <f t="shared" ref="M198:M261" si="13">L198*N198</f>
        <v>1821.134156875</v>
      </c>
      <c r="N198" s="35" t="s">
        <v>29</v>
      </c>
      <c r="O198" s="38">
        <f t="shared" ref="O198:O261" si="14">(G198-K198)/K198</f>
        <v>0.054382597568778</v>
      </c>
      <c r="P198" s="38">
        <f t="shared" ref="P198:P261" si="15">(H198-L198)/L198</f>
        <v>-0.185090634647921</v>
      </c>
      <c r="Q198" s="38">
        <f>(J:J-N:N)</f>
        <v>-0.0132</v>
      </c>
      <c r="R198" s="15"/>
    </row>
    <row r="199" s="1" customFormat="1" ht="18" customHeight="1" spans="1:18">
      <c r="A199" s="15">
        <v>116</v>
      </c>
      <c r="B199" s="15">
        <v>116919</v>
      </c>
      <c r="C199" s="16" t="s">
        <v>210</v>
      </c>
      <c r="D199" s="16" t="s">
        <v>181</v>
      </c>
      <c r="E199" s="17" t="s">
        <v>31</v>
      </c>
      <c r="F199" s="23">
        <v>8.4</v>
      </c>
      <c r="G199" s="19">
        <v>85</v>
      </c>
      <c r="H199" s="19">
        <v>3185.89</v>
      </c>
      <c r="I199" s="32">
        <f t="shared" si="12"/>
        <v>965.961848</v>
      </c>
      <c r="J199" s="19" t="s">
        <v>211</v>
      </c>
      <c r="K199" s="33">
        <v>84.1875</v>
      </c>
      <c r="L199" s="34">
        <v>3940.68375</v>
      </c>
      <c r="M199" s="34">
        <f t="shared" si="13"/>
        <v>1411.946987625</v>
      </c>
      <c r="N199" s="35" t="s">
        <v>212</v>
      </c>
      <c r="O199" s="38">
        <f t="shared" si="14"/>
        <v>0.00965107646622123</v>
      </c>
      <c r="P199" s="38">
        <f t="shared" si="15"/>
        <v>-0.191538778010288</v>
      </c>
      <c r="Q199" s="38">
        <f>(J:J-N:N)</f>
        <v>-0.0551</v>
      </c>
      <c r="R199" s="42"/>
    </row>
    <row r="200" s="1" customFormat="1" ht="18" customHeight="1" spans="1:18">
      <c r="A200" s="15">
        <v>131</v>
      </c>
      <c r="B200" s="15">
        <v>117184</v>
      </c>
      <c r="C200" s="16" t="s">
        <v>186</v>
      </c>
      <c r="D200" s="16" t="s">
        <v>181</v>
      </c>
      <c r="E200" s="17" t="s">
        <v>26</v>
      </c>
      <c r="F200" s="15">
        <v>8.14</v>
      </c>
      <c r="G200" s="19">
        <v>97</v>
      </c>
      <c r="H200" s="19">
        <v>4348.94</v>
      </c>
      <c r="I200" s="32">
        <f t="shared" si="12"/>
        <v>1704.349586</v>
      </c>
      <c r="J200" s="19" t="s">
        <v>236</v>
      </c>
      <c r="K200" s="33">
        <v>114.5</v>
      </c>
      <c r="L200" s="34">
        <v>5381.84375</v>
      </c>
      <c r="M200" s="34">
        <f t="shared" si="13"/>
        <v>2061.784340625</v>
      </c>
      <c r="N200" s="35" t="s">
        <v>189</v>
      </c>
      <c r="O200" s="38">
        <f t="shared" si="14"/>
        <v>-0.152838427947598</v>
      </c>
      <c r="P200" s="38">
        <f t="shared" si="15"/>
        <v>-0.191923771477015</v>
      </c>
      <c r="Q200" s="38">
        <f>(J:J-N:N)</f>
        <v>0.00879999999999997</v>
      </c>
      <c r="R200" s="15"/>
    </row>
    <row r="201" s="1" customFormat="1" ht="18" customHeight="1" spans="1:18">
      <c r="A201" s="15">
        <v>215</v>
      </c>
      <c r="B201" s="15">
        <v>103199</v>
      </c>
      <c r="C201" s="16" t="s">
        <v>347</v>
      </c>
      <c r="D201" s="16" t="s">
        <v>312</v>
      </c>
      <c r="E201" s="17" t="s">
        <v>31</v>
      </c>
      <c r="F201" s="23">
        <v>8.28</v>
      </c>
      <c r="G201" s="19">
        <v>87</v>
      </c>
      <c r="H201" s="19">
        <v>3082.33</v>
      </c>
      <c r="I201" s="32">
        <f t="shared" si="12"/>
        <v>819.591547</v>
      </c>
      <c r="J201" s="19" t="s">
        <v>353</v>
      </c>
      <c r="K201" s="33">
        <v>85.4375</v>
      </c>
      <c r="L201" s="34">
        <v>3828.594375</v>
      </c>
      <c r="M201" s="34">
        <f t="shared" si="13"/>
        <v>1276.8362240625</v>
      </c>
      <c r="N201" s="35" t="s">
        <v>350</v>
      </c>
      <c r="O201" s="38">
        <f t="shared" si="14"/>
        <v>0.0182882223847842</v>
      </c>
      <c r="P201" s="38">
        <f t="shared" si="15"/>
        <v>-0.194918631201301</v>
      </c>
      <c r="Q201" s="38">
        <f>(J:J-N:N)</f>
        <v>-0.0676</v>
      </c>
      <c r="R201" s="42"/>
    </row>
    <row r="202" s="1" customFormat="1" ht="18" customHeight="1" spans="1:18">
      <c r="A202" s="15">
        <v>140</v>
      </c>
      <c r="B202" s="15">
        <v>118074</v>
      </c>
      <c r="C202" s="16" t="s">
        <v>226</v>
      </c>
      <c r="D202" s="16" t="s">
        <v>227</v>
      </c>
      <c r="E202" s="17" t="s">
        <v>31</v>
      </c>
      <c r="F202" s="15">
        <v>8.8</v>
      </c>
      <c r="G202" s="19">
        <v>79</v>
      </c>
      <c r="H202" s="19">
        <v>2184.07</v>
      </c>
      <c r="I202" s="32">
        <f t="shared" si="12"/>
        <v>632.943486</v>
      </c>
      <c r="J202" s="19" t="s">
        <v>250</v>
      </c>
      <c r="K202" s="33">
        <v>61.875</v>
      </c>
      <c r="L202" s="34">
        <v>2737.084375</v>
      </c>
      <c r="M202" s="34">
        <f t="shared" si="13"/>
        <v>873.9510409375</v>
      </c>
      <c r="N202" s="35" t="s">
        <v>230</v>
      </c>
      <c r="O202" s="38">
        <f t="shared" si="14"/>
        <v>0.276767676767677</v>
      </c>
      <c r="P202" s="38">
        <f t="shared" si="15"/>
        <v>-0.202045059352619</v>
      </c>
      <c r="Q202" s="38">
        <f>(J:J-N:N)</f>
        <v>-0.0295</v>
      </c>
      <c r="R202" s="42"/>
    </row>
    <row r="203" s="1" customFormat="1" ht="18" customHeight="1" spans="1:18">
      <c r="A203" s="15">
        <v>253</v>
      </c>
      <c r="B203" s="15">
        <v>355</v>
      </c>
      <c r="C203" s="16" t="s">
        <v>288</v>
      </c>
      <c r="D203" s="16" t="s">
        <v>227</v>
      </c>
      <c r="E203" s="17" t="s">
        <v>26</v>
      </c>
      <c r="F203" s="23">
        <v>8.26</v>
      </c>
      <c r="G203" s="19">
        <v>72</v>
      </c>
      <c r="H203" s="19">
        <v>3332.48</v>
      </c>
      <c r="I203" s="32">
        <f t="shared" si="12"/>
        <v>627.505984</v>
      </c>
      <c r="J203" s="19" t="s">
        <v>403</v>
      </c>
      <c r="K203" s="33">
        <v>67.8125</v>
      </c>
      <c r="L203" s="34">
        <v>4192.28875</v>
      </c>
      <c r="M203" s="34">
        <f t="shared" si="13"/>
        <v>1339.436255625</v>
      </c>
      <c r="N203" s="35" t="s">
        <v>291</v>
      </c>
      <c r="O203" s="38">
        <f t="shared" si="14"/>
        <v>0.0617511520737327</v>
      </c>
      <c r="P203" s="38">
        <f t="shared" si="15"/>
        <v>-0.205092922094166</v>
      </c>
      <c r="Q203" s="38">
        <f>(J:J-N:N)</f>
        <v>-0.1312</v>
      </c>
      <c r="R203" s="15"/>
    </row>
    <row r="204" s="1" customFormat="1" ht="18" customHeight="1" spans="1:18">
      <c r="A204" s="15">
        <v>201</v>
      </c>
      <c r="B204" s="15">
        <v>119262</v>
      </c>
      <c r="C204" s="16" t="s">
        <v>331</v>
      </c>
      <c r="D204" s="16" t="s">
        <v>312</v>
      </c>
      <c r="E204" s="17" t="s">
        <v>31</v>
      </c>
      <c r="F204" s="23">
        <v>8.18</v>
      </c>
      <c r="G204" s="19">
        <v>32</v>
      </c>
      <c r="H204" s="19">
        <v>849.21</v>
      </c>
      <c r="I204" s="32">
        <f t="shared" si="12"/>
        <v>289.410768</v>
      </c>
      <c r="J204" s="19" t="s">
        <v>335</v>
      </c>
      <c r="K204" s="33">
        <v>32.125</v>
      </c>
      <c r="L204" s="34">
        <v>1069.855625</v>
      </c>
      <c r="M204" s="34">
        <f t="shared" si="13"/>
        <v>378.1939634375</v>
      </c>
      <c r="N204" s="35" t="s">
        <v>304</v>
      </c>
      <c r="O204" s="38">
        <f t="shared" si="14"/>
        <v>-0.00389105058365759</v>
      </c>
      <c r="P204" s="38">
        <f t="shared" si="15"/>
        <v>-0.206238692253452</v>
      </c>
      <c r="Q204" s="38">
        <f>(J:J-N:N)</f>
        <v>-0.0127</v>
      </c>
      <c r="R204" s="42"/>
    </row>
    <row r="205" s="1" customFormat="1" ht="18" customHeight="1" spans="1:18">
      <c r="A205" s="15">
        <v>208</v>
      </c>
      <c r="B205" s="15">
        <v>709</v>
      </c>
      <c r="C205" s="16" t="s">
        <v>341</v>
      </c>
      <c r="D205" s="16" t="s">
        <v>312</v>
      </c>
      <c r="E205" s="17" t="s">
        <v>26</v>
      </c>
      <c r="F205" s="15">
        <v>8.4</v>
      </c>
      <c r="G205" s="19">
        <v>98</v>
      </c>
      <c r="H205" s="19">
        <v>5274.56</v>
      </c>
      <c r="I205" s="32">
        <f t="shared" si="12"/>
        <v>1595.5544</v>
      </c>
      <c r="J205" s="19" t="s">
        <v>342</v>
      </c>
      <c r="K205" s="33">
        <v>96.3125</v>
      </c>
      <c r="L205" s="34">
        <v>6680.91375</v>
      </c>
      <c r="M205" s="34">
        <f t="shared" si="13"/>
        <v>1952.16299775</v>
      </c>
      <c r="N205" s="35" t="s">
        <v>343</v>
      </c>
      <c r="O205" s="38">
        <f t="shared" si="14"/>
        <v>0.0175210902011681</v>
      </c>
      <c r="P205" s="38">
        <f t="shared" si="15"/>
        <v>-0.210503203996609</v>
      </c>
      <c r="Q205" s="38">
        <f>(J:J-N:N)</f>
        <v>0.0103</v>
      </c>
      <c r="R205" s="15"/>
    </row>
    <row r="206" s="1" customFormat="1" ht="18" customHeight="1" spans="1:18">
      <c r="A206" s="15">
        <v>13</v>
      </c>
      <c r="B206" s="21">
        <v>114286</v>
      </c>
      <c r="C206" s="22" t="s">
        <v>34</v>
      </c>
      <c r="D206" s="22" t="s">
        <v>20</v>
      </c>
      <c r="E206" s="17" t="s">
        <v>31</v>
      </c>
      <c r="F206" s="23">
        <v>8.27</v>
      </c>
      <c r="G206" s="19">
        <v>84</v>
      </c>
      <c r="H206" s="19">
        <v>3327.72</v>
      </c>
      <c r="I206" s="32">
        <f t="shared" si="12"/>
        <v>837.919896</v>
      </c>
      <c r="J206" s="19" t="s">
        <v>46</v>
      </c>
      <c r="K206" s="33">
        <v>69.875</v>
      </c>
      <c r="L206" s="34">
        <v>4231.000625</v>
      </c>
      <c r="M206" s="34">
        <f t="shared" si="13"/>
        <v>1093.7136615625</v>
      </c>
      <c r="N206" s="35" t="s">
        <v>36</v>
      </c>
      <c r="O206" s="38">
        <f t="shared" si="14"/>
        <v>0.202146690518784</v>
      </c>
      <c r="P206" s="38">
        <f t="shared" si="15"/>
        <v>-0.213491016678826</v>
      </c>
      <c r="Q206" s="38">
        <f>(J:J-N:N)</f>
        <v>-0.00669999999999998</v>
      </c>
      <c r="R206" s="42"/>
    </row>
    <row r="207" s="1" customFormat="1" ht="18" customHeight="1" spans="1:18">
      <c r="A207" s="15">
        <v>252</v>
      </c>
      <c r="B207" s="15">
        <v>355</v>
      </c>
      <c r="C207" s="16" t="s">
        <v>288</v>
      </c>
      <c r="D207" s="16" t="s">
        <v>227</v>
      </c>
      <c r="E207" s="17" t="s">
        <v>26</v>
      </c>
      <c r="F207" s="23">
        <v>8.19</v>
      </c>
      <c r="G207" s="19">
        <v>67</v>
      </c>
      <c r="H207" s="19">
        <v>3285.25</v>
      </c>
      <c r="I207" s="32">
        <f t="shared" si="12"/>
        <v>996.416325</v>
      </c>
      <c r="J207" s="19" t="s">
        <v>402</v>
      </c>
      <c r="K207" s="33">
        <v>67.8125</v>
      </c>
      <c r="L207" s="34">
        <v>4192.28875</v>
      </c>
      <c r="M207" s="34">
        <f t="shared" si="13"/>
        <v>1339.436255625</v>
      </c>
      <c r="N207" s="35" t="s">
        <v>291</v>
      </c>
      <c r="O207" s="38">
        <f t="shared" si="14"/>
        <v>-0.0119815668202765</v>
      </c>
      <c r="P207" s="38">
        <f t="shared" si="15"/>
        <v>-0.216358844557165</v>
      </c>
      <c r="Q207" s="38">
        <f>(J:J-N:N)</f>
        <v>-0.0162</v>
      </c>
      <c r="R207" s="15"/>
    </row>
    <row r="208" s="1" customFormat="1" ht="18" customHeight="1" spans="1:18">
      <c r="A208" s="15">
        <v>14</v>
      </c>
      <c r="B208" s="21">
        <v>727</v>
      </c>
      <c r="C208" s="22" t="s">
        <v>47</v>
      </c>
      <c r="D208" s="22" t="s">
        <v>20</v>
      </c>
      <c r="E208" s="17" t="s">
        <v>31</v>
      </c>
      <c r="F208" s="25">
        <v>8.1</v>
      </c>
      <c r="G208" s="19">
        <v>54</v>
      </c>
      <c r="H208" s="19">
        <v>2759.98</v>
      </c>
      <c r="I208" s="32">
        <f t="shared" si="12"/>
        <v>770.862414</v>
      </c>
      <c r="J208" s="19" t="s">
        <v>48</v>
      </c>
      <c r="K208" s="33">
        <v>67.5</v>
      </c>
      <c r="L208" s="34">
        <v>3527.07875</v>
      </c>
      <c r="M208" s="34">
        <f t="shared" si="13"/>
        <v>1179.807841875</v>
      </c>
      <c r="N208" s="35" t="s">
        <v>49</v>
      </c>
      <c r="O208" s="38">
        <f t="shared" si="14"/>
        <v>-0.2</v>
      </c>
      <c r="P208" s="38">
        <f t="shared" si="15"/>
        <v>-0.217488410203486</v>
      </c>
      <c r="Q208" s="38">
        <f>(J:J-N:N)</f>
        <v>-0.0552</v>
      </c>
      <c r="R208" s="42"/>
    </row>
    <row r="209" s="1" customFormat="1" ht="18" customHeight="1" spans="1:18">
      <c r="A209" s="15">
        <v>182</v>
      </c>
      <c r="B209" s="15">
        <v>118951</v>
      </c>
      <c r="C209" s="16" t="s">
        <v>311</v>
      </c>
      <c r="D209" s="16" t="s">
        <v>312</v>
      </c>
      <c r="E209" s="17" t="s">
        <v>31</v>
      </c>
      <c r="F209" s="15">
        <v>8.4</v>
      </c>
      <c r="G209" s="19">
        <v>55</v>
      </c>
      <c r="H209" s="19">
        <v>1510.71</v>
      </c>
      <c r="I209" s="32">
        <f t="shared" si="12"/>
        <v>463.636899</v>
      </c>
      <c r="J209" s="19" t="s">
        <v>314</v>
      </c>
      <c r="K209" s="33">
        <v>55.75</v>
      </c>
      <c r="L209" s="34">
        <v>1947.37</v>
      </c>
      <c r="M209" s="34">
        <f t="shared" si="13"/>
        <v>597.647853</v>
      </c>
      <c r="N209" s="35" t="s">
        <v>314</v>
      </c>
      <c r="O209" s="38">
        <f t="shared" si="14"/>
        <v>-0.0134529147982063</v>
      </c>
      <c r="P209" s="38">
        <f t="shared" si="15"/>
        <v>-0.224230629002193</v>
      </c>
      <c r="Q209" s="38">
        <f>(J:J-N:N)</f>
        <v>0</v>
      </c>
      <c r="R209" s="42"/>
    </row>
    <row r="210" s="1" customFormat="1" ht="18" customHeight="1" spans="1:18">
      <c r="A210" s="15">
        <v>106</v>
      </c>
      <c r="B210" s="15">
        <v>747</v>
      </c>
      <c r="C210" s="16" t="s">
        <v>193</v>
      </c>
      <c r="D210" s="16" t="s">
        <v>181</v>
      </c>
      <c r="E210" s="17" t="s">
        <v>26</v>
      </c>
      <c r="F210" s="23">
        <v>8.18</v>
      </c>
      <c r="G210" s="19">
        <v>49</v>
      </c>
      <c r="H210" s="19">
        <v>3714.7</v>
      </c>
      <c r="I210" s="32">
        <f t="shared" si="12"/>
        <v>649.32956</v>
      </c>
      <c r="J210" s="19" t="s">
        <v>42</v>
      </c>
      <c r="K210" s="33">
        <v>53.5</v>
      </c>
      <c r="L210" s="34">
        <v>4800.27</v>
      </c>
      <c r="M210" s="34">
        <f t="shared" si="13"/>
        <v>1011.416889</v>
      </c>
      <c r="N210" s="35" t="s">
        <v>195</v>
      </c>
      <c r="O210" s="38">
        <f t="shared" si="14"/>
        <v>-0.0841121495327103</v>
      </c>
      <c r="P210" s="38">
        <f t="shared" si="15"/>
        <v>-0.226147695858775</v>
      </c>
      <c r="Q210" s="38">
        <f>(J:J-N:N)</f>
        <v>-0.0359</v>
      </c>
      <c r="R210" s="15"/>
    </row>
    <row r="211" s="1" customFormat="1" ht="18" customHeight="1" spans="1:18">
      <c r="A211" s="15">
        <v>248</v>
      </c>
      <c r="B211" s="15">
        <v>585</v>
      </c>
      <c r="C211" s="16" t="s">
        <v>376</v>
      </c>
      <c r="D211" s="16" t="s">
        <v>312</v>
      </c>
      <c r="E211" s="17" t="s">
        <v>26</v>
      </c>
      <c r="F211" s="23">
        <v>8.11</v>
      </c>
      <c r="G211" s="19">
        <v>153</v>
      </c>
      <c r="H211" s="19">
        <v>6239.55</v>
      </c>
      <c r="I211" s="32">
        <f t="shared" si="12"/>
        <v>2221.2798</v>
      </c>
      <c r="J211" s="19" t="s">
        <v>398</v>
      </c>
      <c r="K211" s="33">
        <v>129.6875</v>
      </c>
      <c r="L211" s="34">
        <v>8137.22125</v>
      </c>
      <c r="M211" s="34">
        <f t="shared" si="13"/>
        <v>2761.77289225</v>
      </c>
      <c r="N211" s="35" t="s">
        <v>378</v>
      </c>
      <c r="O211" s="38">
        <f t="shared" si="14"/>
        <v>0.179759036144578</v>
      </c>
      <c r="P211" s="38">
        <f t="shared" si="15"/>
        <v>-0.233208756613322</v>
      </c>
      <c r="Q211" s="38">
        <f>(J:J-N:N)</f>
        <v>0.0166000000000001</v>
      </c>
      <c r="R211" s="15"/>
    </row>
    <row r="212" s="1" customFormat="1" ht="18" customHeight="1" spans="1:18">
      <c r="A212" s="15">
        <v>254</v>
      </c>
      <c r="B212" s="15">
        <v>752</v>
      </c>
      <c r="C212" s="16" t="s">
        <v>389</v>
      </c>
      <c r="D212" s="16" t="s">
        <v>312</v>
      </c>
      <c r="E212" s="17" t="s">
        <v>31</v>
      </c>
      <c r="F212" s="15">
        <v>8.13</v>
      </c>
      <c r="G212" s="19">
        <v>61</v>
      </c>
      <c r="H212" s="19">
        <v>2694.97</v>
      </c>
      <c r="I212" s="32">
        <f t="shared" si="12"/>
        <v>903.892938</v>
      </c>
      <c r="J212" s="19" t="s">
        <v>404</v>
      </c>
      <c r="K212" s="33">
        <v>66.25</v>
      </c>
      <c r="L212" s="34">
        <v>3518.045</v>
      </c>
      <c r="M212" s="34">
        <f t="shared" si="13"/>
        <v>1072.300116</v>
      </c>
      <c r="N212" s="35" t="s">
        <v>392</v>
      </c>
      <c r="O212" s="38">
        <f t="shared" si="14"/>
        <v>-0.0792452830188679</v>
      </c>
      <c r="P212" s="38">
        <f t="shared" si="15"/>
        <v>-0.233958064777455</v>
      </c>
      <c r="Q212" s="38">
        <f>(J:J-N:N)</f>
        <v>0.0306</v>
      </c>
      <c r="R212" s="42"/>
    </row>
    <row r="213" s="1" customFormat="1" ht="18" customHeight="1" spans="1:18">
      <c r="A213" s="15">
        <v>11</v>
      </c>
      <c r="B213" s="21">
        <v>114286</v>
      </c>
      <c r="C213" s="22" t="s">
        <v>34</v>
      </c>
      <c r="D213" s="22" t="s">
        <v>20</v>
      </c>
      <c r="E213" s="17" t="s">
        <v>31</v>
      </c>
      <c r="F213" s="23">
        <v>8.26</v>
      </c>
      <c r="G213" s="19">
        <v>71</v>
      </c>
      <c r="H213" s="19">
        <v>3208.79</v>
      </c>
      <c r="I213" s="32">
        <f t="shared" si="12"/>
        <v>948.197445</v>
      </c>
      <c r="J213" s="19" t="s">
        <v>44</v>
      </c>
      <c r="K213" s="33">
        <v>69.875</v>
      </c>
      <c r="L213" s="34">
        <v>4231.000625</v>
      </c>
      <c r="M213" s="34">
        <f t="shared" si="13"/>
        <v>1093.7136615625</v>
      </c>
      <c r="N213" s="35" t="s">
        <v>36</v>
      </c>
      <c r="O213" s="38">
        <f t="shared" si="14"/>
        <v>0.0161001788908766</v>
      </c>
      <c r="P213" s="38">
        <f t="shared" si="15"/>
        <v>-0.24160020657052</v>
      </c>
      <c r="Q213" s="38">
        <f>(J:J-N:N)</f>
        <v>0.037</v>
      </c>
      <c r="R213" s="42"/>
    </row>
    <row r="214" s="1" customFormat="1" ht="18" customHeight="1" spans="1:18">
      <c r="A214" s="15">
        <v>127</v>
      </c>
      <c r="B214" s="15">
        <v>117184</v>
      </c>
      <c r="C214" s="16" t="s">
        <v>186</v>
      </c>
      <c r="D214" s="16" t="s">
        <v>181</v>
      </c>
      <c r="E214" s="17" t="s">
        <v>26</v>
      </c>
      <c r="F214" s="18">
        <v>8.17</v>
      </c>
      <c r="G214" s="19">
        <v>97</v>
      </c>
      <c r="H214" s="19">
        <v>4067.8</v>
      </c>
      <c r="I214" s="32">
        <f t="shared" si="12"/>
        <v>1709.28956</v>
      </c>
      <c r="J214" s="19" t="s">
        <v>232</v>
      </c>
      <c r="K214" s="33">
        <v>114.5</v>
      </c>
      <c r="L214" s="34">
        <v>5381.84375</v>
      </c>
      <c r="M214" s="34">
        <f t="shared" si="13"/>
        <v>2061.784340625</v>
      </c>
      <c r="N214" s="35" t="s">
        <v>189</v>
      </c>
      <c r="O214" s="38">
        <f t="shared" si="14"/>
        <v>-0.152838427947598</v>
      </c>
      <c r="P214" s="38">
        <f t="shared" si="15"/>
        <v>-0.244162374650881</v>
      </c>
      <c r="Q214" s="38">
        <f>(J:J-N:N)</f>
        <v>0.0371</v>
      </c>
      <c r="R214" s="15"/>
    </row>
    <row r="215" s="1" customFormat="1" ht="18" customHeight="1" spans="1:18">
      <c r="A215" s="15">
        <v>223</v>
      </c>
      <c r="B215" s="15">
        <v>119263</v>
      </c>
      <c r="C215" s="16" t="s">
        <v>320</v>
      </c>
      <c r="D215" s="16" t="s">
        <v>312</v>
      </c>
      <c r="E215" s="17" t="s">
        <v>31</v>
      </c>
      <c r="F215" s="20">
        <v>8.2</v>
      </c>
      <c r="G215" s="19">
        <v>52</v>
      </c>
      <c r="H215" s="19">
        <v>1059.58</v>
      </c>
      <c r="I215" s="32">
        <f t="shared" si="12"/>
        <v>217.425816</v>
      </c>
      <c r="J215" s="19" t="s">
        <v>361</v>
      </c>
      <c r="K215" s="33">
        <v>42.1875</v>
      </c>
      <c r="L215" s="34">
        <v>1404.671875</v>
      </c>
      <c r="M215" s="34">
        <f t="shared" si="13"/>
        <v>389.5155109375</v>
      </c>
      <c r="N215" s="35" t="s">
        <v>323</v>
      </c>
      <c r="O215" s="38">
        <f t="shared" si="14"/>
        <v>0.232592592592593</v>
      </c>
      <c r="P215" s="38">
        <f t="shared" si="15"/>
        <v>-0.245674367901756</v>
      </c>
      <c r="Q215" s="38">
        <f>(J:J-N:N)</f>
        <v>-0.0721</v>
      </c>
      <c r="R215" s="42"/>
    </row>
    <row r="216" s="1" customFormat="1" ht="18" customHeight="1" spans="1:18">
      <c r="A216" s="15">
        <v>36</v>
      </c>
      <c r="B216" s="21">
        <v>339</v>
      </c>
      <c r="C216" s="22" t="s">
        <v>39</v>
      </c>
      <c r="D216" s="22" t="s">
        <v>20</v>
      </c>
      <c r="E216" s="17" t="s">
        <v>31</v>
      </c>
      <c r="F216" s="23">
        <v>8.11</v>
      </c>
      <c r="G216" s="19">
        <v>71</v>
      </c>
      <c r="H216" s="19">
        <v>2951.65</v>
      </c>
      <c r="I216" s="32">
        <f t="shared" si="12"/>
        <v>781.00659</v>
      </c>
      <c r="J216" s="19" t="s">
        <v>79</v>
      </c>
      <c r="K216" s="33">
        <v>58.3125</v>
      </c>
      <c r="L216" s="34">
        <v>3917.91</v>
      </c>
      <c r="M216" s="34">
        <f t="shared" si="13"/>
        <v>1159.70136</v>
      </c>
      <c r="N216" s="35" t="s">
        <v>41</v>
      </c>
      <c r="O216" s="38">
        <f t="shared" si="14"/>
        <v>0.217577706323687</v>
      </c>
      <c r="P216" s="38">
        <f t="shared" si="15"/>
        <v>-0.246626390090635</v>
      </c>
      <c r="Q216" s="38">
        <f>(J:J-N:N)</f>
        <v>-0.0314</v>
      </c>
      <c r="R216" s="42"/>
    </row>
    <row r="217" s="1" customFormat="1" ht="18" customHeight="1" spans="1:18">
      <c r="A217" s="15">
        <v>238</v>
      </c>
      <c r="B217" s="15">
        <v>102935</v>
      </c>
      <c r="C217" s="16" t="s">
        <v>382</v>
      </c>
      <c r="D217" s="16" t="s">
        <v>312</v>
      </c>
      <c r="E217" s="17" t="s">
        <v>31</v>
      </c>
      <c r="F217" s="15">
        <v>8.13</v>
      </c>
      <c r="G217" s="19">
        <v>71</v>
      </c>
      <c r="H217" s="19">
        <v>3234.53</v>
      </c>
      <c r="I217" s="32">
        <f t="shared" si="12"/>
        <v>1084.214456</v>
      </c>
      <c r="J217" s="19" t="s">
        <v>386</v>
      </c>
      <c r="K217" s="33">
        <v>81.6875</v>
      </c>
      <c r="L217" s="34">
        <v>4343.848125</v>
      </c>
      <c r="M217" s="34">
        <f t="shared" si="13"/>
        <v>1616.3458873125</v>
      </c>
      <c r="N217" s="35" t="s">
        <v>385</v>
      </c>
      <c r="O217" s="38">
        <f t="shared" si="14"/>
        <v>-0.130833970925784</v>
      </c>
      <c r="P217" s="38">
        <f t="shared" si="15"/>
        <v>-0.255376820984044</v>
      </c>
      <c r="Q217" s="38">
        <f>(J:J-N:N)</f>
        <v>-0.0368999999999999</v>
      </c>
      <c r="R217" s="42"/>
    </row>
    <row r="218" s="1" customFormat="1" ht="18" customHeight="1" spans="1:18">
      <c r="A218" s="15">
        <v>125</v>
      </c>
      <c r="B218" s="15">
        <v>118074</v>
      </c>
      <c r="C218" s="16" t="s">
        <v>226</v>
      </c>
      <c r="D218" s="16" t="s">
        <v>227</v>
      </c>
      <c r="E218" s="17" t="s">
        <v>31</v>
      </c>
      <c r="F218" s="23">
        <v>8.7</v>
      </c>
      <c r="G218" s="19">
        <v>63</v>
      </c>
      <c r="H218" s="19">
        <v>2028.19</v>
      </c>
      <c r="I218" s="32">
        <f t="shared" si="12"/>
        <v>556.129698</v>
      </c>
      <c r="J218" s="19" t="s">
        <v>229</v>
      </c>
      <c r="K218" s="33">
        <v>61.875</v>
      </c>
      <c r="L218" s="34">
        <v>2737.084375</v>
      </c>
      <c r="M218" s="34">
        <f t="shared" si="13"/>
        <v>873.9510409375</v>
      </c>
      <c r="N218" s="35" t="s">
        <v>230</v>
      </c>
      <c r="O218" s="38">
        <f t="shared" si="14"/>
        <v>0.0181818181818182</v>
      </c>
      <c r="P218" s="38">
        <f t="shared" si="15"/>
        <v>-0.258996171793206</v>
      </c>
      <c r="Q218" s="38">
        <f>(J:J-N:N)</f>
        <v>-0.0451</v>
      </c>
      <c r="R218" s="42"/>
    </row>
    <row r="219" s="1" customFormat="1" ht="18" customHeight="1" spans="1:18">
      <c r="A219" s="15">
        <v>117</v>
      </c>
      <c r="B219" s="15">
        <v>117310</v>
      </c>
      <c r="C219" s="16" t="s">
        <v>213</v>
      </c>
      <c r="D219" s="16" t="s">
        <v>181</v>
      </c>
      <c r="E219" s="17" t="s">
        <v>31</v>
      </c>
      <c r="F219" s="15">
        <v>8.6</v>
      </c>
      <c r="G219" s="19">
        <v>53</v>
      </c>
      <c r="H219" s="19">
        <v>2267.22</v>
      </c>
      <c r="I219" s="32">
        <f t="shared" si="12"/>
        <v>943.843686</v>
      </c>
      <c r="J219" s="19" t="s">
        <v>214</v>
      </c>
      <c r="K219" s="33">
        <v>55.4375</v>
      </c>
      <c r="L219" s="34">
        <v>3083.77125</v>
      </c>
      <c r="M219" s="34">
        <f t="shared" si="13"/>
        <v>969.229303875</v>
      </c>
      <c r="N219" s="35" t="s">
        <v>215</v>
      </c>
      <c r="O219" s="38">
        <f t="shared" si="14"/>
        <v>-0.0439684329199549</v>
      </c>
      <c r="P219" s="38">
        <f t="shared" si="15"/>
        <v>-0.264789825120784</v>
      </c>
      <c r="Q219" s="38">
        <f>(J:J-N:N)</f>
        <v>0.102</v>
      </c>
      <c r="R219" s="42"/>
    </row>
    <row r="220" s="1" customFormat="1" ht="18" customHeight="1" spans="1:18">
      <c r="A220" s="15">
        <v>139</v>
      </c>
      <c r="B220" s="15">
        <v>118074</v>
      </c>
      <c r="C220" s="16" t="s">
        <v>226</v>
      </c>
      <c r="D220" s="16" t="s">
        <v>227</v>
      </c>
      <c r="E220" s="17" t="s">
        <v>31</v>
      </c>
      <c r="F220" s="23">
        <v>8.28</v>
      </c>
      <c r="G220" s="19">
        <v>61</v>
      </c>
      <c r="H220" s="19">
        <v>2003.15</v>
      </c>
      <c r="I220" s="32">
        <f t="shared" si="12"/>
        <v>617.77146</v>
      </c>
      <c r="J220" s="19" t="s">
        <v>249</v>
      </c>
      <c r="K220" s="33">
        <v>61.875</v>
      </c>
      <c r="L220" s="34">
        <v>2737.084375</v>
      </c>
      <c r="M220" s="34">
        <f t="shared" si="13"/>
        <v>873.9510409375</v>
      </c>
      <c r="N220" s="35" t="s">
        <v>230</v>
      </c>
      <c r="O220" s="38">
        <f t="shared" si="14"/>
        <v>-0.0141414141414141</v>
      </c>
      <c r="P220" s="38">
        <f t="shared" si="15"/>
        <v>-0.268144592729261</v>
      </c>
      <c r="Q220" s="38">
        <f>(J:J-N:N)</f>
        <v>-0.0109</v>
      </c>
      <c r="R220" s="42"/>
    </row>
    <row r="221" s="1" customFormat="1" ht="18" customHeight="1" spans="1:18">
      <c r="A221" s="15">
        <v>59</v>
      </c>
      <c r="B221" s="21">
        <v>117637</v>
      </c>
      <c r="C221" s="22" t="s">
        <v>108</v>
      </c>
      <c r="D221" s="22" t="s">
        <v>76</v>
      </c>
      <c r="E221" s="17" t="s">
        <v>31</v>
      </c>
      <c r="F221" s="23">
        <v>8.25</v>
      </c>
      <c r="G221" s="19">
        <v>35</v>
      </c>
      <c r="H221" s="19">
        <v>1407.27</v>
      </c>
      <c r="I221" s="32">
        <f t="shared" si="12"/>
        <v>262.455855</v>
      </c>
      <c r="J221" s="19" t="s">
        <v>113</v>
      </c>
      <c r="K221" s="33">
        <v>31.3125</v>
      </c>
      <c r="L221" s="34">
        <v>1941.65875</v>
      </c>
      <c r="M221" s="34">
        <f t="shared" si="13"/>
        <v>537.06281025</v>
      </c>
      <c r="N221" s="35" t="s">
        <v>110</v>
      </c>
      <c r="O221" s="38">
        <f t="shared" si="14"/>
        <v>0.117764471057884</v>
      </c>
      <c r="P221" s="38">
        <f t="shared" si="15"/>
        <v>-0.275222795972773</v>
      </c>
      <c r="Q221" s="38">
        <f>(J:J-N:N)</f>
        <v>-0.0901</v>
      </c>
      <c r="R221" s="42"/>
    </row>
    <row r="222" s="1" customFormat="1" ht="18" customHeight="1" spans="1:18">
      <c r="A222" s="15">
        <v>180</v>
      </c>
      <c r="B222" s="15">
        <v>515</v>
      </c>
      <c r="C222" s="16" t="s">
        <v>272</v>
      </c>
      <c r="D222" s="16" t="s">
        <v>227</v>
      </c>
      <c r="E222" s="17" t="s">
        <v>31</v>
      </c>
      <c r="F222" s="23">
        <v>8.11</v>
      </c>
      <c r="G222" s="19">
        <v>83</v>
      </c>
      <c r="H222" s="19">
        <v>3362.42</v>
      </c>
      <c r="I222" s="32">
        <f t="shared" si="12"/>
        <v>953.582312</v>
      </c>
      <c r="J222" s="19" t="s">
        <v>309</v>
      </c>
      <c r="K222" s="33">
        <v>85.4375</v>
      </c>
      <c r="L222" s="34">
        <v>4717.730625</v>
      </c>
      <c r="M222" s="34">
        <f t="shared" si="13"/>
        <v>1494.577062</v>
      </c>
      <c r="N222" s="35" t="s">
        <v>275</v>
      </c>
      <c r="O222" s="38">
        <f t="shared" si="14"/>
        <v>-0.0285296269202634</v>
      </c>
      <c r="P222" s="38">
        <f t="shared" si="15"/>
        <v>-0.287280205829895</v>
      </c>
      <c r="Q222" s="38">
        <f>(J:J-N:N)</f>
        <v>-0.0332</v>
      </c>
      <c r="R222" s="42"/>
    </row>
    <row r="223" s="1" customFormat="1" ht="18" customHeight="1" spans="1:18">
      <c r="A223" s="15">
        <v>218</v>
      </c>
      <c r="B223" s="15">
        <v>119263</v>
      </c>
      <c r="C223" s="16" t="s">
        <v>320</v>
      </c>
      <c r="D223" s="16" t="s">
        <v>312</v>
      </c>
      <c r="E223" s="17" t="s">
        <v>31</v>
      </c>
      <c r="F223" s="18">
        <v>8.16</v>
      </c>
      <c r="G223" s="19">
        <v>51</v>
      </c>
      <c r="H223" s="19">
        <v>987.92</v>
      </c>
      <c r="I223" s="32">
        <f t="shared" si="12"/>
        <v>240.55852</v>
      </c>
      <c r="J223" s="19" t="s">
        <v>357</v>
      </c>
      <c r="K223" s="33">
        <v>42.1875</v>
      </c>
      <c r="L223" s="34">
        <v>1404.671875</v>
      </c>
      <c r="M223" s="34">
        <f t="shared" si="13"/>
        <v>389.5155109375</v>
      </c>
      <c r="N223" s="35" t="s">
        <v>323</v>
      </c>
      <c r="O223" s="38">
        <f t="shared" si="14"/>
        <v>0.208888888888889</v>
      </c>
      <c r="P223" s="38">
        <f t="shared" si="15"/>
        <v>-0.296689840821366</v>
      </c>
      <c r="Q223" s="38">
        <f>(J:J-N:N)</f>
        <v>-0.0338</v>
      </c>
      <c r="R223" s="42"/>
    </row>
    <row r="224" s="1" customFormat="1" ht="18" customHeight="1" spans="1:18">
      <c r="A224" s="15">
        <v>234</v>
      </c>
      <c r="B224" s="15">
        <v>117310</v>
      </c>
      <c r="C224" s="16" t="s">
        <v>213</v>
      </c>
      <c r="D224" s="16" t="s">
        <v>181</v>
      </c>
      <c r="E224" s="17" t="s">
        <v>31</v>
      </c>
      <c r="F224" s="15">
        <v>8.13</v>
      </c>
      <c r="G224" s="19">
        <v>71</v>
      </c>
      <c r="H224" s="19">
        <v>2167.03</v>
      </c>
      <c r="I224" s="32">
        <f t="shared" si="12"/>
        <v>702.551126</v>
      </c>
      <c r="J224" s="19" t="s">
        <v>379</v>
      </c>
      <c r="K224" s="33">
        <v>55.4375</v>
      </c>
      <c r="L224" s="34">
        <v>3083.77125</v>
      </c>
      <c r="M224" s="34">
        <f t="shared" si="13"/>
        <v>969.229303875</v>
      </c>
      <c r="N224" s="35" t="s">
        <v>215</v>
      </c>
      <c r="O224" s="38">
        <f t="shared" si="14"/>
        <v>0.280721533258174</v>
      </c>
      <c r="P224" s="38">
        <f t="shared" si="15"/>
        <v>-0.297279264796311</v>
      </c>
      <c r="Q224" s="38">
        <f>(J:J-N:N)</f>
        <v>0.00990000000000002</v>
      </c>
      <c r="R224" s="42"/>
    </row>
    <row r="225" s="1" customFormat="1" ht="18" customHeight="1" spans="1:18">
      <c r="A225" s="15">
        <v>192</v>
      </c>
      <c r="B225" s="15">
        <v>118951</v>
      </c>
      <c r="C225" s="16" t="s">
        <v>311</v>
      </c>
      <c r="D225" s="16" t="s">
        <v>312</v>
      </c>
      <c r="E225" s="17" t="s">
        <v>31</v>
      </c>
      <c r="F225" s="23">
        <v>8.11</v>
      </c>
      <c r="G225" s="19">
        <v>58</v>
      </c>
      <c r="H225" s="19">
        <v>1364.66</v>
      </c>
      <c r="I225" s="32">
        <f t="shared" si="12"/>
        <v>338.572146</v>
      </c>
      <c r="J225" s="19" t="s">
        <v>324</v>
      </c>
      <c r="K225" s="33">
        <v>55.75</v>
      </c>
      <c r="L225" s="34">
        <v>1947.37</v>
      </c>
      <c r="M225" s="34">
        <f t="shared" si="13"/>
        <v>597.647853</v>
      </c>
      <c r="N225" s="35" t="s">
        <v>314</v>
      </c>
      <c r="O225" s="38">
        <f t="shared" si="14"/>
        <v>0.0403587443946188</v>
      </c>
      <c r="P225" s="38">
        <f t="shared" si="15"/>
        <v>-0.299229216841175</v>
      </c>
      <c r="Q225" s="38">
        <f>(J:J-N:N)</f>
        <v>-0.0588</v>
      </c>
      <c r="R225" s="42"/>
    </row>
    <row r="226" s="1" customFormat="1" ht="18" customHeight="1" spans="1:18">
      <c r="A226" s="15">
        <v>229</v>
      </c>
      <c r="B226" s="15">
        <v>102565</v>
      </c>
      <c r="C226" s="16" t="s">
        <v>369</v>
      </c>
      <c r="D226" s="16" t="s">
        <v>312</v>
      </c>
      <c r="E226" s="17" t="s">
        <v>31</v>
      </c>
      <c r="F226" s="23">
        <v>8.7</v>
      </c>
      <c r="G226" s="19">
        <v>96</v>
      </c>
      <c r="H226" s="19">
        <v>3831.16</v>
      </c>
      <c r="I226" s="32">
        <f t="shared" si="12"/>
        <v>1271.178888</v>
      </c>
      <c r="J226" s="19" t="s">
        <v>371</v>
      </c>
      <c r="K226" s="33">
        <v>127</v>
      </c>
      <c r="L226" s="34">
        <v>5474.273125</v>
      </c>
      <c r="M226" s="34">
        <f t="shared" si="13"/>
        <v>2059.421549625</v>
      </c>
      <c r="N226" s="35" t="s">
        <v>372</v>
      </c>
      <c r="O226" s="38">
        <f t="shared" si="14"/>
        <v>-0.244094488188976</v>
      </c>
      <c r="P226" s="38">
        <f t="shared" si="15"/>
        <v>-0.300151835226526</v>
      </c>
      <c r="Q226" s="38">
        <f>(J:J-N:N)</f>
        <v>-0.0444</v>
      </c>
      <c r="R226" s="42"/>
    </row>
    <row r="227" s="1" customFormat="1" ht="18" customHeight="1" spans="1:18">
      <c r="A227" s="15">
        <v>149</v>
      </c>
      <c r="B227" s="21">
        <v>754</v>
      </c>
      <c r="C227" s="22" t="s">
        <v>135</v>
      </c>
      <c r="D227" s="22" t="s">
        <v>136</v>
      </c>
      <c r="E227" s="17" t="s">
        <v>31</v>
      </c>
      <c r="F227" s="24">
        <v>8.3</v>
      </c>
      <c r="G227" s="19">
        <v>73</v>
      </c>
      <c r="H227" s="19">
        <v>3678.08</v>
      </c>
      <c r="I227" s="32">
        <f t="shared" si="12"/>
        <v>1212.662976</v>
      </c>
      <c r="J227" s="19" t="s">
        <v>262</v>
      </c>
      <c r="K227" s="33">
        <v>53.25</v>
      </c>
      <c r="L227" s="34">
        <v>5256.495625</v>
      </c>
      <c r="M227" s="34">
        <f t="shared" si="13"/>
        <v>1204.78879725</v>
      </c>
      <c r="N227" s="35" t="s">
        <v>138</v>
      </c>
      <c r="O227" s="38">
        <f t="shared" si="14"/>
        <v>0.370892018779343</v>
      </c>
      <c r="P227" s="38">
        <f t="shared" si="15"/>
        <v>-0.300279071382277</v>
      </c>
      <c r="Q227" s="38">
        <f>(J:J-N:N)</f>
        <v>0.1005</v>
      </c>
      <c r="R227" s="42"/>
    </row>
    <row r="228" s="1" customFormat="1" ht="18" customHeight="1" spans="1:18">
      <c r="A228" s="15">
        <v>158</v>
      </c>
      <c r="B228" s="15">
        <v>515</v>
      </c>
      <c r="C228" s="16" t="s">
        <v>272</v>
      </c>
      <c r="D228" s="16" t="s">
        <v>227</v>
      </c>
      <c r="E228" s="17" t="s">
        <v>31</v>
      </c>
      <c r="F228" s="23">
        <v>8.4</v>
      </c>
      <c r="G228" s="19">
        <v>89</v>
      </c>
      <c r="H228" s="19">
        <v>3298.28</v>
      </c>
      <c r="I228" s="32">
        <f t="shared" si="12"/>
        <v>940.339628</v>
      </c>
      <c r="J228" s="19" t="s">
        <v>274</v>
      </c>
      <c r="K228" s="33">
        <v>85.4375</v>
      </c>
      <c r="L228" s="34">
        <v>4717.730625</v>
      </c>
      <c r="M228" s="34">
        <f t="shared" si="13"/>
        <v>1494.577062</v>
      </c>
      <c r="N228" s="35" t="s">
        <v>275</v>
      </c>
      <c r="O228" s="38">
        <f t="shared" si="14"/>
        <v>0.041697147037308</v>
      </c>
      <c r="P228" s="38">
        <f t="shared" si="15"/>
        <v>-0.300875725603769</v>
      </c>
      <c r="Q228" s="38">
        <f>(J:J-N:N)</f>
        <v>-0.0317</v>
      </c>
      <c r="R228" s="42"/>
    </row>
    <row r="229" s="1" customFormat="1" ht="18" customHeight="1" spans="1:18">
      <c r="A229" s="15">
        <v>203</v>
      </c>
      <c r="B229" s="15">
        <v>118951</v>
      </c>
      <c r="C229" s="16" t="s">
        <v>311</v>
      </c>
      <c r="D229" s="16" t="s">
        <v>312</v>
      </c>
      <c r="E229" s="17" t="s">
        <v>31</v>
      </c>
      <c r="F229" s="15">
        <v>8.29</v>
      </c>
      <c r="G229" s="19">
        <v>54</v>
      </c>
      <c r="H229" s="19">
        <v>1360.77</v>
      </c>
      <c r="I229" s="32">
        <f t="shared" si="12"/>
        <v>386.186526</v>
      </c>
      <c r="J229" s="19" t="s">
        <v>265</v>
      </c>
      <c r="K229" s="33">
        <v>55.75</v>
      </c>
      <c r="L229" s="34">
        <v>1947.37</v>
      </c>
      <c r="M229" s="34">
        <f t="shared" si="13"/>
        <v>597.647853</v>
      </c>
      <c r="N229" s="35" t="s">
        <v>314</v>
      </c>
      <c r="O229" s="38">
        <f t="shared" si="14"/>
        <v>-0.031390134529148</v>
      </c>
      <c r="P229" s="38">
        <f t="shared" si="15"/>
        <v>-0.301226782789095</v>
      </c>
      <c r="Q229" s="38">
        <f>(J:J-N:N)</f>
        <v>-0.0231</v>
      </c>
      <c r="R229" s="42"/>
    </row>
    <row r="230" s="1" customFormat="1" ht="18" customHeight="1" spans="1:18">
      <c r="A230" s="15">
        <v>239</v>
      </c>
      <c r="B230" s="15">
        <v>102935</v>
      </c>
      <c r="C230" s="16" t="s">
        <v>382</v>
      </c>
      <c r="D230" s="16" t="s">
        <v>312</v>
      </c>
      <c r="E230" s="17" t="s">
        <v>31</v>
      </c>
      <c r="F230" s="20">
        <v>8.2</v>
      </c>
      <c r="G230" s="19">
        <v>57</v>
      </c>
      <c r="H230" s="19">
        <v>3008.55</v>
      </c>
      <c r="I230" s="32">
        <f t="shared" si="12"/>
        <v>1259.078175</v>
      </c>
      <c r="J230" s="19" t="s">
        <v>387</v>
      </c>
      <c r="K230" s="33">
        <v>81.6875</v>
      </c>
      <c r="L230" s="34">
        <v>4343.848125</v>
      </c>
      <c r="M230" s="34">
        <f t="shared" si="13"/>
        <v>1616.3458873125</v>
      </c>
      <c r="N230" s="35" t="s">
        <v>385</v>
      </c>
      <c r="O230" s="38">
        <f t="shared" si="14"/>
        <v>-0.302218821729151</v>
      </c>
      <c r="P230" s="38">
        <f t="shared" si="15"/>
        <v>-0.307399818450144</v>
      </c>
      <c r="Q230" s="38">
        <f>(J:J-N:N)</f>
        <v>0.0464000000000001</v>
      </c>
      <c r="R230" s="42"/>
    </row>
    <row r="231" s="1" customFormat="1" ht="18" customHeight="1" spans="1:18">
      <c r="A231" s="15">
        <v>124</v>
      </c>
      <c r="B231" s="15">
        <v>724</v>
      </c>
      <c r="C231" s="16" t="s">
        <v>180</v>
      </c>
      <c r="D231" s="16" t="s">
        <v>181</v>
      </c>
      <c r="E231" s="17" t="s">
        <v>26</v>
      </c>
      <c r="F231" s="23">
        <v>8.28</v>
      </c>
      <c r="G231" s="19">
        <v>92</v>
      </c>
      <c r="H231" s="19">
        <v>4493.93</v>
      </c>
      <c r="I231" s="32">
        <f t="shared" si="12"/>
        <v>1516.701375</v>
      </c>
      <c r="J231" s="19" t="s">
        <v>225</v>
      </c>
      <c r="K231" s="33">
        <v>94.1875</v>
      </c>
      <c r="L231" s="34">
        <v>6521.52875</v>
      </c>
      <c r="M231" s="34">
        <f t="shared" si="13"/>
        <v>2205.58102325</v>
      </c>
      <c r="N231" s="35" t="s">
        <v>184</v>
      </c>
      <c r="O231" s="38">
        <f t="shared" si="14"/>
        <v>-0.0232249502322495</v>
      </c>
      <c r="P231" s="38">
        <f t="shared" si="15"/>
        <v>-0.310908504390171</v>
      </c>
      <c r="Q231" s="38">
        <f>(J:J-N:N)</f>
        <v>-0.000699999999999978</v>
      </c>
      <c r="R231" s="15"/>
    </row>
    <row r="232" s="1" customFormat="1" ht="18" customHeight="1" spans="1:18">
      <c r="A232" s="15">
        <v>34</v>
      </c>
      <c r="B232" s="21">
        <v>727</v>
      </c>
      <c r="C232" s="22" t="s">
        <v>47</v>
      </c>
      <c r="D232" s="22" t="s">
        <v>20</v>
      </c>
      <c r="E232" s="17" t="s">
        <v>31</v>
      </c>
      <c r="F232" s="23">
        <v>8.28</v>
      </c>
      <c r="G232" s="19">
        <v>60</v>
      </c>
      <c r="H232" s="19">
        <v>2397.1</v>
      </c>
      <c r="I232" s="32">
        <f t="shared" si="12"/>
        <v>815.73313</v>
      </c>
      <c r="J232" s="19" t="s">
        <v>74</v>
      </c>
      <c r="K232" s="33">
        <v>67.5</v>
      </c>
      <c r="L232" s="34">
        <v>3527.07875</v>
      </c>
      <c r="M232" s="34">
        <f t="shared" si="13"/>
        <v>1179.807841875</v>
      </c>
      <c r="N232" s="35" t="s">
        <v>49</v>
      </c>
      <c r="O232" s="38">
        <f t="shared" si="14"/>
        <v>-0.111111111111111</v>
      </c>
      <c r="P232" s="38">
        <f t="shared" si="15"/>
        <v>-0.320372418676504</v>
      </c>
      <c r="Q232" s="38">
        <f>(J:J-N:N)</f>
        <v>0.00579999999999997</v>
      </c>
      <c r="R232" s="42"/>
    </row>
    <row r="233" s="1" customFormat="1" ht="18" customHeight="1" spans="1:18">
      <c r="A233" s="15">
        <v>67</v>
      </c>
      <c r="B233" s="21">
        <v>117923</v>
      </c>
      <c r="C233" s="22" t="s">
        <v>117</v>
      </c>
      <c r="D233" s="22" t="s">
        <v>76</v>
      </c>
      <c r="E233" s="17" t="s">
        <v>31</v>
      </c>
      <c r="F233" s="23">
        <v>8.25</v>
      </c>
      <c r="G233" s="19">
        <v>37</v>
      </c>
      <c r="H233" s="19">
        <v>1072.76</v>
      </c>
      <c r="I233" s="32">
        <f t="shared" si="12"/>
        <v>331.053736</v>
      </c>
      <c r="J233" s="19" t="s">
        <v>123</v>
      </c>
      <c r="K233" s="33">
        <v>36.25</v>
      </c>
      <c r="L233" s="34">
        <v>1585.24</v>
      </c>
      <c r="M233" s="34">
        <f t="shared" si="13"/>
        <v>508.703516</v>
      </c>
      <c r="N233" s="35" t="s">
        <v>120</v>
      </c>
      <c r="O233" s="38">
        <f t="shared" si="14"/>
        <v>0.0206896551724138</v>
      </c>
      <c r="P233" s="38">
        <f t="shared" si="15"/>
        <v>-0.323282279023996</v>
      </c>
      <c r="Q233" s="38">
        <f>(J:J-N:N)</f>
        <v>-0.0123</v>
      </c>
      <c r="R233" s="42"/>
    </row>
    <row r="234" s="1" customFormat="1" ht="18" customHeight="1" spans="1:18">
      <c r="A234" s="15">
        <v>64</v>
      </c>
      <c r="B234" s="21">
        <v>117923</v>
      </c>
      <c r="C234" s="22" t="s">
        <v>117</v>
      </c>
      <c r="D234" s="22" t="s">
        <v>76</v>
      </c>
      <c r="E234" s="17" t="s">
        <v>31</v>
      </c>
      <c r="F234" s="23">
        <v>8.4</v>
      </c>
      <c r="G234" s="19">
        <v>38</v>
      </c>
      <c r="H234" s="19">
        <v>1053.48</v>
      </c>
      <c r="I234" s="32">
        <f t="shared" si="12"/>
        <v>316.676088</v>
      </c>
      <c r="J234" s="19" t="s">
        <v>119</v>
      </c>
      <c r="K234" s="33">
        <v>36.25</v>
      </c>
      <c r="L234" s="34">
        <v>1585.24</v>
      </c>
      <c r="M234" s="34">
        <f t="shared" si="13"/>
        <v>508.703516</v>
      </c>
      <c r="N234" s="35" t="s">
        <v>120</v>
      </c>
      <c r="O234" s="38">
        <f t="shared" si="14"/>
        <v>0.0482758620689655</v>
      </c>
      <c r="P234" s="38">
        <f t="shared" si="15"/>
        <v>-0.335444475284499</v>
      </c>
      <c r="Q234" s="38">
        <f>(J:J-N:N)</f>
        <v>-0.0203</v>
      </c>
      <c r="R234" s="42"/>
    </row>
    <row r="235" s="1" customFormat="1" ht="18" customHeight="1" spans="1:18">
      <c r="A235" s="15">
        <v>146</v>
      </c>
      <c r="B235" s="21">
        <v>754</v>
      </c>
      <c r="C235" s="22" t="s">
        <v>135</v>
      </c>
      <c r="D235" s="22" t="s">
        <v>136</v>
      </c>
      <c r="E235" s="17" t="s">
        <v>31</v>
      </c>
      <c r="F235" s="44">
        <v>8.9</v>
      </c>
      <c r="G235" s="19">
        <v>62</v>
      </c>
      <c r="H235" s="19">
        <v>3490.46</v>
      </c>
      <c r="I235" s="32">
        <f t="shared" si="12"/>
        <v>1054.11892</v>
      </c>
      <c r="J235" s="19" t="s">
        <v>259</v>
      </c>
      <c r="K235" s="33">
        <v>53.25</v>
      </c>
      <c r="L235" s="34">
        <v>5256.495625</v>
      </c>
      <c r="M235" s="34">
        <f t="shared" si="13"/>
        <v>1204.78879725</v>
      </c>
      <c r="N235" s="35" t="s">
        <v>138</v>
      </c>
      <c r="O235" s="38">
        <f t="shared" si="14"/>
        <v>0.164319248826291</v>
      </c>
      <c r="P235" s="38">
        <f t="shared" si="15"/>
        <v>-0.335972052673401</v>
      </c>
      <c r="Q235" s="38">
        <f>(J:J-N:N)</f>
        <v>0.0728</v>
      </c>
      <c r="R235" s="42"/>
    </row>
    <row r="236" s="1" customFormat="1" ht="18" customHeight="1" spans="1:18">
      <c r="A236" s="15">
        <v>56</v>
      </c>
      <c r="B236" s="21">
        <v>117637</v>
      </c>
      <c r="C236" s="22" t="s">
        <v>108</v>
      </c>
      <c r="D236" s="22" t="s">
        <v>76</v>
      </c>
      <c r="E236" s="17" t="s">
        <v>31</v>
      </c>
      <c r="F236" s="23">
        <v>8.4</v>
      </c>
      <c r="G236" s="19">
        <v>52</v>
      </c>
      <c r="H236" s="19">
        <v>1275.33</v>
      </c>
      <c r="I236" s="32">
        <f t="shared" si="12"/>
        <v>423.40956</v>
      </c>
      <c r="J236" s="19" t="s">
        <v>109</v>
      </c>
      <c r="K236" s="33">
        <v>31.3125</v>
      </c>
      <c r="L236" s="34">
        <v>1941.65875</v>
      </c>
      <c r="M236" s="34">
        <f t="shared" si="13"/>
        <v>537.06281025</v>
      </c>
      <c r="N236" s="35" t="s">
        <v>110</v>
      </c>
      <c r="O236" s="38">
        <f t="shared" si="14"/>
        <v>0.660678642714571</v>
      </c>
      <c r="P236" s="38">
        <f t="shared" si="15"/>
        <v>-0.343175004361606</v>
      </c>
      <c r="Q236" s="38">
        <f>(J:J-N:N)</f>
        <v>0.0554</v>
      </c>
      <c r="R236" s="42"/>
    </row>
    <row r="237" s="1" customFormat="1" ht="18" customHeight="1" spans="1:18">
      <c r="A237" s="15">
        <v>28</v>
      </c>
      <c r="B237" s="21">
        <v>116773</v>
      </c>
      <c r="C237" s="22" t="s">
        <v>58</v>
      </c>
      <c r="D237" s="22" t="s">
        <v>20</v>
      </c>
      <c r="E237" s="17" t="s">
        <v>31</v>
      </c>
      <c r="F237" s="18">
        <v>8.11</v>
      </c>
      <c r="G237" s="19">
        <v>57</v>
      </c>
      <c r="H237" s="19">
        <v>1739.61</v>
      </c>
      <c r="I237" s="32">
        <f t="shared" si="12"/>
        <v>549.368838</v>
      </c>
      <c r="J237" s="19" t="s">
        <v>66</v>
      </c>
      <c r="K237" s="33">
        <v>74.25</v>
      </c>
      <c r="L237" s="34">
        <v>2652.425</v>
      </c>
      <c r="M237" s="34">
        <f t="shared" si="13"/>
        <v>844.7973625</v>
      </c>
      <c r="N237" s="35" t="s">
        <v>60</v>
      </c>
      <c r="O237" s="38">
        <f t="shared" si="14"/>
        <v>-0.232323232323232</v>
      </c>
      <c r="P237" s="38">
        <f t="shared" si="15"/>
        <v>-0.3441435667361</v>
      </c>
      <c r="Q237" s="38">
        <f>(J:J-N:N)</f>
        <v>-0.00270000000000004</v>
      </c>
      <c r="R237" s="42"/>
    </row>
    <row r="238" s="1" customFormat="1" ht="18" customHeight="1" spans="1:18">
      <c r="A238" s="15">
        <v>38</v>
      </c>
      <c r="B238" s="21">
        <v>339</v>
      </c>
      <c r="C238" s="22" t="s">
        <v>39</v>
      </c>
      <c r="D238" s="22" t="s">
        <v>20</v>
      </c>
      <c r="E238" s="17" t="s">
        <v>31</v>
      </c>
      <c r="F238" s="23">
        <v>8.25</v>
      </c>
      <c r="G238" s="19">
        <v>63</v>
      </c>
      <c r="H238" s="19">
        <v>2523.53</v>
      </c>
      <c r="I238" s="32">
        <f t="shared" si="12"/>
        <v>810.305483</v>
      </c>
      <c r="J238" s="19" t="s">
        <v>81</v>
      </c>
      <c r="K238" s="33">
        <v>58.3125</v>
      </c>
      <c r="L238" s="34">
        <v>3917.91</v>
      </c>
      <c r="M238" s="34">
        <f t="shared" si="13"/>
        <v>1159.70136</v>
      </c>
      <c r="N238" s="35" t="s">
        <v>41</v>
      </c>
      <c r="O238" s="38">
        <f t="shared" si="14"/>
        <v>0.0803858520900322</v>
      </c>
      <c r="P238" s="38">
        <f t="shared" si="15"/>
        <v>-0.355898935912259</v>
      </c>
      <c r="Q238" s="38">
        <f>(J:J-N:N)</f>
        <v>0.0251</v>
      </c>
      <c r="R238" s="42"/>
    </row>
    <row r="239" s="1" customFormat="1" ht="18" customHeight="1" spans="1:18">
      <c r="A239" s="15">
        <v>169</v>
      </c>
      <c r="B239" s="15">
        <v>106568</v>
      </c>
      <c r="C239" s="16" t="s">
        <v>283</v>
      </c>
      <c r="D239" s="16" t="s">
        <v>227</v>
      </c>
      <c r="E239" s="17" t="s">
        <v>31</v>
      </c>
      <c r="F239" s="23">
        <v>8.26</v>
      </c>
      <c r="G239" s="19">
        <v>41</v>
      </c>
      <c r="H239" s="19">
        <v>1297.74</v>
      </c>
      <c r="I239" s="32">
        <f t="shared" si="12"/>
        <v>350.000478</v>
      </c>
      <c r="J239" s="19" t="s">
        <v>287</v>
      </c>
      <c r="K239" s="33">
        <v>43.0625</v>
      </c>
      <c r="L239" s="34">
        <v>2020.463125</v>
      </c>
      <c r="M239" s="34">
        <f t="shared" si="13"/>
        <v>767.1698485625</v>
      </c>
      <c r="N239" s="35" t="s">
        <v>285</v>
      </c>
      <c r="O239" s="38">
        <f t="shared" si="14"/>
        <v>-0.0478955007256894</v>
      </c>
      <c r="P239" s="38">
        <f t="shared" si="15"/>
        <v>-0.357701715046148</v>
      </c>
      <c r="Q239" s="38">
        <f>(J:J-N:N)</f>
        <v>-0.11</v>
      </c>
      <c r="R239" s="42"/>
    </row>
    <row r="240" s="1" customFormat="1" ht="18" customHeight="1" spans="1:18">
      <c r="A240" s="15">
        <v>39</v>
      </c>
      <c r="B240" s="21">
        <v>746</v>
      </c>
      <c r="C240" s="22" t="s">
        <v>82</v>
      </c>
      <c r="D240" s="22" t="s">
        <v>76</v>
      </c>
      <c r="E240" s="17" t="s">
        <v>26</v>
      </c>
      <c r="F240" s="23">
        <v>8.4</v>
      </c>
      <c r="G240" s="19">
        <v>110</v>
      </c>
      <c r="H240" s="19">
        <v>4256.84</v>
      </c>
      <c r="I240" s="32">
        <f t="shared" si="12"/>
        <v>1261.301692</v>
      </c>
      <c r="J240" s="19" t="s">
        <v>84</v>
      </c>
      <c r="K240" s="33">
        <v>115.75</v>
      </c>
      <c r="L240" s="34">
        <v>6641.564375</v>
      </c>
      <c r="M240" s="34">
        <f t="shared" si="13"/>
        <v>2177.104802125</v>
      </c>
      <c r="N240" s="35" t="s">
        <v>38</v>
      </c>
      <c r="O240" s="38">
        <f t="shared" si="14"/>
        <v>-0.0496760259179266</v>
      </c>
      <c r="P240" s="38">
        <f t="shared" si="15"/>
        <v>-0.359060642997983</v>
      </c>
      <c r="Q240" s="38">
        <f>(J:J-N:N)</f>
        <v>-0.0315</v>
      </c>
      <c r="R240" s="15"/>
    </row>
    <row r="241" s="1" customFormat="1" ht="18" customHeight="1" spans="1:18">
      <c r="A241" s="15">
        <v>165</v>
      </c>
      <c r="B241" s="15">
        <v>115971</v>
      </c>
      <c r="C241" s="16" t="s">
        <v>219</v>
      </c>
      <c r="D241" s="16" t="s">
        <v>181</v>
      </c>
      <c r="E241" s="17" t="s">
        <v>31</v>
      </c>
      <c r="F241" s="15">
        <v>8.22</v>
      </c>
      <c r="G241" s="19">
        <v>42</v>
      </c>
      <c r="H241" s="19">
        <v>1836.94</v>
      </c>
      <c r="I241" s="32">
        <f t="shared" si="12"/>
        <v>556.59282</v>
      </c>
      <c r="J241" s="19" t="s">
        <v>282</v>
      </c>
      <c r="K241" s="33">
        <v>54.8125</v>
      </c>
      <c r="L241" s="34">
        <v>2921.599375</v>
      </c>
      <c r="M241" s="34">
        <f t="shared" si="13"/>
        <v>896.0545283125</v>
      </c>
      <c r="N241" s="35" t="s">
        <v>222</v>
      </c>
      <c r="O241" s="38">
        <f t="shared" si="14"/>
        <v>-0.233751425313569</v>
      </c>
      <c r="P241" s="38">
        <f t="shared" si="15"/>
        <v>-0.371255341947764</v>
      </c>
      <c r="Q241" s="38">
        <f>(J:J-N:N)</f>
        <v>-0.00370000000000004</v>
      </c>
      <c r="R241" s="42"/>
    </row>
    <row r="242" s="1" customFormat="1" ht="18" customHeight="1" spans="1:18">
      <c r="A242" s="15">
        <v>102</v>
      </c>
      <c r="B242" s="21">
        <v>52</v>
      </c>
      <c r="C242" s="22" t="s">
        <v>170</v>
      </c>
      <c r="D242" s="22" t="s">
        <v>136</v>
      </c>
      <c r="E242" s="17" t="s">
        <v>31</v>
      </c>
      <c r="F242" s="23">
        <v>8.18</v>
      </c>
      <c r="G242" s="19">
        <v>50</v>
      </c>
      <c r="H242" s="19">
        <v>1731.46</v>
      </c>
      <c r="I242" s="32">
        <f t="shared" si="12"/>
        <v>337.807846</v>
      </c>
      <c r="J242" s="19" t="s">
        <v>191</v>
      </c>
      <c r="K242" s="33">
        <v>48.5</v>
      </c>
      <c r="L242" s="34">
        <v>2849.21875</v>
      </c>
      <c r="M242" s="34">
        <f t="shared" si="13"/>
        <v>801.77015625</v>
      </c>
      <c r="N242" s="35" t="s">
        <v>173</v>
      </c>
      <c r="O242" s="38">
        <f t="shared" si="14"/>
        <v>0.0309278350515464</v>
      </c>
      <c r="P242" s="38">
        <f t="shared" si="15"/>
        <v>-0.392303591993419</v>
      </c>
      <c r="Q242" s="38">
        <f>(J:J-N:N)</f>
        <v>-0.0863</v>
      </c>
      <c r="R242" s="42"/>
    </row>
    <row r="243" s="1" customFormat="1" ht="18" customHeight="1" spans="1:18">
      <c r="A243" s="15">
        <v>51</v>
      </c>
      <c r="B243" s="21">
        <v>716</v>
      </c>
      <c r="C243" s="22" t="s">
        <v>85</v>
      </c>
      <c r="D243" s="22" t="s">
        <v>76</v>
      </c>
      <c r="E243" s="17" t="s">
        <v>31</v>
      </c>
      <c r="F243" s="23">
        <v>8.28</v>
      </c>
      <c r="G243" s="19">
        <v>41</v>
      </c>
      <c r="H243" s="19">
        <v>2315.16</v>
      </c>
      <c r="I243" s="32">
        <f t="shared" si="12"/>
        <v>773.494956</v>
      </c>
      <c r="J243" s="19" t="s">
        <v>100</v>
      </c>
      <c r="K243" s="33">
        <v>47.4375</v>
      </c>
      <c r="L243" s="34">
        <v>3811.385</v>
      </c>
      <c r="M243" s="34">
        <f t="shared" si="13"/>
        <v>1321.026041</v>
      </c>
      <c r="N243" s="35" t="s">
        <v>88</v>
      </c>
      <c r="O243" s="38">
        <f t="shared" si="14"/>
        <v>-0.13570487483531</v>
      </c>
      <c r="P243" s="38">
        <f t="shared" si="15"/>
        <v>-0.392567268853711</v>
      </c>
      <c r="Q243" s="38">
        <f>(J:J-N:N)</f>
        <v>-0.0125</v>
      </c>
      <c r="R243" s="42"/>
    </row>
    <row r="244" s="1" customFormat="1" ht="18" customHeight="1" spans="1:18">
      <c r="A244" s="15">
        <v>12</v>
      </c>
      <c r="B244" s="21">
        <v>114286</v>
      </c>
      <c r="C244" s="22" t="s">
        <v>34</v>
      </c>
      <c r="D244" s="22" t="s">
        <v>20</v>
      </c>
      <c r="E244" s="17" t="s">
        <v>31</v>
      </c>
      <c r="F244" s="23">
        <v>8.6</v>
      </c>
      <c r="G244" s="19">
        <v>65</v>
      </c>
      <c r="H244" s="19">
        <v>2566.44</v>
      </c>
      <c r="I244" s="32">
        <f t="shared" si="12"/>
        <v>626.981292</v>
      </c>
      <c r="J244" s="19" t="s">
        <v>45</v>
      </c>
      <c r="K244" s="33">
        <v>69.875</v>
      </c>
      <c r="L244" s="34">
        <v>4231.000625</v>
      </c>
      <c r="M244" s="34">
        <f t="shared" si="13"/>
        <v>1093.7136615625</v>
      </c>
      <c r="N244" s="35" t="s">
        <v>36</v>
      </c>
      <c r="O244" s="38">
        <f t="shared" si="14"/>
        <v>-0.0697674418604651</v>
      </c>
      <c r="P244" s="38">
        <f t="shared" si="15"/>
        <v>-0.393420084876494</v>
      </c>
      <c r="Q244" s="38">
        <f>(J:J-N:N)</f>
        <v>-0.0142</v>
      </c>
      <c r="R244" s="42"/>
    </row>
    <row r="245" s="1" customFormat="1" ht="18" customHeight="1" spans="1:18">
      <c r="A245" s="15">
        <v>26</v>
      </c>
      <c r="B245" s="21">
        <v>116773</v>
      </c>
      <c r="C245" s="22" t="s">
        <v>58</v>
      </c>
      <c r="D245" s="22" t="s">
        <v>20</v>
      </c>
      <c r="E245" s="17" t="s">
        <v>31</v>
      </c>
      <c r="F245" s="24">
        <v>8.3</v>
      </c>
      <c r="G245" s="19">
        <v>55</v>
      </c>
      <c r="H245" s="19">
        <v>1571.22</v>
      </c>
      <c r="I245" s="32">
        <f t="shared" si="12"/>
        <v>336.24108</v>
      </c>
      <c r="J245" s="19" t="s">
        <v>64</v>
      </c>
      <c r="K245" s="33">
        <v>74.25</v>
      </c>
      <c r="L245" s="34">
        <v>2652.425</v>
      </c>
      <c r="M245" s="34">
        <f t="shared" si="13"/>
        <v>844.7973625</v>
      </c>
      <c r="N245" s="35" t="s">
        <v>60</v>
      </c>
      <c r="O245" s="38">
        <f t="shared" si="14"/>
        <v>-0.259259259259259</v>
      </c>
      <c r="P245" s="38">
        <f t="shared" si="15"/>
        <v>-0.40762886792275</v>
      </c>
      <c r="Q245" s="38">
        <f>(J:J-N:N)</f>
        <v>-0.1045</v>
      </c>
      <c r="R245" s="42"/>
    </row>
    <row r="246" s="1" customFormat="1" ht="18" customHeight="1" spans="1:18">
      <c r="A246" s="15">
        <v>60</v>
      </c>
      <c r="B246" s="21">
        <v>117637</v>
      </c>
      <c r="C246" s="22" t="s">
        <v>108</v>
      </c>
      <c r="D246" s="22" t="s">
        <v>76</v>
      </c>
      <c r="E246" s="17" t="s">
        <v>31</v>
      </c>
      <c r="F246" s="23">
        <v>8.6</v>
      </c>
      <c r="G246" s="19">
        <v>43</v>
      </c>
      <c r="H246" s="19">
        <v>1138.23</v>
      </c>
      <c r="I246" s="32">
        <f t="shared" si="12"/>
        <v>369.355635</v>
      </c>
      <c r="J246" s="19" t="s">
        <v>114</v>
      </c>
      <c r="K246" s="33">
        <v>31.3125</v>
      </c>
      <c r="L246" s="34">
        <v>1941.65875</v>
      </c>
      <c r="M246" s="34">
        <f t="shared" si="13"/>
        <v>537.06281025</v>
      </c>
      <c r="N246" s="35" t="s">
        <v>110</v>
      </c>
      <c r="O246" s="38">
        <f t="shared" si="14"/>
        <v>0.373253493013972</v>
      </c>
      <c r="P246" s="38">
        <f t="shared" si="15"/>
        <v>-0.41378473431544</v>
      </c>
      <c r="Q246" s="38">
        <f>(J:J-N:N)</f>
        <v>0.0479</v>
      </c>
      <c r="R246" s="42"/>
    </row>
    <row r="247" s="1" customFormat="1" ht="18" customHeight="1" spans="1:18">
      <c r="A247" s="15">
        <v>173</v>
      </c>
      <c r="B247" s="15">
        <v>545</v>
      </c>
      <c r="C247" s="16" t="s">
        <v>255</v>
      </c>
      <c r="D247" s="16" t="s">
        <v>227</v>
      </c>
      <c r="E247" s="17" t="s">
        <v>31</v>
      </c>
      <c r="F247" s="23">
        <v>8.28</v>
      </c>
      <c r="G247" s="19">
        <v>27</v>
      </c>
      <c r="H247" s="19">
        <v>749.28</v>
      </c>
      <c r="I247" s="32">
        <f t="shared" si="12"/>
        <v>220.363248</v>
      </c>
      <c r="J247" s="19" t="s">
        <v>294</v>
      </c>
      <c r="K247" s="33">
        <v>28.1875</v>
      </c>
      <c r="L247" s="34">
        <v>1288.396875</v>
      </c>
      <c r="M247" s="34">
        <f t="shared" si="13"/>
        <v>379.1752003125</v>
      </c>
      <c r="N247" s="35" t="s">
        <v>258</v>
      </c>
      <c r="O247" s="38">
        <f t="shared" si="14"/>
        <v>-0.0421286031042129</v>
      </c>
      <c r="P247" s="38">
        <f t="shared" si="15"/>
        <v>-0.418440067234718</v>
      </c>
      <c r="Q247" s="38">
        <f>(J:J-N:N)</f>
        <v>-0.000199999999999978</v>
      </c>
      <c r="R247" s="42"/>
    </row>
    <row r="248" s="1" customFormat="1" ht="18" customHeight="1" spans="1:18">
      <c r="A248" s="15">
        <v>147</v>
      </c>
      <c r="B248" s="21">
        <v>754</v>
      </c>
      <c r="C248" s="22" t="s">
        <v>135</v>
      </c>
      <c r="D248" s="22" t="s">
        <v>136</v>
      </c>
      <c r="E248" s="17" t="s">
        <v>31</v>
      </c>
      <c r="F248" s="18">
        <v>8.16</v>
      </c>
      <c r="G248" s="19">
        <v>74</v>
      </c>
      <c r="H248" s="19">
        <v>3052.36</v>
      </c>
      <c r="I248" s="32">
        <f t="shared" si="12"/>
        <v>1239.25816</v>
      </c>
      <c r="J248" s="19" t="s">
        <v>260</v>
      </c>
      <c r="K248" s="33">
        <v>53.25</v>
      </c>
      <c r="L248" s="34">
        <v>5256.495625</v>
      </c>
      <c r="M248" s="34">
        <f t="shared" si="13"/>
        <v>1204.78879725</v>
      </c>
      <c r="N248" s="35" t="s">
        <v>138</v>
      </c>
      <c r="O248" s="38">
        <f t="shared" si="14"/>
        <v>0.389671361502347</v>
      </c>
      <c r="P248" s="38">
        <f t="shared" si="15"/>
        <v>-0.419316552746108</v>
      </c>
      <c r="Q248" s="38">
        <f>(J:J-N:N)</f>
        <v>0.1768</v>
      </c>
      <c r="R248" s="42"/>
    </row>
    <row r="249" s="1" customFormat="1" ht="18" customHeight="1" spans="1:18">
      <c r="A249" s="15">
        <v>257</v>
      </c>
      <c r="B249" s="15">
        <v>102565</v>
      </c>
      <c r="C249" s="16" t="s">
        <v>369</v>
      </c>
      <c r="D249" s="16" t="s">
        <v>312</v>
      </c>
      <c r="E249" s="17" t="s">
        <v>31</v>
      </c>
      <c r="F249" s="23">
        <v>8.14</v>
      </c>
      <c r="G249" s="19">
        <v>88</v>
      </c>
      <c r="H249" s="19">
        <v>3139.23</v>
      </c>
      <c r="I249" s="32">
        <f t="shared" si="12"/>
        <v>1118.193726</v>
      </c>
      <c r="J249" s="19" t="s">
        <v>407</v>
      </c>
      <c r="K249" s="33">
        <v>127</v>
      </c>
      <c r="L249" s="34">
        <v>5474.273125</v>
      </c>
      <c r="M249" s="34">
        <f t="shared" si="13"/>
        <v>2059.421549625</v>
      </c>
      <c r="N249" s="35" t="s">
        <v>372</v>
      </c>
      <c r="O249" s="38">
        <f t="shared" si="14"/>
        <v>-0.307086614173228</v>
      </c>
      <c r="P249" s="38">
        <f t="shared" si="15"/>
        <v>-0.426548524650019</v>
      </c>
      <c r="Q249" s="38">
        <f>(J:J-N:N)</f>
        <v>-0.02</v>
      </c>
      <c r="R249" s="42"/>
    </row>
    <row r="250" s="1" customFormat="1" ht="18" customHeight="1" spans="1:18">
      <c r="A250" s="15">
        <v>118</v>
      </c>
      <c r="B250" s="21">
        <v>56</v>
      </c>
      <c r="C250" s="22" t="s">
        <v>163</v>
      </c>
      <c r="D250" s="22" t="s">
        <v>136</v>
      </c>
      <c r="E250" s="17" t="s">
        <v>31</v>
      </c>
      <c r="F250" s="23">
        <v>8.12</v>
      </c>
      <c r="G250" s="19">
        <v>49</v>
      </c>
      <c r="H250" s="19">
        <v>1544.18</v>
      </c>
      <c r="I250" s="32">
        <f t="shared" si="12"/>
        <v>542.00718</v>
      </c>
      <c r="J250" s="19" t="s">
        <v>216</v>
      </c>
      <c r="K250" s="33">
        <v>45.75</v>
      </c>
      <c r="L250" s="34">
        <v>2697.700625</v>
      </c>
      <c r="M250" s="34">
        <f t="shared" si="13"/>
        <v>868.120061125</v>
      </c>
      <c r="N250" s="35" t="s">
        <v>166</v>
      </c>
      <c r="O250" s="38">
        <f t="shared" si="14"/>
        <v>0.0710382513661202</v>
      </c>
      <c r="P250" s="38">
        <f t="shared" si="15"/>
        <v>-0.427594008879321</v>
      </c>
      <c r="Q250" s="38">
        <f>(J:J-N:N)</f>
        <v>0.0292000000000001</v>
      </c>
      <c r="R250" s="42"/>
    </row>
    <row r="251" s="1" customFormat="1" ht="18" customHeight="1" spans="1:18">
      <c r="A251" s="15">
        <v>55</v>
      </c>
      <c r="B251" s="21">
        <v>746</v>
      </c>
      <c r="C251" s="22" t="s">
        <v>82</v>
      </c>
      <c r="D251" s="22" t="s">
        <v>76</v>
      </c>
      <c r="E251" s="17" t="s">
        <v>26</v>
      </c>
      <c r="F251" s="23">
        <v>8.25</v>
      </c>
      <c r="G251" s="19">
        <v>84</v>
      </c>
      <c r="H251" s="19">
        <v>3792.74</v>
      </c>
      <c r="I251" s="32">
        <f t="shared" si="12"/>
        <v>1338.078672</v>
      </c>
      <c r="J251" s="19" t="s">
        <v>107</v>
      </c>
      <c r="K251" s="33">
        <v>115.75</v>
      </c>
      <c r="L251" s="34">
        <v>6641.564375</v>
      </c>
      <c r="M251" s="34">
        <f t="shared" si="13"/>
        <v>2177.104802125</v>
      </c>
      <c r="N251" s="35" t="s">
        <v>38</v>
      </c>
      <c r="O251" s="38">
        <f t="shared" si="14"/>
        <v>-0.274298056155508</v>
      </c>
      <c r="P251" s="38">
        <f t="shared" si="15"/>
        <v>-0.428938758122028</v>
      </c>
      <c r="Q251" s="38">
        <f>(J:J-N:N)</f>
        <v>0.025</v>
      </c>
      <c r="R251" s="15"/>
    </row>
    <row r="252" s="1" customFormat="1" ht="18" customHeight="1" spans="1:18">
      <c r="A252" s="15">
        <v>119</v>
      </c>
      <c r="B252" s="21">
        <v>56</v>
      </c>
      <c r="C252" s="22" t="s">
        <v>163</v>
      </c>
      <c r="D252" s="22" t="s">
        <v>136</v>
      </c>
      <c r="E252" s="17" t="s">
        <v>31</v>
      </c>
      <c r="F252" s="23">
        <v>8.19</v>
      </c>
      <c r="G252" s="19">
        <v>41</v>
      </c>
      <c r="H252" s="19">
        <v>1534.62</v>
      </c>
      <c r="I252" s="32">
        <f t="shared" si="12"/>
        <v>480.029136</v>
      </c>
      <c r="J252" s="19" t="s">
        <v>217</v>
      </c>
      <c r="K252" s="33">
        <v>45.75</v>
      </c>
      <c r="L252" s="34">
        <v>2697.700625</v>
      </c>
      <c r="M252" s="34">
        <f t="shared" si="13"/>
        <v>868.120061125</v>
      </c>
      <c r="N252" s="35" t="s">
        <v>166</v>
      </c>
      <c r="O252" s="38">
        <f t="shared" si="14"/>
        <v>-0.103825136612022</v>
      </c>
      <c r="P252" s="38">
        <f t="shared" si="15"/>
        <v>-0.43113776755714</v>
      </c>
      <c r="Q252" s="38">
        <f>(J:J-N:N)</f>
        <v>-0.00899999999999995</v>
      </c>
      <c r="R252" s="42"/>
    </row>
    <row r="253" s="1" customFormat="1" ht="18" customHeight="1" spans="1:18">
      <c r="A253" s="15">
        <v>232</v>
      </c>
      <c r="B253" s="15">
        <v>709</v>
      </c>
      <c r="C253" s="16" t="s">
        <v>341</v>
      </c>
      <c r="D253" s="16" t="s">
        <v>312</v>
      </c>
      <c r="E253" s="17" t="s">
        <v>26</v>
      </c>
      <c r="F253" s="23">
        <v>8.25</v>
      </c>
      <c r="G253" s="19">
        <v>50</v>
      </c>
      <c r="H253" s="19">
        <v>3797.95</v>
      </c>
      <c r="I253" s="32">
        <f t="shared" si="12"/>
        <v>590.581225</v>
      </c>
      <c r="J253" s="19" t="s">
        <v>375</v>
      </c>
      <c r="K253" s="33">
        <v>96.3125</v>
      </c>
      <c r="L253" s="34">
        <v>6680.91375</v>
      </c>
      <c r="M253" s="34">
        <f t="shared" si="13"/>
        <v>1952.16299775</v>
      </c>
      <c r="N253" s="35" t="s">
        <v>343</v>
      </c>
      <c r="O253" s="38">
        <f t="shared" si="14"/>
        <v>-0.480856586632057</v>
      </c>
      <c r="P253" s="38">
        <f t="shared" si="15"/>
        <v>-0.431522372220417</v>
      </c>
      <c r="Q253" s="38">
        <f>(J:J-N:N)</f>
        <v>-0.1367</v>
      </c>
      <c r="R253" s="15"/>
    </row>
    <row r="254" s="1" customFormat="1" ht="18" customHeight="1" spans="1:18">
      <c r="A254" s="15">
        <v>177</v>
      </c>
      <c r="B254" s="15">
        <v>712</v>
      </c>
      <c r="C254" s="16" t="s">
        <v>295</v>
      </c>
      <c r="D254" s="16" t="s">
        <v>227</v>
      </c>
      <c r="E254" s="17" t="s">
        <v>21</v>
      </c>
      <c r="F254" s="23">
        <v>8.28</v>
      </c>
      <c r="G254" s="19">
        <v>110</v>
      </c>
      <c r="H254" s="19">
        <v>5296.7</v>
      </c>
      <c r="I254" s="32">
        <f t="shared" si="12"/>
        <v>2358.62051</v>
      </c>
      <c r="J254" s="19" t="s">
        <v>301</v>
      </c>
      <c r="K254" s="33">
        <v>155.9375</v>
      </c>
      <c r="L254" s="34">
        <v>9383.570625</v>
      </c>
      <c r="M254" s="34">
        <f t="shared" si="13"/>
        <v>3528.222555</v>
      </c>
      <c r="N254" s="35" t="s">
        <v>298</v>
      </c>
      <c r="O254" s="38">
        <f t="shared" si="14"/>
        <v>-0.294589178356713</v>
      </c>
      <c r="P254" s="38">
        <f t="shared" si="15"/>
        <v>-0.435534700843156</v>
      </c>
      <c r="Q254" s="38">
        <f>(J:J-N:N)</f>
        <v>0.0693</v>
      </c>
      <c r="R254" s="42"/>
    </row>
    <row r="255" s="1" customFormat="1" ht="18" customHeight="1" spans="1:18">
      <c r="A255" s="15">
        <v>181</v>
      </c>
      <c r="B255" s="15">
        <v>515</v>
      </c>
      <c r="C255" s="16" t="s">
        <v>272</v>
      </c>
      <c r="D255" s="16" t="s">
        <v>227</v>
      </c>
      <c r="E255" s="17" t="s">
        <v>31</v>
      </c>
      <c r="F255" s="23">
        <v>8.25</v>
      </c>
      <c r="G255" s="19">
        <v>59</v>
      </c>
      <c r="H255" s="19">
        <v>2605.64</v>
      </c>
      <c r="I255" s="32">
        <f t="shared" si="12"/>
        <v>753.290524</v>
      </c>
      <c r="J255" s="19" t="s">
        <v>310</v>
      </c>
      <c r="K255" s="33">
        <v>85.4375</v>
      </c>
      <c r="L255" s="34">
        <v>4717.730625</v>
      </c>
      <c r="M255" s="34">
        <f t="shared" si="13"/>
        <v>1494.577062</v>
      </c>
      <c r="N255" s="35" t="s">
        <v>275</v>
      </c>
      <c r="O255" s="38">
        <f t="shared" si="14"/>
        <v>-0.309436722750549</v>
      </c>
      <c r="P255" s="38">
        <f t="shared" si="15"/>
        <v>-0.447692077586562</v>
      </c>
      <c r="Q255" s="38">
        <f>(J:J-N:N)</f>
        <v>-0.0276999999999999</v>
      </c>
      <c r="R255" s="42"/>
    </row>
    <row r="256" s="1" customFormat="1" ht="18" customHeight="1" spans="1:18">
      <c r="A256" s="15">
        <v>10</v>
      </c>
      <c r="B256" s="21">
        <v>114286</v>
      </c>
      <c r="C256" s="22" t="s">
        <v>34</v>
      </c>
      <c r="D256" s="22" t="s">
        <v>20</v>
      </c>
      <c r="E256" s="17" t="s">
        <v>31</v>
      </c>
      <c r="F256" s="25">
        <v>8.2</v>
      </c>
      <c r="G256" s="19">
        <v>75</v>
      </c>
      <c r="H256" s="19">
        <v>2273.02</v>
      </c>
      <c r="I256" s="32">
        <f t="shared" si="12"/>
        <v>721.68385</v>
      </c>
      <c r="J256" s="19" t="s">
        <v>43</v>
      </c>
      <c r="K256" s="33">
        <v>69.875</v>
      </c>
      <c r="L256" s="34">
        <v>4231.000625</v>
      </c>
      <c r="M256" s="34">
        <f t="shared" si="13"/>
        <v>1093.7136615625</v>
      </c>
      <c r="N256" s="35" t="s">
        <v>36</v>
      </c>
      <c r="O256" s="38">
        <f t="shared" si="14"/>
        <v>0.073345259391771</v>
      </c>
      <c r="P256" s="38">
        <f t="shared" si="15"/>
        <v>-0.462770110084775</v>
      </c>
      <c r="Q256" s="38">
        <f>(J:J-N:N)</f>
        <v>0.059</v>
      </c>
      <c r="R256" s="42"/>
    </row>
    <row r="257" s="1" customFormat="1" ht="18" customHeight="1" spans="1:18">
      <c r="A257" s="15">
        <v>255</v>
      </c>
      <c r="B257" s="15">
        <v>752</v>
      </c>
      <c r="C257" s="16" t="s">
        <v>389</v>
      </c>
      <c r="D257" s="16" t="s">
        <v>312</v>
      </c>
      <c r="E257" s="17" t="s">
        <v>31</v>
      </c>
      <c r="F257" s="20">
        <v>8.2</v>
      </c>
      <c r="G257" s="19">
        <v>62</v>
      </c>
      <c r="H257" s="19">
        <v>1880.7</v>
      </c>
      <c r="I257" s="32">
        <f t="shared" si="12"/>
        <v>536.37564</v>
      </c>
      <c r="J257" s="19" t="s">
        <v>405</v>
      </c>
      <c r="K257" s="33">
        <v>66.25</v>
      </c>
      <c r="L257" s="34">
        <v>3518.045</v>
      </c>
      <c r="M257" s="34">
        <f t="shared" si="13"/>
        <v>1072.300116</v>
      </c>
      <c r="N257" s="35" t="s">
        <v>392</v>
      </c>
      <c r="O257" s="38">
        <f t="shared" si="14"/>
        <v>-0.0641509433962264</v>
      </c>
      <c r="P257" s="38">
        <f t="shared" si="15"/>
        <v>-0.465413319045095</v>
      </c>
      <c r="Q257" s="38">
        <f>(J:J-N:N)</f>
        <v>-0.0196</v>
      </c>
      <c r="R257" s="42"/>
    </row>
    <row r="258" s="1" customFormat="1" ht="18" customHeight="1" spans="1:18">
      <c r="A258" s="15">
        <v>103</v>
      </c>
      <c r="B258" s="21">
        <v>52</v>
      </c>
      <c r="C258" s="22" t="s">
        <v>170</v>
      </c>
      <c r="D258" s="22" t="s">
        <v>136</v>
      </c>
      <c r="E258" s="17" t="s">
        <v>31</v>
      </c>
      <c r="F258" s="23">
        <v>8.25</v>
      </c>
      <c r="G258" s="19">
        <v>46</v>
      </c>
      <c r="H258" s="19">
        <v>1449.24</v>
      </c>
      <c r="I258" s="32">
        <f t="shared" si="12"/>
        <v>381.295044</v>
      </c>
      <c r="J258" s="19" t="s">
        <v>192</v>
      </c>
      <c r="K258" s="33">
        <v>48.5</v>
      </c>
      <c r="L258" s="34">
        <v>2849.21875</v>
      </c>
      <c r="M258" s="34">
        <f t="shared" si="13"/>
        <v>801.77015625</v>
      </c>
      <c r="N258" s="35" t="s">
        <v>173</v>
      </c>
      <c r="O258" s="38">
        <f t="shared" si="14"/>
        <v>-0.0515463917525773</v>
      </c>
      <c r="P258" s="38">
        <f t="shared" si="15"/>
        <v>-0.491355305730738</v>
      </c>
      <c r="Q258" s="38">
        <f>(J:J-N:N)</f>
        <v>-0.0183</v>
      </c>
      <c r="R258" s="42"/>
    </row>
    <row r="259" s="1" customFormat="1" ht="18" customHeight="1" spans="1:18">
      <c r="A259" s="15">
        <v>259</v>
      </c>
      <c r="B259" s="15">
        <v>102565</v>
      </c>
      <c r="C259" s="16" t="s">
        <v>369</v>
      </c>
      <c r="D259" s="16" t="s">
        <v>312</v>
      </c>
      <c r="E259" s="17" t="s">
        <v>31</v>
      </c>
      <c r="F259" s="23">
        <v>8.28</v>
      </c>
      <c r="G259" s="19">
        <v>95</v>
      </c>
      <c r="H259" s="19">
        <v>2747.11</v>
      </c>
      <c r="I259" s="32">
        <f t="shared" si="12"/>
        <v>930.446157</v>
      </c>
      <c r="J259" s="19" t="s">
        <v>409</v>
      </c>
      <c r="K259" s="33">
        <v>127</v>
      </c>
      <c r="L259" s="34">
        <v>5474.273125</v>
      </c>
      <c r="M259" s="34">
        <f t="shared" si="13"/>
        <v>2059.421549625</v>
      </c>
      <c r="N259" s="35" t="s">
        <v>372</v>
      </c>
      <c r="O259" s="38">
        <f t="shared" si="14"/>
        <v>-0.251968503937008</v>
      </c>
      <c r="P259" s="38">
        <f t="shared" si="15"/>
        <v>-0.498178125703218</v>
      </c>
      <c r="Q259" s="38">
        <f>(J:J-N:N)</f>
        <v>-0.0375</v>
      </c>
      <c r="R259" s="42"/>
    </row>
    <row r="260" s="1" customFormat="1" ht="18" customHeight="1" spans="1:18">
      <c r="A260" s="15">
        <v>153</v>
      </c>
      <c r="B260" s="15">
        <v>116919</v>
      </c>
      <c r="C260" s="16" t="s">
        <v>210</v>
      </c>
      <c r="D260" s="16" t="s">
        <v>181</v>
      </c>
      <c r="E260" s="17" t="s">
        <v>31</v>
      </c>
      <c r="F260" s="23">
        <v>8.25</v>
      </c>
      <c r="G260" s="19">
        <v>55</v>
      </c>
      <c r="H260" s="19">
        <v>1952.36</v>
      </c>
      <c r="I260" s="32">
        <f t="shared" si="12"/>
        <v>593.712676</v>
      </c>
      <c r="J260" s="19" t="s">
        <v>132</v>
      </c>
      <c r="K260" s="33">
        <v>84.1875</v>
      </c>
      <c r="L260" s="34">
        <v>3940.68375</v>
      </c>
      <c r="M260" s="34">
        <f t="shared" si="13"/>
        <v>1411.946987625</v>
      </c>
      <c r="N260" s="35" t="s">
        <v>212</v>
      </c>
      <c r="O260" s="38">
        <f t="shared" si="14"/>
        <v>-0.346696362286563</v>
      </c>
      <c r="P260" s="38">
        <f t="shared" si="15"/>
        <v>-0.504563135775613</v>
      </c>
      <c r="Q260" s="38">
        <f>(J:J-N:N)</f>
        <v>-0.0542</v>
      </c>
      <c r="R260" s="42"/>
    </row>
    <row r="261" s="1" customFormat="1" ht="18" customHeight="1" spans="1:18">
      <c r="A261" s="15">
        <v>235</v>
      </c>
      <c r="B261" s="15">
        <v>117310</v>
      </c>
      <c r="C261" s="16" t="s">
        <v>213</v>
      </c>
      <c r="D261" s="16" t="s">
        <v>181</v>
      </c>
      <c r="E261" s="17" t="s">
        <v>31</v>
      </c>
      <c r="F261" s="20">
        <v>8.2</v>
      </c>
      <c r="G261" s="19">
        <v>41</v>
      </c>
      <c r="H261" s="19">
        <v>1476.42</v>
      </c>
      <c r="I261" s="32">
        <f t="shared" si="12"/>
        <v>499.02996</v>
      </c>
      <c r="J261" s="19" t="s">
        <v>380</v>
      </c>
      <c r="K261" s="33">
        <v>55.4375</v>
      </c>
      <c r="L261" s="34">
        <v>3083.77125</v>
      </c>
      <c r="M261" s="34">
        <f t="shared" si="13"/>
        <v>969.229303875</v>
      </c>
      <c r="N261" s="35" t="s">
        <v>215</v>
      </c>
      <c r="O261" s="38">
        <f t="shared" si="14"/>
        <v>-0.260428410372041</v>
      </c>
      <c r="P261" s="38">
        <f t="shared" si="15"/>
        <v>-0.521229079491548</v>
      </c>
      <c r="Q261" s="38">
        <f>(J:J-N:N)</f>
        <v>0.0236999999999999</v>
      </c>
      <c r="R261" s="42"/>
    </row>
    <row r="262" s="1" customFormat="1" ht="18" customHeight="1" spans="1:18">
      <c r="A262" s="15">
        <v>89</v>
      </c>
      <c r="B262" s="21">
        <v>341</v>
      </c>
      <c r="C262" s="22" t="s">
        <v>75</v>
      </c>
      <c r="D262" s="22" t="s">
        <v>76</v>
      </c>
      <c r="E262" s="17" t="s">
        <v>21</v>
      </c>
      <c r="F262" s="23">
        <v>8.26</v>
      </c>
      <c r="G262" s="19">
        <v>104</v>
      </c>
      <c r="H262" s="19">
        <v>5125.68</v>
      </c>
      <c r="I262" s="32">
        <f>H262*J262</f>
        <v>1766.309328</v>
      </c>
      <c r="J262" s="19" t="s">
        <v>162</v>
      </c>
      <c r="K262" s="33">
        <v>127.4375</v>
      </c>
      <c r="L262" s="34">
        <v>10935.903125</v>
      </c>
      <c r="M262" s="34">
        <f>L262*N262</f>
        <v>3547.60697375</v>
      </c>
      <c r="N262" s="35" t="s">
        <v>78</v>
      </c>
      <c r="O262" s="38">
        <f>(G262-K262)/K262</f>
        <v>-0.183913683178028</v>
      </c>
      <c r="P262" s="38">
        <f>(H262-L262)/L262</f>
        <v>-0.531297969503548</v>
      </c>
      <c r="Q262" s="38">
        <f>(J:J-N:N)</f>
        <v>0.0202000000000001</v>
      </c>
      <c r="R262" s="42"/>
    </row>
    <row r="263" s="1" customFormat="1" ht="18" customHeight="1" spans="1:18">
      <c r="A263" s="15">
        <v>111</v>
      </c>
      <c r="B263" s="15">
        <v>391</v>
      </c>
      <c r="C263" s="16" t="s">
        <v>198</v>
      </c>
      <c r="D263" s="16" t="s">
        <v>181</v>
      </c>
      <c r="E263" s="17" t="s">
        <v>31</v>
      </c>
      <c r="F263" s="23">
        <v>8.25</v>
      </c>
      <c r="G263" s="19">
        <v>52</v>
      </c>
      <c r="H263" s="19">
        <v>1932.08</v>
      </c>
      <c r="I263" s="32">
        <f>H263*J263</f>
        <v>602.422544</v>
      </c>
      <c r="J263" s="19" t="s">
        <v>202</v>
      </c>
      <c r="K263" s="33">
        <v>64.0625</v>
      </c>
      <c r="L263" s="34">
        <v>4341.626875</v>
      </c>
      <c r="M263" s="34">
        <f>L263*N263</f>
        <v>1594.2453885</v>
      </c>
      <c r="N263" s="35" t="s">
        <v>199</v>
      </c>
      <c r="O263" s="38">
        <f>(G263-K263)/K263</f>
        <v>-0.188292682926829</v>
      </c>
      <c r="P263" s="38">
        <f>(H263-L263)/L263</f>
        <v>-0.554987092252141</v>
      </c>
      <c r="Q263" s="38">
        <f>(J:J-N:N)</f>
        <v>-0.0553999999999999</v>
      </c>
      <c r="R263" s="42"/>
    </row>
    <row r="264" s="1" customFormat="1" ht="18" customHeight="1" spans="1:18">
      <c r="A264" s="15">
        <v>133</v>
      </c>
      <c r="B264" s="15">
        <v>117184</v>
      </c>
      <c r="C264" s="16" t="s">
        <v>186</v>
      </c>
      <c r="D264" s="16" t="s">
        <v>181</v>
      </c>
      <c r="E264" s="17" t="s">
        <v>26</v>
      </c>
      <c r="F264" s="15">
        <v>8.28</v>
      </c>
      <c r="G264" s="19">
        <v>67</v>
      </c>
      <c r="H264" s="19">
        <v>2392.3</v>
      </c>
      <c r="I264" s="32">
        <f>H264*J264</f>
        <v>888.50022</v>
      </c>
      <c r="J264" s="19" t="s">
        <v>238</v>
      </c>
      <c r="K264" s="33">
        <v>114.5</v>
      </c>
      <c r="L264" s="34">
        <v>5381.84375</v>
      </c>
      <c r="M264" s="34">
        <f>L264*N264</f>
        <v>2061.784340625</v>
      </c>
      <c r="N264" s="35" t="s">
        <v>189</v>
      </c>
      <c r="O264" s="38">
        <f>(G264-K264)/K264</f>
        <v>-0.414847161572052</v>
      </c>
      <c r="P264" s="38">
        <f>(H264-L264)/L264</f>
        <v>-0.555486909109912</v>
      </c>
      <c r="Q264" s="38">
        <f>(J:J-N:N)</f>
        <v>-0.0117</v>
      </c>
      <c r="R264" s="15"/>
    </row>
    <row r="265" s="1" customFormat="1" ht="18" customHeight="1" spans="1:18">
      <c r="A265" s="15">
        <v>157</v>
      </c>
      <c r="B265" s="15">
        <v>116919</v>
      </c>
      <c r="C265" s="16" t="s">
        <v>210</v>
      </c>
      <c r="D265" s="16" t="s">
        <v>181</v>
      </c>
      <c r="E265" s="17" t="s">
        <v>31</v>
      </c>
      <c r="F265" s="15">
        <v>8.28</v>
      </c>
      <c r="G265" s="19">
        <v>81</v>
      </c>
      <c r="H265" s="19">
        <v>1576.49</v>
      </c>
      <c r="I265" s="32">
        <f>H265*J265</f>
        <v>607.421597</v>
      </c>
      <c r="J265" s="19" t="s">
        <v>271</v>
      </c>
      <c r="K265" s="33">
        <v>84.1875</v>
      </c>
      <c r="L265" s="34">
        <v>3940.68375</v>
      </c>
      <c r="M265" s="34">
        <f>L265*N265</f>
        <v>1411.946987625</v>
      </c>
      <c r="N265" s="35" t="s">
        <v>212</v>
      </c>
      <c r="O265" s="38">
        <f>(G265-K265)/K265</f>
        <v>-0.0378619153674833</v>
      </c>
      <c r="P265" s="38">
        <f>(H265-L265)/L265</f>
        <v>-0.599945060295691</v>
      </c>
      <c r="Q265" s="38">
        <f>(J:J-N:N)</f>
        <v>0.027</v>
      </c>
      <c r="R265" s="42"/>
    </row>
    <row r="266" s="1" customFormat="1" customHeight="1" spans="1:18">
      <c r="A266" s="2"/>
      <c r="B266" s="2"/>
      <c r="E266" s="3"/>
      <c r="F266" s="2"/>
      <c r="G266" s="2"/>
      <c r="H266" s="2"/>
      <c r="I266" s="4"/>
      <c r="J266" s="2"/>
      <c r="K266" s="5"/>
      <c r="L266" s="4"/>
      <c r="M266" s="4"/>
      <c r="N266" s="6"/>
      <c r="O266" s="2"/>
      <c r="P266" s="2"/>
      <c r="Q266" s="2"/>
      <c r="R266" s="7"/>
    </row>
    <row r="267" s="1" customFormat="1" customHeight="1" spans="1:18">
      <c r="A267" s="2"/>
      <c r="B267" s="2"/>
      <c r="E267" s="3"/>
      <c r="F267" s="2"/>
      <c r="G267" s="2"/>
      <c r="H267" s="2"/>
      <c r="I267" s="4"/>
      <c r="J267" s="2"/>
      <c r="K267" s="5"/>
      <c r="L267" s="4"/>
      <c r="M267" s="4"/>
      <c r="N267" s="6"/>
      <c r="O267" s="2"/>
      <c r="P267" s="2"/>
      <c r="Q267" s="2"/>
      <c r="R267" s="7"/>
    </row>
    <row r="268" s="1" customFormat="1" customHeight="1" spans="1:18">
      <c r="A268" s="2"/>
      <c r="B268" s="2"/>
      <c r="E268" s="3"/>
      <c r="F268" s="2"/>
      <c r="G268" s="2"/>
      <c r="H268" s="2"/>
      <c r="I268" s="4"/>
      <c r="J268" s="2"/>
      <c r="K268" s="5"/>
      <c r="L268" s="4"/>
      <c r="M268" s="4"/>
      <c r="N268" s="6"/>
      <c r="O268" s="2"/>
      <c r="P268" s="2"/>
      <c r="Q268" s="2"/>
      <c r="R268" s="7"/>
    </row>
    <row r="269" s="1" customFormat="1" customHeight="1" spans="1:18">
      <c r="A269" s="2"/>
      <c r="B269" s="2"/>
      <c r="E269" s="3"/>
      <c r="F269" s="2"/>
      <c r="G269" s="2"/>
      <c r="H269" s="2"/>
      <c r="I269" s="4"/>
      <c r="J269" s="2"/>
      <c r="K269" s="5"/>
      <c r="L269" s="4"/>
      <c r="M269" s="4"/>
      <c r="N269" s="6"/>
      <c r="O269" s="2"/>
      <c r="P269" s="2"/>
      <c r="Q269" s="2"/>
      <c r="R269" s="7"/>
    </row>
    <row r="270" s="1" customFormat="1" customHeight="1" spans="1:18">
      <c r="A270" s="2"/>
      <c r="B270" s="2"/>
      <c r="E270" s="3"/>
      <c r="F270" s="2"/>
      <c r="G270" s="2"/>
      <c r="H270" s="2"/>
      <c r="I270" s="4"/>
      <c r="J270" s="2"/>
      <c r="K270" s="5"/>
      <c r="L270" s="4"/>
      <c r="M270" s="4"/>
      <c r="N270" s="6"/>
      <c r="O270" s="2"/>
      <c r="P270" s="2"/>
      <c r="Q270" s="2"/>
      <c r="R270" s="7"/>
    </row>
    <row r="271" s="1" customFormat="1" customHeight="1" spans="1:18">
      <c r="A271" s="2"/>
      <c r="B271" s="2"/>
      <c r="E271" s="3"/>
      <c r="F271" s="2"/>
      <c r="G271" s="2"/>
      <c r="H271" s="2"/>
      <c r="I271" s="4"/>
      <c r="J271" s="2"/>
      <c r="K271" s="5"/>
      <c r="L271" s="4"/>
      <c r="M271" s="4"/>
      <c r="N271" s="6"/>
      <c r="O271" s="2"/>
      <c r="P271" s="2"/>
      <c r="Q271" s="2"/>
      <c r="R271" s="7"/>
    </row>
    <row r="272" s="1" customFormat="1" customHeight="1" spans="1:18">
      <c r="A272" s="2"/>
      <c r="B272" s="2"/>
      <c r="E272" s="3"/>
      <c r="F272" s="2"/>
      <c r="G272" s="2"/>
      <c r="H272" s="2"/>
      <c r="I272" s="4"/>
      <c r="J272" s="2"/>
      <c r="K272" s="5"/>
      <c r="L272" s="4"/>
      <c r="M272" s="4"/>
      <c r="N272" s="6"/>
      <c r="O272" s="2"/>
      <c r="P272" s="2"/>
      <c r="Q272" s="2"/>
      <c r="R272" s="7"/>
    </row>
    <row r="273" s="1" customFormat="1" customHeight="1" spans="1:18">
      <c r="A273" s="2"/>
      <c r="B273" s="2"/>
      <c r="E273" s="3"/>
      <c r="F273" s="2"/>
      <c r="G273" s="2"/>
      <c r="H273" s="2"/>
      <c r="I273" s="4"/>
      <c r="J273" s="2"/>
      <c r="K273" s="5"/>
      <c r="L273" s="4"/>
      <c r="M273" s="4"/>
      <c r="N273" s="6"/>
      <c r="O273" s="2"/>
      <c r="P273" s="2"/>
      <c r="Q273" s="2"/>
      <c r="R273" s="7"/>
    </row>
    <row r="274" s="1" customFormat="1" customHeight="1" spans="1:18">
      <c r="A274" s="2"/>
      <c r="B274" s="2"/>
      <c r="E274" s="3"/>
      <c r="F274" s="2"/>
      <c r="G274" s="2"/>
      <c r="H274" s="2"/>
      <c r="I274" s="4"/>
      <c r="J274" s="2"/>
      <c r="K274" s="5"/>
      <c r="L274" s="4"/>
      <c r="M274" s="4"/>
      <c r="N274" s="6"/>
      <c r="O274" s="2"/>
      <c r="P274" s="2"/>
      <c r="Q274" s="2"/>
      <c r="R274" s="7"/>
    </row>
    <row r="275" s="1" customFormat="1" customHeight="1" spans="1:18">
      <c r="A275" s="2"/>
      <c r="B275" s="2"/>
      <c r="E275" s="3"/>
      <c r="F275" s="2"/>
      <c r="G275" s="2"/>
      <c r="H275" s="2"/>
      <c r="I275" s="4"/>
      <c r="J275" s="2"/>
      <c r="K275" s="5"/>
      <c r="L275" s="4"/>
      <c r="M275" s="4"/>
      <c r="N275" s="6"/>
      <c r="O275" s="2"/>
      <c r="P275" s="2"/>
      <c r="Q275" s="2"/>
      <c r="R275" s="7"/>
    </row>
    <row r="276" s="1" customFormat="1" customHeight="1" spans="1:18">
      <c r="A276" s="2"/>
      <c r="B276" s="2"/>
      <c r="E276" s="3"/>
      <c r="F276" s="2"/>
      <c r="G276" s="2"/>
      <c r="H276" s="2"/>
      <c r="I276" s="4"/>
      <c r="J276" s="2"/>
      <c r="K276" s="5"/>
      <c r="L276" s="4"/>
      <c r="M276" s="4"/>
      <c r="N276" s="6"/>
      <c r="O276" s="2"/>
      <c r="P276" s="2"/>
      <c r="Q276" s="2"/>
      <c r="R276" s="7"/>
    </row>
    <row r="277" s="1" customFormat="1" customHeight="1" spans="1:18">
      <c r="A277" s="2"/>
      <c r="B277" s="2"/>
      <c r="E277" s="3"/>
      <c r="F277" s="2"/>
      <c r="G277" s="2"/>
      <c r="H277" s="2"/>
      <c r="I277" s="4"/>
      <c r="J277" s="2"/>
      <c r="K277" s="5"/>
      <c r="L277" s="4"/>
      <c r="M277" s="4"/>
      <c r="N277" s="6"/>
      <c r="O277" s="2"/>
      <c r="P277" s="2"/>
      <c r="Q277" s="2"/>
      <c r="R277" s="7"/>
    </row>
    <row r="278" s="1" customFormat="1" customHeight="1" spans="1:18">
      <c r="A278" s="2"/>
      <c r="B278" s="2"/>
      <c r="E278" s="3"/>
      <c r="F278" s="2"/>
      <c r="G278" s="2"/>
      <c r="H278" s="2"/>
      <c r="I278" s="4"/>
      <c r="J278" s="2"/>
      <c r="K278" s="5"/>
      <c r="L278" s="4"/>
      <c r="M278" s="4"/>
      <c r="N278" s="6"/>
      <c r="O278" s="2"/>
      <c r="P278" s="2"/>
      <c r="Q278" s="2"/>
      <c r="R278" s="7"/>
    </row>
    <row r="279" s="1" customFormat="1" customHeight="1" spans="1:18">
      <c r="A279" s="2"/>
      <c r="B279" s="2"/>
      <c r="E279" s="3"/>
      <c r="F279" s="2"/>
      <c r="G279" s="2"/>
      <c r="H279" s="2"/>
      <c r="I279" s="4"/>
      <c r="J279" s="2"/>
      <c r="K279" s="5"/>
      <c r="L279" s="4"/>
      <c r="M279" s="4"/>
      <c r="N279" s="6"/>
      <c r="O279" s="2"/>
      <c r="P279" s="2"/>
      <c r="Q279" s="2"/>
      <c r="R279" s="7"/>
    </row>
    <row r="280" s="1" customFormat="1" customHeight="1" spans="1:18">
      <c r="A280" s="2"/>
      <c r="B280" s="2"/>
      <c r="E280" s="3"/>
      <c r="F280" s="2"/>
      <c r="G280" s="2"/>
      <c r="H280" s="2"/>
      <c r="I280" s="4"/>
      <c r="J280" s="2"/>
      <c r="K280" s="5"/>
      <c r="L280" s="4"/>
      <c r="M280" s="4"/>
      <c r="N280" s="6"/>
      <c r="O280" s="2"/>
      <c r="P280" s="2"/>
      <c r="Q280" s="2"/>
      <c r="R280" s="7"/>
    </row>
    <row r="281" s="1" customFormat="1" customHeight="1" spans="1:18">
      <c r="A281" s="2"/>
      <c r="B281" s="2"/>
      <c r="E281" s="3"/>
      <c r="F281" s="2"/>
      <c r="G281" s="2"/>
      <c r="H281" s="2"/>
      <c r="I281" s="4"/>
      <c r="J281" s="2"/>
      <c r="K281" s="5"/>
      <c r="L281" s="4"/>
      <c r="M281" s="4"/>
      <c r="N281" s="6"/>
      <c r="O281" s="2"/>
      <c r="P281" s="2"/>
      <c r="Q281" s="2"/>
      <c r="R281" s="7"/>
    </row>
    <row r="282" s="1" customFormat="1" customHeight="1" spans="1:18">
      <c r="A282" s="2"/>
      <c r="B282" s="2"/>
      <c r="E282" s="3"/>
      <c r="F282" s="2"/>
      <c r="G282" s="2"/>
      <c r="H282" s="2"/>
      <c r="I282" s="4"/>
      <c r="J282" s="2"/>
      <c r="K282" s="5"/>
      <c r="L282" s="4"/>
      <c r="M282" s="4"/>
      <c r="N282" s="6"/>
      <c r="O282" s="2"/>
      <c r="P282" s="2"/>
      <c r="Q282" s="2"/>
      <c r="R282" s="7"/>
    </row>
    <row r="283" s="1" customFormat="1" customHeight="1" spans="1:18">
      <c r="A283" s="2"/>
      <c r="B283" s="2"/>
      <c r="E283" s="3"/>
      <c r="F283" s="2"/>
      <c r="G283" s="2"/>
      <c r="H283" s="2"/>
      <c r="I283" s="4"/>
      <c r="J283" s="2"/>
      <c r="K283" s="5"/>
      <c r="L283" s="4"/>
      <c r="M283" s="4"/>
      <c r="N283" s="6"/>
      <c r="O283" s="2"/>
      <c r="P283" s="2"/>
      <c r="Q283" s="2"/>
      <c r="R283" s="7"/>
    </row>
    <row r="284" s="1" customFormat="1" customHeight="1" spans="1:18">
      <c r="A284" s="2"/>
      <c r="B284" s="2"/>
      <c r="D284" s="1" t="s">
        <v>413</v>
      </c>
      <c r="E284" s="3"/>
      <c r="F284" s="2"/>
      <c r="G284" s="2"/>
      <c r="H284" s="2"/>
      <c r="I284" s="4"/>
      <c r="J284" s="2"/>
      <c r="K284" s="5"/>
      <c r="L284" s="4"/>
      <c r="M284" s="4"/>
      <c r="N284" s="6"/>
      <c r="O284" s="2"/>
      <c r="P284" s="2"/>
      <c r="Q284" s="2"/>
      <c r="R284" s="7"/>
    </row>
  </sheetData>
  <sheetProtection formatCells="0" insertHyperlinks="0" autoFilter="0"/>
  <sortState ref="A2:S282">
    <sortCondition ref="P2" descending="1"/>
  </sortState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8月闪电战明细表</vt:lpstr>
      <vt:lpstr>奖励汇总</vt:lpstr>
      <vt:lpstr>奖励</vt:lpstr>
      <vt:lpstr>Sheet6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2021-07-31T10:52:00Z</dcterms:created>
  <dcterms:modified xsi:type="dcterms:W3CDTF">2021-09-26T05:50:19Z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DFCD000A8F814C4BAB1A7E37EF35C8C4</vt:lpwstr>
  </property>
  <property fmtid="{D5CDD505-2E9C-101B-9397-08002B2CF9AE}" pid="3" name="KSOProductBuildVer">
    <vt:lpwstr>2052-11.1.0.10700</vt:lpwstr>
  </property>
</Properties>
</file>