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4" activeTab="5"/>
  </bookViews>
  <sheets>
    <sheet name="8.21-8.25活动数据" sheetId="11" r:id="rId1"/>
    <sheet name="片区完成情况" sheetId="14" r:id="rId2"/>
    <sheet name="存健康考试" sheetId="15" r:id="rId3"/>
    <sheet name="Sheet1" sheetId="17" r:id="rId4"/>
    <sheet name="活动期间通班实习生名单" sheetId="16" r:id="rId5"/>
    <sheet name="员工奖励明细" sheetId="18" r:id="rId6"/>
    <sheet name="Sheet2" sheetId="12" state="hidden" r:id="rId7"/>
    <sheet name="Sheet3" sheetId="13" state="hidden" r:id="rId8"/>
  </sheets>
  <definedNames>
    <definedName name="_xlnm._FilterDatabase" localSheetId="0" hidden="1">'8.21-8.25活动数据'!$A$2:$ID$143</definedName>
  </definedNames>
  <calcPr calcId="144525"/>
</workbook>
</file>

<file path=xl/sharedStrings.xml><?xml version="1.0" encoding="utf-8"?>
<sst xmlns="http://schemas.openxmlformats.org/spreadsheetml/2006/main" count="1877" uniqueCount="706">
  <si>
    <t>8.21-8.25 活动考核目标</t>
  </si>
  <si>
    <t>一阶段（8.21—8.23）</t>
  </si>
  <si>
    <t>一阶段 活动期间</t>
  </si>
  <si>
    <t>1档完成率</t>
  </si>
  <si>
    <t>2档完成率</t>
  </si>
  <si>
    <t>一阶段 奖励</t>
  </si>
  <si>
    <t>处罚</t>
  </si>
  <si>
    <t>二阶段（8.24—8.25）</t>
  </si>
  <si>
    <t>二阶段 活动期间</t>
  </si>
  <si>
    <t>序号</t>
  </si>
  <si>
    <t>门店ID</t>
  </si>
  <si>
    <t>门店名称</t>
  </si>
  <si>
    <t>分类</t>
  </si>
  <si>
    <t>正式员工</t>
  </si>
  <si>
    <t>实习生</t>
  </si>
  <si>
    <t>片区</t>
  </si>
  <si>
    <t xml:space="preserve">1档销售 </t>
  </si>
  <si>
    <t>1档     3天销售</t>
  </si>
  <si>
    <t>1档毛利</t>
  </si>
  <si>
    <t>1档      3天毛利</t>
  </si>
  <si>
    <t>1档毛利率</t>
  </si>
  <si>
    <t>2档销售</t>
  </si>
  <si>
    <t>2档     3天销售</t>
  </si>
  <si>
    <t>2档毛利</t>
  </si>
  <si>
    <t>2档      3天毛利</t>
  </si>
  <si>
    <t>2档毛利率</t>
  </si>
  <si>
    <t>销售</t>
  </si>
  <si>
    <t>毛利</t>
  </si>
  <si>
    <t>销售奖励</t>
  </si>
  <si>
    <t>超毛奖励</t>
  </si>
  <si>
    <t>1档销售</t>
  </si>
  <si>
    <t>1档2天销售</t>
  </si>
  <si>
    <t>1档2天毛利</t>
  </si>
  <si>
    <t>2档2天 销售</t>
  </si>
  <si>
    <t>2档2天 毛利</t>
  </si>
  <si>
    <t>奖励</t>
  </si>
  <si>
    <t>三医院店（8.23-8.25）</t>
  </si>
  <si>
    <t>A1</t>
  </si>
  <si>
    <t>城中片区</t>
  </si>
  <si>
    <t>金巷西街店</t>
  </si>
  <si>
    <t>C2</t>
  </si>
  <si>
    <t>城郊一片</t>
  </si>
  <si>
    <t>温江区公平街道江安路药店</t>
  </si>
  <si>
    <t>B1</t>
  </si>
  <si>
    <t>城郊二片</t>
  </si>
  <si>
    <t>2次下账20880元</t>
  </si>
  <si>
    <t>彭州致和路店</t>
  </si>
  <si>
    <t>光华药店</t>
  </si>
  <si>
    <t>A2</t>
  </si>
  <si>
    <t>西北片区</t>
  </si>
  <si>
    <t>沙湾东一路（8.23-8.25）</t>
  </si>
  <si>
    <t>C1</t>
  </si>
  <si>
    <t>成华区万科路药店</t>
  </si>
  <si>
    <t>东南片区</t>
  </si>
  <si>
    <t>青羊区北东街店</t>
  </si>
  <si>
    <t>T</t>
  </si>
  <si>
    <t>培华东路店（8.23-8.25）</t>
  </si>
  <si>
    <t>温江店</t>
  </si>
  <si>
    <t>庆云南街药店（8.23-8.25）</t>
  </si>
  <si>
    <t>旗舰片区</t>
  </si>
  <si>
    <t>红星店（8.23-8.25）</t>
  </si>
  <si>
    <t>金牛区交大路第三药店</t>
  </si>
  <si>
    <t>都江堰市蒲阳路药店</t>
  </si>
  <si>
    <t>五津西路药店</t>
  </si>
  <si>
    <t>新津片区</t>
  </si>
  <si>
    <t>光华村街药店</t>
  </si>
  <si>
    <t>成汉南路店（8.23-8.25）</t>
  </si>
  <si>
    <t>西部店</t>
  </si>
  <si>
    <t>浆洗街药店（8.23-8.25）</t>
  </si>
  <si>
    <t>银沙路药店</t>
  </si>
  <si>
    <t>B2</t>
  </si>
  <si>
    <t>水碾河</t>
  </si>
  <si>
    <t>都江堰药店</t>
  </si>
  <si>
    <t>都江堰景中路店</t>
  </si>
  <si>
    <t>大邑县晋原镇子龙路店</t>
  </si>
  <si>
    <t>金马河</t>
  </si>
  <si>
    <t>都江堰幸福镇翔凤路药店</t>
  </si>
  <si>
    <t>都江堰宝莲路</t>
  </si>
  <si>
    <t>锦江区柳翠路药店</t>
  </si>
  <si>
    <t>郫县郫筒镇一环路东南段药店</t>
  </si>
  <si>
    <t>都江堰市蒲阳镇堰问道西路药店</t>
  </si>
  <si>
    <t>邛崃市临邛镇洪川小区药店</t>
  </si>
  <si>
    <t>成华区二环路北四段药店（汇融名城）</t>
  </si>
  <si>
    <t>A3</t>
  </si>
  <si>
    <t>锦江区水杉街药店</t>
  </si>
  <si>
    <t>成华区华油路药店</t>
  </si>
  <si>
    <t>成华杉板桥南一路店</t>
  </si>
  <si>
    <t>十二桥药店（8.23-8.25）</t>
  </si>
  <si>
    <t>旗舰店</t>
  </si>
  <si>
    <t>双林路药店</t>
  </si>
  <si>
    <t>中和大道药店</t>
  </si>
  <si>
    <t>光华北五路店</t>
  </si>
  <si>
    <t>光华西一路（8.23-8.25）</t>
  </si>
  <si>
    <t>邛崃市羊安镇永康大道药店</t>
  </si>
  <si>
    <t>锦江区榕声路店</t>
  </si>
  <si>
    <t>龙潭西路店</t>
  </si>
  <si>
    <t>金沙路药店（8.23-8.25）</t>
  </si>
  <si>
    <t>航中路店（8.23-8.25）</t>
  </si>
  <si>
    <t>邛崃中心药店</t>
  </si>
  <si>
    <t>高新区大源北街药店</t>
  </si>
  <si>
    <t xml:space="preserve">永康东路药店 </t>
  </si>
  <si>
    <t>兴义镇万兴路药店</t>
  </si>
  <si>
    <t>大邑县安仁镇千禧街药店</t>
  </si>
  <si>
    <t>金祥店</t>
  </si>
  <si>
    <t>元华二巷</t>
  </si>
  <si>
    <t>新乐中街药店</t>
  </si>
  <si>
    <t>怀远店</t>
  </si>
  <si>
    <t>武侯区佳灵路</t>
  </si>
  <si>
    <t>大邑县晋原镇东街药店</t>
  </si>
  <si>
    <t>宏济路</t>
  </si>
  <si>
    <t>大邑县晋原镇内蒙古大道桃源药店</t>
  </si>
  <si>
    <t>成华区华泰路药店</t>
  </si>
  <si>
    <t>蜀辉路店</t>
  </si>
  <si>
    <t>静沙路</t>
  </si>
  <si>
    <t>成华区华康路药店</t>
  </si>
  <si>
    <t>通盈街药店</t>
  </si>
  <si>
    <t>武侯区顺和街店</t>
  </si>
  <si>
    <t>武侯区科华街药店</t>
  </si>
  <si>
    <t>四川太极金牛区蜀汉路药店</t>
  </si>
  <si>
    <t>金牛区黄苑东街药店</t>
  </si>
  <si>
    <t>都江堰聚源镇药店</t>
  </si>
  <si>
    <t>紫薇东路</t>
  </si>
  <si>
    <t>双流区东升街道三强西路药店</t>
  </si>
  <si>
    <t>大邑县晋源镇东壕沟段药店</t>
  </si>
  <si>
    <t>倪家桥</t>
  </si>
  <si>
    <t>花照壁</t>
  </si>
  <si>
    <t>成华区羊子山西路药店（兴元华盛）</t>
  </si>
  <si>
    <t>大邑县晋原镇通达东路五段药店</t>
  </si>
  <si>
    <t>锦江区劼人路药店</t>
  </si>
  <si>
    <t>锦江区观音桥街药店</t>
  </si>
  <si>
    <t>新都区新繁镇繁江北路药店</t>
  </si>
  <si>
    <t>清江东路2药店</t>
  </si>
  <si>
    <t>五津西路二店</t>
  </si>
  <si>
    <t>新津邓双镇岷江店</t>
  </si>
  <si>
    <t>贝森北路</t>
  </si>
  <si>
    <t>花照壁中横街</t>
  </si>
  <si>
    <t>新津武阳西路</t>
  </si>
  <si>
    <t>东昌路店</t>
  </si>
  <si>
    <t>都江堰奎光路中段药店</t>
  </si>
  <si>
    <t>蜀兴路店</t>
  </si>
  <si>
    <t>大华街药店</t>
  </si>
  <si>
    <t>大邑县新场镇文昌街药店</t>
  </si>
  <si>
    <t>新园大道药店</t>
  </si>
  <si>
    <t>科华北路</t>
  </si>
  <si>
    <t>大邑县晋原镇北街药店（8.23-8.25）</t>
  </si>
  <si>
    <t>泰和二街</t>
  </si>
  <si>
    <t>人民中路店（8.23-8.25）</t>
  </si>
  <si>
    <t>土龙路药店</t>
  </si>
  <si>
    <t>郫县郫筒镇东大街药店</t>
  </si>
  <si>
    <t>长寿路（8.23-8.25）</t>
  </si>
  <si>
    <t>大石西路药店</t>
  </si>
  <si>
    <t>锦江区合欢树街药店</t>
  </si>
  <si>
    <t>青羊区童子街</t>
  </si>
  <si>
    <t>新都区新都街道万和北路药店</t>
  </si>
  <si>
    <t>邛崃市临邛镇凤凰大道药店</t>
  </si>
  <si>
    <t>清江东路药店</t>
  </si>
  <si>
    <t>银河北街</t>
  </si>
  <si>
    <t>聚萃街药店</t>
  </si>
  <si>
    <t>双楠店</t>
  </si>
  <si>
    <t>新都区马超东路店</t>
  </si>
  <si>
    <t>高新区民丰大道西段药店</t>
  </si>
  <si>
    <t>五福桥东路</t>
  </si>
  <si>
    <t>双流县西航港街道锦华路一段药店</t>
  </si>
  <si>
    <t>新下街</t>
  </si>
  <si>
    <t>杏林路（8.23-8.25）</t>
  </si>
  <si>
    <t>大邑县沙渠镇方圆路药店</t>
  </si>
  <si>
    <t>观音阁店</t>
  </si>
  <si>
    <t>金带街药店</t>
  </si>
  <si>
    <t>西林一街</t>
  </si>
  <si>
    <t>崇州市崇阳镇尚贤坊街药店</t>
  </si>
  <si>
    <t>蜀州中路店</t>
  </si>
  <si>
    <t>经一路店（8.23-8.25）</t>
  </si>
  <si>
    <t>三江店</t>
  </si>
  <si>
    <t>逸都路店</t>
  </si>
  <si>
    <t>邛崃翠荫街</t>
  </si>
  <si>
    <t>崇州中心店</t>
  </si>
  <si>
    <t>梨花街</t>
  </si>
  <si>
    <t>丝竹路</t>
  </si>
  <si>
    <t>枣子巷药店</t>
  </si>
  <si>
    <t>潘家街店</t>
  </si>
  <si>
    <t>天顺路店</t>
  </si>
  <si>
    <t>高新天久北巷药店</t>
  </si>
  <si>
    <t>涌泉店</t>
  </si>
  <si>
    <t>成华区崔家店路药店</t>
  </si>
  <si>
    <t>剑南大道店</t>
  </si>
  <si>
    <t>蜀源路店</t>
  </si>
  <si>
    <t>大悦路店（8.23-8.25）</t>
  </si>
  <si>
    <t>沙河源药店</t>
  </si>
  <si>
    <t>驷马桥三路药店</t>
  </si>
  <si>
    <t>新开</t>
  </si>
  <si>
    <t>中和公济桥路药店</t>
  </si>
  <si>
    <t>云龙南路</t>
  </si>
  <si>
    <t>金丝街药店（8.23-8.25）</t>
  </si>
  <si>
    <t xml:space="preserve"> 合计</t>
  </si>
  <si>
    <t>8.21-8.25 片区完成情况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</si>
  <si>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</si>
  <si>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</si>
  <si>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</si>
  <si>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</si>
  <si>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</si>
  <si>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</si>
  <si>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</si>
  <si>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</si>
  <si>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</si>
  <si>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</si>
  <si>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</si>
  <si>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门店编号</t>
  </si>
  <si>
    <t>所属门店</t>
  </si>
  <si>
    <t>工号</t>
  </si>
  <si>
    <t>店员姓名</t>
  </si>
  <si>
    <t>账号状态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</si>
  <si>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</si>
  <si>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</si>
  <si>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</si>
  <si>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</si>
  <si>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</si>
  <si>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</si>
  <si>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</si>
  <si>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四川太极金牛区花照壁中横街药店</t>
  </si>
  <si>
    <t>12909</t>
  </si>
  <si>
    <t>廖艳萍</t>
  </si>
  <si>
    <t>正常</t>
  </si>
  <si>
    <t>西北片区&gt;川太极分公司&gt;周日（西北片区）&gt;四川太极大药房连锁有限公司</t>
  </si>
  <si>
    <t>55.00</t>
  </si>
  <si>
    <t>2021-08-20 22:56:43.0</t>
  </si>
  <si>
    <t>2分42秒</t>
  </si>
  <si>
    <t>未通过</t>
  </si>
  <si>
    <t>1</t>
  </si>
  <si>
    <t>新津武阳西路店</t>
  </si>
  <si>
    <t>11458</t>
  </si>
  <si>
    <t>李迎新</t>
  </si>
  <si>
    <t>城郊一片&gt;川太极分公司&gt;周三（城郊一片）&gt;四川太极大药房连锁有限公司</t>
  </si>
  <si>
    <t>65.00</t>
  </si>
  <si>
    <t>2021-08-20 22:26:18.0</t>
  </si>
  <si>
    <t>1分50秒</t>
  </si>
  <si>
    <t>黄苑东街药店</t>
  </si>
  <si>
    <t>14149</t>
  </si>
  <si>
    <t>吴绪妍</t>
  </si>
  <si>
    <t>2021-08-20 21:39:24.0</t>
  </si>
  <si>
    <t>4分14秒</t>
  </si>
  <si>
    <t xml:space="preserve"> 沙河源药店</t>
  </si>
  <si>
    <t>13205</t>
  </si>
  <si>
    <t>李远婷</t>
  </si>
  <si>
    <t>2021-08-20 16:34:56.0</t>
  </si>
  <si>
    <t>3分27秒</t>
  </si>
  <si>
    <t>尚贤坊街药店</t>
  </si>
  <si>
    <t>12377</t>
  </si>
  <si>
    <t>涂思佩</t>
  </si>
  <si>
    <t>城郊二片&gt;川太极分公司&gt;周三（城郊2）&gt;四川太极大药房连锁有限公司</t>
  </si>
  <si>
    <t>75.00</t>
  </si>
  <si>
    <t>2021-08-20 23:07:24.0</t>
  </si>
  <si>
    <t>2分32秒</t>
  </si>
  <si>
    <t>贝森路店</t>
  </si>
  <si>
    <t>12505</t>
  </si>
  <si>
    <t>曾蕾蕾</t>
  </si>
  <si>
    <t>2021-08-20 22:18:26.0</t>
  </si>
  <si>
    <t>3分12秒</t>
  </si>
  <si>
    <t>六医院店（培华路）</t>
  </si>
  <si>
    <t>11326</t>
  </si>
  <si>
    <t>张娜</t>
  </si>
  <si>
    <t>城中片区&gt;川太极分公司&gt;周三（城中片区）&gt;四川太极大药房连锁有限公司</t>
  </si>
  <si>
    <t>80.00</t>
  </si>
  <si>
    <t>2021-08-20 20:45:10.0</t>
  </si>
  <si>
    <t>1分7秒</t>
  </si>
  <si>
    <t>银河北街店</t>
  </si>
  <si>
    <t>12497</t>
  </si>
  <si>
    <t>万雪倩</t>
  </si>
  <si>
    <t>85.00</t>
  </si>
  <si>
    <t>2021-08-20 14:44:41.0</t>
  </si>
  <si>
    <t>大源北街药店</t>
  </si>
  <si>
    <t>12539</t>
  </si>
  <si>
    <t>苏婷婷</t>
  </si>
  <si>
    <t>东南片区&gt;川太极分公司&gt;周三（东南片区）&gt;四川太极大药房连锁有限公司</t>
  </si>
  <si>
    <t>90.00</t>
  </si>
  <si>
    <t>2021-08-20 23:07:20.0</t>
  </si>
  <si>
    <t>4分59秒</t>
  </si>
  <si>
    <t>邛崃片区杏林路店</t>
  </si>
  <si>
    <t>13702</t>
  </si>
  <si>
    <t>李思艳</t>
  </si>
  <si>
    <t>城郊一片&gt;川太极分公司&gt;周日（城郊一片）&gt;四川太极大药房连锁有限公司</t>
  </si>
  <si>
    <t>2021-08-20 22:16:45.0</t>
  </si>
  <si>
    <t>8分20秒</t>
  </si>
  <si>
    <t xml:space="preserve"> 柳翠路药店</t>
  </si>
  <si>
    <t>12516</t>
  </si>
  <si>
    <t>付雅雯</t>
  </si>
  <si>
    <t>城中片区&gt;川太极分公司&gt;周日（城中片区）&gt;四川太极大药房连锁有限公司</t>
  </si>
  <si>
    <t>2021-08-20 21:41:45.0</t>
  </si>
  <si>
    <t>2分13秒</t>
  </si>
  <si>
    <t>邛崃凤凰大道店</t>
  </si>
  <si>
    <t>12887</t>
  </si>
  <si>
    <t>吴琳</t>
  </si>
  <si>
    <t>2021-08-20 21:23:52.0</t>
  </si>
  <si>
    <t>8分49秒</t>
  </si>
  <si>
    <t xml:space="preserve"> 新乐中街药店</t>
  </si>
  <si>
    <t>13124</t>
  </si>
  <si>
    <t>刘莉</t>
  </si>
  <si>
    <t>东南片区&gt;川太极分公司&gt;周日（东南片区）&gt;四川太极大药房连锁有限公司</t>
  </si>
  <si>
    <t>2021-08-20 21:00:22.0</t>
  </si>
  <si>
    <t>1分24秒</t>
  </si>
  <si>
    <t>14075</t>
  </si>
  <si>
    <t>方霞</t>
  </si>
  <si>
    <t>四川太极大药房连锁有限公司</t>
  </si>
  <si>
    <t>2021-08-20 20:40:08.0</t>
  </si>
  <si>
    <t>2分2秒</t>
  </si>
  <si>
    <t>13293</t>
  </si>
  <si>
    <t>李平</t>
  </si>
  <si>
    <t>2021-08-20 20:00:37.0</t>
  </si>
  <si>
    <t>2分30秒</t>
  </si>
  <si>
    <t>光华西一路</t>
  </si>
  <si>
    <t>13296</t>
  </si>
  <si>
    <t>廖晓静</t>
  </si>
  <si>
    <t>西北片区&gt;川太极分公司&gt;周三（西北片区）&gt;四川太极大药房连锁有限公司</t>
  </si>
  <si>
    <t>2021-08-20 18:53:28.0</t>
  </si>
  <si>
    <t>3分50秒</t>
  </si>
  <si>
    <t xml:space="preserve"> 科华街药店</t>
  </si>
  <si>
    <t>11333</t>
  </si>
  <si>
    <t>罗妍</t>
  </si>
  <si>
    <t>2021-08-20 15:21:30.0</t>
  </si>
  <si>
    <t>2分1秒</t>
  </si>
  <si>
    <t>彭州医院店</t>
  </si>
  <si>
    <t>9328</t>
  </si>
  <si>
    <t>黄雨</t>
  </si>
  <si>
    <t>2021-08-20 20:07:08.0</t>
  </si>
  <si>
    <t>1分54秒</t>
  </si>
  <si>
    <t>中和大道店</t>
  </si>
  <si>
    <t>11463</t>
  </si>
  <si>
    <t>黄丹</t>
  </si>
  <si>
    <t>未参加</t>
  </si>
  <si>
    <t>2021-08-20 14:30:30.0</t>
  </si>
  <si>
    <t>—</t>
  </si>
  <si>
    <t>未参与</t>
  </si>
  <si>
    <t>0</t>
  </si>
  <si>
    <t>8060</t>
  </si>
  <si>
    <t>梁娟</t>
  </si>
  <si>
    <t>四川太极成华区云龙南路药店</t>
  </si>
  <si>
    <t>7666</t>
  </si>
  <si>
    <t>曾艳</t>
  </si>
  <si>
    <t>银沙路店</t>
  </si>
  <si>
    <t>12255</t>
  </si>
  <si>
    <t>林禹帅</t>
  </si>
  <si>
    <t>合欢树街药店</t>
  </si>
  <si>
    <t>12848</t>
  </si>
  <si>
    <t>杨蕊吉</t>
  </si>
  <si>
    <t>13141</t>
  </si>
  <si>
    <t>潘易</t>
  </si>
  <si>
    <t>长寿路店</t>
  </si>
  <si>
    <t>13409</t>
  </si>
  <si>
    <t>秦怡</t>
  </si>
  <si>
    <t>14199</t>
  </si>
  <si>
    <t>张兰兰</t>
  </si>
  <si>
    <t>马超东路店</t>
  </si>
  <si>
    <t>11486</t>
  </si>
  <si>
    <t>苟俊驰</t>
  </si>
  <si>
    <t>十二桥药店</t>
  </si>
  <si>
    <t>10816</t>
  </si>
  <si>
    <t>陈思敏</t>
  </si>
  <si>
    <t>8400</t>
  </si>
  <si>
    <t>林思敏</t>
  </si>
  <si>
    <t>12203</t>
  </si>
  <si>
    <t>刘静</t>
  </si>
  <si>
    <t>大悦路店</t>
  </si>
  <si>
    <t>13148</t>
  </si>
  <si>
    <t>周茂兰</t>
  </si>
  <si>
    <t>交大路第三药店</t>
  </si>
  <si>
    <t>13223</t>
  </si>
  <si>
    <t>唐静</t>
  </si>
  <si>
    <t>梨花街店</t>
  </si>
  <si>
    <t>14141</t>
  </si>
  <si>
    <t>郑芸</t>
  </si>
  <si>
    <t>川太极分公司&gt;旗舰片（周六）&gt;四川太极大药房连锁有限公司</t>
  </si>
  <si>
    <t>公济桥店</t>
  </si>
  <si>
    <t>14197</t>
  </si>
  <si>
    <t>范静</t>
  </si>
  <si>
    <t>花照壁店</t>
  </si>
  <si>
    <t>11453</t>
  </si>
  <si>
    <t>李梦菊</t>
  </si>
  <si>
    <t>金丝街药店</t>
  </si>
  <si>
    <t>4246</t>
  </si>
  <si>
    <t>刘樽</t>
  </si>
  <si>
    <t>万宇路药店</t>
  </si>
  <si>
    <t>11383</t>
  </si>
  <si>
    <t>廖苹</t>
  </si>
  <si>
    <t>金祥路店</t>
  </si>
  <si>
    <t>12158</t>
  </si>
  <si>
    <t>王佳</t>
  </si>
  <si>
    <t/>
  </si>
  <si>
    <t>元华二巷店</t>
  </si>
  <si>
    <t>12225</t>
  </si>
  <si>
    <t>罗豪</t>
  </si>
  <si>
    <t>紫薇东路店</t>
  </si>
  <si>
    <t>12504</t>
  </si>
  <si>
    <t>文淼</t>
  </si>
  <si>
    <t>14283</t>
  </si>
  <si>
    <t>肖岳莲</t>
  </si>
  <si>
    <t>浆洗街药店</t>
  </si>
  <si>
    <t>11883</t>
  </si>
  <si>
    <t>陈娟</t>
  </si>
  <si>
    <t>成汉南路店</t>
  </si>
  <si>
    <t>12254</t>
  </si>
  <si>
    <t>李蕊彤</t>
  </si>
  <si>
    <t>12623</t>
  </si>
  <si>
    <t>吴洪瑶</t>
  </si>
  <si>
    <t>都江堰宝莲路店</t>
  </si>
  <si>
    <t>12745</t>
  </si>
  <si>
    <t>秦庭月</t>
  </si>
  <si>
    <t>城郊二片&gt;川太极分公司&gt;周日（城郊2）&gt;四川太极大药房连锁有限公司</t>
  </si>
  <si>
    <t>12883</t>
  </si>
  <si>
    <t>高清清</t>
  </si>
  <si>
    <t>13122</t>
  </si>
  <si>
    <t>任雪</t>
  </si>
  <si>
    <t>金沙路药店</t>
  </si>
  <si>
    <t>11504</t>
  </si>
  <si>
    <t>刘秀琼</t>
  </si>
  <si>
    <t xml:space="preserve"> 顺和街店</t>
  </si>
  <si>
    <t>12157</t>
  </si>
  <si>
    <t>黄焰</t>
  </si>
  <si>
    <t>新津邓双店</t>
  </si>
  <si>
    <t>12744</t>
  </si>
  <si>
    <t>陈亭亭</t>
  </si>
  <si>
    <t>13300</t>
  </si>
  <si>
    <t>刘洋</t>
  </si>
  <si>
    <t>四川太极高新区南华巷药店</t>
  </si>
  <si>
    <t>1000089</t>
  </si>
  <si>
    <t>易建军</t>
  </si>
  <si>
    <t>东南片区&gt;川太极分公司&gt;四川太极大药房连锁有限公司</t>
  </si>
  <si>
    <t>14303</t>
  </si>
  <si>
    <t>陈娇娇</t>
  </si>
  <si>
    <t xml:space="preserve"> 民丰大道西段药店</t>
  </si>
  <si>
    <t>5471</t>
  </si>
  <si>
    <t>于春莲</t>
  </si>
  <si>
    <t>天久北巷药店</t>
  </si>
  <si>
    <t>12440</t>
  </si>
  <si>
    <t>李艳萍</t>
  </si>
  <si>
    <t>航中街店</t>
  </si>
  <si>
    <t>12454</t>
  </si>
  <si>
    <t>韩守玉</t>
  </si>
  <si>
    <t>5521</t>
  </si>
  <si>
    <t>吴阳</t>
  </si>
  <si>
    <t>11323</t>
  </si>
  <si>
    <t>朱文艺</t>
  </si>
  <si>
    <t>12048</t>
  </si>
  <si>
    <t>李文静</t>
  </si>
  <si>
    <t>锦江区东大街药店</t>
  </si>
  <si>
    <t>12469</t>
  </si>
  <si>
    <t>范珂君</t>
  </si>
  <si>
    <t>光华北五路</t>
  </si>
  <si>
    <t>12471</t>
  </si>
  <si>
    <t>李莹</t>
  </si>
  <si>
    <t>12949</t>
  </si>
  <si>
    <t>郭俊梅</t>
  </si>
  <si>
    <t>13282</t>
  </si>
  <si>
    <t>何姣姣</t>
  </si>
  <si>
    <t>13719</t>
  </si>
  <si>
    <t>刘定香</t>
  </si>
  <si>
    <t>剑南大道</t>
  </si>
  <si>
    <t>14007</t>
  </si>
  <si>
    <t>朱红郦</t>
  </si>
  <si>
    <t>14171</t>
  </si>
  <si>
    <t>夏秀娟</t>
  </si>
  <si>
    <t>新下街店</t>
  </si>
  <si>
    <t>9295</t>
  </si>
  <si>
    <t>纪莉萍</t>
  </si>
  <si>
    <t>三医院店</t>
  </si>
  <si>
    <t>4086</t>
  </si>
  <si>
    <t>高文棋</t>
  </si>
  <si>
    <t>12535</t>
  </si>
  <si>
    <t>李巧</t>
  </si>
  <si>
    <t>13151</t>
  </si>
  <si>
    <t>熊廷妮</t>
  </si>
  <si>
    <t>科华北路店</t>
  </si>
  <si>
    <t>9308</t>
  </si>
  <si>
    <t>唐丹</t>
  </si>
  <si>
    <t>14281</t>
  </si>
  <si>
    <t>杨静</t>
  </si>
  <si>
    <t>门店id</t>
  </si>
  <si>
    <t>门店</t>
  </si>
  <si>
    <t>实习生汇总人数</t>
  </si>
  <si>
    <t>红星店</t>
  </si>
  <si>
    <t>浆洗街</t>
  </si>
  <si>
    <t>新园大道</t>
  </si>
  <si>
    <t>崔家店</t>
  </si>
  <si>
    <t>锦城店</t>
  </si>
  <si>
    <t>汇融</t>
  </si>
  <si>
    <t>羊子山</t>
  </si>
  <si>
    <t>交大三店</t>
  </si>
  <si>
    <t>聚萃店</t>
  </si>
  <si>
    <t>蜀汉路</t>
  </si>
  <si>
    <t>云龙</t>
  </si>
  <si>
    <t>青龙街店</t>
  </si>
  <si>
    <t>经一路店</t>
  </si>
  <si>
    <t>总计</t>
  </si>
  <si>
    <t>人员姓名</t>
  </si>
  <si>
    <t>人员id</t>
  </si>
  <si>
    <t>通班日期</t>
  </si>
  <si>
    <t>李良琪</t>
  </si>
  <si>
    <t>2021.8.22</t>
  </si>
  <si>
    <t>陈霜</t>
  </si>
  <si>
    <t>2021.8.23</t>
  </si>
  <si>
    <t>2021.8.24</t>
  </si>
  <si>
    <t>张余</t>
  </si>
  <si>
    <t>吴莉娟</t>
  </si>
  <si>
    <t>郭思瑶</t>
  </si>
  <si>
    <t>胡蓉</t>
  </si>
  <si>
    <t>8.22 8.23 8.25</t>
  </si>
  <si>
    <t>林心宇</t>
  </si>
  <si>
    <t>张仟妮</t>
  </si>
  <si>
    <t>何川</t>
  </si>
  <si>
    <t>葛春艳</t>
  </si>
  <si>
    <t>朱晓东</t>
  </si>
  <si>
    <t>周杰</t>
  </si>
  <si>
    <t>肖肖</t>
  </si>
  <si>
    <t>刘鑫怡</t>
  </si>
  <si>
    <t>黎璐</t>
  </si>
  <si>
    <t>屈月梅</t>
  </si>
  <si>
    <t>向宏霏</t>
  </si>
  <si>
    <t>程静</t>
  </si>
  <si>
    <t>张青青</t>
  </si>
  <si>
    <t>2021.8.25</t>
  </si>
  <si>
    <t>钟婉婷</t>
  </si>
  <si>
    <t>简春艳</t>
  </si>
  <si>
    <t>徐明会</t>
  </si>
  <si>
    <t>周声婷</t>
  </si>
  <si>
    <t>郭定秀</t>
  </si>
  <si>
    <t>王茂兰</t>
  </si>
  <si>
    <t>罗月月</t>
  </si>
  <si>
    <t>谢瑶</t>
  </si>
  <si>
    <t>肖遥</t>
  </si>
  <si>
    <t>肖函</t>
  </si>
  <si>
    <t>王进</t>
  </si>
  <si>
    <t>2021.8.21</t>
  </si>
  <si>
    <t>付祥龙</t>
  </si>
  <si>
    <t>陈岚欣</t>
  </si>
  <si>
    <t>罗佳均</t>
  </si>
  <si>
    <t>邓智</t>
  </si>
  <si>
    <t>2021.8.21
2021.8.25</t>
  </si>
  <si>
    <t>陈倩</t>
  </si>
  <si>
    <t>王承澜</t>
  </si>
  <si>
    <t>杨玉婷</t>
  </si>
  <si>
    <t>孙霁野</t>
  </si>
  <si>
    <t>东南</t>
  </si>
  <si>
    <t>罗贵波</t>
  </si>
  <si>
    <t>罗阿呷</t>
  </si>
  <si>
    <t>榕声路店</t>
  </si>
  <si>
    <t>段秋菊</t>
  </si>
  <si>
    <t>郑庆</t>
  </si>
  <si>
    <t>肖月</t>
  </si>
  <si>
    <t>彭一梅</t>
  </si>
  <si>
    <t>8.21-8.25 8月大促活动奖励明细（员工奖励）</t>
  </si>
  <si>
    <t>员工ID</t>
  </si>
  <si>
    <t>员工</t>
  </si>
  <si>
    <t>奖励明细</t>
  </si>
  <si>
    <t>水碾河店</t>
  </si>
  <si>
    <t>梅茜</t>
  </si>
  <si>
    <t>张玉</t>
  </si>
  <si>
    <t>张意雪</t>
  </si>
  <si>
    <t>杨凤麟</t>
  </si>
  <si>
    <t>值</t>
  </si>
  <si>
    <t>求和项:员工任务</t>
  </si>
  <si>
    <t>平均值项:门店任务</t>
  </si>
  <si>
    <t>差异</t>
  </si>
  <si>
    <t>(空白)</t>
  </si>
  <si>
    <t>2021年6月门店类型</t>
  </si>
  <si>
    <t>天数</t>
  </si>
  <si>
    <t>收入</t>
  </si>
  <si>
    <t>日均销售</t>
  </si>
  <si>
    <t>门店类型</t>
  </si>
  <si>
    <t>四川太极旗舰店</t>
  </si>
  <si>
    <t>四川太极青羊区十二桥药店</t>
  </si>
  <si>
    <t>西门片区</t>
  </si>
  <si>
    <t>四川太极青羊区北东街店</t>
  </si>
  <si>
    <t>成都成汉太极大药房有限公司</t>
  </si>
  <si>
    <t>四川太极浆洗街药店</t>
  </si>
  <si>
    <t>四川太极青羊区青龙街药店</t>
  </si>
  <si>
    <t>四川太极光华药店</t>
  </si>
  <si>
    <t>四川太极五津西路药店</t>
  </si>
  <si>
    <t>四川太极高新区锦城大道药店</t>
  </si>
  <si>
    <t>四川太极成华区万科路药店</t>
  </si>
  <si>
    <t>四川太极邛崃中心药店</t>
  </si>
  <si>
    <t>四川太极锦江区庆云南街药店</t>
  </si>
  <si>
    <t>四川太极成华区华泰路药店</t>
  </si>
  <si>
    <t>四川太极光华村街药店</t>
  </si>
  <si>
    <t>四川太极高新区大源北街药店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</si>
  <si>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</si>
  <si>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</si>
  <si>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</si>
  <si>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</si>
  <si>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</si>
  <si>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</si>
  <si>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</si>
  <si>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</si>
  <si>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</si>
  <si>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</si>
  <si>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</si>
  <si>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</si>
  <si>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</si>
  <si>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</si>
  <si>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</si>
  <si>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</si>
  <si>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</si>
  <si>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</si>
  <si>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</si>
  <si>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</si>
  <si>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</si>
  <si>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</si>
  <si>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</si>
  <si>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</si>
  <si>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</si>
  <si>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</si>
  <si>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</si>
  <si>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</si>
  <si>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</si>
  <si>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</si>
  <si>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</si>
  <si>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</si>
  <si>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</si>
  <si>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</si>
  <si>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</si>
  <si>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</si>
  <si>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</si>
  <si>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</si>
  <si>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</si>
  <si>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</si>
  <si>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</si>
  <si>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</si>
  <si>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</si>
  <si>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</si>
  <si>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</si>
  <si>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</si>
  <si>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</si>
  <si>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</si>
  <si>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</si>
  <si>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</si>
  <si>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</si>
  <si>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</si>
  <si>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</si>
  <si>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</si>
  <si>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</si>
  <si>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</si>
  <si>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</si>
  <si>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</si>
  <si>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</si>
  <si>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</si>
  <si>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</si>
  <si>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</si>
  <si>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</si>
  <si>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</si>
  <si>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</si>
  <si>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</si>
  <si>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</si>
  <si>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</si>
  <si>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</si>
  <si>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</si>
  <si>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</si>
  <si>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</si>
  <si>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</si>
  <si>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</si>
  <si>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</si>
  <si>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</si>
  <si>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</si>
  <si>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</si>
  <si>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</si>
  <si>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</si>
  <si>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</si>
  <si>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</si>
  <si>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</si>
  <si>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</si>
  <si>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</si>
  <si>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</si>
  <si>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</si>
  <si>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</si>
  <si>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</si>
  <si>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</si>
  <si>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</si>
  <si>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</si>
  <si>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</si>
  <si>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</si>
  <si>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</si>
  <si>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</si>
  <si>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</si>
  <si>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</si>
  <si>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</si>
  <si>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</si>
  <si>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</si>
  <si>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</si>
  <si>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</si>
  <si>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</si>
  <si>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</si>
  <si>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</si>
  <si>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</si>
  <si>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</si>
  <si>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</si>
  <si>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</si>
  <si>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</si>
  <si>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</si>
  <si>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</si>
  <si>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</si>
  <si>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</si>
  <si>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</si>
  <si>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</si>
  <si>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</si>
  <si>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</si>
  <si>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</si>
  <si>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四川太极邛崃市临邛街道涌泉街药店</t>
  </si>
  <si>
    <t>四川太极邛崃市临邛镇长安大道药店</t>
  </si>
  <si>
    <t>驷马桥</t>
  </si>
  <si>
    <t>彭州店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</si>
</sst>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Arial"/>
      <family val="2"/>
      <charset val="0"/>
    </font>
    <font>
      <b/>
      <sz val="12"/>
      <color indexed="20"/>
      <name val="Arial"/>
      <family val="2"/>
      <charset val="0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宋体"/>
      <charset val="134"/>
    </font>
    <font>
      <b/>
      <sz val="10"/>
      <color rgb="FF7030A0"/>
      <name val="宋体"/>
      <charset val="134"/>
      <scheme val="minor"/>
    </font>
    <font>
      <sz val="10"/>
      <color rgb="FF7030A0"/>
      <name val="Arial"/>
      <family val="2"/>
      <charset val="0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0"/>
      <name val="Segoe UI"/>
      <family val="2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6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/>
    <xf numFmtId="0" fontId="2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/>
    <xf numFmtId="0" fontId="0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/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5" fillId="0" borderId="0" xfId="0" applyFont="1" applyFill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Fill="1" applyAlignment="1"/>
    <xf numFmtId="0" fontId="13" fillId="0" borderId="0" xfId="0" applyFont="1" applyFill="1" applyAlignment="1"/>
    <xf numFmtId="0" fontId="14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20" fillId="0" borderId="0" xfId="0" applyNumberFormat="1" applyFont="1" applyFill="1" applyAlignment="1">
      <alignment horizontal="center" vertical="center"/>
    </xf>
    <xf numFmtId="176" fontId="20" fillId="0" borderId="0" xfId="0" applyNumberFormat="1" applyFont="1" applyFill="1" applyAlignment="1">
      <alignment horizontal="center" vertical="center"/>
    </xf>
    <xf numFmtId="9" fontId="20" fillId="0" borderId="0" xfId="0" applyNumberFormat="1" applyFont="1" applyFill="1" applyAlignment="1">
      <alignment horizontal="left" vertical="center" wrapText="1"/>
    </xf>
    <xf numFmtId="9" fontId="20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/>
    </xf>
    <xf numFmtId="9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22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 wrapText="1"/>
    </xf>
    <xf numFmtId="176" fontId="19" fillId="0" borderId="14" xfId="0" applyNumberFormat="1" applyFont="1" applyFill="1" applyBorder="1" applyAlignment="1">
      <alignment horizontal="center" vertical="center"/>
    </xf>
    <xf numFmtId="176" fontId="19" fillId="0" borderId="15" xfId="0" applyNumberFormat="1" applyFont="1" applyFill="1" applyBorder="1" applyAlignment="1">
      <alignment horizontal="center" vertical="center"/>
    </xf>
    <xf numFmtId="176" fontId="19" fillId="0" borderId="16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23" fillId="0" borderId="1" xfId="58" applyNumberFormat="1" applyFont="1" applyFill="1" applyBorder="1" applyAlignment="1">
      <alignment horizontal="center" vertical="center" wrapText="1"/>
    </xf>
    <xf numFmtId="9" fontId="23" fillId="0" borderId="1" xfId="58" applyNumberFormat="1" applyFont="1" applyFill="1" applyBorder="1" applyAlignment="1">
      <alignment horizontal="left" vertical="center" wrapText="1"/>
    </xf>
    <xf numFmtId="9" fontId="23" fillId="0" borderId="1" xfId="58" applyNumberFormat="1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6" fillId="0" borderId="1" xfId="58" applyNumberFormat="1" applyFont="1" applyFill="1" applyBorder="1" applyAlignment="1">
      <alignment horizontal="center" vertical="center"/>
    </xf>
    <xf numFmtId="9" fontId="16" fillId="0" borderId="1" xfId="58" applyNumberFormat="1" applyFont="1" applyFill="1" applyBorder="1" applyAlignment="1">
      <alignment horizontal="left" vertical="center" wrapText="1"/>
    </xf>
    <xf numFmtId="9" fontId="5" fillId="0" borderId="1" xfId="58" applyNumberFormat="1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3" fillId="4" borderId="1" xfId="58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left" vertical="center" wrapText="1"/>
    </xf>
    <xf numFmtId="176" fontId="5" fillId="0" borderId="1" xfId="58" applyNumberFormat="1" applyFont="1" applyFill="1" applyBorder="1" applyAlignment="1">
      <alignment horizontal="center" vertical="center"/>
    </xf>
    <xf numFmtId="9" fontId="5" fillId="0" borderId="1" xfId="58" applyNumberFormat="1" applyFont="1" applyFill="1" applyBorder="1" applyAlignment="1">
      <alignment horizontal="left" vertical="center" wrapText="1"/>
    </xf>
    <xf numFmtId="176" fontId="5" fillId="0" borderId="1" xfId="58" applyNumberFormat="1" applyFont="1" applyFill="1" applyBorder="1" applyAlignment="1">
      <alignment horizontal="center" vertical="center"/>
    </xf>
    <xf numFmtId="9" fontId="5" fillId="0" borderId="1" xfId="58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left" vertical="center" wrapText="1"/>
    </xf>
    <xf numFmtId="176" fontId="16" fillId="0" borderId="1" xfId="58" applyNumberFormat="1" applyFont="1" applyFill="1" applyBorder="1" applyAlignment="1">
      <alignment horizontal="center" vertical="center"/>
    </xf>
    <xf numFmtId="9" fontId="16" fillId="0" borderId="1" xfId="58" applyNumberFormat="1" applyFont="1" applyFill="1" applyBorder="1" applyAlignment="1">
      <alignment horizontal="left" vertical="center" wrapText="1"/>
    </xf>
    <xf numFmtId="176" fontId="16" fillId="0" borderId="1" xfId="58" applyNumberFormat="1" applyFont="1" applyFill="1" applyBorder="1" applyAlignment="1">
      <alignment horizontal="center" vertical="center"/>
    </xf>
    <xf numFmtId="9" fontId="16" fillId="0" borderId="1" xfId="58" applyNumberFormat="1" applyFont="1" applyFill="1" applyBorder="1" applyAlignment="1">
      <alignment horizontal="left" vertical="center" wrapText="1"/>
    </xf>
    <xf numFmtId="176" fontId="5" fillId="0" borderId="1" xfId="57" applyNumberFormat="1" applyFont="1" applyFill="1" applyBorder="1" applyAlignment="1">
      <alignment horizontal="center" vertical="center"/>
    </xf>
    <xf numFmtId="9" fontId="5" fillId="0" borderId="1" xfId="57" applyNumberFormat="1" applyFont="1" applyFill="1" applyBorder="1" applyAlignment="1">
      <alignment horizontal="left" vertical="center" wrapText="1"/>
    </xf>
    <xf numFmtId="176" fontId="9" fillId="0" borderId="1" xfId="58" applyNumberFormat="1" applyFont="1" applyFill="1" applyBorder="1" applyAlignment="1">
      <alignment horizontal="center" vertical="center" wrapText="1"/>
    </xf>
    <xf numFmtId="9" fontId="9" fillId="0" borderId="1" xfId="58" applyNumberFormat="1" applyFont="1" applyFill="1" applyBorder="1" applyAlignment="1">
      <alignment horizontal="left" vertical="center" wrapText="1"/>
    </xf>
    <xf numFmtId="0" fontId="6" fillId="4" borderId="14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3" fillId="4" borderId="1" xfId="58" applyNumberFormat="1" applyFont="1" applyFill="1" applyBorder="1" applyAlignment="1">
      <alignment horizontal="center" vertical="center" wrapText="1"/>
    </xf>
    <xf numFmtId="177" fontId="3" fillId="4" borderId="1" xfId="58" applyNumberFormat="1" applyFont="1" applyFill="1" applyBorder="1" applyAlignment="1">
      <alignment horizontal="center" vertical="center" wrapText="1"/>
    </xf>
    <xf numFmtId="10" fontId="3" fillId="4" borderId="1" xfId="58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9" fontId="19" fillId="5" borderId="1" xfId="0" applyNumberFormat="1" applyFont="1" applyFill="1" applyBorder="1" applyAlignment="1">
      <alignment horizontal="center" vertical="center"/>
    </xf>
    <xf numFmtId="10" fontId="3" fillId="4" borderId="1" xfId="58" applyNumberFormat="1" applyFont="1" applyFill="1" applyBorder="1" applyAlignment="1">
      <alignment horizontal="center" vertical="center"/>
    </xf>
    <xf numFmtId="176" fontId="13" fillId="0" borderId="1" xfId="58" applyNumberFormat="1" applyFont="1" applyFill="1" applyBorder="1" applyAlignment="1">
      <alignment horizontal="center" vertical="center"/>
    </xf>
    <xf numFmtId="9" fontId="13" fillId="5" borderId="1" xfId="58" applyNumberFormat="1" applyFont="1" applyFill="1" applyBorder="1" applyAlignment="1">
      <alignment horizontal="center" vertical="center"/>
    </xf>
    <xf numFmtId="10" fontId="3" fillId="5" borderId="1" xfId="58" applyNumberFormat="1" applyFont="1" applyFill="1" applyBorder="1" applyAlignment="1">
      <alignment horizontal="center" vertical="center"/>
    </xf>
    <xf numFmtId="176" fontId="13" fillId="0" borderId="1" xfId="58" applyNumberFormat="1" applyFont="1" applyFill="1" applyBorder="1" applyAlignment="1">
      <alignment horizontal="center" vertical="center"/>
    </xf>
    <xf numFmtId="176" fontId="3" fillId="0" borderId="1" xfId="58" applyNumberFormat="1" applyFont="1" applyFill="1" applyBorder="1" applyAlignment="1">
      <alignment horizontal="center" vertical="center"/>
    </xf>
    <xf numFmtId="10" fontId="13" fillId="5" borderId="1" xfId="58" applyNumberFormat="1" applyFont="1" applyFill="1" applyBorder="1" applyAlignment="1">
      <alignment horizontal="center" vertical="center"/>
    </xf>
    <xf numFmtId="9" fontId="3" fillId="5" borderId="1" xfId="58" applyNumberFormat="1" applyFont="1" applyFill="1" applyBorder="1" applyAlignment="1">
      <alignment horizontal="center" vertical="center"/>
    </xf>
    <xf numFmtId="10" fontId="3" fillId="5" borderId="1" xfId="58" applyNumberFormat="1" applyFont="1" applyFill="1" applyBorder="1" applyAlignment="1">
      <alignment horizontal="center" vertical="center"/>
    </xf>
    <xf numFmtId="9" fontId="3" fillId="5" borderId="1" xfId="58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176" fontId="6" fillId="6" borderId="14" xfId="0" applyNumberFormat="1" applyFont="1" applyFill="1" applyBorder="1" applyAlignment="1">
      <alignment horizontal="center" vertical="center"/>
    </xf>
    <xf numFmtId="176" fontId="6" fillId="6" borderId="15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176" fontId="19" fillId="6" borderId="16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 wrapText="1"/>
    </xf>
    <xf numFmtId="176" fontId="19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76" fontId="25" fillId="0" borderId="16" xfId="58" applyNumberFormat="1" applyFont="1" applyFill="1" applyBorder="1" applyAlignment="1">
      <alignment horizontal="center" vertical="center"/>
    </xf>
    <xf numFmtId="176" fontId="3" fillId="6" borderId="16" xfId="58" applyNumberFormat="1" applyFont="1" applyFill="1" applyBorder="1" applyAlignment="1">
      <alignment horizontal="center" vertical="center"/>
    </xf>
    <xf numFmtId="176" fontId="3" fillId="6" borderId="1" xfId="58" applyNumberFormat="1" applyFont="1" applyFill="1" applyBorder="1" applyAlignment="1">
      <alignment horizontal="center" vertical="center" wrapText="1"/>
    </xf>
    <xf numFmtId="176" fontId="3" fillId="6" borderId="1" xfId="58" applyNumberFormat="1" applyFont="1" applyFill="1" applyBorder="1" applyAlignment="1">
      <alignment horizontal="center" vertical="center"/>
    </xf>
    <xf numFmtId="10" fontId="3" fillId="6" borderId="1" xfId="58" applyNumberFormat="1" applyFont="1" applyFill="1" applyBorder="1" applyAlignment="1">
      <alignment horizontal="center" vertical="center"/>
    </xf>
    <xf numFmtId="176" fontId="6" fillId="6" borderId="16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176" fontId="3" fillId="0" borderId="0" xfId="58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0" xfId="58" applyNumberFormat="1" applyFont="1" applyFill="1" applyBorder="1" applyAlignment="1">
      <alignment horizontal="center" vertical="center"/>
    </xf>
    <xf numFmtId="176" fontId="13" fillId="0" borderId="1" xfId="58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3" fillId="0" borderId="0" xfId="58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0" xfId="58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6" fillId="0" borderId="0" xfId="58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3" fillId="0" borderId="0" xfId="58" applyNumberFormat="1" applyFont="1" applyFill="1" applyAlignment="1">
      <alignment horizontal="center" vertical="center"/>
    </xf>
    <xf numFmtId="176" fontId="16" fillId="0" borderId="0" xfId="58" applyNumberFormat="1" applyFont="1" applyFill="1" applyBorder="1" applyAlignment="1">
      <alignment horizontal="center" vertical="center"/>
    </xf>
    <xf numFmtId="176" fontId="13" fillId="0" borderId="0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58" applyNumberFormat="1" applyFont="1" applyFill="1" applyBorder="1" applyAlignment="1">
      <alignment horizontal="center" vertical="center"/>
    </xf>
    <xf numFmtId="176" fontId="26" fillId="0" borderId="0" xfId="58" applyNumberFormat="1" applyFont="1" applyFill="1" applyBorder="1" applyAlignment="1">
      <alignment horizontal="center" vertical="center"/>
    </xf>
    <xf numFmtId="176" fontId="27" fillId="0" borderId="0" xfId="58" applyNumberFormat="1" applyFont="1" applyFill="1" applyBorder="1" applyAlignment="1">
      <alignment horizontal="center" vertical="center"/>
    </xf>
    <xf numFmtId="176" fontId="13" fillId="0" borderId="0" xfId="58" applyNumberFormat="1" applyFont="1" applyFill="1" applyBorder="1" applyAlignment="1">
      <alignment horizontal="center" vertical="center"/>
    </xf>
    <xf numFmtId="176" fontId="20" fillId="0" borderId="1" xfId="58" applyNumberFormat="1" applyFont="1" applyFill="1" applyBorder="1" applyAlignment="1">
      <alignment horizontal="center" vertical="center" wrapText="1"/>
    </xf>
    <xf numFmtId="9" fontId="20" fillId="0" borderId="1" xfId="58" applyNumberFormat="1" applyFont="1" applyFill="1" applyBorder="1" applyAlignment="1">
      <alignment horizontal="left" vertical="center" wrapText="1"/>
    </xf>
    <xf numFmtId="176" fontId="16" fillId="0" borderId="1" xfId="57" applyNumberFormat="1" applyFont="1" applyFill="1" applyBorder="1" applyAlignment="1">
      <alignment horizontal="center" vertical="center"/>
    </xf>
    <xf numFmtId="9" fontId="16" fillId="0" borderId="1" xfId="57" applyNumberFormat="1" applyFont="1" applyFill="1" applyBorder="1" applyAlignment="1">
      <alignment horizontal="left" vertical="center" wrapText="1"/>
    </xf>
    <xf numFmtId="176" fontId="13" fillId="0" borderId="1" xfId="58" applyNumberFormat="1" applyFont="1" applyFill="1" applyBorder="1" applyAlignment="1">
      <alignment horizontal="center" vertical="center"/>
    </xf>
    <xf numFmtId="176" fontId="3" fillId="6" borderId="16" xfId="58" applyNumberFormat="1" applyFont="1" applyFill="1" applyBorder="1" applyAlignment="1">
      <alignment horizontal="center" vertical="center"/>
    </xf>
    <xf numFmtId="176" fontId="13" fillId="0" borderId="1" xfId="58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58" applyNumberFormat="1" applyFont="1" applyFill="1" applyBorder="1" applyAlignment="1">
      <alignment horizontal="center" vertical="center"/>
    </xf>
    <xf numFmtId="176" fontId="26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4" xfId="60"/>
    <cellStyle name="常规 4 2" xfId="61"/>
    <cellStyle name="常规 4 3" xfId="62"/>
    <cellStyle name="常规 5" xfId="63"/>
    <cellStyle name="常规 7" xfId="64"/>
  </cellStyles>
  <tableStyles count="0" defaultTableStyle="TableStyleMedium9" defaultPivotStyle="PivotStyleLight16"/>
  <colors>
    <mruColors>
      <color rgb="00800080"/>
      <color rgb="0000CCFF"/>
      <color rgb="007030A0"/>
      <color rgb="00FFFF99"/>
      <color rgb="00DAEEF3"/>
      <color rgb="00FF0000"/>
      <color rgb="00FDE9D9"/>
      <color rgb="00EBF1D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49"/>
  <sheetViews>
    <sheetView workbookViewId="0">
      <pane xSplit="7" topLeftCell="H1" activePane="topRight" state="frozen"/>
      <selection/>
      <selection pane="topRight" activeCell="X147" sqref="X147"/>
    </sheetView>
  </sheetViews>
  <sheetFormatPr defaultColWidth="9" defaultRowHeight="22" customHeight="1"/>
  <cols>
    <col min="1" max="1" width="4.125" style="75" customWidth="1"/>
    <col min="2" max="2" width="7.375" style="75" customWidth="1"/>
    <col min="3" max="3" width="22" style="76" customWidth="1"/>
    <col min="4" max="4" width="5.75" style="77" customWidth="1"/>
    <col min="5" max="6" width="5.25" style="78" customWidth="1"/>
    <col min="7" max="7" width="7.75" style="74" customWidth="1"/>
    <col min="8" max="8" width="8.25" style="79" hidden="1" customWidth="1"/>
    <col min="9" max="9" width="7.75" style="80" customWidth="1"/>
    <col min="10" max="10" width="9.75" style="81" hidden="1" customWidth="1"/>
    <col min="11" max="11" width="9.75" style="81" customWidth="1"/>
    <col min="12" max="12" width="9.75" style="82" hidden="1" customWidth="1"/>
    <col min="13" max="13" width="8.625" style="80" hidden="1" customWidth="1"/>
    <col min="14" max="14" width="8.625" style="80" customWidth="1"/>
    <col min="15" max="15" width="8.875" style="81" hidden="1" customWidth="1"/>
    <col min="16" max="16" width="9.125" style="81" customWidth="1"/>
    <col min="17" max="17" width="9.375" style="83" hidden="1" customWidth="1"/>
    <col min="18" max="18" width="8.125" style="72" customWidth="1"/>
    <col min="19" max="19" width="7.375" style="72" customWidth="1"/>
    <col min="20" max="20" width="7.375" style="84" customWidth="1"/>
    <col min="21" max="21" width="7" style="83" customWidth="1"/>
    <col min="22" max="22" width="6.625" style="84" customWidth="1"/>
    <col min="23" max="23" width="7.875" style="83" customWidth="1"/>
    <col min="24" max="24" width="7.75" style="85" customWidth="1"/>
    <col min="25" max="25" width="8" style="85" customWidth="1"/>
    <col min="26" max="26" width="8" style="86" customWidth="1"/>
    <col min="27" max="27" width="7.75" style="72" hidden="1" customWidth="1"/>
    <col min="28" max="28" width="7.75" style="87" customWidth="1"/>
    <col min="29" max="29" width="7.5" style="72" hidden="1" customWidth="1"/>
    <col min="30" max="30" width="7.5" style="72" customWidth="1"/>
    <col min="31" max="31" width="9.5" style="83" hidden="1" customWidth="1"/>
    <col min="32" max="32" width="7.875" style="72" hidden="1" customWidth="1"/>
    <col min="33" max="33" width="7.875" style="72" customWidth="1"/>
    <col min="34" max="34" width="8.125" style="72" hidden="1" customWidth="1"/>
    <col min="35" max="35" width="8.125" style="87" customWidth="1"/>
    <col min="36" max="36" width="9.75" style="83" hidden="1" customWidth="1"/>
    <col min="37" max="37" width="8.25" style="72" customWidth="1"/>
    <col min="38" max="38" width="7.5" style="72" customWidth="1"/>
    <col min="39" max="42" width="8.125" style="83" customWidth="1"/>
    <col min="43" max="43" width="7.75" style="85" customWidth="1"/>
    <col min="44" max="44" width="12.75" style="72" customWidth="1"/>
    <col min="45" max="16384" width="9" style="72"/>
  </cols>
  <sheetData>
    <row r="1" customHeight="1" spans="1:43">
      <c r="A1" s="88" t="s">
        <v>0</v>
      </c>
      <c r="B1" s="89"/>
      <c r="C1" s="89"/>
      <c r="D1" s="89"/>
      <c r="E1" s="89"/>
      <c r="F1" s="89"/>
      <c r="G1" s="90"/>
      <c r="I1" s="121" t="s">
        <v>1</v>
      </c>
      <c r="J1" s="122"/>
      <c r="K1" s="122"/>
      <c r="L1" s="122"/>
      <c r="M1" s="122"/>
      <c r="N1" s="122"/>
      <c r="O1" s="122"/>
      <c r="P1" s="123"/>
      <c r="Q1" s="130"/>
      <c r="R1" s="131" t="s">
        <v>2</v>
      </c>
      <c r="S1" s="131"/>
      <c r="T1" s="132" t="s">
        <v>3</v>
      </c>
      <c r="U1" s="132"/>
      <c r="V1" s="132" t="s">
        <v>4</v>
      </c>
      <c r="W1" s="132"/>
      <c r="X1" s="133" t="s">
        <v>5</v>
      </c>
      <c r="Y1" s="148"/>
      <c r="Z1" s="149" t="s">
        <v>6</v>
      </c>
      <c r="AB1" s="150" t="s">
        <v>7</v>
      </c>
      <c r="AC1" s="151"/>
      <c r="AD1" s="151"/>
      <c r="AE1" s="151"/>
      <c r="AF1" s="151"/>
      <c r="AG1" s="151"/>
      <c r="AH1" s="151"/>
      <c r="AI1" s="162"/>
      <c r="AJ1" s="163"/>
      <c r="AK1" s="131" t="s">
        <v>8</v>
      </c>
      <c r="AL1" s="131"/>
      <c r="AM1" s="164" t="s">
        <v>3</v>
      </c>
      <c r="AN1" s="164"/>
      <c r="AO1" s="164" t="s">
        <v>4</v>
      </c>
      <c r="AP1" s="164"/>
      <c r="AQ1" s="97"/>
    </row>
    <row r="2" s="71" customFormat="1" ht="33" customHeight="1" spans="1:43">
      <c r="A2" s="91" t="s">
        <v>9</v>
      </c>
      <c r="B2" s="92" t="s">
        <v>10</v>
      </c>
      <c r="C2" s="93" t="s">
        <v>11</v>
      </c>
      <c r="D2" s="94" t="s">
        <v>12</v>
      </c>
      <c r="E2" s="95" t="s">
        <v>13</v>
      </c>
      <c r="F2" s="95" t="s">
        <v>14</v>
      </c>
      <c r="G2" s="92" t="s">
        <v>15</v>
      </c>
      <c r="H2" s="96" t="s">
        <v>16</v>
      </c>
      <c r="I2" s="124" t="s">
        <v>17</v>
      </c>
      <c r="J2" s="125" t="s">
        <v>18</v>
      </c>
      <c r="K2" s="125" t="s">
        <v>19</v>
      </c>
      <c r="L2" s="126" t="s">
        <v>20</v>
      </c>
      <c r="M2" s="124" t="s">
        <v>21</v>
      </c>
      <c r="N2" s="124" t="s">
        <v>22</v>
      </c>
      <c r="O2" s="125" t="s">
        <v>23</v>
      </c>
      <c r="P2" s="125" t="s">
        <v>24</v>
      </c>
      <c r="Q2" s="134" t="s">
        <v>25</v>
      </c>
      <c r="R2" s="91" t="s">
        <v>26</v>
      </c>
      <c r="S2" s="91" t="s">
        <v>27</v>
      </c>
      <c r="T2" s="135" t="s">
        <v>26</v>
      </c>
      <c r="U2" s="136" t="s">
        <v>27</v>
      </c>
      <c r="V2" s="137" t="s">
        <v>26</v>
      </c>
      <c r="W2" s="136" t="s">
        <v>27</v>
      </c>
      <c r="X2" s="133" t="s">
        <v>28</v>
      </c>
      <c r="Y2" s="133" t="s">
        <v>29</v>
      </c>
      <c r="Z2" s="152"/>
      <c r="AA2" s="153" t="s">
        <v>30</v>
      </c>
      <c r="AB2" s="154" t="s">
        <v>31</v>
      </c>
      <c r="AC2" s="155" t="s">
        <v>18</v>
      </c>
      <c r="AD2" s="154" t="s">
        <v>32</v>
      </c>
      <c r="AE2" s="156" t="s">
        <v>20</v>
      </c>
      <c r="AF2" s="155" t="s">
        <v>21</v>
      </c>
      <c r="AG2" s="154" t="s">
        <v>33</v>
      </c>
      <c r="AH2" s="155" t="s">
        <v>23</v>
      </c>
      <c r="AI2" s="154" t="s">
        <v>34</v>
      </c>
      <c r="AJ2" s="156" t="s">
        <v>25</v>
      </c>
      <c r="AK2" s="91" t="s">
        <v>26</v>
      </c>
      <c r="AL2" s="91" t="s">
        <v>27</v>
      </c>
      <c r="AM2" s="136" t="s">
        <v>26</v>
      </c>
      <c r="AN2" s="136" t="s">
        <v>27</v>
      </c>
      <c r="AO2" s="136" t="s">
        <v>26</v>
      </c>
      <c r="AP2" s="136" t="s">
        <v>27</v>
      </c>
      <c r="AQ2" s="133" t="s">
        <v>35</v>
      </c>
    </row>
    <row r="3" s="72" customFormat="1" ht="16" customHeight="1" spans="1:238">
      <c r="A3" s="97">
        <v>1</v>
      </c>
      <c r="B3" s="98">
        <v>114685</v>
      </c>
      <c r="C3" s="99" t="s">
        <v>36</v>
      </c>
      <c r="D3" s="100" t="s">
        <v>37</v>
      </c>
      <c r="E3" s="67">
        <v>4</v>
      </c>
      <c r="F3" s="101">
        <v>4</v>
      </c>
      <c r="G3" s="102" t="s">
        <v>38</v>
      </c>
      <c r="H3" s="103">
        <v>28080</v>
      </c>
      <c r="I3" s="127">
        <f t="shared" ref="I3:I66" si="0">H3*3</f>
        <v>84240</v>
      </c>
      <c r="J3" s="128">
        <v>4212</v>
      </c>
      <c r="K3" s="128">
        <f t="shared" ref="K3:K66" si="1">J3*3</f>
        <v>12636</v>
      </c>
      <c r="L3" s="129">
        <v>0.15</v>
      </c>
      <c r="M3" s="127">
        <v>30888</v>
      </c>
      <c r="N3" s="127">
        <f t="shared" ref="N3:N66" si="2">M3*3</f>
        <v>92664</v>
      </c>
      <c r="O3" s="128">
        <v>4401.54</v>
      </c>
      <c r="P3" s="128">
        <f t="shared" ref="P3:P66" si="3">O3*3</f>
        <v>13204.62</v>
      </c>
      <c r="Q3" s="138">
        <v>0.1425</v>
      </c>
      <c r="R3" s="139">
        <v>138589.12</v>
      </c>
      <c r="S3" s="139">
        <v>10898.44</v>
      </c>
      <c r="T3" s="140">
        <f t="shared" ref="T3:T66" si="4">R3/I3</f>
        <v>1.64516999050332</v>
      </c>
      <c r="U3" s="141">
        <f t="shared" ref="U3:U66" si="5">S3/K3</f>
        <v>0.862491294713517</v>
      </c>
      <c r="V3" s="140">
        <f t="shared" ref="V3:V66" si="6">R3/N3</f>
        <v>1.49560908227575</v>
      </c>
      <c r="W3" s="141">
        <f t="shared" ref="W3:W66" si="7">S3/P3</f>
        <v>0.825350521256954</v>
      </c>
      <c r="X3" s="142">
        <f>(E3*200)+(F3*50)</f>
        <v>1000</v>
      </c>
      <c r="Y3" s="142"/>
      <c r="Z3" s="157"/>
      <c r="AA3" s="158">
        <v>26000</v>
      </c>
      <c r="AB3" s="159">
        <f t="shared" ref="AB3:AB66" si="8">AA3*2</f>
        <v>52000</v>
      </c>
      <c r="AC3" s="160">
        <v>3916.666</v>
      </c>
      <c r="AD3" s="160">
        <f t="shared" ref="AD3:AD66" si="9">AC3*2</f>
        <v>7833.332</v>
      </c>
      <c r="AE3" s="161">
        <v>0.150641</v>
      </c>
      <c r="AF3" s="160">
        <v>30160</v>
      </c>
      <c r="AG3" s="160">
        <f t="shared" ref="AG3:AG66" si="10">AF3*2</f>
        <v>60320</v>
      </c>
      <c r="AH3" s="160">
        <v>4316.165932</v>
      </c>
      <c r="AI3" s="159">
        <f t="shared" ref="AI3:AI66" si="11">AH3*2</f>
        <v>8632.331864</v>
      </c>
      <c r="AJ3" s="161">
        <v>0.14310895</v>
      </c>
      <c r="AK3" s="139">
        <v>39497.07</v>
      </c>
      <c r="AL3" s="139">
        <v>4141.46</v>
      </c>
      <c r="AM3" s="141">
        <f t="shared" ref="AM3:AM66" si="12">AK3/AB3</f>
        <v>0.759559038461538</v>
      </c>
      <c r="AN3" s="141">
        <f t="shared" ref="AN3:AN66" si="13">AL3/AD3</f>
        <v>0.528697111267593</v>
      </c>
      <c r="AO3" s="141">
        <f t="shared" ref="AO3:AO66" si="14">AK3/AG3</f>
        <v>0.654792274535809</v>
      </c>
      <c r="AP3" s="141">
        <f t="shared" ref="AP3:AP66" si="15">AL3/AI3</f>
        <v>0.479761443981482</v>
      </c>
      <c r="AQ3" s="143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</row>
    <row r="4" s="72" customFormat="1" ht="16" customHeight="1" spans="1:238">
      <c r="A4" s="104">
        <v>2</v>
      </c>
      <c r="B4" s="105">
        <v>117637</v>
      </c>
      <c r="C4" s="106" t="s">
        <v>39</v>
      </c>
      <c r="D4" s="100" t="s">
        <v>40</v>
      </c>
      <c r="E4" s="69">
        <v>2</v>
      </c>
      <c r="F4" s="101"/>
      <c r="G4" s="102" t="s">
        <v>41</v>
      </c>
      <c r="H4" s="103">
        <v>3300</v>
      </c>
      <c r="I4" s="127">
        <f t="shared" si="0"/>
        <v>9900</v>
      </c>
      <c r="J4" s="128">
        <v>931.923135</v>
      </c>
      <c r="K4" s="128">
        <f t="shared" si="1"/>
        <v>2795.769405</v>
      </c>
      <c r="L4" s="129">
        <v>0.28240095</v>
      </c>
      <c r="M4" s="127">
        <v>3630</v>
      </c>
      <c r="N4" s="127">
        <f t="shared" si="2"/>
        <v>10890</v>
      </c>
      <c r="O4" s="128">
        <v>973.859676075</v>
      </c>
      <c r="P4" s="128">
        <f t="shared" si="3"/>
        <v>2921.579028225</v>
      </c>
      <c r="Q4" s="138">
        <v>0.2682809025</v>
      </c>
      <c r="R4" s="143">
        <v>13764</v>
      </c>
      <c r="S4" s="143">
        <v>3193.05</v>
      </c>
      <c r="T4" s="140">
        <f t="shared" si="4"/>
        <v>1.39030303030303</v>
      </c>
      <c r="U4" s="144">
        <f t="shared" si="5"/>
        <v>1.1421006304345</v>
      </c>
      <c r="V4" s="140">
        <f t="shared" si="6"/>
        <v>1.26391184573003</v>
      </c>
      <c r="W4" s="144">
        <f t="shared" si="7"/>
        <v>1.09291926357369</v>
      </c>
      <c r="X4" s="142">
        <f>(E4*200)+(F4*50)</f>
        <v>400</v>
      </c>
      <c r="Y4" s="142">
        <f>(S4-K4)*0.3</f>
        <v>119.1841785</v>
      </c>
      <c r="Z4" s="157"/>
      <c r="AA4" s="158">
        <v>3000</v>
      </c>
      <c r="AB4" s="159">
        <f t="shared" si="8"/>
        <v>6000</v>
      </c>
      <c r="AC4" s="160">
        <v>868.926</v>
      </c>
      <c r="AD4" s="160">
        <f t="shared" si="9"/>
        <v>1737.852</v>
      </c>
      <c r="AE4" s="161">
        <v>0.289642</v>
      </c>
      <c r="AF4" s="160">
        <v>3480</v>
      </c>
      <c r="AG4" s="160">
        <f t="shared" si="10"/>
        <v>6960</v>
      </c>
      <c r="AH4" s="160">
        <v>957.556452</v>
      </c>
      <c r="AI4" s="159">
        <f t="shared" si="11"/>
        <v>1915.112904</v>
      </c>
      <c r="AJ4" s="161">
        <v>0.2751599</v>
      </c>
      <c r="AK4" s="143">
        <v>4261.32</v>
      </c>
      <c r="AL4" s="143">
        <v>846.32</v>
      </c>
      <c r="AM4" s="141">
        <f t="shared" si="12"/>
        <v>0.71022</v>
      </c>
      <c r="AN4" s="141">
        <f t="shared" si="13"/>
        <v>0.486991987810239</v>
      </c>
      <c r="AO4" s="141">
        <f t="shared" si="14"/>
        <v>0.612258620689655</v>
      </c>
      <c r="AP4" s="141">
        <f t="shared" si="15"/>
        <v>0.441916504365009</v>
      </c>
      <c r="AQ4" s="143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</row>
    <row r="5" s="72" customFormat="1" ht="16" customHeight="1" spans="1:238">
      <c r="A5" s="104">
        <v>3</v>
      </c>
      <c r="B5" s="107">
        <v>101453</v>
      </c>
      <c r="C5" s="108" t="s">
        <v>42</v>
      </c>
      <c r="D5" s="100" t="s">
        <v>43</v>
      </c>
      <c r="E5" s="69">
        <v>3</v>
      </c>
      <c r="F5" s="101"/>
      <c r="G5" s="102" t="s">
        <v>44</v>
      </c>
      <c r="H5" s="103">
        <v>9350</v>
      </c>
      <c r="I5" s="127">
        <f t="shared" si="0"/>
        <v>28050</v>
      </c>
      <c r="J5" s="128">
        <v>2968.51537125</v>
      </c>
      <c r="K5" s="128">
        <f t="shared" si="1"/>
        <v>8905.54611375</v>
      </c>
      <c r="L5" s="129">
        <v>0.317488275</v>
      </c>
      <c r="M5" s="127">
        <v>10285</v>
      </c>
      <c r="N5" s="127">
        <f t="shared" si="2"/>
        <v>30855</v>
      </c>
      <c r="O5" s="128">
        <v>3102.09856295625</v>
      </c>
      <c r="P5" s="128">
        <f t="shared" si="3"/>
        <v>9306.29568886875</v>
      </c>
      <c r="Q5" s="138">
        <v>0.30161386125</v>
      </c>
      <c r="R5" s="143">
        <v>17841</v>
      </c>
      <c r="S5" s="143">
        <v>5126</v>
      </c>
      <c r="T5" s="145">
        <f t="shared" si="4"/>
        <v>0.636042780748663</v>
      </c>
      <c r="U5" s="146">
        <f t="shared" si="5"/>
        <v>0.575596368209868</v>
      </c>
      <c r="V5" s="145">
        <f t="shared" si="6"/>
        <v>0.578220709771512</v>
      </c>
      <c r="W5" s="146">
        <f t="shared" si="7"/>
        <v>0.550809921731931</v>
      </c>
      <c r="X5" s="142">
        <v>0</v>
      </c>
      <c r="Y5" s="142"/>
      <c r="Z5" s="157"/>
      <c r="AA5" s="158">
        <v>8500</v>
      </c>
      <c r="AB5" s="159">
        <f t="shared" si="8"/>
        <v>17000</v>
      </c>
      <c r="AC5" s="160">
        <v>2767.8465</v>
      </c>
      <c r="AD5" s="160">
        <f t="shared" si="9"/>
        <v>5535.693</v>
      </c>
      <c r="AE5" s="161">
        <v>0.325629</v>
      </c>
      <c r="AF5" s="160">
        <v>9860</v>
      </c>
      <c r="AG5" s="160">
        <f t="shared" si="10"/>
        <v>19720</v>
      </c>
      <c r="AH5" s="160">
        <v>3050.166843</v>
      </c>
      <c r="AI5" s="159">
        <f t="shared" si="11"/>
        <v>6100.333686</v>
      </c>
      <c r="AJ5" s="161">
        <v>0.30934755</v>
      </c>
      <c r="AK5" s="143">
        <v>31245.8</v>
      </c>
      <c r="AL5" s="143">
        <v>-7314.1</v>
      </c>
      <c r="AM5" s="144">
        <f t="shared" si="12"/>
        <v>1.83798823529412</v>
      </c>
      <c r="AN5" s="141">
        <f t="shared" si="13"/>
        <v>-1.32126185465849</v>
      </c>
      <c r="AO5" s="141">
        <f t="shared" si="14"/>
        <v>1.58447261663286</v>
      </c>
      <c r="AP5" s="141">
        <f t="shared" si="15"/>
        <v>-1.19896720023456</v>
      </c>
      <c r="AQ5" s="139"/>
      <c r="AR5" s="167" t="s">
        <v>45</v>
      </c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</row>
    <row r="6" s="72" customFormat="1" ht="16" customHeight="1" spans="1:238">
      <c r="A6" s="104">
        <v>4</v>
      </c>
      <c r="B6" s="105">
        <v>120844</v>
      </c>
      <c r="C6" s="106" t="s">
        <v>46</v>
      </c>
      <c r="D6" s="100" t="s">
        <v>40</v>
      </c>
      <c r="E6" s="69">
        <v>3</v>
      </c>
      <c r="F6" s="101"/>
      <c r="G6" s="102" t="s">
        <v>44</v>
      </c>
      <c r="H6" s="103">
        <v>4400</v>
      </c>
      <c r="I6" s="127">
        <f t="shared" si="0"/>
        <v>13200</v>
      </c>
      <c r="J6" s="128">
        <v>1188.46728</v>
      </c>
      <c r="K6" s="128">
        <f t="shared" si="1"/>
        <v>3565.40184</v>
      </c>
      <c r="L6" s="129">
        <v>0.2701062</v>
      </c>
      <c r="M6" s="127">
        <v>4840</v>
      </c>
      <c r="N6" s="127">
        <f t="shared" si="2"/>
        <v>14520</v>
      </c>
      <c r="O6" s="128">
        <v>1241.9483076</v>
      </c>
      <c r="P6" s="128">
        <f t="shared" si="3"/>
        <v>3725.8449228</v>
      </c>
      <c r="Q6" s="138">
        <v>0.25660089</v>
      </c>
      <c r="R6" s="143">
        <v>18157.28</v>
      </c>
      <c r="S6" s="143">
        <v>4000.87</v>
      </c>
      <c r="T6" s="140">
        <f t="shared" si="4"/>
        <v>1.37555151515151</v>
      </c>
      <c r="U6" s="144">
        <f t="shared" si="5"/>
        <v>1.12213718945071</v>
      </c>
      <c r="V6" s="140">
        <f t="shared" si="6"/>
        <v>1.25050137741047</v>
      </c>
      <c r="W6" s="144">
        <f t="shared" si="7"/>
        <v>1.07381549229733</v>
      </c>
      <c r="X6" s="142">
        <f t="shared" ref="X6:X19" si="16">(E6*200)+(F6*50)</f>
        <v>600</v>
      </c>
      <c r="Y6" s="142">
        <f>(S6-K6)*0.3</f>
        <v>130.640448</v>
      </c>
      <c r="Z6" s="157"/>
      <c r="AA6" s="158">
        <v>4000</v>
      </c>
      <c r="AB6" s="159">
        <f t="shared" si="8"/>
        <v>8000</v>
      </c>
      <c r="AC6" s="160">
        <v>1108.128</v>
      </c>
      <c r="AD6" s="160">
        <f t="shared" si="9"/>
        <v>2216.256</v>
      </c>
      <c r="AE6" s="161">
        <v>0.277032</v>
      </c>
      <c r="AF6" s="160">
        <v>4640</v>
      </c>
      <c r="AG6" s="160">
        <f t="shared" si="10"/>
        <v>9280</v>
      </c>
      <c r="AH6" s="160">
        <v>1221.157056</v>
      </c>
      <c r="AI6" s="159">
        <f t="shared" si="11"/>
        <v>2442.314112</v>
      </c>
      <c r="AJ6" s="161">
        <v>0.2631804</v>
      </c>
      <c r="AK6" s="143">
        <v>8598.83</v>
      </c>
      <c r="AL6" s="143">
        <v>1604.11</v>
      </c>
      <c r="AM6" s="144">
        <f t="shared" si="12"/>
        <v>1.07485375</v>
      </c>
      <c r="AN6" s="141">
        <f t="shared" si="13"/>
        <v>0.723792738744983</v>
      </c>
      <c r="AO6" s="141">
        <f t="shared" si="14"/>
        <v>0.926598060344828</v>
      </c>
      <c r="AP6" s="141">
        <f t="shared" si="15"/>
        <v>0.656799218461872</v>
      </c>
      <c r="AQ6" s="139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</row>
    <row r="7" s="72" customFormat="1" ht="16" customHeight="1" spans="1:238">
      <c r="A7" s="104">
        <v>5</v>
      </c>
      <c r="B7" s="109">
        <v>343</v>
      </c>
      <c r="C7" s="110" t="s">
        <v>47</v>
      </c>
      <c r="D7" s="100" t="s">
        <v>48</v>
      </c>
      <c r="E7" s="69">
        <v>4</v>
      </c>
      <c r="F7" s="101"/>
      <c r="G7" s="102" t="s">
        <v>49</v>
      </c>
      <c r="H7" s="103">
        <v>23760</v>
      </c>
      <c r="I7" s="127">
        <f t="shared" si="0"/>
        <v>71280</v>
      </c>
      <c r="J7" s="128">
        <v>6918.827058</v>
      </c>
      <c r="K7" s="128">
        <f t="shared" si="1"/>
        <v>20756.481174</v>
      </c>
      <c r="L7" s="129">
        <v>0.291196425</v>
      </c>
      <c r="M7" s="127">
        <v>26136</v>
      </c>
      <c r="N7" s="127">
        <f t="shared" si="2"/>
        <v>78408</v>
      </c>
      <c r="O7" s="128">
        <v>7230.17427561</v>
      </c>
      <c r="P7" s="128">
        <f t="shared" si="3"/>
        <v>21690.52282683</v>
      </c>
      <c r="Q7" s="138">
        <v>0.27663660375</v>
      </c>
      <c r="R7" s="143">
        <v>89927.21</v>
      </c>
      <c r="S7" s="143">
        <v>21581.4</v>
      </c>
      <c r="T7" s="140">
        <f t="shared" si="4"/>
        <v>1.26160507856341</v>
      </c>
      <c r="U7" s="144">
        <f t="shared" si="5"/>
        <v>1.0397427106784</v>
      </c>
      <c r="V7" s="140">
        <f t="shared" si="6"/>
        <v>1.14691370778492</v>
      </c>
      <c r="W7" s="141">
        <f t="shared" si="7"/>
        <v>0.994969101127658</v>
      </c>
      <c r="X7" s="142">
        <f t="shared" si="16"/>
        <v>800</v>
      </c>
      <c r="Y7" s="142"/>
      <c r="Z7" s="157"/>
      <c r="AA7" s="158">
        <v>22000</v>
      </c>
      <c r="AB7" s="159">
        <f t="shared" si="8"/>
        <v>44000</v>
      </c>
      <c r="AC7" s="160">
        <v>6570.586</v>
      </c>
      <c r="AD7" s="160">
        <f t="shared" si="9"/>
        <v>13141.172</v>
      </c>
      <c r="AE7" s="161">
        <v>0.298663</v>
      </c>
      <c r="AF7" s="160">
        <v>25520</v>
      </c>
      <c r="AG7" s="160">
        <f t="shared" si="10"/>
        <v>51040</v>
      </c>
      <c r="AH7" s="160">
        <v>7240.785772</v>
      </c>
      <c r="AI7" s="159">
        <f t="shared" si="11"/>
        <v>14481.571544</v>
      </c>
      <c r="AJ7" s="161">
        <v>0.28372985</v>
      </c>
      <c r="AK7" s="143">
        <v>23323.39</v>
      </c>
      <c r="AL7" s="143">
        <v>6395.81</v>
      </c>
      <c r="AM7" s="141">
        <f t="shared" si="12"/>
        <v>0.530077045454545</v>
      </c>
      <c r="AN7" s="141">
        <f t="shared" si="13"/>
        <v>0.486700120811142</v>
      </c>
      <c r="AO7" s="141">
        <f t="shared" si="14"/>
        <v>0.456962970219436</v>
      </c>
      <c r="AP7" s="141">
        <f t="shared" si="15"/>
        <v>0.441651652278714</v>
      </c>
      <c r="AQ7" s="143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</row>
    <row r="8" s="72" customFormat="1" ht="16" customHeight="1" spans="1:238">
      <c r="A8" s="97">
        <v>6</v>
      </c>
      <c r="B8" s="111">
        <v>118151</v>
      </c>
      <c r="C8" s="112" t="s">
        <v>50</v>
      </c>
      <c r="D8" s="100" t="s">
        <v>51</v>
      </c>
      <c r="E8" s="67">
        <v>2</v>
      </c>
      <c r="F8" s="101"/>
      <c r="G8" s="102" t="s">
        <v>49</v>
      </c>
      <c r="H8" s="103">
        <v>3800</v>
      </c>
      <c r="I8" s="127">
        <f t="shared" si="0"/>
        <v>11400</v>
      </c>
      <c r="J8" s="128">
        <v>826.5855</v>
      </c>
      <c r="K8" s="128">
        <f t="shared" si="1"/>
        <v>2479.7565</v>
      </c>
      <c r="L8" s="129">
        <v>0.2175225</v>
      </c>
      <c r="M8" s="127">
        <v>4180</v>
      </c>
      <c r="N8" s="127">
        <f t="shared" si="2"/>
        <v>12540</v>
      </c>
      <c r="O8" s="128">
        <v>863.7818475</v>
      </c>
      <c r="P8" s="128">
        <f t="shared" si="3"/>
        <v>2591.3455425</v>
      </c>
      <c r="Q8" s="138">
        <v>0.206646375</v>
      </c>
      <c r="R8" s="139">
        <v>14155.72</v>
      </c>
      <c r="S8" s="139">
        <v>2547.69</v>
      </c>
      <c r="T8" s="140">
        <f t="shared" si="4"/>
        <v>1.2417298245614</v>
      </c>
      <c r="U8" s="144">
        <f t="shared" si="5"/>
        <v>1.02739523013651</v>
      </c>
      <c r="V8" s="140">
        <f t="shared" si="6"/>
        <v>1.12884529505582</v>
      </c>
      <c r="W8" s="141">
        <f t="shared" si="7"/>
        <v>0.98315333027417</v>
      </c>
      <c r="X8" s="142">
        <f t="shared" si="16"/>
        <v>400</v>
      </c>
      <c r="Y8" s="142"/>
      <c r="Z8" s="157"/>
      <c r="AA8" s="158">
        <v>3450</v>
      </c>
      <c r="AB8" s="159">
        <f t="shared" si="8"/>
        <v>6900</v>
      </c>
      <c r="AC8" s="160">
        <v>769.695</v>
      </c>
      <c r="AD8" s="160">
        <f t="shared" si="9"/>
        <v>1539.39</v>
      </c>
      <c r="AE8" s="161">
        <v>0.2231</v>
      </c>
      <c r="AF8" s="160">
        <v>4002</v>
      </c>
      <c r="AG8" s="160">
        <f t="shared" si="10"/>
        <v>8004</v>
      </c>
      <c r="AH8" s="160">
        <v>848.20389</v>
      </c>
      <c r="AI8" s="159">
        <f t="shared" si="11"/>
        <v>1696.40778</v>
      </c>
      <c r="AJ8" s="161">
        <v>0.211945</v>
      </c>
      <c r="AK8" s="139">
        <v>3789.02</v>
      </c>
      <c r="AL8" s="139">
        <v>563.9</v>
      </c>
      <c r="AM8" s="141">
        <f t="shared" si="12"/>
        <v>0.549133333333333</v>
      </c>
      <c r="AN8" s="141">
        <f t="shared" si="13"/>
        <v>0.36631392954352</v>
      </c>
      <c r="AO8" s="141">
        <f t="shared" si="14"/>
        <v>0.473390804597701</v>
      </c>
      <c r="AP8" s="141">
        <f t="shared" si="15"/>
        <v>0.332408284522251</v>
      </c>
      <c r="AQ8" s="168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</row>
    <row r="9" s="72" customFormat="1" ht="16" customHeight="1" spans="1:43">
      <c r="A9" s="104">
        <v>7</v>
      </c>
      <c r="B9" s="107">
        <v>707</v>
      </c>
      <c r="C9" s="108" t="s">
        <v>52</v>
      </c>
      <c r="D9" s="100" t="s">
        <v>48</v>
      </c>
      <c r="E9" s="69">
        <v>6</v>
      </c>
      <c r="F9" s="101"/>
      <c r="G9" s="102" t="s">
        <v>53</v>
      </c>
      <c r="H9" s="103">
        <v>14850</v>
      </c>
      <c r="I9" s="127">
        <f t="shared" si="0"/>
        <v>44550</v>
      </c>
      <c r="J9" s="128">
        <v>4739.98078125</v>
      </c>
      <c r="K9" s="128">
        <f t="shared" si="1"/>
        <v>14219.94234375</v>
      </c>
      <c r="L9" s="129">
        <v>0.319190625</v>
      </c>
      <c r="M9" s="127">
        <v>16335</v>
      </c>
      <c r="N9" s="127">
        <f t="shared" si="2"/>
        <v>49005</v>
      </c>
      <c r="O9" s="128">
        <v>4953.27991640625</v>
      </c>
      <c r="P9" s="128">
        <f t="shared" si="3"/>
        <v>14859.8397492188</v>
      </c>
      <c r="Q9" s="138">
        <v>0.30323109375</v>
      </c>
      <c r="R9" s="143">
        <v>54468.05</v>
      </c>
      <c r="S9" s="143">
        <v>16347.99</v>
      </c>
      <c r="T9" s="140">
        <f t="shared" si="4"/>
        <v>1.22262738496072</v>
      </c>
      <c r="U9" s="144">
        <f t="shared" si="5"/>
        <v>1.14965234069218</v>
      </c>
      <c r="V9" s="140">
        <f t="shared" si="6"/>
        <v>1.11147944087338</v>
      </c>
      <c r="W9" s="144">
        <f t="shared" si="7"/>
        <v>1.10014578056668</v>
      </c>
      <c r="X9" s="142">
        <f t="shared" si="16"/>
        <v>1200</v>
      </c>
      <c r="Y9" s="142">
        <f>(S9-K9)*0.3</f>
        <v>638.414296875</v>
      </c>
      <c r="Z9" s="157"/>
      <c r="AA9" s="158">
        <v>13500</v>
      </c>
      <c r="AB9" s="159">
        <f t="shared" si="8"/>
        <v>27000</v>
      </c>
      <c r="AC9" s="160">
        <v>4419.5625</v>
      </c>
      <c r="AD9" s="160">
        <f t="shared" si="9"/>
        <v>8839.125</v>
      </c>
      <c r="AE9" s="161">
        <v>0.327375</v>
      </c>
      <c r="AF9" s="160">
        <v>15660</v>
      </c>
      <c r="AG9" s="160">
        <f t="shared" si="10"/>
        <v>31320</v>
      </c>
      <c r="AH9" s="160">
        <v>4870.357875</v>
      </c>
      <c r="AI9" s="159">
        <f t="shared" si="11"/>
        <v>9740.71575</v>
      </c>
      <c r="AJ9" s="161">
        <v>0.31100625</v>
      </c>
      <c r="AK9" s="143">
        <v>19423.19</v>
      </c>
      <c r="AL9" s="143">
        <v>5242.82</v>
      </c>
      <c r="AM9" s="141">
        <f t="shared" si="12"/>
        <v>0.719377407407407</v>
      </c>
      <c r="AN9" s="141">
        <f t="shared" si="13"/>
        <v>0.593137895436483</v>
      </c>
      <c r="AO9" s="141">
        <f t="shared" si="14"/>
        <v>0.620152937420179</v>
      </c>
      <c r="AP9" s="141">
        <f t="shared" si="15"/>
        <v>0.538237654661055</v>
      </c>
      <c r="AQ9" s="143"/>
    </row>
    <row r="10" s="72" customFormat="1" ht="16" customHeight="1" spans="1:238">
      <c r="A10" s="104">
        <v>8</v>
      </c>
      <c r="B10" s="107">
        <v>517</v>
      </c>
      <c r="C10" s="108" t="s">
        <v>54</v>
      </c>
      <c r="D10" s="100" t="s">
        <v>55</v>
      </c>
      <c r="E10" s="69">
        <v>4</v>
      </c>
      <c r="F10" s="101"/>
      <c r="G10" s="102" t="s">
        <v>38</v>
      </c>
      <c r="H10" s="103">
        <v>44100</v>
      </c>
      <c r="I10" s="127">
        <f t="shared" si="0"/>
        <v>132300</v>
      </c>
      <c r="J10" s="128">
        <v>9261</v>
      </c>
      <c r="K10" s="128">
        <f t="shared" si="1"/>
        <v>27783</v>
      </c>
      <c r="L10" s="129">
        <v>0.21</v>
      </c>
      <c r="M10" s="127">
        <v>48510</v>
      </c>
      <c r="N10" s="127">
        <f t="shared" si="2"/>
        <v>145530</v>
      </c>
      <c r="O10" s="128">
        <v>9677.745</v>
      </c>
      <c r="P10" s="128">
        <f t="shared" si="3"/>
        <v>29033.235</v>
      </c>
      <c r="Q10" s="138">
        <v>0.1995</v>
      </c>
      <c r="R10" s="143">
        <v>159980.33</v>
      </c>
      <c r="S10" s="143">
        <v>30351.18</v>
      </c>
      <c r="T10" s="140">
        <f t="shared" si="4"/>
        <v>1.20922396069539</v>
      </c>
      <c r="U10" s="144">
        <f t="shared" si="5"/>
        <v>1.09243710182486</v>
      </c>
      <c r="V10" s="140">
        <f t="shared" si="6"/>
        <v>1.09929450972308</v>
      </c>
      <c r="W10" s="144">
        <f t="shared" si="7"/>
        <v>1.04539435581326</v>
      </c>
      <c r="X10" s="142">
        <f t="shared" si="16"/>
        <v>800</v>
      </c>
      <c r="Y10" s="142">
        <f>(S10-K10)*0.3</f>
        <v>770.454</v>
      </c>
      <c r="Z10" s="157"/>
      <c r="AA10" s="158">
        <v>42000</v>
      </c>
      <c r="AB10" s="159">
        <f t="shared" si="8"/>
        <v>84000</v>
      </c>
      <c r="AC10" s="160">
        <v>9030</v>
      </c>
      <c r="AD10" s="160">
        <f t="shared" si="9"/>
        <v>18060</v>
      </c>
      <c r="AE10" s="161">
        <v>0.215</v>
      </c>
      <c r="AF10" s="160">
        <v>48720</v>
      </c>
      <c r="AG10" s="160">
        <f t="shared" si="10"/>
        <v>97440</v>
      </c>
      <c r="AH10" s="160">
        <v>9951.06</v>
      </c>
      <c r="AI10" s="159">
        <f t="shared" si="11"/>
        <v>19902.12</v>
      </c>
      <c r="AJ10" s="161">
        <v>0.20425</v>
      </c>
      <c r="AK10" s="143">
        <v>122550.42</v>
      </c>
      <c r="AL10" s="143">
        <v>21822.44</v>
      </c>
      <c r="AM10" s="144">
        <f t="shared" si="12"/>
        <v>1.45893357142857</v>
      </c>
      <c r="AN10" s="144">
        <f t="shared" si="13"/>
        <v>1.2083300110742</v>
      </c>
      <c r="AO10" s="144">
        <f t="shared" si="14"/>
        <v>1.2577013546798</v>
      </c>
      <c r="AP10" s="144">
        <f t="shared" si="15"/>
        <v>1.09648821331597</v>
      </c>
      <c r="AQ10" s="170">
        <v>800</v>
      </c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</row>
    <row r="11" s="72" customFormat="1" ht="16" customHeight="1" spans="1:238">
      <c r="A11" s="97">
        <v>9</v>
      </c>
      <c r="B11" s="98">
        <v>114844</v>
      </c>
      <c r="C11" s="99" t="s">
        <v>56</v>
      </c>
      <c r="D11" s="100" t="s">
        <v>43</v>
      </c>
      <c r="E11" s="67">
        <v>3</v>
      </c>
      <c r="F11" s="101"/>
      <c r="G11" s="102" t="s">
        <v>38</v>
      </c>
      <c r="H11" s="103">
        <v>11880</v>
      </c>
      <c r="I11" s="127">
        <f t="shared" si="0"/>
        <v>35640</v>
      </c>
      <c r="J11" s="128">
        <v>1306.8</v>
      </c>
      <c r="K11" s="128">
        <f t="shared" si="1"/>
        <v>3920.4</v>
      </c>
      <c r="L11" s="129">
        <v>0.11</v>
      </c>
      <c r="M11" s="127">
        <v>13068</v>
      </c>
      <c r="N11" s="127">
        <f t="shared" si="2"/>
        <v>39204</v>
      </c>
      <c r="O11" s="128">
        <v>1365.606</v>
      </c>
      <c r="P11" s="128">
        <f t="shared" si="3"/>
        <v>4096.818</v>
      </c>
      <c r="Q11" s="138">
        <v>0.1045</v>
      </c>
      <c r="R11" s="139">
        <v>43058.49</v>
      </c>
      <c r="S11" s="139">
        <v>5849.07</v>
      </c>
      <c r="T11" s="140">
        <f t="shared" si="4"/>
        <v>1.20815067340067</v>
      </c>
      <c r="U11" s="144">
        <f t="shared" si="5"/>
        <v>1.49195745332109</v>
      </c>
      <c r="V11" s="140">
        <f t="shared" si="6"/>
        <v>1.09831879400061</v>
      </c>
      <c r="W11" s="144">
        <f t="shared" si="7"/>
        <v>1.42771048164698</v>
      </c>
      <c r="X11" s="142">
        <f t="shared" si="16"/>
        <v>600</v>
      </c>
      <c r="Y11" s="142">
        <f>(S11-K11)*0.3</f>
        <v>578.601</v>
      </c>
      <c r="Z11" s="157"/>
      <c r="AA11" s="158">
        <v>10800</v>
      </c>
      <c r="AB11" s="159">
        <f t="shared" si="8"/>
        <v>21600</v>
      </c>
      <c r="AC11" s="160">
        <v>1188</v>
      </c>
      <c r="AD11" s="160">
        <f t="shared" si="9"/>
        <v>2376</v>
      </c>
      <c r="AE11" s="161">
        <v>0.11</v>
      </c>
      <c r="AF11" s="160">
        <v>12528</v>
      </c>
      <c r="AG11" s="160">
        <f t="shared" si="10"/>
        <v>25056</v>
      </c>
      <c r="AH11" s="160">
        <v>1309.176</v>
      </c>
      <c r="AI11" s="159">
        <f t="shared" si="11"/>
        <v>2618.352</v>
      </c>
      <c r="AJ11" s="161">
        <v>0.1045</v>
      </c>
      <c r="AK11" s="139">
        <v>11142.83</v>
      </c>
      <c r="AL11" s="139">
        <v>2689.39</v>
      </c>
      <c r="AM11" s="141">
        <f t="shared" si="12"/>
        <v>0.515871759259259</v>
      </c>
      <c r="AN11" s="141">
        <f t="shared" si="13"/>
        <v>1.13189814814815</v>
      </c>
      <c r="AO11" s="141">
        <f t="shared" si="14"/>
        <v>0.444717033844189</v>
      </c>
      <c r="AP11" s="141">
        <f t="shared" si="15"/>
        <v>1.02713080594206</v>
      </c>
      <c r="AQ11" s="143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</row>
    <row r="12" s="72" customFormat="1" ht="16" customHeight="1" spans="1:238">
      <c r="A12" s="104">
        <v>10</v>
      </c>
      <c r="B12" s="109">
        <v>329</v>
      </c>
      <c r="C12" s="110" t="s">
        <v>57</v>
      </c>
      <c r="D12" s="100" t="s">
        <v>43</v>
      </c>
      <c r="E12" s="69">
        <v>2</v>
      </c>
      <c r="F12" s="101"/>
      <c r="G12" s="102" t="s">
        <v>44</v>
      </c>
      <c r="H12" s="103">
        <v>8910</v>
      </c>
      <c r="I12" s="127">
        <f t="shared" si="0"/>
        <v>26730</v>
      </c>
      <c r="J12" s="128">
        <v>1001.92660425</v>
      </c>
      <c r="K12" s="128">
        <f t="shared" si="1"/>
        <v>3005.77981275</v>
      </c>
      <c r="L12" s="129">
        <v>0.112449675</v>
      </c>
      <c r="M12" s="127">
        <v>9801</v>
      </c>
      <c r="N12" s="127">
        <f t="shared" si="2"/>
        <v>29403</v>
      </c>
      <c r="O12" s="128">
        <v>1047.01330144125</v>
      </c>
      <c r="P12" s="128">
        <f t="shared" si="3"/>
        <v>3141.03990432375</v>
      </c>
      <c r="Q12" s="138">
        <v>0.10682719125</v>
      </c>
      <c r="R12" s="143">
        <v>32292.63</v>
      </c>
      <c r="S12" s="143">
        <v>8531.27</v>
      </c>
      <c r="T12" s="140">
        <f t="shared" si="4"/>
        <v>1.20810437710438</v>
      </c>
      <c r="U12" s="144">
        <f t="shared" si="5"/>
        <v>2.83828840815679</v>
      </c>
      <c r="V12" s="140">
        <f t="shared" si="6"/>
        <v>1.09827670645852</v>
      </c>
      <c r="W12" s="144">
        <f t="shared" si="7"/>
        <v>2.71606546235099</v>
      </c>
      <c r="X12" s="142">
        <f t="shared" si="16"/>
        <v>400</v>
      </c>
      <c r="Y12" s="142">
        <f>(S12-K12)*0.3</f>
        <v>1657.647056175</v>
      </c>
      <c r="Z12" s="157"/>
      <c r="AA12" s="158">
        <v>8100</v>
      </c>
      <c r="AB12" s="159">
        <f t="shared" si="8"/>
        <v>16200</v>
      </c>
      <c r="AC12" s="160">
        <v>934.1973</v>
      </c>
      <c r="AD12" s="160">
        <f t="shared" si="9"/>
        <v>1868.3946</v>
      </c>
      <c r="AE12" s="161">
        <v>0.115333</v>
      </c>
      <c r="AF12" s="160">
        <v>9396</v>
      </c>
      <c r="AG12" s="160">
        <f t="shared" si="10"/>
        <v>18792</v>
      </c>
      <c r="AH12" s="160">
        <v>1029.4854246</v>
      </c>
      <c r="AI12" s="159">
        <f t="shared" si="11"/>
        <v>2058.9708492</v>
      </c>
      <c r="AJ12" s="161">
        <v>0.10956635</v>
      </c>
      <c r="AK12" s="143">
        <v>12845.16</v>
      </c>
      <c r="AL12" s="143">
        <v>3353.34</v>
      </c>
      <c r="AM12" s="141">
        <f t="shared" si="12"/>
        <v>0.792911111111111</v>
      </c>
      <c r="AN12" s="141">
        <f t="shared" si="13"/>
        <v>1.79477076202211</v>
      </c>
      <c r="AO12" s="141">
        <f t="shared" si="14"/>
        <v>0.683544061302682</v>
      </c>
      <c r="AP12" s="141">
        <f t="shared" si="15"/>
        <v>1.62864860437578</v>
      </c>
      <c r="AQ12" s="168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</row>
    <row r="13" s="72" customFormat="1" ht="16" customHeight="1" spans="1:238">
      <c r="A13" s="97">
        <v>11</v>
      </c>
      <c r="B13" s="98">
        <v>742</v>
      </c>
      <c r="C13" s="99" t="s">
        <v>58</v>
      </c>
      <c r="D13" s="100" t="s">
        <v>48</v>
      </c>
      <c r="E13" s="67">
        <v>3</v>
      </c>
      <c r="F13" s="101"/>
      <c r="G13" s="102" t="s">
        <v>59</v>
      </c>
      <c r="H13" s="103">
        <v>14300</v>
      </c>
      <c r="I13" s="127">
        <f t="shared" si="0"/>
        <v>42900</v>
      </c>
      <c r="J13" s="128">
        <v>2860</v>
      </c>
      <c r="K13" s="128">
        <f t="shared" si="1"/>
        <v>8580</v>
      </c>
      <c r="L13" s="129">
        <v>0.2</v>
      </c>
      <c r="M13" s="127">
        <v>15730</v>
      </c>
      <c r="N13" s="127">
        <f t="shared" si="2"/>
        <v>47190</v>
      </c>
      <c r="O13" s="128">
        <v>2988.7</v>
      </c>
      <c r="P13" s="128">
        <f t="shared" si="3"/>
        <v>8966.1</v>
      </c>
      <c r="Q13" s="138">
        <v>0.19</v>
      </c>
      <c r="R13" s="139">
        <v>50908.28</v>
      </c>
      <c r="S13" s="139">
        <v>8558.52</v>
      </c>
      <c r="T13" s="140">
        <f t="shared" si="4"/>
        <v>1.18667319347319</v>
      </c>
      <c r="U13" s="141">
        <f t="shared" si="5"/>
        <v>0.997496503496503</v>
      </c>
      <c r="V13" s="140">
        <f t="shared" si="6"/>
        <v>1.07879381224836</v>
      </c>
      <c r="W13" s="141">
        <f t="shared" si="7"/>
        <v>0.954542108609094</v>
      </c>
      <c r="X13" s="142">
        <f t="shared" si="16"/>
        <v>600</v>
      </c>
      <c r="Y13" s="142"/>
      <c r="Z13" s="157"/>
      <c r="AA13" s="158">
        <v>13000</v>
      </c>
      <c r="AB13" s="159">
        <f t="shared" si="8"/>
        <v>26000</v>
      </c>
      <c r="AC13" s="160">
        <v>2646.839</v>
      </c>
      <c r="AD13" s="160">
        <f t="shared" si="9"/>
        <v>5293.678</v>
      </c>
      <c r="AE13" s="161">
        <v>0.203603</v>
      </c>
      <c r="AF13" s="160">
        <v>15080</v>
      </c>
      <c r="AG13" s="160">
        <f t="shared" si="10"/>
        <v>30160</v>
      </c>
      <c r="AH13" s="160">
        <v>2916.816578</v>
      </c>
      <c r="AI13" s="159">
        <f t="shared" si="11"/>
        <v>5833.633156</v>
      </c>
      <c r="AJ13" s="161">
        <v>0.19342285</v>
      </c>
      <c r="AK13" s="139">
        <v>27410.81</v>
      </c>
      <c r="AL13" s="139">
        <v>-3957.64</v>
      </c>
      <c r="AM13" s="144">
        <f t="shared" si="12"/>
        <v>1.05426192307692</v>
      </c>
      <c r="AN13" s="141">
        <f t="shared" si="13"/>
        <v>-0.747616307603145</v>
      </c>
      <c r="AO13" s="141">
        <f t="shared" si="14"/>
        <v>0.908846485411141</v>
      </c>
      <c r="AP13" s="141">
        <f t="shared" si="15"/>
        <v>-0.678417701999224</v>
      </c>
      <c r="AQ13" s="173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</row>
    <row r="14" s="72" customFormat="1" ht="16" customHeight="1" spans="1:238">
      <c r="A14" s="97">
        <v>12</v>
      </c>
      <c r="B14" s="113">
        <v>308</v>
      </c>
      <c r="C14" s="114" t="s">
        <v>60</v>
      </c>
      <c r="D14" s="100" t="s">
        <v>51</v>
      </c>
      <c r="E14" s="67">
        <v>2</v>
      </c>
      <c r="F14" s="101">
        <v>2</v>
      </c>
      <c r="G14" s="102" t="s">
        <v>38</v>
      </c>
      <c r="H14" s="103">
        <v>6600</v>
      </c>
      <c r="I14" s="127">
        <f t="shared" si="0"/>
        <v>19800</v>
      </c>
      <c r="J14" s="128">
        <v>2236.838175</v>
      </c>
      <c r="K14" s="128">
        <f t="shared" si="1"/>
        <v>6710.514525</v>
      </c>
      <c r="L14" s="129">
        <v>0.338914875</v>
      </c>
      <c r="M14" s="127">
        <v>7260</v>
      </c>
      <c r="N14" s="127">
        <f t="shared" si="2"/>
        <v>21780</v>
      </c>
      <c r="O14" s="128">
        <v>2337.495892875</v>
      </c>
      <c r="P14" s="128">
        <f t="shared" si="3"/>
        <v>7012.487678625</v>
      </c>
      <c r="Q14" s="138">
        <v>0.32196913125</v>
      </c>
      <c r="R14" s="139">
        <v>23336.26</v>
      </c>
      <c r="S14" s="139">
        <v>6084.24</v>
      </c>
      <c r="T14" s="140">
        <f t="shared" si="4"/>
        <v>1.17859898989899</v>
      </c>
      <c r="U14" s="141">
        <f t="shared" si="5"/>
        <v>0.906672651900712</v>
      </c>
      <c r="V14" s="140">
        <f t="shared" si="6"/>
        <v>1.0714536271809</v>
      </c>
      <c r="W14" s="141">
        <f t="shared" si="7"/>
        <v>0.867629331962404</v>
      </c>
      <c r="X14" s="142">
        <f t="shared" si="16"/>
        <v>500</v>
      </c>
      <c r="Y14" s="142"/>
      <c r="Z14" s="157"/>
      <c r="AA14" s="158">
        <v>6000</v>
      </c>
      <c r="AB14" s="159">
        <f t="shared" si="8"/>
        <v>12000</v>
      </c>
      <c r="AC14" s="160">
        <v>2085.63</v>
      </c>
      <c r="AD14" s="160">
        <f t="shared" si="9"/>
        <v>4171.26</v>
      </c>
      <c r="AE14" s="161">
        <v>0.347605</v>
      </c>
      <c r="AF14" s="160">
        <v>6960</v>
      </c>
      <c r="AG14" s="160">
        <f t="shared" si="10"/>
        <v>13920</v>
      </c>
      <c r="AH14" s="160">
        <v>2298.36426</v>
      </c>
      <c r="AI14" s="159">
        <f t="shared" si="11"/>
        <v>4596.72852</v>
      </c>
      <c r="AJ14" s="161">
        <v>0.33022475</v>
      </c>
      <c r="AK14" s="139">
        <v>11086.93</v>
      </c>
      <c r="AL14" s="139">
        <v>2026.59</v>
      </c>
      <c r="AM14" s="141">
        <f t="shared" si="12"/>
        <v>0.923910833333333</v>
      </c>
      <c r="AN14" s="141">
        <f t="shared" si="13"/>
        <v>0.485846003365889</v>
      </c>
      <c r="AO14" s="141">
        <f t="shared" si="14"/>
        <v>0.796474856321839</v>
      </c>
      <c r="AP14" s="141">
        <f t="shared" si="15"/>
        <v>0.440876591076125</v>
      </c>
      <c r="AQ14" s="143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</row>
    <row r="15" s="72" customFormat="1" ht="16" customHeight="1" spans="1:238">
      <c r="A15" s="104">
        <v>13</v>
      </c>
      <c r="B15" s="107">
        <v>726</v>
      </c>
      <c r="C15" s="108" t="s">
        <v>61</v>
      </c>
      <c r="D15" s="100" t="s">
        <v>43</v>
      </c>
      <c r="E15" s="69">
        <v>2</v>
      </c>
      <c r="F15" s="101">
        <v>3</v>
      </c>
      <c r="G15" s="102" t="s">
        <v>49</v>
      </c>
      <c r="H15" s="103">
        <v>9350</v>
      </c>
      <c r="I15" s="127">
        <f t="shared" si="0"/>
        <v>28050</v>
      </c>
      <c r="J15" s="128">
        <v>2527.2615225</v>
      </c>
      <c r="K15" s="128">
        <f t="shared" si="1"/>
        <v>7581.7845675</v>
      </c>
      <c r="L15" s="129">
        <v>0.27029535</v>
      </c>
      <c r="M15" s="127">
        <v>10285</v>
      </c>
      <c r="N15" s="127">
        <f t="shared" si="2"/>
        <v>30855</v>
      </c>
      <c r="O15" s="128">
        <v>2640.9882910125</v>
      </c>
      <c r="P15" s="128">
        <f t="shared" si="3"/>
        <v>7922.9648730375</v>
      </c>
      <c r="Q15" s="138">
        <v>0.2567805825</v>
      </c>
      <c r="R15" s="143">
        <v>31835.24</v>
      </c>
      <c r="S15" s="143">
        <v>5604.51</v>
      </c>
      <c r="T15" s="140">
        <f t="shared" si="4"/>
        <v>1.13494616755793</v>
      </c>
      <c r="U15" s="141">
        <f t="shared" si="5"/>
        <v>0.739207234141713</v>
      </c>
      <c r="V15" s="140">
        <f t="shared" si="6"/>
        <v>1.03176924323448</v>
      </c>
      <c r="W15" s="141">
        <f t="shared" si="7"/>
        <v>0.707375343676281</v>
      </c>
      <c r="X15" s="142">
        <f t="shared" si="16"/>
        <v>550</v>
      </c>
      <c r="Y15" s="142"/>
      <c r="Z15" s="157"/>
      <c r="AA15" s="158">
        <v>8500</v>
      </c>
      <c r="AB15" s="159">
        <f t="shared" si="8"/>
        <v>17000</v>
      </c>
      <c r="AC15" s="160">
        <v>2356.421</v>
      </c>
      <c r="AD15" s="160">
        <f t="shared" si="9"/>
        <v>4712.842</v>
      </c>
      <c r="AE15" s="161">
        <v>0.277226</v>
      </c>
      <c r="AF15" s="160">
        <v>9860</v>
      </c>
      <c r="AG15" s="160">
        <f t="shared" si="10"/>
        <v>19720</v>
      </c>
      <c r="AH15" s="160">
        <v>2596.775942</v>
      </c>
      <c r="AI15" s="159">
        <f t="shared" si="11"/>
        <v>5193.551884</v>
      </c>
      <c r="AJ15" s="161">
        <v>0.2633647</v>
      </c>
      <c r="AK15" s="143">
        <v>9705.8</v>
      </c>
      <c r="AL15" s="143">
        <v>2589.58</v>
      </c>
      <c r="AM15" s="141">
        <f t="shared" si="12"/>
        <v>0.570929411764706</v>
      </c>
      <c r="AN15" s="141">
        <f t="shared" si="13"/>
        <v>0.549473120465316</v>
      </c>
      <c r="AO15" s="141">
        <f t="shared" si="14"/>
        <v>0.492180527383367</v>
      </c>
      <c r="AP15" s="141">
        <f t="shared" si="15"/>
        <v>0.498614446883227</v>
      </c>
      <c r="AQ15" s="168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</row>
    <row r="16" s="72" customFormat="1" ht="16" customHeight="1" spans="1:238">
      <c r="A16" s="104">
        <v>14</v>
      </c>
      <c r="B16" s="107">
        <v>738</v>
      </c>
      <c r="C16" s="108" t="s">
        <v>62</v>
      </c>
      <c r="D16" s="100" t="s">
        <v>51</v>
      </c>
      <c r="E16" s="69">
        <v>2</v>
      </c>
      <c r="F16" s="101"/>
      <c r="G16" s="102" t="s">
        <v>44</v>
      </c>
      <c r="H16" s="103">
        <v>6270</v>
      </c>
      <c r="I16" s="127">
        <f t="shared" si="0"/>
        <v>18810</v>
      </c>
      <c r="J16" s="128">
        <v>1819.87173225</v>
      </c>
      <c r="K16" s="128">
        <f t="shared" si="1"/>
        <v>5459.61519675</v>
      </c>
      <c r="L16" s="129">
        <v>0.290250675</v>
      </c>
      <c r="M16" s="127">
        <v>6897</v>
      </c>
      <c r="N16" s="127">
        <f t="shared" si="2"/>
        <v>20691</v>
      </c>
      <c r="O16" s="128">
        <v>1901.76596020125</v>
      </c>
      <c r="P16" s="128">
        <f t="shared" si="3"/>
        <v>5705.29788060375</v>
      </c>
      <c r="Q16" s="138">
        <v>0.27573814125</v>
      </c>
      <c r="R16" s="143">
        <v>21131.72</v>
      </c>
      <c r="S16" s="143">
        <v>4151.7</v>
      </c>
      <c r="T16" s="140">
        <f t="shared" si="4"/>
        <v>1.12343009037746</v>
      </c>
      <c r="U16" s="141">
        <f t="shared" si="5"/>
        <v>0.760438208625294</v>
      </c>
      <c r="V16" s="140">
        <f t="shared" si="6"/>
        <v>1.02130008216133</v>
      </c>
      <c r="W16" s="141">
        <f t="shared" si="7"/>
        <v>0.727692065670137</v>
      </c>
      <c r="X16" s="142">
        <f t="shared" si="16"/>
        <v>400</v>
      </c>
      <c r="Y16" s="142"/>
      <c r="Z16" s="157"/>
      <c r="AA16" s="158">
        <v>5700</v>
      </c>
      <c r="AB16" s="159">
        <f t="shared" si="8"/>
        <v>11400</v>
      </c>
      <c r="AC16" s="160">
        <v>1696.8501</v>
      </c>
      <c r="AD16" s="160">
        <f t="shared" si="9"/>
        <v>3393.7002</v>
      </c>
      <c r="AE16" s="161">
        <v>0.297693</v>
      </c>
      <c r="AF16" s="160">
        <v>6612</v>
      </c>
      <c r="AG16" s="160">
        <f t="shared" si="10"/>
        <v>13224</v>
      </c>
      <c r="AH16" s="160">
        <v>1869.9288102</v>
      </c>
      <c r="AI16" s="159">
        <f t="shared" si="11"/>
        <v>3739.8576204</v>
      </c>
      <c r="AJ16" s="161">
        <v>0.28280835</v>
      </c>
      <c r="AK16" s="143">
        <v>6135.74</v>
      </c>
      <c r="AL16" s="143">
        <v>1414.22</v>
      </c>
      <c r="AM16" s="141">
        <f t="shared" si="12"/>
        <v>0.538222807017544</v>
      </c>
      <c r="AN16" s="141">
        <f t="shared" si="13"/>
        <v>0.41671919045766</v>
      </c>
      <c r="AO16" s="141">
        <f t="shared" si="14"/>
        <v>0.4639851784634</v>
      </c>
      <c r="AP16" s="141">
        <f t="shared" si="15"/>
        <v>0.378148085714755</v>
      </c>
      <c r="AQ16" s="143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</row>
    <row r="17" s="72" customFormat="1" ht="16" customHeight="1" spans="1:238">
      <c r="A17" s="104">
        <v>15</v>
      </c>
      <c r="B17" s="109">
        <v>385</v>
      </c>
      <c r="C17" s="110" t="s">
        <v>63</v>
      </c>
      <c r="D17" s="100" t="s">
        <v>48</v>
      </c>
      <c r="E17" s="69">
        <v>4</v>
      </c>
      <c r="F17" s="101"/>
      <c r="G17" s="102" t="s">
        <v>64</v>
      </c>
      <c r="H17" s="103">
        <v>17050</v>
      </c>
      <c r="I17" s="127">
        <f t="shared" si="0"/>
        <v>51150</v>
      </c>
      <c r="J17" s="128">
        <v>3751</v>
      </c>
      <c r="K17" s="128">
        <f t="shared" si="1"/>
        <v>11253</v>
      </c>
      <c r="L17" s="129">
        <v>0.22</v>
      </c>
      <c r="M17" s="127">
        <v>18755</v>
      </c>
      <c r="N17" s="127">
        <f t="shared" si="2"/>
        <v>56265</v>
      </c>
      <c r="O17" s="128">
        <v>3919.795</v>
      </c>
      <c r="P17" s="128">
        <f t="shared" si="3"/>
        <v>11759.385</v>
      </c>
      <c r="Q17" s="138">
        <v>0.209</v>
      </c>
      <c r="R17" s="143">
        <v>57051.71</v>
      </c>
      <c r="S17" s="143">
        <v>8147.78</v>
      </c>
      <c r="T17" s="140">
        <f t="shared" si="4"/>
        <v>1.11538044965787</v>
      </c>
      <c r="U17" s="141">
        <f t="shared" si="5"/>
        <v>0.724054030036435</v>
      </c>
      <c r="V17" s="140">
        <f t="shared" si="6"/>
        <v>1.0139822269617</v>
      </c>
      <c r="W17" s="141">
        <f t="shared" si="7"/>
        <v>0.692874669891325</v>
      </c>
      <c r="X17" s="142">
        <f t="shared" si="16"/>
        <v>800</v>
      </c>
      <c r="Y17" s="142"/>
      <c r="Z17" s="157"/>
      <c r="AA17" s="158">
        <v>15500</v>
      </c>
      <c r="AB17" s="159">
        <f t="shared" si="8"/>
        <v>31000</v>
      </c>
      <c r="AC17" s="160">
        <v>3464.064</v>
      </c>
      <c r="AD17" s="160">
        <f t="shared" si="9"/>
        <v>6928.128</v>
      </c>
      <c r="AE17" s="161">
        <v>0.223488</v>
      </c>
      <c r="AF17" s="160">
        <v>17980</v>
      </c>
      <c r="AG17" s="160">
        <f t="shared" si="10"/>
        <v>35960</v>
      </c>
      <c r="AH17" s="160">
        <v>3817.398528</v>
      </c>
      <c r="AI17" s="159">
        <f t="shared" si="11"/>
        <v>7634.797056</v>
      </c>
      <c r="AJ17" s="161">
        <v>0.2123136</v>
      </c>
      <c r="AK17" s="143">
        <v>31308.91</v>
      </c>
      <c r="AL17" s="143">
        <v>6880.24</v>
      </c>
      <c r="AM17" s="144">
        <f t="shared" si="12"/>
        <v>1.00996483870968</v>
      </c>
      <c r="AN17" s="141">
        <f t="shared" si="13"/>
        <v>0.993087887521709</v>
      </c>
      <c r="AO17" s="141">
        <f t="shared" si="14"/>
        <v>0.870659343715239</v>
      </c>
      <c r="AP17" s="141">
        <f t="shared" si="15"/>
        <v>0.901168681961623</v>
      </c>
      <c r="AQ17" s="139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</row>
    <row r="18" s="72" customFormat="1" ht="16" customHeight="1" spans="1:238">
      <c r="A18" s="104">
        <v>16</v>
      </c>
      <c r="B18" s="109">
        <v>365</v>
      </c>
      <c r="C18" s="110" t="s">
        <v>65</v>
      </c>
      <c r="D18" s="100" t="s">
        <v>48</v>
      </c>
      <c r="E18" s="69">
        <v>2</v>
      </c>
      <c r="F18" s="101"/>
      <c r="G18" s="102" t="s">
        <v>49</v>
      </c>
      <c r="H18" s="103">
        <v>14190</v>
      </c>
      <c r="I18" s="127">
        <f t="shared" si="0"/>
        <v>42570</v>
      </c>
      <c r="J18" s="128">
        <v>3863.67342075</v>
      </c>
      <c r="K18" s="128">
        <f t="shared" si="1"/>
        <v>11591.02026225</v>
      </c>
      <c r="L18" s="129">
        <v>0.272281425</v>
      </c>
      <c r="M18" s="127">
        <v>15609</v>
      </c>
      <c r="N18" s="127">
        <f t="shared" si="2"/>
        <v>46827</v>
      </c>
      <c r="O18" s="128">
        <v>4037.53872468375</v>
      </c>
      <c r="P18" s="128">
        <f t="shared" si="3"/>
        <v>12112.6161740513</v>
      </c>
      <c r="Q18" s="138">
        <v>0.25866735375</v>
      </c>
      <c r="R18" s="143">
        <v>47299.4</v>
      </c>
      <c r="S18" s="143">
        <v>12454.8</v>
      </c>
      <c r="T18" s="140">
        <f t="shared" si="4"/>
        <v>1.11109701667841</v>
      </c>
      <c r="U18" s="144">
        <f t="shared" si="5"/>
        <v>1.07452145869878</v>
      </c>
      <c r="V18" s="140">
        <f t="shared" si="6"/>
        <v>1.01008819698037</v>
      </c>
      <c r="W18" s="144">
        <f t="shared" si="7"/>
        <v>1.02825019971175</v>
      </c>
      <c r="X18" s="142">
        <f t="shared" si="16"/>
        <v>400</v>
      </c>
      <c r="Y18" s="142">
        <f>(S18-K18)*0.3</f>
        <v>259.133921325</v>
      </c>
      <c r="Z18" s="157"/>
      <c r="AA18" s="158">
        <v>12900</v>
      </c>
      <c r="AB18" s="159">
        <f t="shared" si="8"/>
        <v>25800</v>
      </c>
      <c r="AC18" s="160">
        <v>3602.4927</v>
      </c>
      <c r="AD18" s="160">
        <f t="shared" si="9"/>
        <v>7204.9854</v>
      </c>
      <c r="AE18" s="161">
        <v>0.279263</v>
      </c>
      <c r="AF18" s="160">
        <v>14964</v>
      </c>
      <c r="AG18" s="160">
        <f t="shared" si="10"/>
        <v>29928</v>
      </c>
      <c r="AH18" s="160">
        <v>3969.9469554</v>
      </c>
      <c r="AI18" s="159">
        <f t="shared" si="11"/>
        <v>7939.8939108</v>
      </c>
      <c r="AJ18" s="161">
        <v>0.26529985</v>
      </c>
      <c r="AK18" s="143">
        <v>20178.4</v>
      </c>
      <c r="AL18" s="143">
        <v>2459.55</v>
      </c>
      <c r="AM18" s="141">
        <f t="shared" si="12"/>
        <v>0.782108527131783</v>
      </c>
      <c r="AN18" s="141">
        <f t="shared" si="13"/>
        <v>0.341367797913928</v>
      </c>
      <c r="AO18" s="141">
        <f t="shared" si="14"/>
        <v>0.67423148890671</v>
      </c>
      <c r="AP18" s="141">
        <f t="shared" si="15"/>
        <v>0.309771141482693</v>
      </c>
      <c r="AQ18" s="176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  <c r="HF18" s="177"/>
      <c r="HG18" s="177"/>
      <c r="HH18" s="177"/>
      <c r="HI18" s="177"/>
      <c r="HJ18" s="177"/>
      <c r="HK18" s="177"/>
      <c r="HL18" s="177"/>
      <c r="HM18" s="177"/>
      <c r="HN18" s="177"/>
      <c r="HO18" s="177"/>
      <c r="HP18" s="177"/>
      <c r="HQ18" s="177"/>
      <c r="HR18" s="177"/>
      <c r="HS18" s="177"/>
      <c r="HT18" s="177"/>
      <c r="HU18" s="177"/>
      <c r="HV18" s="177"/>
      <c r="HW18" s="177"/>
      <c r="HX18" s="177"/>
      <c r="HY18" s="177"/>
      <c r="HZ18" s="177"/>
      <c r="IA18" s="177"/>
      <c r="IB18" s="177"/>
      <c r="IC18" s="177"/>
      <c r="ID18" s="177"/>
    </row>
    <row r="19" s="72" customFormat="1" ht="16" customHeight="1" spans="1:238">
      <c r="A19" s="97">
        <v>17</v>
      </c>
      <c r="B19" s="98">
        <v>750</v>
      </c>
      <c r="C19" s="99" t="s">
        <v>66</v>
      </c>
      <c r="D19" s="100" t="s">
        <v>37</v>
      </c>
      <c r="E19" s="67">
        <v>5</v>
      </c>
      <c r="F19" s="101"/>
      <c r="G19" s="102" t="s">
        <v>59</v>
      </c>
      <c r="H19" s="103">
        <v>37800</v>
      </c>
      <c r="I19" s="127">
        <f t="shared" si="0"/>
        <v>113400</v>
      </c>
      <c r="J19" s="128">
        <v>11550.614985</v>
      </c>
      <c r="K19" s="128">
        <f t="shared" si="1"/>
        <v>34651.844955</v>
      </c>
      <c r="L19" s="129">
        <v>0.305571825</v>
      </c>
      <c r="M19" s="127">
        <v>41580</v>
      </c>
      <c r="N19" s="127">
        <f t="shared" si="2"/>
        <v>124740</v>
      </c>
      <c r="O19" s="128">
        <v>12070.392659325</v>
      </c>
      <c r="P19" s="128">
        <f t="shared" si="3"/>
        <v>36211.177977975</v>
      </c>
      <c r="Q19" s="138">
        <v>0.29029323375</v>
      </c>
      <c r="R19" s="139">
        <v>125701.22</v>
      </c>
      <c r="S19" s="139">
        <v>31067.46</v>
      </c>
      <c r="T19" s="140">
        <f t="shared" si="4"/>
        <v>1.10847636684303</v>
      </c>
      <c r="U19" s="141">
        <f t="shared" si="5"/>
        <v>0.896560054460165</v>
      </c>
      <c r="V19" s="140">
        <f t="shared" si="6"/>
        <v>1.00770578803912</v>
      </c>
      <c r="W19" s="141">
        <f t="shared" si="7"/>
        <v>0.857952205225039</v>
      </c>
      <c r="X19" s="142">
        <f t="shared" si="16"/>
        <v>1000</v>
      </c>
      <c r="Y19" s="142"/>
      <c r="Z19" s="157"/>
      <c r="AA19" s="158">
        <v>35000</v>
      </c>
      <c r="AB19" s="159">
        <f t="shared" si="8"/>
        <v>70000</v>
      </c>
      <c r="AC19" s="160">
        <v>10969.245</v>
      </c>
      <c r="AD19" s="160">
        <f t="shared" si="9"/>
        <v>21938.49</v>
      </c>
      <c r="AE19" s="161">
        <v>0.313407</v>
      </c>
      <c r="AF19" s="160">
        <v>40600</v>
      </c>
      <c r="AG19" s="160">
        <f t="shared" si="10"/>
        <v>81200</v>
      </c>
      <c r="AH19" s="160">
        <v>12088.10799</v>
      </c>
      <c r="AI19" s="159">
        <f t="shared" si="11"/>
        <v>24176.21598</v>
      </c>
      <c r="AJ19" s="161">
        <v>0.29773665</v>
      </c>
      <c r="AK19" s="139">
        <v>34585.42</v>
      </c>
      <c r="AL19" s="139">
        <v>10222.29</v>
      </c>
      <c r="AM19" s="141">
        <f t="shared" si="12"/>
        <v>0.494077428571429</v>
      </c>
      <c r="AN19" s="141">
        <f t="shared" si="13"/>
        <v>0.4659523057421</v>
      </c>
      <c r="AO19" s="141">
        <f t="shared" si="14"/>
        <v>0.42592881773399</v>
      </c>
      <c r="AP19" s="141">
        <f t="shared" si="15"/>
        <v>0.422824233885753</v>
      </c>
      <c r="AQ19" s="178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</row>
    <row r="20" s="72" customFormat="1" ht="16" customHeight="1" spans="1:238">
      <c r="A20" s="104">
        <v>18</v>
      </c>
      <c r="B20" s="109">
        <v>311</v>
      </c>
      <c r="C20" s="110" t="s">
        <v>67</v>
      </c>
      <c r="D20" s="100" t="s">
        <v>48</v>
      </c>
      <c r="E20" s="69">
        <v>2</v>
      </c>
      <c r="F20" s="101"/>
      <c r="G20" s="102" t="s">
        <v>49</v>
      </c>
      <c r="H20" s="103">
        <v>10340</v>
      </c>
      <c r="I20" s="127">
        <f t="shared" si="0"/>
        <v>31020</v>
      </c>
      <c r="J20" s="128">
        <v>1897.13667</v>
      </c>
      <c r="K20" s="128">
        <f t="shared" si="1"/>
        <v>5691.41001</v>
      </c>
      <c r="L20" s="129">
        <v>0.1834755</v>
      </c>
      <c r="M20" s="127">
        <v>11374</v>
      </c>
      <c r="N20" s="127">
        <f t="shared" si="2"/>
        <v>34122</v>
      </c>
      <c r="O20" s="128">
        <v>1982.50782015</v>
      </c>
      <c r="P20" s="128">
        <f t="shared" si="3"/>
        <v>5947.52346045</v>
      </c>
      <c r="Q20" s="138">
        <v>0.174301725</v>
      </c>
      <c r="R20" s="143">
        <v>32962.71</v>
      </c>
      <c r="S20" s="143">
        <v>4221.92</v>
      </c>
      <c r="T20" s="140">
        <f t="shared" si="4"/>
        <v>1.06262765957447</v>
      </c>
      <c r="U20" s="141">
        <f t="shared" si="5"/>
        <v>0.741805632098539</v>
      </c>
      <c r="V20" s="147">
        <f t="shared" si="6"/>
        <v>0.966025145067698</v>
      </c>
      <c r="W20" s="141">
        <f t="shared" si="7"/>
        <v>0.709861848898123</v>
      </c>
      <c r="X20" s="142">
        <f>(E20*100)+(F20*50)</f>
        <v>200</v>
      </c>
      <c r="Y20" s="142"/>
      <c r="Z20" s="157"/>
      <c r="AA20" s="158">
        <v>9400</v>
      </c>
      <c r="AB20" s="159">
        <f t="shared" si="8"/>
        <v>18800</v>
      </c>
      <c r="AC20" s="160">
        <v>1768.892</v>
      </c>
      <c r="AD20" s="160">
        <f t="shared" si="9"/>
        <v>3537.784</v>
      </c>
      <c r="AE20" s="161">
        <v>0.18818</v>
      </c>
      <c r="AF20" s="160">
        <v>10904</v>
      </c>
      <c r="AG20" s="160">
        <f t="shared" si="10"/>
        <v>21808</v>
      </c>
      <c r="AH20" s="160">
        <v>1949.318984</v>
      </c>
      <c r="AI20" s="159">
        <f t="shared" si="11"/>
        <v>3898.637968</v>
      </c>
      <c r="AJ20" s="161">
        <v>0.178771</v>
      </c>
      <c r="AK20" s="143">
        <v>5435.03</v>
      </c>
      <c r="AL20" s="143">
        <v>1551.65</v>
      </c>
      <c r="AM20" s="141">
        <f t="shared" si="12"/>
        <v>0.289097340425532</v>
      </c>
      <c r="AN20" s="141">
        <f t="shared" si="13"/>
        <v>0.438593763779813</v>
      </c>
      <c r="AO20" s="141">
        <f t="shared" si="14"/>
        <v>0.249221845194424</v>
      </c>
      <c r="AP20" s="141">
        <f t="shared" si="15"/>
        <v>0.39799797076208</v>
      </c>
      <c r="AQ20" s="143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</row>
    <row r="21" s="72" customFormat="1" ht="16" customHeight="1" spans="1:238">
      <c r="A21" s="97">
        <v>19</v>
      </c>
      <c r="B21" s="115">
        <v>337</v>
      </c>
      <c r="C21" s="116" t="s">
        <v>68</v>
      </c>
      <c r="D21" s="100" t="s">
        <v>37</v>
      </c>
      <c r="E21" s="67">
        <v>5</v>
      </c>
      <c r="F21" s="101">
        <v>6</v>
      </c>
      <c r="G21" s="102" t="s">
        <v>38</v>
      </c>
      <c r="H21" s="103">
        <v>31860</v>
      </c>
      <c r="I21" s="127">
        <f t="shared" si="0"/>
        <v>95580</v>
      </c>
      <c r="J21" s="128">
        <v>7641.372492</v>
      </c>
      <c r="K21" s="128">
        <f t="shared" si="1"/>
        <v>22924.117476</v>
      </c>
      <c r="L21" s="129">
        <v>0.2398422</v>
      </c>
      <c r="M21" s="127">
        <v>35046</v>
      </c>
      <c r="N21" s="127">
        <f t="shared" si="2"/>
        <v>105138</v>
      </c>
      <c r="O21" s="128">
        <v>7985.23425414</v>
      </c>
      <c r="P21" s="128">
        <f t="shared" si="3"/>
        <v>23955.70276242</v>
      </c>
      <c r="Q21" s="138">
        <v>0.22785009</v>
      </c>
      <c r="R21" s="139">
        <v>100985.64</v>
      </c>
      <c r="S21" s="139">
        <v>6691.72</v>
      </c>
      <c r="T21" s="140">
        <f t="shared" si="4"/>
        <v>1.05655618330195</v>
      </c>
      <c r="U21" s="141">
        <f t="shared" si="5"/>
        <v>0.291907420514913</v>
      </c>
      <c r="V21" s="147">
        <f t="shared" si="6"/>
        <v>0.960505621183587</v>
      </c>
      <c r="W21" s="141">
        <f t="shared" si="7"/>
        <v>0.279337244511879</v>
      </c>
      <c r="X21" s="142">
        <f t="shared" ref="X21:X36" si="17">(E21*100)+(F21*50)</f>
        <v>800</v>
      </c>
      <c r="Y21" s="142"/>
      <c r="Z21" s="157"/>
      <c r="AA21" s="158">
        <v>29500</v>
      </c>
      <c r="AB21" s="159">
        <f t="shared" si="8"/>
        <v>59000</v>
      </c>
      <c r="AC21" s="160">
        <v>7256.764</v>
      </c>
      <c r="AD21" s="160">
        <f t="shared" si="9"/>
        <v>14513.528</v>
      </c>
      <c r="AE21" s="161">
        <v>0.245992</v>
      </c>
      <c r="AF21" s="160">
        <v>34220</v>
      </c>
      <c r="AG21" s="160">
        <f t="shared" si="10"/>
        <v>68440</v>
      </c>
      <c r="AH21" s="160">
        <v>7996.953928</v>
      </c>
      <c r="AI21" s="159">
        <f t="shared" si="11"/>
        <v>15993.907856</v>
      </c>
      <c r="AJ21" s="161">
        <v>0.2336924</v>
      </c>
      <c r="AK21" s="139">
        <v>48814.47</v>
      </c>
      <c r="AL21" s="139">
        <v>-3528.25</v>
      </c>
      <c r="AM21" s="141">
        <f t="shared" si="12"/>
        <v>0.827363898305085</v>
      </c>
      <c r="AN21" s="141">
        <f t="shared" si="13"/>
        <v>-0.243100781560486</v>
      </c>
      <c r="AO21" s="141">
        <f t="shared" si="14"/>
        <v>0.713244739918176</v>
      </c>
      <c r="AP21" s="141">
        <f t="shared" si="15"/>
        <v>-0.220599620290822</v>
      </c>
      <c r="AQ21" s="143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</row>
    <row r="22" s="72" customFormat="1" ht="16" customHeight="1" spans="1:238">
      <c r="A22" s="104">
        <v>20</v>
      </c>
      <c r="B22" s="117">
        <v>108277</v>
      </c>
      <c r="C22" s="118" t="s">
        <v>69</v>
      </c>
      <c r="D22" s="100" t="s">
        <v>70</v>
      </c>
      <c r="E22" s="69">
        <v>3</v>
      </c>
      <c r="F22" s="101"/>
      <c r="G22" s="102" t="s">
        <v>49</v>
      </c>
      <c r="H22" s="103">
        <v>6820</v>
      </c>
      <c r="I22" s="127">
        <f t="shared" si="0"/>
        <v>20460</v>
      </c>
      <c r="J22" s="128">
        <v>1651.8488415</v>
      </c>
      <c r="K22" s="128">
        <f t="shared" si="1"/>
        <v>4955.5465245</v>
      </c>
      <c r="L22" s="129">
        <v>0.242206575</v>
      </c>
      <c r="M22" s="127">
        <v>7502</v>
      </c>
      <c r="N22" s="127">
        <f t="shared" si="2"/>
        <v>22506</v>
      </c>
      <c r="O22" s="128">
        <v>1726.1820393675</v>
      </c>
      <c r="P22" s="128">
        <f t="shared" si="3"/>
        <v>5178.5461181025</v>
      </c>
      <c r="Q22" s="138">
        <v>0.23009624625</v>
      </c>
      <c r="R22" s="143">
        <v>21276.31</v>
      </c>
      <c r="S22" s="143">
        <v>4462.24</v>
      </c>
      <c r="T22" s="140">
        <f t="shared" si="4"/>
        <v>1.03989784946237</v>
      </c>
      <c r="U22" s="141">
        <f t="shared" si="5"/>
        <v>0.900453658933255</v>
      </c>
      <c r="V22" s="147">
        <f t="shared" si="6"/>
        <v>0.945361681329423</v>
      </c>
      <c r="W22" s="141">
        <f t="shared" si="7"/>
        <v>0.861678142519861</v>
      </c>
      <c r="X22" s="142">
        <f t="shared" si="17"/>
        <v>300</v>
      </c>
      <c r="Y22" s="142"/>
      <c r="Z22" s="157"/>
      <c r="AA22" s="158">
        <v>6200</v>
      </c>
      <c r="AB22" s="159">
        <f t="shared" si="8"/>
        <v>12400</v>
      </c>
      <c r="AC22" s="160">
        <v>1540.1854</v>
      </c>
      <c r="AD22" s="160">
        <f t="shared" si="9"/>
        <v>3080.3708</v>
      </c>
      <c r="AE22" s="161">
        <v>0.248417</v>
      </c>
      <c r="AF22" s="160">
        <v>7192</v>
      </c>
      <c r="AG22" s="160">
        <f t="shared" si="10"/>
        <v>14384</v>
      </c>
      <c r="AH22" s="160">
        <v>1697.2843108</v>
      </c>
      <c r="AI22" s="159">
        <f t="shared" si="11"/>
        <v>3394.5686216</v>
      </c>
      <c r="AJ22" s="161">
        <v>0.23599615</v>
      </c>
      <c r="AK22" s="143">
        <v>7443.58</v>
      </c>
      <c r="AL22" s="143">
        <v>1544.37</v>
      </c>
      <c r="AM22" s="141">
        <f t="shared" si="12"/>
        <v>0.600288709677419</v>
      </c>
      <c r="AN22" s="141">
        <f t="shared" si="13"/>
        <v>0.501358472817623</v>
      </c>
      <c r="AO22" s="141">
        <f t="shared" si="14"/>
        <v>0.517490266963293</v>
      </c>
      <c r="AP22" s="141">
        <f t="shared" si="15"/>
        <v>0.454953242121255</v>
      </c>
      <c r="AQ22" s="143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</row>
    <row r="23" s="72" customFormat="1" ht="16" customHeight="1" spans="1:238">
      <c r="A23" s="104">
        <v>21</v>
      </c>
      <c r="B23" s="105">
        <v>118758</v>
      </c>
      <c r="C23" s="106" t="s">
        <v>71</v>
      </c>
      <c r="D23" s="100" t="s">
        <v>40</v>
      </c>
      <c r="E23" s="67">
        <v>2</v>
      </c>
      <c r="F23" s="101"/>
      <c r="G23" s="102" t="s">
        <v>53</v>
      </c>
      <c r="H23" s="103">
        <v>3500</v>
      </c>
      <c r="I23" s="127">
        <f t="shared" si="0"/>
        <v>10500</v>
      </c>
      <c r="J23" s="128">
        <v>945.3717</v>
      </c>
      <c r="K23" s="128">
        <f t="shared" si="1"/>
        <v>2836.1151</v>
      </c>
      <c r="L23" s="129">
        <v>0.2701062</v>
      </c>
      <c r="M23" s="127">
        <v>3850</v>
      </c>
      <c r="N23" s="127">
        <f t="shared" si="2"/>
        <v>11550</v>
      </c>
      <c r="O23" s="128">
        <v>987.9134265</v>
      </c>
      <c r="P23" s="128">
        <f t="shared" si="3"/>
        <v>2963.7402795</v>
      </c>
      <c r="Q23" s="138">
        <v>0.25660089</v>
      </c>
      <c r="R23" s="143">
        <v>10906.36</v>
      </c>
      <c r="S23" s="143">
        <v>1961.87</v>
      </c>
      <c r="T23" s="140">
        <f t="shared" si="4"/>
        <v>1.03870095238095</v>
      </c>
      <c r="U23" s="141">
        <f t="shared" si="5"/>
        <v>0.691745550101263</v>
      </c>
      <c r="V23" s="147">
        <f t="shared" si="6"/>
        <v>0.944273593073593</v>
      </c>
      <c r="W23" s="141">
        <f t="shared" si="7"/>
        <v>0.661957464211735</v>
      </c>
      <c r="X23" s="142">
        <f t="shared" si="17"/>
        <v>200</v>
      </c>
      <c r="Y23" s="142"/>
      <c r="Z23" s="157"/>
      <c r="AA23" s="158">
        <v>3000</v>
      </c>
      <c r="AB23" s="159">
        <f t="shared" si="8"/>
        <v>6000</v>
      </c>
      <c r="AC23" s="160">
        <v>831.096</v>
      </c>
      <c r="AD23" s="160">
        <f t="shared" si="9"/>
        <v>1662.192</v>
      </c>
      <c r="AE23" s="161">
        <v>0.277032</v>
      </c>
      <c r="AF23" s="160">
        <v>3480</v>
      </c>
      <c r="AG23" s="160">
        <f t="shared" si="10"/>
        <v>6960</v>
      </c>
      <c r="AH23" s="160">
        <v>915.867792</v>
      </c>
      <c r="AI23" s="159">
        <f t="shared" si="11"/>
        <v>1831.735584</v>
      </c>
      <c r="AJ23" s="161">
        <v>0.2631804</v>
      </c>
      <c r="AK23" s="143">
        <v>4893.3</v>
      </c>
      <c r="AL23" s="143">
        <v>781.66</v>
      </c>
      <c r="AM23" s="141">
        <f t="shared" si="12"/>
        <v>0.81555</v>
      </c>
      <c r="AN23" s="141">
        <f t="shared" si="13"/>
        <v>0.470258550155457</v>
      </c>
      <c r="AO23" s="141">
        <f t="shared" si="14"/>
        <v>0.703060344827586</v>
      </c>
      <c r="AP23" s="141">
        <f t="shared" si="15"/>
        <v>0.426731896692793</v>
      </c>
      <c r="AQ23" s="168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</row>
    <row r="24" s="73" customFormat="1" ht="16" customHeight="1" spans="1:238">
      <c r="A24" s="104">
        <v>22</v>
      </c>
      <c r="B24" s="109">
        <v>351</v>
      </c>
      <c r="C24" s="110" t="s">
        <v>72</v>
      </c>
      <c r="D24" s="100" t="s">
        <v>51</v>
      </c>
      <c r="E24" s="69">
        <v>3</v>
      </c>
      <c r="F24" s="101"/>
      <c r="G24" s="102" t="s">
        <v>44</v>
      </c>
      <c r="H24" s="103">
        <v>6765</v>
      </c>
      <c r="I24" s="127">
        <f t="shared" si="0"/>
        <v>20295</v>
      </c>
      <c r="J24" s="128">
        <v>1945.631419875</v>
      </c>
      <c r="K24" s="128">
        <f t="shared" si="1"/>
        <v>5836.894259625</v>
      </c>
      <c r="L24" s="129">
        <v>0.287602575</v>
      </c>
      <c r="M24" s="127">
        <v>7441.5</v>
      </c>
      <c r="N24" s="127">
        <f t="shared" si="2"/>
        <v>22324.5</v>
      </c>
      <c r="O24" s="128">
        <v>2033.18483376938</v>
      </c>
      <c r="P24" s="128">
        <f t="shared" si="3"/>
        <v>6099.55450130813</v>
      </c>
      <c r="Q24" s="138">
        <v>0.27322244625</v>
      </c>
      <c r="R24" s="143">
        <v>21015.32</v>
      </c>
      <c r="S24" s="143">
        <v>5934.75</v>
      </c>
      <c r="T24" s="140">
        <f t="shared" si="4"/>
        <v>1.03549248583395</v>
      </c>
      <c r="U24" s="141">
        <f t="shared" si="5"/>
        <v>1.01676503565464</v>
      </c>
      <c r="V24" s="147">
        <f t="shared" si="6"/>
        <v>0.94135680530359</v>
      </c>
      <c r="W24" s="141">
        <f t="shared" si="7"/>
        <v>0.972980895363295</v>
      </c>
      <c r="X24" s="142">
        <f t="shared" si="17"/>
        <v>300</v>
      </c>
      <c r="Y24" s="142"/>
      <c r="Z24" s="157"/>
      <c r="AA24" s="158">
        <v>6150</v>
      </c>
      <c r="AB24" s="159">
        <f t="shared" si="8"/>
        <v>12300</v>
      </c>
      <c r="AC24" s="160">
        <v>1814.10855</v>
      </c>
      <c r="AD24" s="160">
        <f t="shared" si="9"/>
        <v>3628.2171</v>
      </c>
      <c r="AE24" s="161">
        <v>0.294977</v>
      </c>
      <c r="AF24" s="160">
        <v>7134</v>
      </c>
      <c r="AG24" s="160">
        <f t="shared" si="10"/>
        <v>14268</v>
      </c>
      <c r="AH24" s="160">
        <v>1999.1476221</v>
      </c>
      <c r="AI24" s="159">
        <f t="shared" si="11"/>
        <v>3998.2952442</v>
      </c>
      <c r="AJ24" s="161">
        <v>0.28022815</v>
      </c>
      <c r="AK24" s="143">
        <v>6599.05</v>
      </c>
      <c r="AL24" s="143">
        <v>1305.4</v>
      </c>
      <c r="AM24" s="141">
        <f t="shared" si="12"/>
        <v>0.536508130081301</v>
      </c>
      <c r="AN24" s="141">
        <f t="shared" si="13"/>
        <v>0.359791038965116</v>
      </c>
      <c r="AO24" s="141">
        <f t="shared" si="14"/>
        <v>0.462507008690777</v>
      </c>
      <c r="AP24" s="141">
        <f t="shared" si="15"/>
        <v>0.326489146066348</v>
      </c>
      <c r="AQ24" s="143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</row>
    <row r="25" s="72" customFormat="1" ht="16" customHeight="1" spans="1:238">
      <c r="A25" s="104">
        <v>23</v>
      </c>
      <c r="B25" s="107">
        <v>587</v>
      </c>
      <c r="C25" s="108" t="s">
        <v>73</v>
      </c>
      <c r="D25" s="100" t="s">
        <v>70</v>
      </c>
      <c r="E25" s="69">
        <v>2</v>
      </c>
      <c r="F25" s="101"/>
      <c r="G25" s="102" t="s">
        <v>44</v>
      </c>
      <c r="H25" s="103">
        <v>7600</v>
      </c>
      <c r="I25" s="127">
        <f t="shared" si="0"/>
        <v>22800</v>
      </c>
      <c r="J25" s="128">
        <v>2082.27669</v>
      </c>
      <c r="K25" s="128">
        <f t="shared" si="1"/>
        <v>6246.83007</v>
      </c>
      <c r="L25" s="129">
        <v>0.273983775</v>
      </c>
      <c r="M25" s="127">
        <v>8360</v>
      </c>
      <c r="N25" s="127">
        <f t="shared" si="2"/>
        <v>25080</v>
      </c>
      <c r="O25" s="128">
        <v>2175.97914105</v>
      </c>
      <c r="P25" s="128">
        <f t="shared" si="3"/>
        <v>6527.93742315</v>
      </c>
      <c r="Q25" s="138">
        <v>0.26028458625</v>
      </c>
      <c r="R25" s="143">
        <v>23427.48</v>
      </c>
      <c r="S25" s="143">
        <v>5651.53</v>
      </c>
      <c r="T25" s="140">
        <f t="shared" si="4"/>
        <v>1.02752105263158</v>
      </c>
      <c r="U25" s="141">
        <f t="shared" si="5"/>
        <v>0.90470365556142</v>
      </c>
      <c r="V25" s="147">
        <f t="shared" si="6"/>
        <v>0.93411004784689</v>
      </c>
      <c r="W25" s="141">
        <f t="shared" si="7"/>
        <v>0.865745124939158</v>
      </c>
      <c r="X25" s="142">
        <f t="shared" si="17"/>
        <v>200</v>
      </c>
      <c r="Y25" s="142"/>
      <c r="Z25" s="157"/>
      <c r="AA25" s="158">
        <v>6937.5</v>
      </c>
      <c r="AB25" s="159">
        <f t="shared" si="8"/>
        <v>13875</v>
      </c>
      <c r="AC25" s="160">
        <v>1949.4999375</v>
      </c>
      <c r="AD25" s="160">
        <f t="shared" si="9"/>
        <v>3898.999875</v>
      </c>
      <c r="AE25" s="161">
        <v>0.281009</v>
      </c>
      <c r="AF25" s="160">
        <v>8047.5</v>
      </c>
      <c r="AG25" s="160">
        <f t="shared" si="10"/>
        <v>16095</v>
      </c>
      <c r="AH25" s="160">
        <v>2148.348931125</v>
      </c>
      <c r="AI25" s="159">
        <f t="shared" si="11"/>
        <v>4296.69786225</v>
      </c>
      <c r="AJ25" s="161">
        <v>0.26695855</v>
      </c>
      <c r="AK25" s="143">
        <v>8768.92</v>
      </c>
      <c r="AL25" s="143">
        <v>2321.46</v>
      </c>
      <c r="AM25" s="141">
        <f t="shared" si="12"/>
        <v>0.631994234234234</v>
      </c>
      <c r="AN25" s="141">
        <f t="shared" si="13"/>
        <v>0.595398839298501</v>
      </c>
      <c r="AO25" s="141">
        <f t="shared" si="14"/>
        <v>0.544822615719167</v>
      </c>
      <c r="AP25" s="141">
        <f t="shared" si="15"/>
        <v>0.540289327857079</v>
      </c>
      <c r="AQ25" s="176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</row>
    <row r="26" s="72" customFormat="1" ht="16" customHeight="1" spans="1:238">
      <c r="A26" s="104">
        <v>24</v>
      </c>
      <c r="B26" s="107">
        <v>539</v>
      </c>
      <c r="C26" s="108" t="s">
        <v>74</v>
      </c>
      <c r="D26" s="100" t="s">
        <v>70</v>
      </c>
      <c r="E26" s="69">
        <v>2</v>
      </c>
      <c r="F26" s="101"/>
      <c r="G26" s="102" t="s">
        <v>41</v>
      </c>
      <c r="H26" s="103">
        <v>7205</v>
      </c>
      <c r="I26" s="127">
        <f t="shared" si="0"/>
        <v>21615</v>
      </c>
      <c r="J26" s="128">
        <v>1892.283553875</v>
      </c>
      <c r="K26" s="128">
        <f t="shared" si="1"/>
        <v>5676.850661625</v>
      </c>
      <c r="L26" s="129">
        <v>0.262634775</v>
      </c>
      <c r="M26" s="127">
        <v>7925.5</v>
      </c>
      <c r="N26" s="127">
        <f t="shared" si="2"/>
        <v>23776.5</v>
      </c>
      <c r="O26" s="128">
        <v>1977.43631379938</v>
      </c>
      <c r="P26" s="128">
        <f t="shared" si="3"/>
        <v>5932.30894139813</v>
      </c>
      <c r="Q26" s="138">
        <v>0.24950303625</v>
      </c>
      <c r="R26" s="143">
        <v>22161.55</v>
      </c>
      <c r="S26" s="143">
        <v>5007.66</v>
      </c>
      <c r="T26" s="140">
        <f t="shared" si="4"/>
        <v>1.02528568123988</v>
      </c>
      <c r="U26" s="141">
        <f t="shared" si="5"/>
        <v>0.882119382468757</v>
      </c>
      <c r="V26" s="147">
        <f t="shared" si="6"/>
        <v>0.932077892036254</v>
      </c>
      <c r="W26" s="141">
        <f t="shared" si="7"/>
        <v>0.844133380352877</v>
      </c>
      <c r="X26" s="142">
        <f t="shared" si="17"/>
        <v>200</v>
      </c>
      <c r="Y26" s="142"/>
      <c r="Z26" s="157"/>
      <c r="AA26" s="158">
        <v>6550</v>
      </c>
      <c r="AB26" s="159">
        <f t="shared" si="8"/>
        <v>13100</v>
      </c>
      <c r="AC26" s="160">
        <v>1764.36695</v>
      </c>
      <c r="AD26" s="160">
        <f t="shared" si="9"/>
        <v>3528.7339</v>
      </c>
      <c r="AE26" s="161">
        <v>0.269369</v>
      </c>
      <c r="AF26" s="160">
        <v>7598</v>
      </c>
      <c r="AG26" s="160">
        <f t="shared" si="10"/>
        <v>15196</v>
      </c>
      <c r="AH26" s="160">
        <v>1944.3323789</v>
      </c>
      <c r="AI26" s="159">
        <f t="shared" si="11"/>
        <v>3888.6647578</v>
      </c>
      <c r="AJ26" s="161">
        <v>0.25590055</v>
      </c>
      <c r="AK26" s="143">
        <v>5762.23</v>
      </c>
      <c r="AL26" s="143">
        <v>1625.65</v>
      </c>
      <c r="AM26" s="141">
        <f t="shared" si="12"/>
        <v>0.439864885496183</v>
      </c>
      <c r="AN26" s="141">
        <f t="shared" si="13"/>
        <v>0.460689314090813</v>
      </c>
      <c r="AO26" s="141">
        <f t="shared" si="14"/>
        <v>0.379193866807055</v>
      </c>
      <c r="AP26" s="141">
        <f t="shared" si="15"/>
        <v>0.418048379392753</v>
      </c>
      <c r="AQ26" s="168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</row>
    <row r="27" s="72" customFormat="1" ht="16" customHeight="1" spans="1:238">
      <c r="A27" s="104">
        <v>25</v>
      </c>
      <c r="B27" s="107">
        <v>103639</v>
      </c>
      <c r="C27" s="108" t="s">
        <v>75</v>
      </c>
      <c r="D27" s="100" t="s">
        <v>43</v>
      </c>
      <c r="E27" s="69">
        <v>3</v>
      </c>
      <c r="F27" s="101"/>
      <c r="G27" s="102" t="s">
        <v>53</v>
      </c>
      <c r="H27" s="103">
        <v>8100</v>
      </c>
      <c r="I27" s="127">
        <f t="shared" si="0"/>
        <v>24300</v>
      </c>
      <c r="J27" s="128">
        <v>2452.1500575</v>
      </c>
      <c r="K27" s="128">
        <f t="shared" si="1"/>
        <v>7356.4501725</v>
      </c>
      <c r="L27" s="129">
        <v>0.302734575</v>
      </c>
      <c r="M27" s="127">
        <v>8910</v>
      </c>
      <c r="N27" s="127">
        <f t="shared" si="2"/>
        <v>26730</v>
      </c>
      <c r="O27" s="128">
        <v>2562.4968100875</v>
      </c>
      <c r="P27" s="128">
        <f t="shared" si="3"/>
        <v>7687.4904302625</v>
      </c>
      <c r="Q27" s="138">
        <v>0.28759784625</v>
      </c>
      <c r="R27" s="143">
        <v>24887.65</v>
      </c>
      <c r="S27" s="143">
        <v>6965.4</v>
      </c>
      <c r="T27" s="140">
        <f t="shared" si="4"/>
        <v>1.02418312757202</v>
      </c>
      <c r="U27" s="141">
        <f t="shared" si="5"/>
        <v>0.946842544524827</v>
      </c>
      <c r="V27" s="147">
        <f t="shared" si="6"/>
        <v>0.931075570520015</v>
      </c>
      <c r="W27" s="141">
        <f t="shared" si="7"/>
        <v>0.90606942059792</v>
      </c>
      <c r="X27" s="142">
        <f t="shared" si="17"/>
        <v>300</v>
      </c>
      <c r="Y27" s="142"/>
      <c r="Z27" s="157"/>
      <c r="AA27" s="158">
        <v>7353.75</v>
      </c>
      <c r="AB27" s="159">
        <f t="shared" si="8"/>
        <v>14707.5</v>
      </c>
      <c r="AC27" s="160">
        <v>2283.31731375</v>
      </c>
      <c r="AD27" s="160">
        <f t="shared" si="9"/>
        <v>4566.6346275</v>
      </c>
      <c r="AE27" s="161">
        <v>0.310497</v>
      </c>
      <c r="AF27" s="160">
        <v>8530.35</v>
      </c>
      <c r="AG27" s="160">
        <f t="shared" si="10"/>
        <v>17060.7</v>
      </c>
      <c r="AH27" s="160">
        <v>2516.2156797525</v>
      </c>
      <c r="AI27" s="159">
        <f t="shared" si="11"/>
        <v>5032.431359505</v>
      </c>
      <c r="AJ27" s="161">
        <v>0.29497215</v>
      </c>
      <c r="AK27" s="143">
        <v>8958.77</v>
      </c>
      <c r="AL27" s="143">
        <v>2518.82</v>
      </c>
      <c r="AM27" s="141">
        <f t="shared" si="12"/>
        <v>0.609129355770865</v>
      </c>
      <c r="AN27" s="141">
        <f t="shared" si="13"/>
        <v>0.551570293106398</v>
      </c>
      <c r="AO27" s="141">
        <f t="shared" si="14"/>
        <v>0.525111513595574</v>
      </c>
      <c r="AP27" s="141">
        <f t="shared" si="15"/>
        <v>0.500517507356078</v>
      </c>
      <c r="AQ27" s="143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</row>
    <row r="28" s="72" customFormat="1" ht="16" customHeight="1" spans="1:238">
      <c r="A28" s="104">
        <v>26</v>
      </c>
      <c r="B28" s="107">
        <v>706</v>
      </c>
      <c r="C28" s="108" t="s">
        <v>76</v>
      </c>
      <c r="D28" s="100" t="s">
        <v>51</v>
      </c>
      <c r="E28" s="69">
        <v>2</v>
      </c>
      <c r="F28" s="101"/>
      <c r="G28" s="102" t="s">
        <v>44</v>
      </c>
      <c r="H28" s="103">
        <v>5940</v>
      </c>
      <c r="I28" s="127">
        <f t="shared" si="0"/>
        <v>17820</v>
      </c>
      <c r="J28" s="128">
        <v>1847.6796195</v>
      </c>
      <c r="K28" s="128">
        <f t="shared" si="1"/>
        <v>5543.0388585</v>
      </c>
      <c r="L28" s="129">
        <v>0.311057175</v>
      </c>
      <c r="M28" s="127">
        <v>6534</v>
      </c>
      <c r="N28" s="127">
        <f t="shared" si="2"/>
        <v>19602</v>
      </c>
      <c r="O28" s="128">
        <v>1930.8252023775</v>
      </c>
      <c r="P28" s="128">
        <f t="shared" si="3"/>
        <v>5792.4756071325</v>
      </c>
      <c r="Q28" s="138">
        <v>0.29550431625</v>
      </c>
      <c r="R28" s="143">
        <v>18235.25</v>
      </c>
      <c r="S28" s="143">
        <v>4594.49</v>
      </c>
      <c r="T28" s="140">
        <f t="shared" si="4"/>
        <v>1.0233024691358</v>
      </c>
      <c r="U28" s="141">
        <f t="shared" si="5"/>
        <v>0.828875661399082</v>
      </c>
      <c r="V28" s="147">
        <f t="shared" si="6"/>
        <v>0.930274971941638</v>
      </c>
      <c r="W28" s="141">
        <f t="shared" si="7"/>
        <v>0.7931824510996</v>
      </c>
      <c r="X28" s="142">
        <f t="shared" si="17"/>
        <v>200</v>
      </c>
      <c r="Y28" s="142"/>
      <c r="Z28" s="157"/>
      <c r="AA28" s="158">
        <v>5400</v>
      </c>
      <c r="AB28" s="159">
        <f t="shared" si="8"/>
        <v>10800</v>
      </c>
      <c r="AC28" s="160">
        <v>1722.7782</v>
      </c>
      <c r="AD28" s="160">
        <f t="shared" si="9"/>
        <v>3445.5564</v>
      </c>
      <c r="AE28" s="161">
        <v>0.319033</v>
      </c>
      <c r="AF28" s="160">
        <v>6264</v>
      </c>
      <c r="AG28" s="160">
        <f t="shared" si="10"/>
        <v>12528</v>
      </c>
      <c r="AH28" s="160">
        <v>1898.5015764</v>
      </c>
      <c r="AI28" s="159">
        <f t="shared" si="11"/>
        <v>3797.0031528</v>
      </c>
      <c r="AJ28" s="161">
        <v>0.30308135</v>
      </c>
      <c r="AK28" s="143">
        <v>6395.19</v>
      </c>
      <c r="AL28" s="143">
        <v>1838.42</v>
      </c>
      <c r="AM28" s="141">
        <f t="shared" si="12"/>
        <v>0.592147222222222</v>
      </c>
      <c r="AN28" s="141">
        <f t="shared" si="13"/>
        <v>0.533562590935966</v>
      </c>
      <c r="AO28" s="141">
        <f t="shared" si="14"/>
        <v>0.510471743295019</v>
      </c>
      <c r="AP28" s="141">
        <f t="shared" si="15"/>
        <v>0.484176579796703</v>
      </c>
      <c r="AQ28" s="143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</row>
    <row r="29" s="72" customFormat="1" ht="16" customHeight="1" spans="1:238">
      <c r="A29" s="104">
        <v>27</v>
      </c>
      <c r="B29" s="105">
        <v>110378</v>
      </c>
      <c r="C29" s="106" t="s">
        <v>77</v>
      </c>
      <c r="D29" s="100" t="s">
        <v>51</v>
      </c>
      <c r="E29" s="69">
        <v>2</v>
      </c>
      <c r="F29" s="101"/>
      <c r="G29" s="102" t="s">
        <v>44</v>
      </c>
      <c r="H29" s="103">
        <v>4620</v>
      </c>
      <c r="I29" s="127">
        <f t="shared" si="0"/>
        <v>13860</v>
      </c>
      <c r="J29" s="128">
        <v>1194.584391</v>
      </c>
      <c r="K29" s="128">
        <f t="shared" si="1"/>
        <v>3583.753173</v>
      </c>
      <c r="L29" s="129">
        <v>0.25856805</v>
      </c>
      <c r="M29" s="127">
        <v>5082</v>
      </c>
      <c r="N29" s="127">
        <f t="shared" si="2"/>
        <v>15246</v>
      </c>
      <c r="O29" s="128">
        <v>1248.340688595</v>
      </c>
      <c r="P29" s="128">
        <f t="shared" si="3"/>
        <v>3745.022065785</v>
      </c>
      <c r="Q29" s="138">
        <v>0.2456396475</v>
      </c>
      <c r="R29" s="143">
        <v>14096.48</v>
      </c>
      <c r="S29" s="143">
        <v>3324.88</v>
      </c>
      <c r="T29" s="140">
        <f t="shared" si="4"/>
        <v>1.01706204906205</v>
      </c>
      <c r="U29" s="141">
        <f t="shared" si="5"/>
        <v>0.927764787220741</v>
      </c>
      <c r="V29" s="147">
        <f t="shared" si="6"/>
        <v>0.924601862783681</v>
      </c>
      <c r="W29" s="141">
        <f t="shared" si="7"/>
        <v>0.887813193512671</v>
      </c>
      <c r="X29" s="142">
        <f t="shared" si="17"/>
        <v>200</v>
      </c>
      <c r="Y29" s="142"/>
      <c r="Z29" s="157"/>
      <c r="AA29" s="158">
        <v>4200</v>
      </c>
      <c r="AB29" s="159">
        <f t="shared" si="8"/>
        <v>8400</v>
      </c>
      <c r="AC29" s="160">
        <v>1113.8316</v>
      </c>
      <c r="AD29" s="160">
        <f t="shared" si="9"/>
        <v>2227.6632</v>
      </c>
      <c r="AE29" s="161">
        <v>0.265198</v>
      </c>
      <c r="AF29" s="160">
        <v>4872</v>
      </c>
      <c r="AG29" s="160">
        <f t="shared" si="10"/>
        <v>9744</v>
      </c>
      <c r="AH29" s="160">
        <v>1227.4424232</v>
      </c>
      <c r="AI29" s="159">
        <f t="shared" si="11"/>
        <v>2454.8848464</v>
      </c>
      <c r="AJ29" s="161">
        <v>0.2519381</v>
      </c>
      <c r="AK29" s="143">
        <v>4645.51</v>
      </c>
      <c r="AL29" s="143">
        <v>905.5</v>
      </c>
      <c r="AM29" s="141">
        <f t="shared" si="12"/>
        <v>0.553036904761905</v>
      </c>
      <c r="AN29" s="141">
        <f t="shared" si="13"/>
        <v>0.406479758699609</v>
      </c>
      <c r="AO29" s="141">
        <f t="shared" si="14"/>
        <v>0.476755952380952</v>
      </c>
      <c r="AP29" s="141">
        <f t="shared" si="15"/>
        <v>0.368856405353548</v>
      </c>
      <c r="AQ29" s="143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</row>
    <row r="30" s="72" customFormat="1" ht="16" customHeight="1" spans="1:238">
      <c r="A30" s="104">
        <v>28</v>
      </c>
      <c r="B30" s="107">
        <v>723</v>
      </c>
      <c r="C30" s="108" t="s">
        <v>78</v>
      </c>
      <c r="D30" s="100" t="s">
        <v>51</v>
      </c>
      <c r="E30" s="69">
        <v>2</v>
      </c>
      <c r="F30" s="101"/>
      <c r="G30" s="102" t="s">
        <v>53</v>
      </c>
      <c r="H30" s="103">
        <v>5720</v>
      </c>
      <c r="I30" s="127">
        <f t="shared" si="0"/>
        <v>17160</v>
      </c>
      <c r="J30" s="128">
        <v>1599.645333</v>
      </c>
      <c r="K30" s="128">
        <f t="shared" si="1"/>
        <v>4798.935999</v>
      </c>
      <c r="L30" s="129">
        <v>0.279658275</v>
      </c>
      <c r="M30" s="127">
        <v>6292</v>
      </c>
      <c r="N30" s="127">
        <f t="shared" si="2"/>
        <v>18876</v>
      </c>
      <c r="O30" s="128">
        <v>1671.629372985</v>
      </c>
      <c r="P30" s="128">
        <f t="shared" si="3"/>
        <v>5014.888118955</v>
      </c>
      <c r="Q30" s="138">
        <v>0.26567536125</v>
      </c>
      <c r="R30" s="143">
        <v>17391.77</v>
      </c>
      <c r="S30" s="143">
        <v>3489.84</v>
      </c>
      <c r="T30" s="140">
        <f t="shared" si="4"/>
        <v>1.01350641025641</v>
      </c>
      <c r="U30" s="141">
        <f t="shared" si="5"/>
        <v>0.727211198633866</v>
      </c>
      <c r="V30" s="147">
        <f t="shared" si="6"/>
        <v>0.921369463869464</v>
      </c>
      <c r="W30" s="141">
        <f t="shared" si="7"/>
        <v>0.695895883860159</v>
      </c>
      <c r="X30" s="142">
        <f t="shared" si="17"/>
        <v>200</v>
      </c>
      <c r="Y30" s="142"/>
      <c r="Z30" s="157"/>
      <c r="AA30" s="158">
        <v>5200</v>
      </c>
      <c r="AB30" s="159">
        <f t="shared" si="8"/>
        <v>10400</v>
      </c>
      <c r="AC30" s="160">
        <v>1491.5108</v>
      </c>
      <c r="AD30" s="160">
        <f t="shared" si="9"/>
        <v>2983.0216</v>
      </c>
      <c r="AE30" s="161">
        <v>0.286829</v>
      </c>
      <c r="AF30" s="160">
        <v>6032</v>
      </c>
      <c r="AG30" s="160">
        <f t="shared" si="10"/>
        <v>12064</v>
      </c>
      <c r="AH30" s="160">
        <v>1643.6449016</v>
      </c>
      <c r="AI30" s="159">
        <f t="shared" si="11"/>
        <v>3287.2898032</v>
      </c>
      <c r="AJ30" s="161">
        <v>0.27248755</v>
      </c>
      <c r="AK30" s="143">
        <v>6169.21</v>
      </c>
      <c r="AL30" s="143">
        <v>1782.83</v>
      </c>
      <c r="AM30" s="141">
        <f t="shared" si="12"/>
        <v>0.593193269230769</v>
      </c>
      <c r="AN30" s="141">
        <f t="shared" si="13"/>
        <v>0.59765909841216</v>
      </c>
      <c r="AO30" s="141">
        <f t="shared" si="14"/>
        <v>0.51137350795756</v>
      </c>
      <c r="AP30" s="141">
        <f t="shared" si="15"/>
        <v>0.542340379684356</v>
      </c>
      <c r="AQ30" s="168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</row>
    <row r="31" s="72" customFormat="1" ht="16" customHeight="1" spans="1:238">
      <c r="A31" s="104">
        <v>29</v>
      </c>
      <c r="B31" s="107">
        <v>747</v>
      </c>
      <c r="C31" s="108" t="s">
        <v>79</v>
      </c>
      <c r="D31" s="100" t="s">
        <v>70</v>
      </c>
      <c r="E31" s="69">
        <v>2</v>
      </c>
      <c r="F31" s="101"/>
      <c r="G31" s="102" t="s">
        <v>38</v>
      </c>
      <c r="H31" s="103">
        <v>8800</v>
      </c>
      <c r="I31" s="127">
        <f t="shared" si="0"/>
        <v>26400</v>
      </c>
      <c r="J31" s="128">
        <v>1584</v>
      </c>
      <c r="K31" s="128">
        <f t="shared" si="1"/>
        <v>4752</v>
      </c>
      <c r="L31" s="129">
        <v>0.18</v>
      </c>
      <c r="M31" s="127">
        <v>9680</v>
      </c>
      <c r="N31" s="127">
        <f t="shared" si="2"/>
        <v>29040</v>
      </c>
      <c r="O31" s="128">
        <v>1655.28</v>
      </c>
      <c r="P31" s="128">
        <f t="shared" si="3"/>
        <v>4965.84</v>
      </c>
      <c r="Q31" s="138">
        <v>0.171</v>
      </c>
      <c r="R31" s="143">
        <v>26710.77</v>
      </c>
      <c r="S31" s="143">
        <v>5885.53</v>
      </c>
      <c r="T31" s="140">
        <f t="shared" si="4"/>
        <v>1.01177159090909</v>
      </c>
      <c r="U31" s="141">
        <f t="shared" si="5"/>
        <v>1.23853745791246</v>
      </c>
      <c r="V31" s="147">
        <f t="shared" si="6"/>
        <v>0.919792355371901</v>
      </c>
      <c r="W31" s="141">
        <f t="shared" si="7"/>
        <v>1.18520330900714</v>
      </c>
      <c r="X31" s="142">
        <f t="shared" si="17"/>
        <v>200</v>
      </c>
      <c r="Y31" s="142"/>
      <c r="Z31" s="157"/>
      <c r="AA31" s="158">
        <v>8000</v>
      </c>
      <c r="AB31" s="159">
        <f t="shared" si="8"/>
        <v>16000</v>
      </c>
      <c r="AC31" s="160">
        <v>1465.088</v>
      </c>
      <c r="AD31" s="160">
        <f t="shared" si="9"/>
        <v>2930.176</v>
      </c>
      <c r="AE31" s="161">
        <v>0.183136</v>
      </c>
      <c r="AF31" s="160">
        <v>9280</v>
      </c>
      <c r="AG31" s="160">
        <f t="shared" si="10"/>
        <v>18560</v>
      </c>
      <c r="AH31" s="160">
        <v>1614.526976</v>
      </c>
      <c r="AI31" s="159">
        <f t="shared" si="11"/>
        <v>3229.053952</v>
      </c>
      <c r="AJ31" s="161">
        <v>0.1739792</v>
      </c>
      <c r="AK31" s="143">
        <v>15720.44</v>
      </c>
      <c r="AL31" s="143">
        <v>2218.27</v>
      </c>
      <c r="AM31" s="141">
        <f t="shared" si="12"/>
        <v>0.9825275</v>
      </c>
      <c r="AN31" s="141">
        <f t="shared" si="13"/>
        <v>0.757043262930281</v>
      </c>
      <c r="AO31" s="141">
        <f t="shared" si="14"/>
        <v>0.847006465517241</v>
      </c>
      <c r="AP31" s="141">
        <f t="shared" si="15"/>
        <v>0.686972107922216</v>
      </c>
      <c r="AQ31" s="14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7"/>
      <c r="FW31" s="177"/>
      <c r="FX31" s="177"/>
      <c r="FY31" s="177"/>
      <c r="FZ31" s="177"/>
      <c r="GA31" s="177"/>
      <c r="GB31" s="177"/>
      <c r="GC31" s="177"/>
      <c r="GD31" s="177"/>
      <c r="GE31" s="177"/>
      <c r="GF31" s="177"/>
      <c r="GG31" s="177"/>
      <c r="GH31" s="177"/>
      <c r="GI31" s="177"/>
      <c r="GJ31" s="177"/>
      <c r="GK31" s="177"/>
      <c r="GL31" s="177"/>
      <c r="GM31" s="177"/>
      <c r="GN31" s="177"/>
      <c r="GO31" s="177"/>
      <c r="GP31" s="177"/>
      <c r="GQ31" s="177"/>
      <c r="GR31" s="177"/>
      <c r="GS31" s="177"/>
      <c r="GT31" s="177"/>
      <c r="GU31" s="177"/>
      <c r="GV31" s="177"/>
      <c r="GW31" s="177"/>
      <c r="GX31" s="177"/>
      <c r="GY31" s="177"/>
      <c r="GZ31" s="177"/>
      <c r="HA31" s="177"/>
      <c r="HB31" s="177"/>
      <c r="HC31" s="177"/>
      <c r="HD31" s="177"/>
      <c r="HE31" s="177"/>
      <c r="HF31" s="177"/>
      <c r="HG31" s="177"/>
      <c r="HH31" s="177"/>
      <c r="HI31" s="177"/>
      <c r="HJ31" s="177"/>
      <c r="HK31" s="177"/>
      <c r="HL31" s="177"/>
      <c r="HM31" s="177"/>
      <c r="HN31" s="177"/>
      <c r="HO31" s="177"/>
      <c r="HP31" s="177"/>
      <c r="HQ31" s="177"/>
      <c r="HR31" s="177"/>
      <c r="HS31" s="177"/>
      <c r="HT31" s="177"/>
      <c r="HU31" s="177"/>
      <c r="HV31" s="177"/>
      <c r="HW31" s="177"/>
      <c r="HX31" s="177"/>
      <c r="HY31" s="177"/>
      <c r="HZ31" s="177"/>
      <c r="IA31" s="177"/>
      <c r="IB31" s="177"/>
      <c r="IC31" s="177"/>
      <c r="ID31" s="177"/>
    </row>
    <row r="32" s="72" customFormat="1" ht="16" customHeight="1" spans="1:238">
      <c r="A32" s="104">
        <v>30</v>
      </c>
      <c r="B32" s="107">
        <v>710</v>
      </c>
      <c r="C32" s="108" t="s">
        <v>80</v>
      </c>
      <c r="D32" s="100" t="s">
        <v>51</v>
      </c>
      <c r="E32" s="69">
        <v>2</v>
      </c>
      <c r="F32" s="101"/>
      <c r="G32" s="102" t="s">
        <v>44</v>
      </c>
      <c r="H32" s="103">
        <v>6270</v>
      </c>
      <c r="I32" s="127">
        <f t="shared" si="0"/>
        <v>18810</v>
      </c>
      <c r="J32" s="128">
        <v>2059.95128625</v>
      </c>
      <c r="K32" s="128">
        <f t="shared" si="1"/>
        <v>6179.85385875</v>
      </c>
      <c r="L32" s="129">
        <v>0.328540875</v>
      </c>
      <c r="M32" s="127">
        <v>6897</v>
      </c>
      <c r="N32" s="127">
        <f t="shared" si="2"/>
        <v>20691</v>
      </c>
      <c r="O32" s="128">
        <v>2152.64909413125</v>
      </c>
      <c r="P32" s="128">
        <f t="shared" si="3"/>
        <v>6457.94728239375</v>
      </c>
      <c r="Q32" s="138">
        <v>0.31211383125</v>
      </c>
      <c r="R32" s="143">
        <v>19013.58</v>
      </c>
      <c r="S32" s="143">
        <v>4637.57</v>
      </c>
      <c r="T32" s="140">
        <f t="shared" si="4"/>
        <v>1.01082296650718</v>
      </c>
      <c r="U32" s="141">
        <f t="shared" si="5"/>
        <v>0.750433603447386</v>
      </c>
      <c r="V32" s="147">
        <f t="shared" si="6"/>
        <v>0.918929969551979</v>
      </c>
      <c r="W32" s="141">
        <f t="shared" si="7"/>
        <v>0.718118280810896</v>
      </c>
      <c r="X32" s="142">
        <f t="shared" si="17"/>
        <v>200</v>
      </c>
      <c r="Y32" s="142"/>
      <c r="Z32" s="157"/>
      <c r="AA32" s="158">
        <v>5700</v>
      </c>
      <c r="AB32" s="159">
        <f t="shared" si="8"/>
        <v>11400</v>
      </c>
      <c r="AC32" s="160">
        <v>1920.7005</v>
      </c>
      <c r="AD32" s="160">
        <f t="shared" si="9"/>
        <v>3841.401</v>
      </c>
      <c r="AE32" s="161">
        <v>0.336965</v>
      </c>
      <c r="AF32" s="160">
        <v>6612</v>
      </c>
      <c r="AG32" s="160">
        <f t="shared" si="10"/>
        <v>13224</v>
      </c>
      <c r="AH32" s="160">
        <v>2116.611951</v>
      </c>
      <c r="AI32" s="159">
        <f t="shared" si="11"/>
        <v>4233.223902</v>
      </c>
      <c r="AJ32" s="161">
        <v>0.32011675</v>
      </c>
      <c r="AK32" s="143">
        <v>6487.51</v>
      </c>
      <c r="AL32" s="143">
        <v>1800</v>
      </c>
      <c r="AM32" s="141">
        <f t="shared" si="12"/>
        <v>0.569079824561403</v>
      </c>
      <c r="AN32" s="141">
        <f t="shared" si="13"/>
        <v>0.468579041865194</v>
      </c>
      <c r="AO32" s="141">
        <f t="shared" si="14"/>
        <v>0.490586055656382</v>
      </c>
      <c r="AP32" s="141">
        <f t="shared" si="15"/>
        <v>0.425207841982935</v>
      </c>
      <c r="AQ32" s="143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</row>
    <row r="33" s="72" customFormat="1" ht="16" customHeight="1" spans="1:238">
      <c r="A33" s="104">
        <v>31</v>
      </c>
      <c r="B33" s="107">
        <v>721</v>
      </c>
      <c r="C33" s="108" t="s">
        <v>81</v>
      </c>
      <c r="D33" s="100" t="s">
        <v>70</v>
      </c>
      <c r="E33" s="69">
        <v>3</v>
      </c>
      <c r="F33" s="101"/>
      <c r="G33" s="102" t="s">
        <v>41</v>
      </c>
      <c r="H33" s="103">
        <v>7900</v>
      </c>
      <c r="I33" s="127">
        <f t="shared" si="0"/>
        <v>23700</v>
      </c>
      <c r="J33" s="128">
        <v>2387.775</v>
      </c>
      <c r="K33" s="128">
        <f t="shared" si="1"/>
        <v>7163.325</v>
      </c>
      <c r="L33" s="129">
        <v>0.30225</v>
      </c>
      <c r="M33" s="127">
        <v>8690</v>
      </c>
      <c r="N33" s="127">
        <f t="shared" si="2"/>
        <v>26070</v>
      </c>
      <c r="O33" s="128">
        <v>2495.224875</v>
      </c>
      <c r="P33" s="128">
        <f t="shared" si="3"/>
        <v>7485.674625</v>
      </c>
      <c r="Q33" s="138">
        <v>0.2871375</v>
      </c>
      <c r="R33" s="143">
        <v>23904.7</v>
      </c>
      <c r="S33" s="143">
        <v>6513.99</v>
      </c>
      <c r="T33" s="140">
        <f t="shared" si="4"/>
        <v>1.00863713080169</v>
      </c>
      <c r="U33" s="141">
        <f t="shared" si="5"/>
        <v>0.909352849410015</v>
      </c>
      <c r="V33" s="147">
        <f t="shared" si="6"/>
        <v>0.916942846183353</v>
      </c>
      <c r="W33" s="141">
        <f t="shared" si="7"/>
        <v>0.870194114267958</v>
      </c>
      <c r="X33" s="142">
        <f t="shared" si="17"/>
        <v>300</v>
      </c>
      <c r="Y33" s="142"/>
      <c r="Z33" s="157"/>
      <c r="AA33" s="158">
        <v>7215</v>
      </c>
      <c r="AB33" s="159">
        <f t="shared" si="8"/>
        <v>14430</v>
      </c>
      <c r="AC33" s="160">
        <v>2236.65</v>
      </c>
      <c r="AD33" s="160">
        <f t="shared" si="9"/>
        <v>4473.3</v>
      </c>
      <c r="AE33" s="161">
        <v>0.31</v>
      </c>
      <c r="AF33" s="160">
        <v>8369.4</v>
      </c>
      <c r="AG33" s="160">
        <f t="shared" si="10"/>
        <v>16738.8</v>
      </c>
      <c r="AH33" s="160">
        <v>2464.7883</v>
      </c>
      <c r="AI33" s="159">
        <f t="shared" si="11"/>
        <v>4929.5766</v>
      </c>
      <c r="AJ33" s="161">
        <v>0.2945</v>
      </c>
      <c r="AK33" s="143">
        <v>11366.49</v>
      </c>
      <c r="AL33" s="143">
        <v>3065.76</v>
      </c>
      <c r="AM33" s="141">
        <f t="shared" si="12"/>
        <v>0.787698544698545</v>
      </c>
      <c r="AN33" s="141">
        <f t="shared" si="13"/>
        <v>0.685346388572195</v>
      </c>
      <c r="AO33" s="141">
        <f t="shared" si="14"/>
        <v>0.679050469567711</v>
      </c>
      <c r="AP33" s="141">
        <f t="shared" si="15"/>
        <v>0.621911423386747</v>
      </c>
      <c r="AQ33" s="143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  <c r="GR33" s="177"/>
      <c r="GS33" s="177"/>
      <c r="GT33" s="177"/>
      <c r="GU33" s="177"/>
      <c r="GV33" s="177"/>
      <c r="GW33" s="177"/>
      <c r="GX33" s="177"/>
      <c r="GY33" s="177"/>
      <c r="GZ33" s="177"/>
      <c r="HA33" s="177"/>
      <c r="HB33" s="177"/>
      <c r="HC33" s="177"/>
      <c r="HD33" s="177"/>
      <c r="HE33" s="177"/>
      <c r="HF33" s="177"/>
      <c r="HG33" s="177"/>
      <c r="HH33" s="177"/>
      <c r="HI33" s="177"/>
      <c r="HJ33" s="177"/>
      <c r="HK33" s="177"/>
      <c r="HL33" s="177"/>
      <c r="HM33" s="177"/>
      <c r="HN33" s="177"/>
      <c r="HO33" s="177"/>
      <c r="HP33" s="177"/>
      <c r="HQ33" s="177"/>
      <c r="HR33" s="177"/>
      <c r="HS33" s="177"/>
      <c r="HT33" s="177"/>
      <c r="HU33" s="177"/>
      <c r="HV33" s="177"/>
      <c r="HW33" s="177"/>
      <c r="HX33" s="177"/>
      <c r="HY33" s="177"/>
      <c r="HZ33" s="177"/>
      <c r="IA33" s="177"/>
      <c r="IB33" s="177"/>
      <c r="IC33" s="177"/>
      <c r="ID33" s="177"/>
    </row>
    <row r="34" s="72" customFormat="1" ht="16" customHeight="1" spans="1:238">
      <c r="A34" s="104">
        <v>32</v>
      </c>
      <c r="B34" s="107">
        <v>581</v>
      </c>
      <c r="C34" s="108" t="s">
        <v>82</v>
      </c>
      <c r="D34" s="100" t="s">
        <v>83</v>
      </c>
      <c r="E34" s="69">
        <v>4</v>
      </c>
      <c r="F34" s="101">
        <v>3</v>
      </c>
      <c r="G34" s="102" t="s">
        <v>38</v>
      </c>
      <c r="H34" s="103">
        <v>12650</v>
      </c>
      <c r="I34" s="127">
        <f t="shared" si="0"/>
        <v>37950</v>
      </c>
      <c r="J34" s="128">
        <v>3311.56254</v>
      </c>
      <c r="K34" s="128">
        <f t="shared" si="1"/>
        <v>9934.68762</v>
      </c>
      <c r="L34" s="129">
        <v>0.2617836</v>
      </c>
      <c r="M34" s="127">
        <v>13915</v>
      </c>
      <c r="N34" s="127">
        <f t="shared" si="2"/>
        <v>41745</v>
      </c>
      <c r="O34" s="128">
        <v>3460.5828543</v>
      </c>
      <c r="P34" s="128">
        <f t="shared" si="3"/>
        <v>10381.7485629</v>
      </c>
      <c r="Q34" s="138">
        <v>0.24869442</v>
      </c>
      <c r="R34" s="143">
        <v>38194.39</v>
      </c>
      <c r="S34" s="143">
        <v>9098.1</v>
      </c>
      <c r="T34" s="140">
        <f t="shared" si="4"/>
        <v>1.00643978919631</v>
      </c>
      <c r="U34" s="141">
        <f t="shared" si="5"/>
        <v>0.915791250616091</v>
      </c>
      <c r="V34" s="147">
        <f t="shared" si="6"/>
        <v>0.914945262905737</v>
      </c>
      <c r="W34" s="141">
        <f t="shared" si="7"/>
        <v>0.876355263747456</v>
      </c>
      <c r="X34" s="142">
        <f t="shared" si="17"/>
        <v>550</v>
      </c>
      <c r="Y34" s="142"/>
      <c r="Z34" s="157"/>
      <c r="AA34" s="158">
        <v>11500</v>
      </c>
      <c r="AB34" s="159">
        <f t="shared" si="8"/>
        <v>23000</v>
      </c>
      <c r="AC34" s="160">
        <v>3087.704</v>
      </c>
      <c r="AD34" s="160">
        <f t="shared" si="9"/>
        <v>6175.408</v>
      </c>
      <c r="AE34" s="161">
        <v>0.268496</v>
      </c>
      <c r="AF34" s="160">
        <v>13340</v>
      </c>
      <c r="AG34" s="160">
        <f t="shared" si="10"/>
        <v>26680</v>
      </c>
      <c r="AH34" s="160">
        <v>3402.649808</v>
      </c>
      <c r="AI34" s="159">
        <f t="shared" si="11"/>
        <v>6805.299616</v>
      </c>
      <c r="AJ34" s="161">
        <v>0.2550712</v>
      </c>
      <c r="AK34" s="143">
        <v>15489.79</v>
      </c>
      <c r="AL34" s="143">
        <v>4094.28</v>
      </c>
      <c r="AM34" s="141">
        <f t="shared" si="12"/>
        <v>0.673469130434783</v>
      </c>
      <c r="AN34" s="141">
        <f t="shared" si="13"/>
        <v>0.662997489396652</v>
      </c>
      <c r="AO34" s="141">
        <f t="shared" si="14"/>
        <v>0.580576836581709</v>
      </c>
      <c r="AP34" s="141">
        <f t="shared" si="15"/>
        <v>0.601631115604948</v>
      </c>
      <c r="AQ34" s="143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  <c r="GQ34" s="165"/>
      <c r="GR34" s="165"/>
      <c r="GS34" s="165"/>
      <c r="GT34" s="165"/>
      <c r="GU34" s="165"/>
      <c r="GV34" s="165"/>
      <c r="GW34" s="165"/>
      <c r="GX34" s="165"/>
      <c r="GY34" s="165"/>
      <c r="GZ34" s="165"/>
      <c r="HA34" s="165"/>
      <c r="HB34" s="165"/>
      <c r="HC34" s="165"/>
      <c r="HD34" s="165"/>
      <c r="HE34" s="165"/>
      <c r="HF34" s="165"/>
      <c r="HG34" s="165"/>
      <c r="HH34" s="165"/>
      <c r="HI34" s="165"/>
      <c r="HJ34" s="165"/>
      <c r="HK34" s="165"/>
      <c r="HL34" s="165"/>
      <c r="HM34" s="165"/>
      <c r="HN34" s="165"/>
      <c r="HO34" s="165"/>
      <c r="HP34" s="165"/>
      <c r="HQ34" s="165"/>
      <c r="HR34" s="165"/>
      <c r="HS34" s="165"/>
      <c r="HT34" s="165"/>
      <c r="HU34" s="165"/>
      <c r="HV34" s="165"/>
      <c r="HW34" s="165"/>
      <c r="HX34" s="165"/>
      <c r="HY34" s="165"/>
      <c r="HZ34" s="165"/>
      <c r="IA34" s="165"/>
      <c r="IB34" s="165"/>
      <c r="IC34" s="165"/>
      <c r="ID34" s="165"/>
    </row>
    <row r="35" s="72" customFormat="1" ht="16" customHeight="1" spans="1:238">
      <c r="A35" s="104">
        <v>33</v>
      </c>
      <c r="B35" s="107">
        <v>598</v>
      </c>
      <c r="C35" s="108" t="s">
        <v>84</v>
      </c>
      <c r="D35" s="100" t="s">
        <v>43</v>
      </c>
      <c r="E35" s="69">
        <v>3</v>
      </c>
      <c r="F35" s="101"/>
      <c r="G35" s="102" t="s">
        <v>38</v>
      </c>
      <c r="H35" s="103">
        <v>8580</v>
      </c>
      <c r="I35" s="127">
        <f t="shared" si="0"/>
        <v>25740</v>
      </c>
      <c r="J35" s="128">
        <v>2698.894341</v>
      </c>
      <c r="K35" s="128">
        <f t="shared" si="1"/>
        <v>8096.683023</v>
      </c>
      <c r="L35" s="129">
        <v>0.31455645</v>
      </c>
      <c r="M35" s="127">
        <v>9438</v>
      </c>
      <c r="N35" s="127">
        <f t="shared" si="2"/>
        <v>28314</v>
      </c>
      <c r="O35" s="128">
        <v>2820.344586345</v>
      </c>
      <c r="P35" s="128">
        <f t="shared" si="3"/>
        <v>8461.033759035</v>
      </c>
      <c r="Q35" s="138">
        <v>0.2988286275</v>
      </c>
      <c r="R35" s="143">
        <v>25875.53</v>
      </c>
      <c r="S35" s="143">
        <v>7572.09</v>
      </c>
      <c r="T35" s="140">
        <f t="shared" si="4"/>
        <v>1.00526534576535</v>
      </c>
      <c r="U35" s="141">
        <f t="shared" si="5"/>
        <v>0.935208897086646</v>
      </c>
      <c r="V35" s="147">
        <f t="shared" si="6"/>
        <v>0.913877587059405</v>
      </c>
      <c r="W35" s="141">
        <f t="shared" si="7"/>
        <v>0.894936743623585</v>
      </c>
      <c r="X35" s="142">
        <f t="shared" si="17"/>
        <v>300</v>
      </c>
      <c r="Y35" s="142"/>
      <c r="Z35" s="157"/>
      <c r="AA35" s="158">
        <v>7800</v>
      </c>
      <c r="AB35" s="159">
        <f t="shared" si="8"/>
        <v>15600</v>
      </c>
      <c r="AC35" s="160">
        <v>2516.4516</v>
      </c>
      <c r="AD35" s="160">
        <f t="shared" si="9"/>
        <v>5032.9032</v>
      </c>
      <c r="AE35" s="161">
        <v>0.322622</v>
      </c>
      <c r="AF35" s="160">
        <v>9048</v>
      </c>
      <c r="AG35" s="160">
        <f t="shared" si="10"/>
        <v>18096</v>
      </c>
      <c r="AH35" s="160">
        <v>2773.1296632</v>
      </c>
      <c r="AI35" s="159">
        <f t="shared" si="11"/>
        <v>5546.2593264</v>
      </c>
      <c r="AJ35" s="161">
        <v>0.3064909</v>
      </c>
      <c r="AK35" s="143">
        <v>9362.88</v>
      </c>
      <c r="AL35" s="143">
        <v>2794.77</v>
      </c>
      <c r="AM35" s="141">
        <f t="shared" si="12"/>
        <v>0.600184615384615</v>
      </c>
      <c r="AN35" s="141">
        <f t="shared" si="13"/>
        <v>0.555299772107677</v>
      </c>
      <c r="AO35" s="141">
        <f t="shared" si="14"/>
        <v>0.517400530503979</v>
      </c>
      <c r="AP35" s="141">
        <f t="shared" si="15"/>
        <v>0.503901789571395</v>
      </c>
      <c r="AQ35" s="143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  <c r="GQ35" s="165"/>
      <c r="GR35" s="165"/>
      <c r="GS35" s="165"/>
      <c r="GT35" s="165"/>
      <c r="GU35" s="165"/>
      <c r="GV35" s="165"/>
      <c r="GW35" s="165"/>
      <c r="GX35" s="165"/>
      <c r="GY35" s="165"/>
      <c r="GZ35" s="165"/>
      <c r="HA35" s="165"/>
      <c r="HB35" s="165"/>
      <c r="HC35" s="165"/>
      <c r="HD35" s="165"/>
      <c r="HE35" s="165"/>
      <c r="HF35" s="165"/>
      <c r="HG35" s="165"/>
      <c r="HH35" s="165"/>
      <c r="HI35" s="165"/>
      <c r="HJ35" s="165"/>
      <c r="HK35" s="165"/>
      <c r="HL35" s="165"/>
      <c r="HM35" s="165"/>
      <c r="HN35" s="165"/>
      <c r="HO35" s="165"/>
      <c r="HP35" s="165"/>
      <c r="HQ35" s="165"/>
      <c r="HR35" s="165"/>
      <c r="HS35" s="165"/>
      <c r="HT35" s="165"/>
      <c r="HU35" s="165"/>
      <c r="HV35" s="165"/>
      <c r="HW35" s="165"/>
      <c r="HX35" s="165"/>
      <c r="HY35" s="165"/>
      <c r="HZ35" s="165"/>
      <c r="IA35" s="165"/>
      <c r="IB35" s="165"/>
      <c r="IC35" s="165"/>
      <c r="ID35" s="165"/>
    </row>
    <row r="36" s="72" customFormat="1" ht="16" customHeight="1" spans="1:238">
      <c r="A36" s="104">
        <v>34</v>
      </c>
      <c r="B36" s="107">
        <v>578</v>
      </c>
      <c r="C36" s="108" t="s">
        <v>85</v>
      </c>
      <c r="D36" s="100" t="s">
        <v>83</v>
      </c>
      <c r="E36" s="69">
        <v>3</v>
      </c>
      <c r="F36" s="101"/>
      <c r="G36" s="102" t="s">
        <v>38</v>
      </c>
      <c r="H36" s="103">
        <v>11000</v>
      </c>
      <c r="I36" s="127">
        <f t="shared" si="0"/>
        <v>33000</v>
      </c>
      <c r="J36" s="128">
        <v>3324.75</v>
      </c>
      <c r="K36" s="128">
        <f t="shared" si="1"/>
        <v>9974.25</v>
      </c>
      <c r="L36" s="129">
        <v>0.30225</v>
      </c>
      <c r="M36" s="127">
        <v>12100</v>
      </c>
      <c r="N36" s="127">
        <f t="shared" si="2"/>
        <v>36300</v>
      </c>
      <c r="O36" s="128">
        <v>3474.36375</v>
      </c>
      <c r="P36" s="128">
        <f t="shared" si="3"/>
        <v>10423.09125</v>
      </c>
      <c r="Q36" s="138">
        <v>0.2871375</v>
      </c>
      <c r="R36" s="143">
        <v>33120.61</v>
      </c>
      <c r="S36" s="143">
        <v>8146.93</v>
      </c>
      <c r="T36" s="140">
        <f t="shared" si="4"/>
        <v>1.00365484848485</v>
      </c>
      <c r="U36" s="141">
        <f t="shared" si="5"/>
        <v>0.816796250344637</v>
      </c>
      <c r="V36" s="147">
        <f t="shared" si="6"/>
        <v>0.912413498622589</v>
      </c>
      <c r="W36" s="141">
        <f t="shared" si="7"/>
        <v>0.781623206071423</v>
      </c>
      <c r="X36" s="142">
        <f t="shared" si="17"/>
        <v>300</v>
      </c>
      <c r="Y36" s="142"/>
      <c r="Z36" s="157"/>
      <c r="AA36" s="158">
        <v>10000</v>
      </c>
      <c r="AB36" s="159">
        <f t="shared" si="8"/>
        <v>20000</v>
      </c>
      <c r="AC36" s="160">
        <v>3100</v>
      </c>
      <c r="AD36" s="160">
        <f t="shared" si="9"/>
        <v>6200</v>
      </c>
      <c r="AE36" s="161">
        <v>0.31</v>
      </c>
      <c r="AF36" s="160">
        <v>11600</v>
      </c>
      <c r="AG36" s="160">
        <f t="shared" si="10"/>
        <v>23200</v>
      </c>
      <c r="AH36" s="160">
        <v>3416.2</v>
      </c>
      <c r="AI36" s="159">
        <f t="shared" si="11"/>
        <v>6832.4</v>
      </c>
      <c r="AJ36" s="161">
        <v>0.2945</v>
      </c>
      <c r="AK36" s="143">
        <v>12810.03</v>
      </c>
      <c r="AL36" s="143">
        <v>3175.77</v>
      </c>
      <c r="AM36" s="141">
        <f t="shared" si="12"/>
        <v>0.6405015</v>
      </c>
      <c r="AN36" s="141">
        <f t="shared" si="13"/>
        <v>0.512220967741935</v>
      </c>
      <c r="AO36" s="141">
        <f t="shared" si="14"/>
        <v>0.552156465517241</v>
      </c>
      <c r="AP36" s="141">
        <f t="shared" si="15"/>
        <v>0.464810315555295</v>
      </c>
      <c r="AQ36" s="143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1"/>
      <c r="FJ36" s="181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181"/>
      <c r="GG36" s="181"/>
      <c r="GH36" s="181"/>
      <c r="GI36" s="181"/>
      <c r="GJ36" s="181"/>
      <c r="GK36" s="181"/>
      <c r="GL36" s="181"/>
      <c r="GM36" s="181"/>
      <c r="GN36" s="181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1"/>
      <c r="HS36" s="181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</row>
    <row r="37" s="72" customFormat="1" ht="16" customHeight="1" spans="1:238">
      <c r="A37" s="104">
        <v>35</v>
      </c>
      <c r="B37" s="109">
        <v>511</v>
      </c>
      <c r="C37" s="110" t="s">
        <v>86</v>
      </c>
      <c r="D37" s="100" t="s">
        <v>83</v>
      </c>
      <c r="E37" s="69">
        <v>4</v>
      </c>
      <c r="F37" s="101"/>
      <c r="G37" s="102" t="s">
        <v>53</v>
      </c>
      <c r="H37" s="103">
        <v>11000</v>
      </c>
      <c r="I37" s="127">
        <f t="shared" si="0"/>
        <v>33000</v>
      </c>
      <c r="J37" s="128">
        <v>3287.427</v>
      </c>
      <c r="K37" s="128">
        <f t="shared" si="1"/>
        <v>9862.281</v>
      </c>
      <c r="L37" s="129">
        <v>0.298857</v>
      </c>
      <c r="M37" s="127">
        <v>12100</v>
      </c>
      <c r="N37" s="127">
        <f t="shared" si="2"/>
        <v>36300</v>
      </c>
      <c r="O37" s="128">
        <v>3435.361215</v>
      </c>
      <c r="P37" s="128">
        <f t="shared" si="3"/>
        <v>10306.083645</v>
      </c>
      <c r="Q37" s="138">
        <v>0.28391415</v>
      </c>
      <c r="R37" s="143">
        <v>32018.65</v>
      </c>
      <c r="S37" s="143">
        <v>8427.16</v>
      </c>
      <c r="T37" s="147">
        <f t="shared" si="4"/>
        <v>0.970262121212121</v>
      </c>
      <c r="U37" s="141">
        <f t="shared" si="5"/>
        <v>0.854483866359111</v>
      </c>
      <c r="V37" s="147">
        <f t="shared" si="6"/>
        <v>0.882056473829201</v>
      </c>
      <c r="W37" s="141">
        <f t="shared" si="7"/>
        <v>0.817687910391494</v>
      </c>
      <c r="X37" s="142"/>
      <c r="Y37" s="142"/>
      <c r="Z37" s="157">
        <f>(R37-I37)*0.01</f>
        <v>-9.81349999999999</v>
      </c>
      <c r="AA37" s="158">
        <v>10000</v>
      </c>
      <c r="AB37" s="159">
        <f t="shared" si="8"/>
        <v>20000</v>
      </c>
      <c r="AC37" s="160">
        <v>3065.2</v>
      </c>
      <c r="AD37" s="160">
        <f t="shared" si="9"/>
        <v>6130.4</v>
      </c>
      <c r="AE37" s="161">
        <v>0.30652</v>
      </c>
      <c r="AF37" s="160">
        <v>11600</v>
      </c>
      <c r="AG37" s="160">
        <f t="shared" si="10"/>
        <v>23200</v>
      </c>
      <c r="AH37" s="160">
        <v>3377.8504</v>
      </c>
      <c r="AI37" s="159">
        <f t="shared" si="11"/>
        <v>6755.7008</v>
      </c>
      <c r="AJ37" s="161">
        <v>0.291194</v>
      </c>
      <c r="AK37" s="143">
        <v>14989.97</v>
      </c>
      <c r="AL37" s="143">
        <v>4186.54</v>
      </c>
      <c r="AM37" s="141">
        <f t="shared" si="12"/>
        <v>0.7494985</v>
      </c>
      <c r="AN37" s="141">
        <f t="shared" si="13"/>
        <v>0.682914654834921</v>
      </c>
      <c r="AO37" s="141">
        <f t="shared" si="14"/>
        <v>0.646119396551724</v>
      </c>
      <c r="AP37" s="141">
        <f t="shared" si="15"/>
        <v>0.619704768452741</v>
      </c>
      <c r="AQ37" s="143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</row>
    <row r="38" s="73" customFormat="1" ht="16" customHeight="1" spans="1:238">
      <c r="A38" s="97">
        <v>36</v>
      </c>
      <c r="B38" s="98">
        <v>582</v>
      </c>
      <c r="C38" s="99" t="s">
        <v>87</v>
      </c>
      <c r="D38" s="100" t="s">
        <v>55</v>
      </c>
      <c r="E38" s="67">
        <v>5</v>
      </c>
      <c r="F38" s="101"/>
      <c r="G38" s="102" t="s">
        <v>49</v>
      </c>
      <c r="H38" s="103">
        <v>50400</v>
      </c>
      <c r="I38" s="127">
        <f t="shared" si="0"/>
        <v>151200</v>
      </c>
      <c r="J38" s="128">
        <v>6879.6</v>
      </c>
      <c r="K38" s="128">
        <f t="shared" si="1"/>
        <v>20638.8</v>
      </c>
      <c r="L38" s="129">
        <v>0.1365</v>
      </c>
      <c r="M38" s="127">
        <v>55440</v>
      </c>
      <c r="N38" s="127">
        <f t="shared" si="2"/>
        <v>166320</v>
      </c>
      <c r="O38" s="128">
        <v>7189.182</v>
      </c>
      <c r="P38" s="128">
        <f t="shared" si="3"/>
        <v>21567.546</v>
      </c>
      <c r="Q38" s="138">
        <v>0.129675</v>
      </c>
      <c r="R38" s="139">
        <v>144328.95</v>
      </c>
      <c r="S38" s="139">
        <v>21552.53</v>
      </c>
      <c r="T38" s="147">
        <f t="shared" si="4"/>
        <v>0.954556547619048</v>
      </c>
      <c r="U38" s="141">
        <f t="shared" si="5"/>
        <v>1.04427243832006</v>
      </c>
      <c r="V38" s="147">
        <f t="shared" si="6"/>
        <v>0.86777867965368</v>
      </c>
      <c r="W38" s="141">
        <f t="shared" si="7"/>
        <v>0.999303768727327</v>
      </c>
      <c r="X38" s="142"/>
      <c r="Y38" s="142"/>
      <c r="Z38" s="157">
        <f t="shared" ref="Z38:Z69" si="18">(R38-I38)*0.01</f>
        <v>-68.7104999999999</v>
      </c>
      <c r="AA38" s="158">
        <v>48000</v>
      </c>
      <c r="AB38" s="159">
        <f t="shared" si="8"/>
        <v>96000</v>
      </c>
      <c r="AC38" s="160">
        <v>6720</v>
      </c>
      <c r="AD38" s="160">
        <f t="shared" si="9"/>
        <v>13440</v>
      </c>
      <c r="AE38" s="161">
        <v>0.14</v>
      </c>
      <c r="AF38" s="160">
        <v>55680</v>
      </c>
      <c r="AG38" s="160">
        <f t="shared" si="10"/>
        <v>111360</v>
      </c>
      <c r="AH38" s="160">
        <v>7405.44</v>
      </c>
      <c r="AI38" s="159">
        <f t="shared" si="11"/>
        <v>14810.88</v>
      </c>
      <c r="AJ38" s="161">
        <v>0.133</v>
      </c>
      <c r="AK38" s="139">
        <v>52188.69</v>
      </c>
      <c r="AL38" s="139">
        <v>9632.25</v>
      </c>
      <c r="AM38" s="141">
        <f t="shared" si="12"/>
        <v>0.5436321875</v>
      </c>
      <c r="AN38" s="141">
        <f t="shared" si="13"/>
        <v>0.716685267857143</v>
      </c>
      <c r="AO38" s="141">
        <f t="shared" si="14"/>
        <v>0.4686484375</v>
      </c>
      <c r="AP38" s="141">
        <f t="shared" si="15"/>
        <v>0.650349607855847</v>
      </c>
      <c r="AQ38" s="143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</row>
    <row r="39" s="72" customFormat="1" ht="16" customHeight="1" spans="1:238">
      <c r="A39" s="104">
        <v>37</v>
      </c>
      <c r="B39" s="109">
        <v>307</v>
      </c>
      <c r="C39" s="110" t="s">
        <v>88</v>
      </c>
      <c r="D39" s="100" t="s">
        <v>55</v>
      </c>
      <c r="E39" s="69">
        <v>21</v>
      </c>
      <c r="F39" s="101">
        <v>4</v>
      </c>
      <c r="G39" s="102" t="s">
        <v>59</v>
      </c>
      <c r="H39" s="103">
        <v>81375</v>
      </c>
      <c r="I39" s="127">
        <f t="shared" si="0"/>
        <v>244125</v>
      </c>
      <c r="J39" s="128">
        <v>16138.597190625</v>
      </c>
      <c r="K39" s="128">
        <f t="shared" si="1"/>
        <v>48415.791571875</v>
      </c>
      <c r="L39" s="129">
        <v>0.198323775</v>
      </c>
      <c r="M39" s="127">
        <v>95000</v>
      </c>
      <c r="N39" s="127">
        <f t="shared" si="2"/>
        <v>285000</v>
      </c>
      <c r="O39" s="128">
        <v>17898.72069375</v>
      </c>
      <c r="P39" s="128">
        <f t="shared" si="3"/>
        <v>53696.16208125</v>
      </c>
      <c r="Q39" s="138">
        <v>0.18840758625</v>
      </c>
      <c r="R39" s="143">
        <v>226893.21</v>
      </c>
      <c r="S39" s="143">
        <v>36440.46</v>
      </c>
      <c r="T39" s="147">
        <f t="shared" si="4"/>
        <v>0.929414070660522</v>
      </c>
      <c r="U39" s="141">
        <f t="shared" si="5"/>
        <v>0.752656495265658</v>
      </c>
      <c r="V39" s="147">
        <f t="shared" si="6"/>
        <v>0.796116526315789</v>
      </c>
      <c r="W39" s="141">
        <f t="shared" si="7"/>
        <v>0.678641798362802</v>
      </c>
      <c r="X39" s="142"/>
      <c r="Y39" s="142"/>
      <c r="Z39" s="157">
        <f t="shared" si="18"/>
        <v>-172.3179</v>
      </c>
      <c r="AA39" s="158">
        <v>77500</v>
      </c>
      <c r="AB39" s="159">
        <f t="shared" si="8"/>
        <v>155000</v>
      </c>
      <c r="AC39" s="160">
        <v>15764.1975</v>
      </c>
      <c r="AD39" s="160">
        <f t="shared" si="9"/>
        <v>31528.395</v>
      </c>
      <c r="AE39" s="161">
        <v>0.203409</v>
      </c>
      <c r="AF39" s="160">
        <v>89900</v>
      </c>
      <c r="AG39" s="160">
        <f t="shared" si="10"/>
        <v>179800</v>
      </c>
      <c r="AH39" s="160">
        <v>17372.145645</v>
      </c>
      <c r="AI39" s="159">
        <f t="shared" si="11"/>
        <v>34744.29129</v>
      </c>
      <c r="AJ39" s="161">
        <v>0.19323855</v>
      </c>
      <c r="AK39" s="143">
        <v>126545.75</v>
      </c>
      <c r="AL39" s="143">
        <v>21615</v>
      </c>
      <c r="AM39" s="141">
        <f t="shared" si="12"/>
        <v>0.816424193548387</v>
      </c>
      <c r="AN39" s="141">
        <f t="shared" si="13"/>
        <v>0.685572481567806</v>
      </c>
      <c r="AO39" s="141">
        <f t="shared" si="14"/>
        <v>0.703813959955506</v>
      </c>
      <c r="AP39" s="141">
        <f t="shared" si="15"/>
        <v>0.62211658944447</v>
      </c>
      <c r="AQ39" s="143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9"/>
      <c r="HI39" s="189"/>
      <c r="HJ39" s="189"/>
      <c r="HK39" s="189"/>
      <c r="HL39" s="189"/>
      <c r="HM39" s="180"/>
      <c r="HN39" s="180"/>
      <c r="HO39" s="180"/>
      <c r="HP39" s="180"/>
      <c r="HQ39" s="180"/>
      <c r="HR39" s="180"/>
      <c r="HS39" s="180"/>
      <c r="HT39" s="180"/>
      <c r="HU39" s="180"/>
      <c r="HV39" s="180"/>
      <c r="HW39" s="180"/>
      <c r="HX39" s="180"/>
      <c r="HY39" s="180"/>
      <c r="HZ39" s="180"/>
      <c r="IA39" s="180"/>
      <c r="IB39" s="180"/>
      <c r="IC39" s="180"/>
      <c r="ID39" s="180"/>
    </row>
    <row r="40" s="72" customFormat="1" ht="16" customHeight="1" spans="1:238">
      <c r="A40" s="104">
        <v>38</v>
      </c>
      <c r="B40" s="109">
        <v>355</v>
      </c>
      <c r="C40" s="110" t="s">
        <v>89</v>
      </c>
      <c r="D40" s="100" t="s">
        <v>70</v>
      </c>
      <c r="E40" s="69">
        <v>5</v>
      </c>
      <c r="F40" s="101"/>
      <c r="G40" s="102" t="s">
        <v>53</v>
      </c>
      <c r="H40" s="103">
        <v>7480</v>
      </c>
      <c r="I40" s="127">
        <f t="shared" si="0"/>
        <v>22440</v>
      </c>
      <c r="J40" s="128">
        <v>2321.755722</v>
      </c>
      <c r="K40" s="128">
        <f t="shared" si="1"/>
        <v>6965.267166</v>
      </c>
      <c r="L40" s="129">
        <v>0.31039515</v>
      </c>
      <c r="M40" s="127">
        <v>8228</v>
      </c>
      <c r="N40" s="127">
        <f t="shared" si="2"/>
        <v>24684</v>
      </c>
      <c r="O40" s="128">
        <v>2426.23472949</v>
      </c>
      <c r="P40" s="128">
        <f t="shared" si="3"/>
        <v>7278.70418847</v>
      </c>
      <c r="Q40" s="138">
        <v>0.2948753925</v>
      </c>
      <c r="R40" s="143">
        <v>20632.11</v>
      </c>
      <c r="S40" s="143">
        <v>5287.61</v>
      </c>
      <c r="T40" s="147">
        <f t="shared" si="4"/>
        <v>0.919434491978609</v>
      </c>
      <c r="U40" s="141">
        <f t="shared" si="5"/>
        <v>0.759139581294275</v>
      </c>
      <c r="V40" s="147">
        <f t="shared" si="6"/>
        <v>0.835849538162372</v>
      </c>
      <c r="W40" s="141">
        <f t="shared" si="7"/>
        <v>0.726449360090215</v>
      </c>
      <c r="X40" s="142"/>
      <c r="Y40" s="142"/>
      <c r="Z40" s="157">
        <f t="shared" si="18"/>
        <v>-18.0789</v>
      </c>
      <c r="AA40" s="158">
        <v>6800</v>
      </c>
      <c r="AB40" s="159">
        <f t="shared" si="8"/>
        <v>13600</v>
      </c>
      <c r="AC40" s="160">
        <v>2164.8072</v>
      </c>
      <c r="AD40" s="160">
        <f t="shared" si="9"/>
        <v>4329.6144</v>
      </c>
      <c r="AE40" s="161">
        <v>0.318354</v>
      </c>
      <c r="AF40" s="160">
        <v>7888</v>
      </c>
      <c r="AG40" s="160">
        <f t="shared" si="10"/>
        <v>15776</v>
      </c>
      <c r="AH40" s="160">
        <v>2385.6175344</v>
      </c>
      <c r="AI40" s="159">
        <f t="shared" si="11"/>
        <v>4771.2350688</v>
      </c>
      <c r="AJ40" s="161">
        <v>0.3024363</v>
      </c>
      <c r="AK40" s="143">
        <v>18980.49</v>
      </c>
      <c r="AL40" s="143">
        <v>4032.01</v>
      </c>
      <c r="AM40" s="144">
        <f t="shared" si="12"/>
        <v>1.39562426470588</v>
      </c>
      <c r="AN40" s="141">
        <f t="shared" si="13"/>
        <v>0.931263070448029</v>
      </c>
      <c r="AO40" s="144">
        <f t="shared" si="14"/>
        <v>1.20312436612576</v>
      </c>
      <c r="AP40" s="141">
        <f t="shared" si="15"/>
        <v>0.845066307121624</v>
      </c>
      <c r="AQ40" s="139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7"/>
      <c r="GV40" s="177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7"/>
      <c r="HI40" s="177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7"/>
      <c r="HV40" s="177"/>
      <c r="HW40" s="177"/>
      <c r="HX40" s="177"/>
      <c r="HY40" s="177"/>
      <c r="HZ40" s="177"/>
      <c r="IA40" s="177"/>
      <c r="IB40" s="177"/>
      <c r="IC40" s="177"/>
      <c r="ID40" s="177"/>
    </row>
    <row r="41" s="72" customFormat="1" ht="16" customHeight="1" spans="1:238">
      <c r="A41" s="104">
        <v>39</v>
      </c>
      <c r="B41" s="107">
        <v>104430</v>
      </c>
      <c r="C41" s="108" t="s">
        <v>90</v>
      </c>
      <c r="D41" s="100" t="s">
        <v>51</v>
      </c>
      <c r="E41" s="69">
        <v>2</v>
      </c>
      <c r="F41" s="101"/>
      <c r="G41" s="102" t="s">
        <v>53</v>
      </c>
      <c r="H41" s="103">
        <v>5390</v>
      </c>
      <c r="I41" s="127">
        <f t="shared" si="0"/>
        <v>16170</v>
      </c>
      <c r="J41" s="128">
        <v>1617.9758595</v>
      </c>
      <c r="K41" s="128">
        <f t="shared" si="1"/>
        <v>4853.9275785</v>
      </c>
      <c r="L41" s="129">
        <v>0.30018105</v>
      </c>
      <c r="M41" s="127">
        <v>5929</v>
      </c>
      <c r="N41" s="127">
        <f t="shared" si="2"/>
        <v>17787</v>
      </c>
      <c r="O41" s="128">
        <v>1690.7847731775</v>
      </c>
      <c r="P41" s="128">
        <f t="shared" si="3"/>
        <v>5072.3543195325</v>
      </c>
      <c r="Q41" s="138">
        <v>0.2851719975</v>
      </c>
      <c r="R41" s="143">
        <v>14863.4</v>
      </c>
      <c r="S41" s="143">
        <v>4149.54</v>
      </c>
      <c r="T41" s="147">
        <f t="shared" si="4"/>
        <v>0.919196042053185</v>
      </c>
      <c r="U41" s="141">
        <f t="shared" si="5"/>
        <v>0.854882964958106</v>
      </c>
      <c r="V41" s="147">
        <f t="shared" si="6"/>
        <v>0.835632765502895</v>
      </c>
      <c r="W41" s="141">
        <f t="shared" si="7"/>
        <v>0.818069822926417</v>
      </c>
      <c r="X41" s="142"/>
      <c r="Y41" s="142"/>
      <c r="Z41" s="157">
        <f t="shared" si="18"/>
        <v>-13.066</v>
      </c>
      <c r="AA41" s="158">
        <v>4900</v>
      </c>
      <c r="AB41" s="159">
        <f t="shared" si="8"/>
        <v>9800</v>
      </c>
      <c r="AC41" s="160">
        <v>1508.6022</v>
      </c>
      <c r="AD41" s="160">
        <f t="shared" si="9"/>
        <v>3017.2044</v>
      </c>
      <c r="AE41" s="161">
        <v>0.307878</v>
      </c>
      <c r="AF41" s="160">
        <v>5684</v>
      </c>
      <c r="AG41" s="160">
        <f t="shared" si="10"/>
        <v>11368</v>
      </c>
      <c r="AH41" s="160">
        <v>1662.4796244</v>
      </c>
      <c r="AI41" s="159">
        <f t="shared" si="11"/>
        <v>3324.9592488</v>
      </c>
      <c r="AJ41" s="161">
        <v>0.2924841</v>
      </c>
      <c r="AK41" s="143">
        <v>8303.29</v>
      </c>
      <c r="AL41" s="143">
        <v>2250.27</v>
      </c>
      <c r="AM41" s="141">
        <f t="shared" si="12"/>
        <v>0.847274489795918</v>
      </c>
      <c r="AN41" s="141">
        <f t="shared" si="13"/>
        <v>0.745812912111622</v>
      </c>
      <c r="AO41" s="141">
        <f t="shared" si="14"/>
        <v>0.730409042927516</v>
      </c>
      <c r="AP41" s="141">
        <f t="shared" si="15"/>
        <v>0.676781226961545</v>
      </c>
      <c r="AQ41" s="168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</row>
    <row r="42" s="72" customFormat="1" ht="16" customHeight="1" spans="1:238">
      <c r="A42" s="104">
        <v>40</v>
      </c>
      <c r="B42" s="107">
        <v>114286</v>
      </c>
      <c r="C42" s="108" t="s">
        <v>91</v>
      </c>
      <c r="D42" s="100" t="s">
        <v>51</v>
      </c>
      <c r="E42" s="69">
        <v>2</v>
      </c>
      <c r="F42" s="101">
        <v>2</v>
      </c>
      <c r="G42" s="102" t="s">
        <v>49</v>
      </c>
      <c r="H42" s="103">
        <v>7590</v>
      </c>
      <c r="I42" s="127">
        <f t="shared" si="0"/>
        <v>22770</v>
      </c>
      <c r="J42" s="128">
        <v>1961.81367525</v>
      </c>
      <c r="K42" s="128">
        <f t="shared" si="1"/>
        <v>5885.44102575</v>
      </c>
      <c r="L42" s="129">
        <v>0.258473475</v>
      </c>
      <c r="M42" s="127">
        <v>8349</v>
      </c>
      <c r="N42" s="127">
        <f t="shared" si="2"/>
        <v>25047</v>
      </c>
      <c r="O42" s="128">
        <v>2050.09529063625</v>
      </c>
      <c r="P42" s="128">
        <f t="shared" si="3"/>
        <v>6150.28587190875</v>
      </c>
      <c r="Q42" s="138">
        <v>0.24554980125</v>
      </c>
      <c r="R42" s="143">
        <v>20732.24</v>
      </c>
      <c r="S42" s="143">
        <v>4426.35</v>
      </c>
      <c r="T42" s="147">
        <f t="shared" si="4"/>
        <v>0.910506807202459</v>
      </c>
      <c r="U42" s="141">
        <f t="shared" si="5"/>
        <v>0.752084674816011</v>
      </c>
      <c r="V42" s="147">
        <f t="shared" si="6"/>
        <v>0.827733461093145</v>
      </c>
      <c r="W42" s="141">
        <f t="shared" si="7"/>
        <v>0.719698253412451</v>
      </c>
      <c r="X42" s="142"/>
      <c r="Y42" s="142"/>
      <c r="Z42" s="157">
        <f t="shared" si="18"/>
        <v>-20.3776</v>
      </c>
      <c r="AA42" s="158">
        <v>6900</v>
      </c>
      <c r="AB42" s="159">
        <f t="shared" si="8"/>
        <v>13800</v>
      </c>
      <c r="AC42" s="160">
        <v>1829.1969</v>
      </c>
      <c r="AD42" s="160">
        <f t="shared" si="9"/>
        <v>3658.3938</v>
      </c>
      <c r="AE42" s="161">
        <v>0.265101</v>
      </c>
      <c r="AF42" s="160">
        <v>8004</v>
      </c>
      <c r="AG42" s="160">
        <f t="shared" si="10"/>
        <v>16008</v>
      </c>
      <c r="AH42" s="160">
        <v>2015.7749838</v>
      </c>
      <c r="AI42" s="159">
        <f t="shared" si="11"/>
        <v>4031.5499676</v>
      </c>
      <c r="AJ42" s="161">
        <v>0.25184595</v>
      </c>
      <c r="AK42" s="143">
        <v>6077.36</v>
      </c>
      <c r="AL42" s="143">
        <v>1672.8</v>
      </c>
      <c r="AM42" s="141">
        <f t="shared" si="12"/>
        <v>0.440388405797101</v>
      </c>
      <c r="AN42" s="141">
        <f t="shared" si="13"/>
        <v>0.457249845546972</v>
      </c>
      <c r="AO42" s="141">
        <f t="shared" si="14"/>
        <v>0.379645177411294</v>
      </c>
      <c r="AP42" s="141">
        <f t="shared" si="15"/>
        <v>0.414927264561681</v>
      </c>
      <c r="AQ42" s="176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  <c r="GQ42" s="165"/>
      <c r="GR42" s="165"/>
      <c r="GS42" s="165"/>
      <c r="GT42" s="165"/>
      <c r="GU42" s="165"/>
      <c r="GV42" s="165"/>
      <c r="GW42" s="165"/>
      <c r="GX42" s="165"/>
      <c r="GY42" s="165"/>
      <c r="GZ42" s="165"/>
      <c r="HA42" s="165"/>
      <c r="HB42" s="165"/>
      <c r="HC42" s="165"/>
      <c r="HD42" s="165"/>
      <c r="HE42" s="165"/>
      <c r="HF42" s="165"/>
      <c r="HG42" s="165"/>
      <c r="HH42" s="165"/>
      <c r="HI42" s="165"/>
      <c r="HJ42" s="165"/>
      <c r="HK42" s="165"/>
      <c r="HL42" s="165"/>
      <c r="HM42" s="165"/>
      <c r="HN42" s="165"/>
      <c r="HO42" s="165"/>
      <c r="HP42" s="165"/>
      <c r="HQ42" s="165"/>
      <c r="HR42" s="165"/>
      <c r="HS42" s="165"/>
      <c r="HT42" s="165"/>
      <c r="HU42" s="165"/>
      <c r="HV42" s="165"/>
      <c r="HW42" s="165"/>
      <c r="HX42" s="165"/>
      <c r="HY42" s="165"/>
      <c r="HZ42" s="165"/>
      <c r="IA42" s="165"/>
      <c r="IB42" s="165"/>
      <c r="IC42" s="165"/>
      <c r="ID42" s="165"/>
    </row>
    <row r="43" s="72" customFormat="1" ht="16" customHeight="1" spans="1:238">
      <c r="A43" s="97">
        <v>41</v>
      </c>
      <c r="B43" s="98">
        <v>113833</v>
      </c>
      <c r="C43" s="99" t="s">
        <v>92</v>
      </c>
      <c r="D43" s="100" t="s">
        <v>51</v>
      </c>
      <c r="E43" s="67">
        <v>2</v>
      </c>
      <c r="F43" s="101"/>
      <c r="G43" s="102" t="s">
        <v>49</v>
      </c>
      <c r="H43" s="103">
        <v>4950</v>
      </c>
      <c r="I43" s="127">
        <f t="shared" si="0"/>
        <v>14850</v>
      </c>
      <c r="J43" s="128">
        <v>1631.77925625</v>
      </c>
      <c r="K43" s="128">
        <f t="shared" si="1"/>
        <v>4895.33776875</v>
      </c>
      <c r="L43" s="129">
        <v>0.329652375</v>
      </c>
      <c r="M43" s="127">
        <v>5445</v>
      </c>
      <c r="N43" s="127">
        <f t="shared" si="2"/>
        <v>16335</v>
      </c>
      <c r="O43" s="128">
        <v>1705.20932278125</v>
      </c>
      <c r="P43" s="128">
        <f t="shared" si="3"/>
        <v>5115.62796834375</v>
      </c>
      <c r="Q43" s="138">
        <v>0.31316975625</v>
      </c>
      <c r="R43" s="139">
        <v>13279.81</v>
      </c>
      <c r="S43" s="139">
        <v>3506.08</v>
      </c>
      <c r="T43" s="147">
        <f t="shared" si="4"/>
        <v>0.8942632996633</v>
      </c>
      <c r="U43" s="141">
        <f t="shared" si="5"/>
        <v>0.716207985153037</v>
      </c>
      <c r="V43" s="147">
        <f t="shared" si="6"/>
        <v>0.812966636057545</v>
      </c>
      <c r="W43" s="141">
        <f t="shared" si="7"/>
        <v>0.685366492969413</v>
      </c>
      <c r="X43" s="142"/>
      <c r="Y43" s="142"/>
      <c r="Z43" s="157">
        <f t="shared" si="18"/>
        <v>-15.7019</v>
      </c>
      <c r="AA43" s="158">
        <v>4500</v>
      </c>
      <c r="AB43" s="159">
        <f t="shared" si="8"/>
        <v>9000</v>
      </c>
      <c r="AC43" s="160">
        <v>1521.4725</v>
      </c>
      <c r="AD43" s="160">
        <f t="shared" si="9"/>
        <v>3042.945</v>
      </c>
      <c r="AE43" s="161">
        <v>0.338105</v>
      </c>
      <c r="AF43" s="160">
        <v>5220</v>
      </c>
      <c r="AG43" s="160">
        <f t="shared" si="10"/>
        <v>10440</v>
      </c>
      <c r="AH43" s="160">
        <v>1676.662695</v>
      </c>
      <c r="AI43" s="159">
        <f t="shared" si="11"/>
        <v>3353.32539</v>
      </c>
      <c r="AJ43" s="161">
        <v>0.32119975</v>
      </c>
      <c r="AK43" s="139">
        <v>4256.57</v>
      </c>
      <c r="AL43" s="139">
        <v>1299.45</v>
      </c>
      <c r="AM43" s="141">
        <f t="shared" si="12"/>
        <v>0.472952222222222</v>
      </c>
      <c r="AN43" s="141">
        <f t="shared" si="13"/>
        <v>0.427036965834085</v>
      </c>
      <c r="AO43" s="141">
        <f t="shared" si="14"/>
        <v>0.407717432950192</v>
      </c>
      <c r="AP43" s="141">
        <f t="shared" si="15"/>
        <v>0.387510858288643</v>
      </c>
      <c r="AQ43" s="176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  <c r="GJ43" s="177"/>
      <c r="GK43" s="177"/>
      <c r="GL43" s="177"/>
      <c r="GM43" s="177"/>
      <c r="GN43" s="177"/>
      <c r="GO43" s="177"/>
      <c r="GP43" s="177"/>
      <c r="GQ43" s="177"/>
      <c r="GR43" s="177"/>
      <c r="GS43" s="177"/>
      <c r="GT43" s="177"/>
      <c r="GU43" s="177"/>
      <c r="GV43" s="177"/>
      <c r="GW43" s="177"/>
      <c r="GX43" s="177"/>
      <c r="GY43" s="177"/>
      <c r="GZ43" s="177"/>
      <c r="HA43" s="177"/>
      <c r="HB43" s="177"/>
      <c r="HC43" s="177"/>
      <c r="HD43" s="177"/>
      <c r="HE43" s="177"/>
      <c r="HF43" s="177"/>
      <c r="HG43" s="177"/>
      <c r="HH43" s="177"/>
      <c r="HI43" s="177"/>
      <c r="HJ43" s="177"/>
      <c r="HK43" s="177"/>
      <c r="HL43" s="177"/>
      <c r="HM43" s="177"/>
      <c r="HN43" s="177"/>
      <c r="HO43" s="177"/>
      <c r="HP43" s="177"/>
      <c r="HQ43" s="177"/>
      <c r="HR43" s="177"/>
      <c r="HS43" s="177"/>
      <c r="HT43" s="177"/>
      <c r="HU43" s="177"/>
      <c r="HV43" s="177"/>
      <c r="HW43" s="177"/>
      <c r="HX43" s="177"/>
      <c r="HY43" s="177"/>
      <c r="HZ43" s="177"/>
      <c r="IA43" s="177"/>
      <c r="IB43" s="177"/>
      <c r="IC43" s="177"/>
      <c r="ID43" s="177"/>
    </row>
    <row r="44" s="72" customFormat="1" ht="16" customHeight="1" spans="1:238">
      <c r="A44" s="104">
        <v>42</v>
      </c>
      <c r="B44" s="107">
        <v>732</v>
      </c>
      <c r="C44" s="108" t="s">
        <v>93</v>
      </c>
      <c r="D44" s="100" t="s">
        <v>51</v>
      </c>
      <c r="E44" s="69">
        <v>2</v>
      </c>
      <c r="F44" s="101"/>
      <c r="G44" s="102" t="s">
        <v>41</v>
      </c>
      <c r="H44" s="103">
        <v>5775</v>
      </c>
      <c r="I44" s="127">
        <f t="shared" si="0"/>
        <v>17325</v>
      </c>
      <c r="J44" s="128">
        <v>1668.00508875</v>
      </c>
      <c r="K44" s="128">
        <f t="shared" si="1"/>
        <v>5004.01526625</v>
      </c>
      <c r="L44" s="129">
        <v>0.28883205</v>
      </c>
      <c r="M44" s="127">
        <v>6352.5</v>
      </c>
      <c r="N44" s="127">
        <f t="shared" si="2"/>
        <v>19057.5</v>
      </c>
      <c r="O44" s="128">
        <v>1743.06531774375</v>
      </c>
      <c r="P44" s="128">
        <f t="shared" si="3"/>
        <v>5229.19595323125</v>
      </c>
      <c r="Q44" s="138">
        <v>0.2743904475</v>
      </c>
      <c r="R44" s="143">
        <v>15346.47</v>
      </c>
      <c r="S44" s="143">
        <v>3568.94</v>
      </c>
      <c r="T44" s="147">
        <f t="shared" si="4"/>
        <v>0.885799134199134</v>
      </c>
      <c r="U44" s="141">
        <f t="shared" si="5"/>
        <v>0.713215250175397</v>
      </c>
      <c r="V44" s="147">
        <f t="shared" si="6"/>
        <v>0.805271940181031</v>
      </c>
      <c r="W44" s="141">
        <f t="shared" si="7"/>
        <v>0.682502631746791</v>
      </c>
      <c r="X44" s="142"/>
      <c r="Y44" s="142"/>
      <c r="Z44" s="157">
        <f t="shared" si="18"/>
        <v>-19.7853</v>
      </c>
      <c r="AA44" s="158">
        <v>5250</v>
      </c>
      <c r="AB44" s="159">
        <f t="shared" si="8"/>
        <v>10500</v>
      </c>
      <c r="AC44" s="160">
        <v>1555.2495</v>
      </c>
      <c r="AD44" s="160">
        <f t="shared" si="9"/>
        <v>3110.499</v>
      </c>
      <c r="AE44" s="161">
        <v>0.296238</v>
      </c>
      <c r="AF44" s="160">
        <v>6090</v>
      </c>
      <c r="AG44" s="160">
        <f t="shared" si="10"/>
        <v>12180</v>
      </c>
      <c r="AH44" s="160">
        <v>1713.884949</v>
      </c>
      <c r="AI44" s="159">
        <f t="shared" si="11"/>
        <v>3427.769898</v>
      </c>
      <c r="AJ44" s="161">
        <v>0.2814261</v>
      </c>
      <c r="AK44" s="143">
        <v>4249.25</v>
      </c>
      <c r="AL44" s="143">
        <v>1215.64</v>
      </c>
      <c r="AM44" s="141">
        <f t="shared" si="12"/>
        <v>0.404690476190476</v>
      </c>
      <c r="AN44" s="141">
        <f t="shared" si="13"/>
        <v>0.390818322076297</v>
      </c>
      <c r="AO44" s="141">
        <f t="shared" si="14"/>
        <v>0.348871100164204</v>
      </c>
      <c r="AP44" s="141">
        <f t="shared" si="15"/>
        <v>0.354644575386839</v>
      </c>
      <c r="AQ44" s="168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</row>
    <row r="45" s="72" customFormat="1" ht="16" customHeight="1" spans="1:238">
      <c r="A45" s="104">
        <v>43</v>
      </c>
      <c r="B45" s="107">
        <v>546</v>
      </c>
      <c r="C45" s="108" t="s">
        <v>94</v>
      </c>
      <c r="D45" s="100" t="s">
        <v>83</v>
      </c>
      <c r="E45" s="69">
        <v>3</v>
      </c>
      <c r="F45" s="101"/>
      <c r="G45" s="102" t="s">
        <v>53</v>
      </c>
      <c r="H45" s="103">
        <v>13200</v>
      </c>
      <c r="I45" s="127">
        <f t="shared" si="0"/>
        <v>39600</v>
      </c>
      <c r="J45" s="128">
        <v>4232.0421</v>
      </c>
      <c r="K45" s="128">
        <f t="shared" si="1"/>
        <v>12696.1263</v>
      </c>
      <c r="L45" s="129">
        <v>0.32060925</v>
      </c>
      <c r="M45" s="127">
        <v>14520</v>
      </c>
      <c r="N45" s="127">
        <f t="shared" si="2"/>
        <v>43560</v>
      </c>
      <c r="O45" s="128">
        <v>4422.4839945</v>
      </c>
      <c r="P45" s="128">
        <f t="shared" si="3"/>
        <v>13267.4519835</v>
      </c>
      <c r="Q45" s="138">
        <v>0.3045787875</v>
      </c>
      <c r="R45" s="143">
        <v>34440.01</v>
      </c>
      <c r="S45" s="143">
        <v>9865.53</v>
      </c>
      <c r="T45" s="147">
        <f t="shared" si="4"/>
        <v>0.869697222222222</v>
      </c>
      <c r="U45" s="141">
        <f t="shared" si="5"/>
        <v>0.777050398435309</v>
      </c>
      <c r="V45" s="147">
        <f t="shared" si="6"/>
        <v>0.790633838383838</v>
      </c>
      <c r="W45" s="141">
        <f t="shared" si="7"/>
        <v>0.743588898024219</v>
      </c>
      <c r="X45" s="142"/>
      <c r="Y45" s="142"/>
      <c r="Z45" s="157">
        <f t="shared" si="18"/>
        <v>-51.5999000000001</v>
      </c>
      <c r="AA45" s="158">
        <v>12000</v>
      </c>
      <c r="AB45" s="159">
        <f t="shared" si="8"/>
        <v>24000</v>
      </c>
      <c r="AC45" s="160">
        <v>3945.96</v>
      </c>
      <c r="AD45" s="160">
        <f t="shared" si="9"/>
        <v>7891.92</v>
      </c>
      <c r="AE45" s="161">
        <v>0.32883</v>
      </c>
      <c r="AF45" s="160">
        <v>13920</v>
      </c>
      <c r="AG45" s="160">
        <f t="shared" si="10"/>
        <v>27840</v>
      </c>
      <c r="AH45" s="160">
        <v>4348.44792</v>
      </c>
      <c r="AI45" s="159">
        <f t="shared" si="11"/>
        <v>8696.89584</v>
      </c>
      <c r="AJ45" s="161">
        <v>0.3123885</v>
      </c>
      <c r="AK45" s="143">
        <v>13606.73</v>
      </c>
      <c r="AL45" s="143">
        <v>4136.34</v>
      </c>
      <c r="AM45" s="141">
        <f t="shared" si="12"/>
        <v>0.566947083333333</v>
      </c>
      <c r="AN45" s="141">
        <f t="shared" si="13"/>
        <v>0.5241234072317</v>
      </c>
      <c r="AO45" s="141">
        <f t="shared" si="14"/>
        <v>0.488747485632184</v>
      </c>
      <c r="AP45" s="141">
        <f t="shared" si="15"/>
        <v>0.475611077342741</v>
      </c>
      <c r="AQ45" s="143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</row>
    <row r="46" s="72" customFormat="1" ht="16" customHeight="1" spans="1:238">
      <c r="A46" s="104">
        <v>44</v>
      </c>
      <c r="B46" s="107">
        <v>545</v>
      </c>
      <c r="C46" s="108" t="s">
        <v>95</v>
      </c>
      <c r="D46" s="100" t="s">
        <v>40</v>
      </c>
      <c r="E46" s="69">
        <v>2</v>
      </c>
      <c r="F46" s="101"/>
      <c r="G46" s="102" t="s">
        <v>53</v>
      </c>
      <c r="H46" s="103">
        <v>4620</v>
      </c>
      <c r="I46" s="127">
        <f t="shared" si="0"/>
        <v>13860</v>
      </c>
      <c r="J46" s="128">
        <v>1279.350072</v>
      </c>
      <c r="K46" s="128">
        <f t="shared" si="1"/>
        <v>3838.050216</v>
      </c>
      <c r="L46" s="129">
        <v>0.2769156</v>
      </c>
      <c r="M46" s="127">
        <v>5082</v>
      </c>
      <c r="N46" s="127">
        <f t="shared" si="2"/>
        <v>15246</v>
      </c>
      <c r="O46" s="128">
        <v>1336.92082524</v>
      </c>
      <c r="P46" s="128">
        <f t="shared" si="3"/>
        <v>4010.76247572</v>
      </c>
      <c r="Q46" s="138">
        <v>0.26306982</v>
      </c>
      <c r="R46" s="143">
        <v>12007.05</v>
      </c>
      <c r="S46" s="143">
        <v>2750.06</v>
      </c>
      <c r="T46" s="147">
        <f t="shared" si="4"/>
        <v>0.866309523809524</v>
      </c>
      <c r="U46" s="141">
        <f t="shared" si="5"/>
        <v>0.716525278521786</v>
      </c>
      <c r="V46" s="147">
        <f t="shared" si="6"/>
        <v>0.787554112554112</v>
      </c>
      <c r="W46" s="141">
        <f t="shared" si="7"/>
        <v>0.685670122987355</v>
      </c>
      <c r="X46" s="142"/>
      <c r="Y46" s="142"/>
      <c r="Z46" s="157">
        <f t="shared" si="18"/>
        <v>-18.5295</v>
      </c>
      <c r="AA46" s="158">
        <v>4200</v>
      </c>
      <c r="AB46" s="159">
        <f t="shared" si="8"/>
        <v>8400</v>
      </c>
      <c r="AC46" s="160">
        <v>1192.8672</v>
      </c>
      <c r="AD46" s="160">
        <f t="shared" si="9"/>
        <v>2385.7344</v>
      </c>
      <c r="AE46" s="161">
        <v>0.284016</v>
      </c>
      <c r="AF46" s="160">
        <v>4872</v>
      </c>
      <c r="AG46" s="160">
        <f t="shared" si="10"/>
        <v>9744</v>
      </c>
      <c r="AH46" s="160">
        <v>1314.5396544</v>
      </c>
      <c r="AI46" s="159">
        <f t="shared" si="11"/>
        <v>2629.0793088</v>
      </c>
      <c r="AJ46" s="161">
        <v>0.2698152</v>
      </c>
      <c r="AK46" s="143">
        <v>2800</v>
      </c>
      <c r="AL46" s="143">
        <v>716.98</v>
      </c>
      <c r="AM46" s="141">
        <f t="shared" si="12"/>
        <v>0.333333333333333</v>
      </c>
      <c r="AN46" s="141">
        <f t="shared" si="13"/>
        <v>0.300528005129154</v>
      </c>
      <c r="AO46" s="141">
        <f t="shared" si="14"/>
        <v>0.28735632183908</v>
      </c>
      <c r="AP46" s="141">
        <f t="shared" si="15"/>
        <v>0.272711438411211</v>
      </c>
      <c r="AQ46" s="168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90"/>
      <c r="HS46" s="190"/>
      <c r="HT46" s="190"/>
      <c r="HU46" s="190"/>
      <c r="HV46" s="190"/>
      <c r="HW46" s="184"/>
      <c r="HX46" s="184"/>
      <c r="HY46" s="184"/>
      <c r="HZ46" s="184"/>
      <c r="IA46" s="185"/>
      <c r="IB46" s="185"/>
      <c r="IC46" s="185"/>
      <c r="ID46" s="185"/>
    </row>
    <row r="47" s="72" customFormat="1" ht="16" customHeight="1" spans="1:238">
      <c r="A47" s="97">
        <v>45</v>
      </c>
      <c r="B47" s="98">
        <v>745</v>
      </c>
      <c r="C47" s="99" t="s">
        <v>96</v>
      </c>
      <c r="D47" s="100" t="s">
        <v>70</v>
      </c>
      <c r="E47" s="67">
        <v>3</v>
      </c>
      <c r="F47" s="101"/>
      <c r="G47" s="102" t="s">
        <v>49</v>
      </c>
      <c r="H47" s="103">
        <v>7600</v>
      </c>
      <c r="I47" s="127">
        <f t="shared" si="0"/>
        <v>22800</v>
      </c>
      <c r="J47" s="128">
        <v>1845.80136</v>
      </c>
      <c r="K47" s="128">
        <f t="shared" si="1"/>
        <v>5537.40408</v>
      </c>
      <c r="L47" s="129">
        <v>0.2428686</v>
      </c>
      <c r="M47" s="127">
        <v>8360</v>
      </c>
      <c r="N47" s="127">
        <f t="shared" si="2"/>
        <v>25080</v>
      </c>
      <c r="O47" s="128">
        <v>1928.8624212</v>
      </c>
      <c r="P47" s="128">
        <f t="shared" si="3"/>
        <v>5786.5872636</v>
      </c>
      <c r="Q47" s="138">
        <v>0.23072517</v>
      </c>
      <c r="R47" s="139">
        <v>19716.46</v>
      </c>
      <c r="S47" s="139">
        <v>3021.14</v>
      </c>
      <c r="T47" s="147">
        <f t="shared" si="4"/>
        <v>0.86475701754386</v>
      </c>
      <c r="U47" s="141">
        <f t="shared" si="5"/>
        <v>0.545587780185982</v>
      </c>
      <c r="V47" s="147">
        <f t="shared" si="6"/>
        <v>0.786142743221691</v>
      </c>
      <c r="W47" s="141">
        <f t="shared" si="7"/>
        <v>0.522093569555964</v>
      </c>
      <c r="X47" s="142"/>
      <c r="Y47" s="142"/>
      <c r="Z47" s="157">
        <f t="shared" si="18"/>
        <v>-30.8354</v>
      </c>
      <c r="AA47" s="158">
        <v>6937.5</v>
      </c>
      <c r="AB47" s="159">
        <f t="shared" si="8"/>
        <v>13875</v>
      </c>
      <c r="AC47" s="160">
        <v>1728.1035</v>
      </c>
      <c r="AD47" s="160">
        <f t="shared" si="9"/>
        <v>3456.207</v>
      </c>
      <c r="AE47" s="161">
        <v>0.249096</v>
      </c>
      <c r="AF47" s="160">
        <v>8047.5</v>
      </c>
      <c r="AG47" s="160">
        <f t="shared" si="10"/>
        <v>16095</v>
      </c>
      <c r="AH47" s="160">
        <v>1904.370057</v>
      </c>
      <c r="AI47" s="159">
        <f t="shared" si="11"/>
        <v>3808.740114</v>
      </c>
      <c r="AJ47" s="161">
        <v>0.2366412</v>
      </c>
      <c r="AK47" s="139">
        <v>7092.82</v>
      </c>
      <c r="AL47" s="139">
        <v>2012.5</v>
      </c>
      <c r="AM47" s="141">
        <f t="shared" si="12"/>
        <v>0.511194234234234</v>
      </c>
      <c r="AN47" s="141">
        <f t="shared" si="13"/>
        <v>0.582285725363093</v>
      </c>
      <c r="AO47" s="141">
        <f t="shared" si="14"/>
        <v>0.440684684684685</v>
      </c>
      <c r="AP47" s="141">
        <f t="shared" si="15"/>
        <v>0.52838995042023</v>
      </c>
      <c r="AQ47" s="143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</row>
    <row r="48" s="72" customFormat="1" ht="16" customHeight="1" spans="1:238">
      <c r="A48" s="97">
        <v>46</v>
      </c>
      <c r="B48" s="119">
        <v>105396</v>
      </c>
      <c r="C48" s="120" t="s">
        <v>97</v>
      </c>
      <c r="D48" s="100" t="s">
        <v>51</v>
      </c>
      <c r="E48" s="67">
        <v>2</v>
      </c>
      <c r="F48" s="101"/>
      <c r="G48" s="102" t="s">
        <v>38</v>
      </c>
      <c r="H48" s="103">
        <v>5445</v>
      </c>
      <c r="I48" s="127">
        <f t="shared" si="0"/>
        <v>16335</v>
      </c>
      <c r="J48" s="128">
        <v>1838.330690625</v>
      </c>
      <c r="K48" s="128">
        <f t="shared" si="1"/>
        <v>5514.992071875</v>
      </c>
      <c r="L48" s="129">
        <v>0.337618125</v>
      </c>
      <c r="M48" s="127">
        <v>5989.5</v>
      </c>
      <c r="N48" s="127">
        <f t="shared" si="2"/>
        <v>17968.5</v>
      </c>
      <c r="O48" s="128">
        <v>1921.05557170313</v>
      </c>
      <c r="P48" s="128">
        <f t="shared" si="3"/>
        <v>5763.16671510938</v>
      </c>
      <c r="Q48" s="138">
        <v>0.32073721875</v>
      </c>
      <c r="R48" s="139">
        <v>13905.74</v>
      </c>
      <c r="S48" s="139">
        <v>3119.53</v>
      </c>
      <c r="T48" s="147">
        <f t="shared" si="4"/>
        <v>0.851284970921335</v>
      </c>
      <c r="U48" s="141">
        <f t="shared" si="5"/>
        <v>0.565645418768374</v>
      </c>
      <c r="V48" s="147">
        <f t="shared" si="6"/>
        <v>0.773895428110304</v>
      </c>
      <c r="W48" s="141">
        <f t="shared" si="7"/>
        <v>0.541287482074999</v>
      </c>
      <c r="X48" s="142"/>
      <c r="Y48" s="142"/>
      <c r="Z48" s="157">
        <f t="shared" si="18"/>
        <v>-24.2926</v>
      </c>
      <c r="AA48" s="158">
        <v>4950</v>
      </c>
      <c r="AB48" s="159">
        <f t="shared" si="8"/>
        <v>9900</v>
      </c>
      <c r="AC48" s="160">
        <v>1714.06125</v>
      </c>
      <c r="AD48" s="160">
        <f t="shared" si="9"/>
        <v>3428.1225</v>
      </c>
      <c r="AE48" s="161">
        <v>0.346275</v>
      </c>
      <c r="AF48" s="160">
        <v>5742</v>
      </c>
      <c r="AG48" s="160">
        <f t="shared" si="10"/>
        <v>11484</v>
      </c>
      <c r="AH48" s="160">
        <v>1888.8954975</v>
      </c>
      <c r="AI48" s="159">
        <f t="shared" si="11"/>
        <v>3777.790995</v>
      </c>
      <c r="AJ48" s="161">
        <v>0.32896125</v>
      </c>
      <c r="AK48" s="139">
        <v>2490.46</v>
      </c>
      <c r="AL48" s="139">
        <v>1073.18</v>
      </c>
      <c r="AM48" s="141">
        <f t="shared" si="12"/>
        <v>0.251561616161616</v>
      </c>
      <c r="AN48" s="141">
        <f t="shared" si="13"/>
        <v>0.31305182355648</v>
      </c>
      <c r="AO48" s="141">
        <f t="shared" si="14"/>
        <v>0.21686346220829</v>
      </c>
      <c r="AP48" s="141">
        <f t="shared" si="15"/>
        <v>0.284076064933285</v>
      </c>
      <c r="AQ48" s="98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</row>
    <row r="49" s="72" customFormat="1" ht="16" customHeight="1" spans="1:238">
      <c r="A49" s="104">
        <v>47</v>
      </c>
      <c r="B49" s="109">
        <v>341</v>
      </c>
      <c r="C49" s="110" t="s">
        <v>98</v>
      </c>
      <c r="D49" s="100" t="s">
        <v>48</v>
      </c>
      <c r="E49" s="69">
        <v>6</v>
      </c>
      <c r="F49" s="101"/>
      <c r="G49" s="102" t="s">
        <v>41</v>
      </c>
      <c r="H49" s="103">
        <v>19305</v>
      </c>
      <c r="I49" s="127">
        <f t="shared" si="0"/>
        <v>57915</v>
      </c>
      <c r="J49" s="128">
        <v>5723.790125625</v>
      </c>
      <c r="K49" s="128">
        <f t="shared" si="1"/>
        <v>17171.370376875</v>
      </c>
      <c r="L49" s="129">
        <v>0.296492625</v>
      </c>
      <c r="M49" s="127">
        <v>21235.5</v>
      </c>
      <c r="N49" s="127">
        <f t="shared" si="2"/>
        <v>63706.5</v>
      </c>
      <c r="O49" s="128">
        <v>5981.36068127813</v>
      </c>
      <c r="P49" s="128">
        <f t="shared" si="3"/>
        <v>17944.0820438344</v>
      </c>
      <c r="Q49" s="138">
        <v>0.28166799375</v>
      </c>
      <c r="R49" s="143">
        <v>48884.1</v>
      </c>
      <c r="S49" s="143">
        <v>12029.01</v>
      </c>
      <c r="T49" s="147">
        <f t="shared" si="4"/>
        <v>0.844066304066304</v>
      </c>
      <c r="U49" s="141">
        <f t="shared" si="5"/>
        <v>0.700527082928669</v>
      </c>
      <c r="V49" s="147">
        <f t="shared" si="6"/>
        <v>0.76733300369664</v>
      </c>
      <c r="W49" s="141">
        <f t="shared" si="7"/>
        <v>0.670360844907817</v>
      </c>
      <c r="X49" s="142"/>
      <c r="Y49" s="142"/>
      <c r="Z49" s="157">
        <f t="shared" si="18"/>
        <v>-90.309</v>
      </c>
      <c r="AA49" s="158">
        <v>17550</v>
      </c>
      <c r="AB49" s="159">
        <f t="shared" si="8"/>
        <v>35100</v>
      </c>
      <c r="AC49" s="160">
        <v>5336.86725</v>
      </c>
      <c r="AD49" s="160">
        <f t="shared" si="9"/>
        <v>10673.7345</v>
      </c>
      <c r="AE49" s="161">
        <v>0.304095</v>
      </c>
      <c r="AF49" s="160">
        <v>20358</v>
      </c>
      <c r="AG49" s="160">
        <f t="shared" si="10"/>
        <v>40716</v>
      </c>
      <c r="AH49" s="160">
        <v>5881.2277095</v>
      </c>
      <c r="AI49" s="159">
        <f t="shared" si="11"/>
        <v>11762.455419</v>
      </c>
      <c r="AJ49" s="161">
        <v>0.28889025</v>
      </c>
      <c r="AK49" s="143">
        <v>26846.19</v>
      </c>
      <c r="AL49" s="143">
        <v>7836.99</v>
      </c>
      <c r="AM49" s="141">
        <f t="shared" si="12"/>
        <v>0.764848717948718</v>
      </c>
      <c r="AN49" s="141">
        <f t="shared" si="13"/>
        <v>0.734231303954581</v>
      </c>
      <c r="AO49" s="141">
        <f t="shared" si="14"/>
        <v>0.65935234305924</v>
      </c>
      <c r="AP49" s="141">
        <f t="shared" si="15"/>
        <v>0.666271600684738</v>
      </c>
      <c r="AQ49" s="143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</row>
    <row r="50" s="72" customFormat="1" ht="16" customHeight="1" spans="1:238">
      <c r="A50" s="104">
        <v>48</v>
      </c>
      <c r="B50" s="107">
        <v>737</v>
      </c>
      <c r="C50" s="108" t="s">
        <v>99</v>
      </c>
      <c r="D50" s="100" t="s">
        <v>43</v>
      </c>
      <c r="E50" s="69">
        <v>2</v>
      </c>
      <c r="F50" s="101"/>
      <c r="G50" s="102" t="s">
        <v>53</v>
      </c>
      <c r="H50" s="103">
        <v>10120</v>
      </c>
      <c r="I50" s="127">
        <f t="shared" si="0"/>
        <v>30360</v>
      </c>
      <c r="J50" s="128">
        <v>1974.495237</v>
      </c>
      <c r="K50" s="128">
        <f t="shared" si="1"/>
        <v>5923.485711</v>
      </c>
      <c r="L50" s="129">
        <v>0.195108225</v>
      </c>
      <c r="M50" s="127">
        <v>11132</v>
      </c>
      <c r="N50" s="127">
        <f t="shared" si="2"/>
        <v>33396</v>
      </c>
      <c r="O50" s="128">
        <v>2063.347522665</v>
      </c>
      <c r="P50" s="128">
        <f t="shared" si="3"/>
        <v>6190.042567995</v>
      </c>
      <c r="Q50" s="138">
        <v>0.18535281375</v>
      </c>
      <c r="R50" s="143">
        <v>25429.45</v>
      </c>
      <c r="S50" s="143">
        <v>4988.89</v>
      </c>
      <c r="T50" s="147">
        <f t="shared" si="4"/>
        <v>0.837597167325428</v>
      </c>
      <c r="U50" s="141">
        <f t="shared" si="5"/>
        <v>0.842222002956057</v>
      </c>
      <c r="V50" s="147">
        <f t="shared" si="6"/>
        <v>0.761451970295844</v>
      </c>
      <c r="W50" s="141">
        <f t="shared" si="7"/>
        <v>0.805954069814408</v>
      </c>
      <c r="X50" s="142"/>
      <c r="Y50" s="142"/>
      <c r="Z50" s="157">
        <f t="shared" si="18"/>
        <v>-49.3055</v>
      </c>
      <c r="AA50" s="158">
        <v>9200</v>
      </c>
      <c r="AB50" s="159">
        <f t="shared" si="8"/>
        <v>18400</v>
      </c>
      <c r="AC50" s="160">
        <v>1841.0212</v>
      </c>
      <c r="AD50" s="160">
        <f t="shared" si="9"/>
        <v>3682.0424</v>
      </c>
      <c r="AE50" s="161">
        <v>0.200111</v>
      </c>
      <c r="AF50" s="160">
        <v>10672</v>
      </c>
      <c r="AG50" s="160">
        <f t="shared" si="10"/>
        <v>21344</v>
      </c>
      <c r="AH50" s="160">
        <v>2028.8053624</v>
      </c>
      <c r="AI50" s="159">
        <f t="shared" si="11"/>
        <v>4057.6107248</v>
      </c>
      <c r="AJ50" s="161">
        <v>0.19010545</v>
      </c>
      <c r="AK50" s="143">
        <v>6655.01</v>
      </c>
      <c r="AL50" s="143">
        <v>2243.69</v>
      </c>
      <c r="AM50" s="141">
        <f t="shared" si="12"/>
        <v>0.361685326086957</v>
      </c>
      <c r="AN50" s="141">
        <f t="shared" si="13"/>
        <v>0.609360174668277</v>
      </c>
      <c r="AO50" s="141">
        <f t="shared" si="14"/>
        <v>0.311797694902549</v>
      </c>
      <c r="AP50" s="141">
        <f t="shared" si="15"/>
        <v>0.552958416214407</v>
      </c>
      <c r="AQ50" s="143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  <c r="EK50" s="185"/>
      <c r="EL50" s="185"/>
      <c r="EM50" s="185"/>
      <c r="EN50" s="185"/>
      <c r="EO50" s="185"/>
      <c r="EP50" s="185"/>
      <c r="EQ50" s="185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5"/>
      <c r="FG50" s="185"/>
      <c r="FH50" s="185"/>
      <c r="FI50" s="185"/>
      <c r="FJ50" s="185"/>
      <c r="FK50" s="185"/>
      <c r="FL50" s="185"/>
      <c r="FM50" s="185"/>
      <c r="FN50" s="185"/>
      <c r="FO50" s="185"/>
      <c r="FP50" s="185"/>
      <c r="FQ50" s="185"/>
      <c r="FR50" s="185"/>
      <c r="FS50" s="185"/>
      <c r="FT50" s="185"/>
      <c r="FU50" s="185"/>
      <c r="FV50" s="185"/>
      <c r="FW50" s="185"/>
      <c r="FX50" s="185"/>
      <c r="FY50" s="185"/>
      <c r="FZ50" s="185"/>
      <c r="GA50" s="185"/>
      <c r="GB50" s="185"/>
      <c r="GC50" s="185"/>
      <c r="GD50" s="185"/>
      <c r="GE50" s="185"/>
      <c r="GF50" s="185"/>
      <c r="GG50" s="185"/>
      <c r="GH50" s="185"/>
      <c r="GI50" s="185"/>
      <c r="GJ50" s="185"/>
      <c r="GK50" s="185"/>
      <c r="GL50" s="185"/>
      <c r="GM50" s="185"/>
      <c r="GN50" s="185"/>
      <c r="GO50" s="185"/>
      <c r="GP50" s="185"/>
      <c r="GQ50" s="185"/>
      <c r="GR50" s="185"/>
      <c r="GS50" s="185"/>
      <c r="GT50" s="185"/>
      <c r="GU50" s="185"/>
      <c r="GV50" s="185"/>
      <c r="GW50" s="185"/>
      <c r="GX50" s="185"/>
      <c r="GY50" s="185"/>
      <c r="GZ50" s="185"/>
      <c r="HA50" s="185"/>
      <c r="HB50" s="185"/>
      <c r="HC50" s="185"/>
      <c r="HD50" s="185"/>
      <c r="HE50" s="185"/>
      <c r="HF50" s="185"/>
      <c r="HG50" s="185"/>
      <c r="HH50" s="185"/>
      <c r="HI50" s="185"/>
      <c r="HJ50" s="185"/>
      <c r="HK50" s="185"/>
      <c r="HL50" s="185"/>
      <c r="HM50" s="185"/>
      <c r="HN50" s="185"/>
      <c r="HO50" s="185"/>
      <c r="HP50" s="185"/>
      <c r="HQ50" s="185"/>
      <c r="HR50" s="185"/>
      <c r="HS50" s="185"/>
      <c r="HT50" s="185"/>
      <c r="HU50" s="185"/>
      <c r="HV50" s="185"/>
      <c r="HW50" s="185"/>
      <c r="HX50" s="185"/>
      <c r="HY50" s="185"/>
      <c r="HZ50" s="185"/>
      <c r="IA50" s="185"/>
      <c r="IB50" s="185"/>
      <c r="IC50" s="185"/>
      <c r="ID50" s="185"/>
    </row>
    <row r="51" s="72" customFormat="1" ht="16" customHeight="1" spans="1:238">
      <c r="A51" s="104">
        <v>49</v>
      </c>
      <c r="B51" s="107">
        <v>104428</v>
      </c>
      <c r="C51" s="108" t="s">
        <v>100</v>
      </c>
      <c r="D51" s="100" t="s">
        <v>70</v>
      </c>
      <c r="E51" s="69">
        <v>4</v>
      </c>
      <c r="F51" s="101"/>
      <c r="G51" s="102" t="s">
        <v>44</v>
      </c>
      <c r="H51" s="103">
        <v>7850</v>
      </c>
      <c r="I51" s="127">
        <f t="shared" si="0"/>
        <v>23550</v>
      </c>
      <c r="J51" s="128">
        <v>2446.99572</v>
      </c>
      <c r="K51" s="128">
        <f t="shared" si="1"/>
        <v>7340.98716</v>
      </c>
      <c r="L51" s="129">
        <v>0.3117192</v>
      </c>
      <c r="M51" s="127">
        <v>8635</v>
      </c>
      <c r="N51" s="127">
        <f t="shared" si="2"/>
        <v>25905</v>
      </c>
      <c r="O51" s="128">
        <v>2557.1105274</v>
      </c>
      <c r="P51" s="128">
        <f t="shared" si="3"/>
        <v>7671.3315822</v>
      </c>
      <c r="Q51" s="138">
        <v>0.29613324</v>
      </c>
      <c r="R51" s="143">
        <v>19550.69</v>
      </c>
      <c r="S51" s="143">
        <v>5338.79</v>
      </c>
      <c r="T51" s="147">
        <f t="shared" si="4"/>
        <v>0.830177919320594</v>
      </c>
      <c r="U51" s="141">
        <f t="shared" si="5"/>
        <v>0.727257776595811</v>
      </c>
      <c r="V51" s="147">
        <f t="shared" si="6"/>
        <v>0.754707199382359</v>
      </c>
      <c r="W51" s="141">
        <f t="shared" si="7"/>
        <v>0.695940456072547</v>
      </c>
      <c r="X51" s="142"/>
      <c r="Y51" s="142"/>
      <c r="Z51" s="157">
        <f t="shared" si="18"/>
        <v>-39.9931</v>
      </c>
      <c r="AA51" s="158">
        <v>7125</v>
      </c>
      <c r="AB51" s="159">
        <f t="shared" si="8"/>
        <v>14250</v>
      </c>
      <c r="AC51" s="160">
        <v>2277.948</v>
      </c>
      <c r="AD51" s="160">
        <f t="shared" si="9"/>
        <v>4555.896</v>
      </c>
      <c r="AE51" s="161">
        <v>0.319712</v>
      </c>
      <c r="AF51" s="160">
        <v>8265</v>
      </c>
      <c r="AG51" s="160">
        <f t="shared" si="10"/>
        <v>16530</v>
      </c>
      <c r="AH51" s="160">
        <v>2510.298696</v>
      </c>
      <c r="AI51" s="159">
        <f t="shared" si="11"/>
        <v>5020.597392</v>
      </c>
      <c r="AJ51" s="161">
        <v>0.3037264</v>
      </c>
      <c r="AK51" s="143">
        <v>9490.76</v>
      </c>
      <c r="AL51" s="143">
        <v>2628.19</v>
      </c>
      <c r="AM51" s="141">
        <f t="shared" si="12"/>
        <v>0.666018245614035</v>
      </c>
      <c r="AN51" s="141">
        <f t="shared" si="13"/>
        <v>0.57687664512096</v>
      </c>
      <c r="AO51" s="141">
        <f t="shared" si="14"/>
        <v>0.574153660012099</v>
      </c>
      <c r="AP51" s="141">
        <f t="shared" si="15"/>
        <v>0.523481529147876</v>
      </c>
      <c r="AQ51" s="176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  <c r="GF51" s="181"/>
      <c r="GG51" s="181"/>
      <c r="GH51" s="181"/>
      <c r="GI51" s="181"/>
      <c r="GJ51" s="181"/>
      <c r="GK51" s="181"/>
      <c r="GL51" s="181"/>
      <c r="GM51" s="181"/>
      <c r="GN51" s="181"/>
      <c r="GO51" s="181"/>
      <c r="GP51" s="181"/>
      <c r="GQ51" s="181"/>
      <c r="GR51" s="181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1"/>
      <c r="HJ51" s="181"/>
      <c r="HK51" s="181"/>
      <c r="HL51" s="181"/>
      <c r="HM51" s="181"/>
      <c r="HN51" s="181"/>
      <c r="HO51" s="181"/>
      <c r="HP51" s="181"/>
      <c r="HQ51" s="181"/>
      <c r="HR51" s="181"/>
      <c r="HS51" s="181"/>
      <c r="HT51" s="181"/>
      <c r="HU51" s="181"/>
      <c r="HV51" s="181"/>
      <c r="HW51" s="181"/>
      <c r="HX51" s="181"/>
      <c r="HY51" s="181"/>
      <c r="HZ51" s="181"/>
      <c r="IA51" s="181"/>
      <c r="IB51" s="181"/>
      <c r="IC51" s="181"/>
      <c r="ID51" s="181"/>
    </row>
    <row r="52" s="72" customFormat="1" ht="16" customHeight="1" spans="1:238">
      <c r="A52" s="104">
        <v>50</v>
      </c>
      <c r="B52" s="109">
        <v>371</v>
      </c>
      <c r="C52" s="110" t="s">
        <v>101</v>
      </c>
      <c r="D52" s="100" t="s">
        <v>51</v>
      </c>
      <c r="E52" s="69">
        <v>2</v>
      </c>
      <c r="F52" s="101"/>
      <c r="G52" s="102" t="s">
        <v>64</v>
      </c>
      <c r="H52" s="103">
        <v>4400</v>
      </c>
      <c r="I52" s="127">
        <f t="shared" si="0"/>
        <v>13200</v>
      </c>
      <c r="J52" s="128">
        <v>1246.72548</v>
      </c>
      <c r="K52" s="128">
        <f t="shared" si="1"/>
        <v>3740.17644</v>
      </c>
      <c r="L52" s="129">
        <v>0.2833467</v>
      </c>
      <c r="M52" s="127">
        <v>4840</v>
      </c>
      <c r="N52" s="127">
        <f t="shared" si="2"/>
        <v>14520</v>
      </c>
      <c r="O52" s="128">
        <v>1302.8281266</v>
      </c>
      <c r="P52" s="128">
        <f t="shared" si="3"/>
        <v>3908.4843798</v>
      </c>
      <c r="Q52" s="138">
        <v>0.269179365</v>
      </c>
      <c r="R52" s="143">
        <v>10583.46</v>
      </c>
      <c r="S52" s="143">
        <v>3171.93</v>
      </c>
      <c r="T52" s="147">
        <f t="shared" si="4"/>
        <v>0.801777272727273</v>
      </c>
      <c r="U52" s="141">
        <f t="shared" si="5"/>
        <v>0.848069616737118</v>
      </c>
      <c r="V52" s="147">
        <f t="shared" si="6"/>
        <v>0.728888429752066</v>
      </c>
      <c r="W52" s="141">
        <f t="shared" si="7"/>
        <v>0.811549872475711</v>
      </c>
      <c r="X52" s="142"/>
      <c r="Y52" s="142"/>
      <c r="Z52" s="157">
        <f t="shared" si="18"/>
        <v>-26.1654</v>
      </c>
      <c r="AA52" s="158">
        <v>4000</v>
      </c>
      <c r="AB52" s="159">
        <f t="shared" si="8"/>
        <v>8000</v>
      </c>
      <c r="AC52" s="160">
        <v>1162.448</v>
      </c>
      <c r="AD52" s="160">
        <f t="shared" si="9"/>
        <v>2324.896</v>
      </c>
      <c r="AE52" s="161">
        <v>0.290612</v>
      </c>
      <c r="AF52" s="160">
        <v>4640</v>
      </c>
      <c r="AG52" s="160">
        <f t="shared" si="10"/>
        <v>9280</v>
      </c>
      <c r="AH52" s="160">
        <v>1281.017696</v>
      </c>
      <c r="AI52" s="159">
        <f t="shared" si="11"/>
        <v>2562.035392</v>
      </c>
      <c r="AJ52" s="161">
        <v>0.2760814</v>
      </c>
      <c r="AK52" s="143">
        <v>3845.84</v>
      </c>
      <c r="AL52" s="143">
        <v>1226.06</v>
      </c>
      <c r="AM52" s="141">
        <f t="shared" si="12"/>
        <v>0.48073</v>
      </c>
      <c r="AN52" s="141">
        <f t="shared" si="13"/>
        <v>0.527361223899908</v>
      </c>
      <c r="AO52" s="141">
        <f t="shared" si="14"/>
        <v>0.414422413793103</v>
      </c>
      <c r="AP52" s="141">
        <f t="shared" si="15"/>
        <v>0.478549204990842</v>
      </c>
      <c r="AQ52" s="186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</row>
    <row r="53" s="72" customFormat="1" ht="16" customHeight="1" spans="1:238">
      <c r="A53" s="104">
        <v>51</v>
      </c>
      <c r="B53" s="107">
        <v>594</v>
      </c>
      <c r="C53" s="108" t="s">
        <v>102</v>
      </c>
      <c r="D53" s="100" t="s">
        <v>51</v>
      </c>
      <c r="E53" s="69">
        <v>2</v>
      </c>
      <c r="F53" s="101"/>
      <c r="G53" s="102" t="s">
        <v>41</v>
      </c>
      <c r="H53" s="103">
        <v>6500</v>
      </c>
      <c r="I53" s="127">
        <f t="shared" si="0"/>
        <v>19500</v>
      </c>
      <c r="J53" s="128">
        <v>1965.3157875</v>
      </c>
      <c r="K53" s="128">
        <f t="shared" si="1"/>
        <v>5895.9473625</v>
      </c>
      <c r="L53" s="129">
        <v>0.302356275</v>
      </c>
      <c r="M53" s="127">
        <v>7150</v>
      </c>
      <c r="N53" s="127">
        <f t="shared" si="2"/>
        <v>21450</v>
      </c>
      <c r="O53" s="128">
        <v>2053.7549979375</v>
      </c>
      <c r="P53" s="128">
        <f t="shared" si="3"/>
        <v>6161.2649938125</v>
      </c>
      <c r="Q53" s="138">
        <v>0.28723846125</v>
      </c>
      <c r="R53" s="143">
        <v>15624.77</v>
      </c>
      <c r="S53" s="143">
        <v>4705.92</v>
      </c>
      <c r="T53" s="147">
        <f t="shared" si="4"/>
        <v>0.801270256410256</v>
      </c>
      <c r="U53" s="141">
        <f t="shared" si="5"/>
        <v>0.798161806859245</v>
      </c>
      <c r="V53" s="147">
        <f t="shared" si="6"/>
        <v>0.728427505827506</v>
      </c>
      <c r="W53" s="141">
        <f t="shared" si="7"/>
        <v>0.76379120273612</v>
      </c>
      <c r="X53" s="142"/>
      <c r="Y53" s="142"/>
      <c r="Z53" s="157">
        <f t="shared" si="18"/>
        <v>-38.7523</v>
      </c>
      <c r="AA53" s="158">
        <v>5850</v>
      </c>
      <c r="AB53" s="159">
        <f t="shared" si="8"/>
        <v>11700</v>
      </c>
      <c r="AC53" s="160">
        <v>1814.13765</v>
      </c>
      <c r="AD53" s="160">
        <f t="shared" si="9"/>
        <v>3628.2753</v>
      </c>
      <c r="AE53" s="161">
        <v>0.310109</v>
      </c>
      <c r="AF53" s="160">
        <v>6786</v>
      </c>
      <c r="AG53" s="160">
        <f t="shared" si="10"/>
        <v>13572</v>
      </c>
      <c r="AH53" s="160">
        <v>1999.1796903</v>
      </c>
      <c r="AI53" s="159">
        <f t="shared" si="11"/>
        <v>3998.3593806</v>
      </c>
      <c r="AJ53" s="161">
        <v>0.29460355</v>
      </c>
      <c r="AK53" s="143">
        <v>3109.08</v>
      </c>
      <c r="AL53" s="143">
        <v>1183.67</v>
      </c>
      <c r="AM53" s="141">
        <f t="shared" si="12"/>
        <v>0.265733333333333</v>
      </c>
      <c r="AN53" s="141">
        <f t="shared" si="13"/>
        <v>0.326234891823121</v>
      </c>
      <c r="AO53" s="141">
        <f t="shared" si="14"/>
        <v>0.229080459770115</v>
      </c>
      <c r="AP53" s="141">
        <f t="shared" si="15"/>
        <v>0.296038921799565</v>
      </c>
      <c r="AQ53" s="143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  <c r="GQ53" s="165"/>
      <c r="GR53" s="165"/>
      <c r="GS53" s="165"/>
      <c r="GT53" s="165"/>
      <c r="GU53" s="165"/>
      <c r="GV53" s="165"/>
      <c r="GW53" s="165"/>
      <c r="GX53" s="165"/>
      <c r="GY53" s="165"/>
      <c r="GZ53" s="165"/>
      <c r="HA53" s="165"/>
      <c r="HB53" s="165"/>
      <c r="HC53" s="165"/>
      <c r="HD53" s="165"/>
      <c r="HE53" s="165"/>
      <c r="HF53" s="165"/>
      <c r="HG53" s="165"/>
      <c r="HH53" s="165"/>
      <c r="HI53" s="165"/>
      <c r="HJ53" s="165"/>
      <c r="HK53" s="165"/>
      <c r="HL53" s="165"/>
      <c r="HM53" s="165"/>
      <c r="HN53" s="165"/>
      <c r="HO53" s="165"/>
      <c r="HP53" s="165"/>
      <c r="HQ53" s="165"/>
      <c r="HR53" s="165"/>
      <c r="HS53" s="165"/>
      <c r="HT53" s="165"/>
      <c r="HU53" s="165"/>
      <c r="HV53" s="165"/>
      <c r="HW53" s="165"/>
      <c r="HX53" s="165"/>
      <c r="HY53" s="165"/>
      <c r="HZ53" s="165"/>
      <c r="IA53" s="165"/>
      <c r="IB53" s="165"/>
      <c r="IC53" s="165"/>
      <c r="ID53" s="165"/>
    </row>
    <row r="54" s="72" customFormat="1" ht="16" customHeight="1" spans="1:238">
      <c r="A54" s="104">
        <v>52</v>
      </c>
      <c r="B54" s="105">
        <v>118951</v>
      </c>
      <c r="C54" s="106" t="s">
        <v>103</v>
      </c>
      <c r="D54" s="100" t="s">
        <v>40</v>
      </c>
      <c r="E54" s="69">
        <v>2</v>
      </c>
      <c r="F54" s="101"/>
      <c r="G54" s="102" t="s">
        <v>49</v>
      </c>
      <c r="H54" s="103">
        <v>3300</v>
      </c>
      <c r="I54" s="127">
        <f t="shared" si="0"/>
        <v>9900</v>
      </c>
      <c r="J54" s="128">
        <v>965.3175675</v>
      </c>
      <c r="K54" s="128">
        <f t="shared" si="1"/>
        <v>2895.9527025</v>
      </c>
      <c r="L54" s="129">
        <v>0.292520475</v>
      </c>
      <c r="M54" s="127">
        <v>3630</v>
      </c>
      <c r="N54" s="127">
        <f t="shared" si="2"/>
        <v>10890</v>
      </c>
      <c r="O54" s="128">
        <v>1008.7568580375</v>
      </c>
      <c r="P54" s="128">
        <f t="shared" si="3"/>
        <v>3026.2705741125</v>
      </c>
      <c r="Q54" s="138">
        <v>0.27789445125</v>
      </c>
      <c r="R54" s="143">
        <v>7905.48</v>
      </c>
      <c r="S54" s="143">
        <v>1907.82</v>
      </c>
      <c r="T54" s="147">
        <f t="shared" si="4"/>
        <v>0.798533333333333</v>
      </c>
      <c r="U54" s="141">
        <f t="shared" si="5"/>
        <v>0.658788383647643</v>
      </c>
      <c r="V54" s="147">
        <f t="shared" si="6"/>
        <v>0.725939393939394</v>
      </c>
      <c r="W54" s="141">
        <f t="shared" si="7"/>
        <v>0.630419505882912</v>
      </c>
      <c r="X54" s="142"/>
      <c r="Y54" s="142"/>
      <c r="Z54" s="157">
        <f t="shared" si="18"/>
        <v>-19.9452</v>
      </c>
      <c r="AA54" s="158">
        <v>3000</v>
      </c>
      <c r="AB54" s="159">
        <f t="shared" si="8"/>
        <v>6000</v>
      </c>
      <c r="AC54" s="160">
        <v>900.063</v>
      </c>
      <c r="AD54" s="160">
        <f t="shared" si="9"/>
        <v>1800.126</v>
      </c>
      <c r="AE54" s="161">
        <v>0.300021</v>
      </c>
      <c r="AF54" s="160">
        <v>3480</v>
      </c>
      <c r="AG54" s="160">
        <f t="shared" si="10"/>
        <v>6960</v>
      </c>
      <c r="AH54" s="160">
        <v>991.869426</v>
      </c>
      <c r="AI54" s="159">
        <f t="shared" si="11"/>
        <v>1983.738852</v>
      </c>
      <c r="AJ54" s="161">
        <v>0.28501995</v>
      </c>
      <c r="AK54" s="143">
        <v>2561.13</v>
      </c>
      <c r="AL54" s="143">
        <v>792.94</v>
      </c>
      <c r="AM54" s="141">
        <f t="shared" si="12"/>
        <v>0.426855</v>
      </c>
      <c r="AN54" s="141">
        <f t="shared" si="13"/>
        <v>0.440491387825074</v>
      </c>
      <c r="AO54" s="141">
        <f t="shared" si="14"/>
        <v>0.367978448275862</v>
      </c>
      <c r="AP54" s="141">
        <f t="shared" si="15"/>
        <v>0.399719952654333</v>
      </c>
      <c r="AQ54" s="168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  <c r="GQ54" s="165"/>
      <c r="GR54" s="165"/>
      <c r="GS54" s="165"/>
      <c r="GT54" s="165"/>
      <c r="GU54" s="165"/>
      <c r="GV54" s="165"/>
      <c r="GW54" s="165"/>
      <c r="GX54" s="165"/>
      <c r="GY54" s="165"/>
      <c r="GZ54" s="165"/>
      <c r="HA54" s="165"/>
      <c r="HB54" s="165"/>
      <c r="HC54" s="165"/>
      <c r="HD54" s="165"/>
      <c r="HE54" s="165"/>
      <c r="HF54" s="165"/>
      <c r="HG54" s="165"/>
      <c r="HH54" s="165"/>
      <c r="HI54" s="165"/>
      <c r="HJ54" s="165"/>
      <c r="HK54" s="165"/>
      <c r="HL54" s="165"/>
      <c r="HM54" s="165"/>
      <c r="HN54" s="165"/>
      <c r="HO54" s="165"/>
      <c r="HP54" s="165"/>
      <c r="HQ54" s="165"/>
      <c r="HR54" s="165"/>
      <c r="HS54" s="165"/>
      <c r="HT54" s="165"/>
      <c r="HU54" s="165"/>
      <c r="HV54" s="165"/>
      <c r="HW54" s="165"/>
      <c r="HX54" s="165"/>
      <c r="HY54" s="165"/>
      <c r="HZ54" s="165"/>
      <c r="IA54" s="165"/>
      <c r="IB54" s="165"/>
      <c r="IC54" s="165"/>
      <c r="ID54" s="165"/>
    </row>
    <row r="55" s="72" customFormat="1" ht="16" customHeight="1" spans="1:43">
      <c r="A55" s="104">
        <v>53</v>
      </c>
      <c r="B55" s="107">
        <v>106485</v>
      </c>
      <c r="C55" s="108" t="s">
        <v>104</v>
      </c>
      <c r="D55" s="100" t="s">
        <v>51</v>
      </c>
      <c r="E55" s="69">
        <v>3</v>
      </c>
      <c r="F55" s="101">
        <v>1</v>
      </c>
      <c r="G55" s="102" t="s">
        <v>38</v>
      </c>
      <c r="H55" s="103">
        <v>5940</v>
      </c>
      <c r="I55" s="127">
        <f t="shared" si="0"/>
        <v>17820</v>
      </c>
      <c r="J55" s="128">
        <v>1392.079689</v>
      </c>
      <c r="K55" s="128">
        <f t="shared" si="1"/>
        <v>4176.239067</v>
      </c>
      <c r="L55" s="129">
        <v>0.23435685</v>
      </c>
      <c r="M55" s="127">
        <v>6534</v>
      </c>
      <c r="N55" s="127">
        <f t="shared" si="2"/>
        <v>19602</v>
      </c>
      <c r="O55" s="128">
        <v>1454.723275005</v>
      </c>
      <c r="P55" s="128">
        <f t="shared" si="3"/>
        <v>4364.169825015</v>
      </c>
      <c r="Q55" s="138">
        <v>0.2226390075</v>
      </c>
      <c r="R55" s="143">
        <v>14215.28</v>
      </c>
      <c r="S55" s="143">
        <v>2648.46</v>
      </c>
      <c r="T55" s="147">
        <f t="shared" si="4"/>
        <v>0.79771492704826</v>
      </c>
      <c r="U55" s="141">
        <f t="shared" si="5"/>
        <v>0.634173465050822</v>
      </c>
      <c r="V55" s="147">
        <f t="shared" si="6"/>
        <v>0.725195388225691</v>
      </c>
      <c r="W55" s="141">
        <f t="shared" si="7"/>
        <v>0.606864559857245</v>
      </c>
      <c r="X55" s="142"/>
      <c r="Y55" s="142"/>
      <c r="Z55" s="157">
        <f t="shared" si="18"/>
        <v>-36.0472</v>
      </c>
      <c r="AA55" s="158">
        <v>5400</v>
      </c>
      <c r="AB55" s="159">
        <f t="shared" si="8"/>
        <v>10800</v>
      </c>
      <c r="AC55" s="160">
        <v>1297.9764</v>
      </c>
      <c r="AD55" s="160">
        <f t="shared" si="9"/>
        <v>2595.9528</v>
      </c>
      <c r="AE55" s="161">
        <v>0.240366</v>
      </c>
      <c r="AF55" s="160">
        <v>6264</v>
      </c>
      <c r="AG55" s="160">
        <f t="shared" si="10"/>
        <v>12528</v>
      </c>
      <c r="AH55" s="160">
        <v>1430.3699928</v>
      </c>
      <c r="AI55" s="159">
        <f t="shared" si="11"/>
        <v>2860.7399856</v>
      </c>
      <c r="AJ55" s="161">
        <v>0.2283477</v>
      </c>
      <c r="AK55" s="143">
        <v>8149.09</v>
      </c>
      <c r="AL55" s="143">
        <v>1285.16</v>
      </c>
      <c r="AM55" s="141">
        <f t="shared" si="12"/>
        <v>0.75454537037037</v>
      </c>
      <c r="AN55" s="141">
        <f t="shared" si="13"/>
        <v>0.495062930265912</v>
      </c>
      <c r="AO55" s="141">
        <f t="shared" si="14"/>
        <v>0.650470146871009</v>
      </c>
      <c r="AP55" s="141">
        <f t="shared" si="15"/>
        <v>0.449240408589757</v>
      </c>
      <c r="AQ55" s="143"/>
    </row>
    <row r="56" s="72" customFormat="1" ht="16" customHeight="1" spans="1:238">
      <c r="A56" s="104">
        <v>54</v>
      </c>
      <c r="B56" s="109">
        <v>387</v>
      </c>
      <c r="C56" s="110" t="s">
        <v>105</v>
      </c>
      <c r="D56" s="100" t="s">
        <v>83</v>
      </c>
      <c r="E56" s="69">
        <v>3</v>
      </c>
      <c r="F56" s="101"/>
      <c r="G56" s="102" t="s">
        <v>53</v>
      </c>
      <c r="H56" s="103">
        <v>11000</v>
      </c>
      <c r="I56" s="127">
        <f t="shared" si="0"/>
        <v>33000</v>
      </c>
      <c r="J56" s="128">
        <v>2815.11945</v>
      </c>
      <c r="K56" s="128">
        <f t="shared" si="1"/>
        <v>8445.35835</v>
      </c>
      <c r="L56" s="129">
        <v>0.25591995</v>
      </c>
      <c r="M56" s="127">
        <v>12100</v>
      </c>
      <c r="N56" s="127">
        <f t="shared" si="2"/>
        <v>36300</v>
      </c>
      <c r="O56" s="128">
        <v>2941.79982525</v>
      </c>
      <c r="P56" s="128">
        <f t="shared" si="3"/>
        <v>8825.39947575</v>
      </c>
      <c r="Q56" s="138">
        <v>0.2431239525</v>
      </c>
      <c r="R56" s="143">
        <v>26223.88</v>
      </c>
      <c r="S56" s="143">
        <v>6361.06</v>
      </c>
      <c r="T56" s="147">
        <f t="shared" si="4"/>
        <v>0.79466303030303</v>
      </c>
      <c r="U56" s="141">
        <f t="shared" si="5"/>
        <v>0.753201905280905</v>
      </c>
      <c r="V56" s="147">
        <f t="shared" si="6"/>
        <v>0.722420936639118</v>
      </c>
      <c r="W56" s="141">
        <f t="shared" si="7"/>
        <v>0.72076737347455</v>
      </c>
      <c r="X56" s="142"/>
      <c r="Y56" s="142"/>
      <c r="Z56" s="157">
        <f t="shared" si="18"/>
        <v>-67.7612</v>
      </c>
      <c r="AA56" s="158">
        <v>10000</v>
      </c>
      <c r="AB56" s="159">
        <f t="shared" si="8"/>
        <v>20000</v>
      </c>
      <c r="AC56" s="160">
        <v>2624.82</v>
      </c>
      <c r="AD56" s="160">
        <f t="shared" si="9"/>
        <v>5249.64</v>
      </c>
      <c r="AE56" s="161">
        <v>0.262482</v>
      </c>
      <c r="AF56" s="160">
        <v>11600</v>
      </c>
      <c r="AG56" s="160">
        <f t="shared" si="10"/>
        <v>23200</v>
      </c>
      <c r="AH56" s="160">
        <v>2892.55164</v>
      </c>
      <c r="AI56" s="159">
        <f t="shared" si="11"/>
        <v>5785.10328</v>
      </c>
      <c r="AJ56" s="161">
        <v>0.2493579</v>
      </c>
      <c r="AK56" s="143">
        <v>13166.48</v>
      </c>
      <c r="AL56" s="143">
        <v>3108.52</v>
      </c>
      <c r="AM56" s="141">
        <f t="shared" si="12"/>
        <v>0.658324</v>
      </c>
      <c r="AN56" s="141">
        <f t="shared" si="13"/>
        <v>0.592139651480863</v>
      </c>
      <c r="AO56" s="141">
        <f t="shared" si="14"/>
        <v>0.567520689655172</v>
      </c>
      <c r="AP56" s="141">
        <f t="shared" si="15"/>
        <v>0.537331807151419</v>
      </c>
      <c r="AQ56" s="187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  <c r="GQ56" s="165"/>
      <c r="GR56" s="165"/>
      <c r="GS56" s="165"/>
      <c r="GT56" s="165"/>
      <c r="GU56" s="165"/>
      <c r="GV56" s="165"/>
      <c r="GW56" s="165"/>
      <c r="GX56" s="165"/>
      <c r="GY56" s="165"/>
      <c r="GZ56" s="165"/>
      <c r="HA56" s="165"/>
      <c r="HB56" s="165"/>
      <c r="HC56" s="165"/>
      <c r="HD56" s="165"/>
      <c r="HE56" s="165"/>
      <c r="HF56" s="165"/>
      <c r="HG56" s="165"/>
      <c r="HH56" s="165"/>
      <c r="HI56" s="165"/>
      <c r="HJ56" s="165"/>
      <c r="HK56" s="165"/>
      <c r="HL56" s="165"/>
      <c r="HM56" s="165"/>
      <c r="HN56" s="165"/>
      <c r="HO56" s="165"/>
      <c r="HP56" s="165"/>
      <c r="HQ56" s="165"/>
      <c r="HR56" s="165"/>
      <c r="HS56" s="165"/>
      <c r="HT56" s="165"/>
      <c r="HU56" s="165"/>
      <c r="HV56" s="165"/>
      <c r="HW56" s="165"/>
      <c r="HX56" s="165"/>
      <c r="HY56" s="165"/>
      <c r="HZ56" s="165"/>
      <c r="IA56" s="165"/>
      <c r="IB56" s="165"/>
      <c r="IC56" s="165"/>
      <c r="ID56" s="165"/>
    </row>
    <row r="57" s="72" customFormat="1" ht="16" customHeight="1" spans="1:238">
      <c r="A57" s="104">
        <v>55</v>
      </c>
      <c r="B57" s="109">
        <v>54</v>
      </c>
      <c r="C57" s="110" t="s">
        <v>106</v>
      </c>
      <c r="D57" s="100" t="s">
        <v>83</v>
      </c>
      <c r="E57" s="69">
        <v>5</v>
      </c>
      <c r="F57" s="101"/>
      <c r="G57" s="102" t="s">
        <v>44</v>
      </c>
      <c r="H57" s="103">
        <v>10692</v>
      </c>
      <c r="I57" s="127">
        <f t="shared" si="0"/>
        <v>32076</v>
      </c>
      <c r="J57" s="128">
        <v>3160.9983834</v>
      </c>
      <c r="K57" s="128">
        <f t="shared" si="1"/>
        <v>9482.9951502</v>
      </c>
      <c r="L57" s="129">
        <v>0.29564145</v>
      </c>
      <c r="M57" s="127">
        <v>11761.2</v>
      </c>
      <c r="N57" s="127">
        <f t="shared" si="2"/>
        <v>35283.6</v>
      </c>
      <c r="O57" s="128">
        <v>3303.243310653</v>
      </c>
      <c r="P57" s="128">
        <f t="shared" si="3"/>
        <v>9909.729931959</v>
      </c>
      <c r="Q57" s="138">
        <v>0.2808593775</v>
      </c>
      <c r="R57" s="143">
        <v>25290.38</v>
      </c>
      <c r="S57" s="143">
        <v>6474.24</v>
      </c>
      <c r="T57" s="147">
        <f t="shared" si="4"/>
        <v>0.78845180197032</v>
      </c>
      <c r="U57" s="141">
        <f t="shared" si="5"/>
        <v>0.68272100717709</v>
      </c>
      <c r="V57" s="147">
        <f t="shared" si="6"/>
        <v>0.716774365427564</v>
      </c>
      <c r="W57" s="141">
        <f t="shared" si="7"/>
        <v>0.653321537968507</v>
      </c>
      <c r="X57" s="142"/>
      <c r="Y57" s="142"/>
      <c r="Z57" s="157">
        <f t="shared" si="18"/>
        <v>-67.8562</v>
      </c>
      <c r="AA57" s="158">
        <v>9720</v>
      </c>
      <c r="AB57" s="159">
        <f t="shared" si="8"/>
        <v>19440</v>
      </c>
      <c r="AC57" s="160">
        <v>2947.31784</v>
      </c>
      <c r="AD57" s="160">
        <f t="shared" si="9"/>
        <v>5894.63568</v>
      </c>
      <c r="AE57" s="161">
        <v>0.303222</v>
      </c>
      <c r="AF57" s="160">
        <v>11275.2</v>
      </c>
      <c r="AG57" s="160">
        <f t="shared" si="10"/>
        <v>22550.4</v>
      </c>
      <c r="AH57" s="160">
        <v>3247.94425968</v>
      </c>
      <c r="AI57" s="159">
        <f t="shared" si="11"/>
        <v>6495.88851936</v>
      </c>
      <c r="AJ57" s="161">
        <v>0.2880609</v>
      </c>
      <c r="AK57" s="143">
        <v>10151.84</v>
      </c>
      <c r="AL57" s="143">
        <v>2967.35</v>
      </c>
      <c r="AM57" s="141">
        <f t="shared" si="12"/>
        <v>0.522213991769547</v>
      </c>
      <c r="AN57" s="141">
        <f t="shared" si="13"/>
        <v>0.503398371178047</v>
      </c>
      <c r="AO57" s="141">
        <f t="shared" si="14"/>
        <v>0.450184475663403</v>
      </c>
      <c r="AP57" s="141">
        <f t="shared" si="15"/>
        <v>0.456804329562656</v>
      </c>
      <c r="AQ57" s="168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  <c r="GF57" s="166"/>
      <c r="GG57" s="166"/>
      <c r="GH57" s="166"/>
      <c r="GI57" s="166"/>
      <c r="GJ57" s="166"/>
      <c r="GK57" s="166"/>
      <c r="GL57" s="166"/>
      <c r="GM57" s="166"/>
      <c r="GN57" s="166"/>
      <c r="GO57" s="166"/>
      <c r="GP57" s="166"/>
      <c r="GQ57" s="166"/>
      <c r="GR57" s="166"/>
      <c r="GS57" s="166"/>
      <c r="GT57" s="166"/>
      <c r="GU57" s="166"/>
      <c r="GV57" s="166"/>
      <c r="GW57" s="166"/>
      <c r="GX57" s="166"/>
      <c r="GY57" s="166"/>
      <c r="GZ57" s="166"/>
      <c r="HA57" s="166"/>
      <c r="HB57" s="166"/>
      <c r="HC57" s="166"/>
      <c r="HD57" s="166"/>
      <c r="HE57" s="166"/>
      <c r="HF57" s="166"/>
      <c r="HG57" s="166"/>
      <c r="HH57" s="166"/>
      <c r="HI57" s="166"/>
      <c r="HJ57" s="166"/>
      <c r="HK57" s="166"/>
      <c r="HL57" s="166"/>
      <c r="HM57" s="166"/>
      <c r="HN57" s="166"/>
      <c r="HO57" s="166"/>
      <c r="HP57" s="166"/>
      <c r="HQ57" s="166"/>
      <c r="HR57" s="166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</row>
    <row r="58" s="72" customFormat="1" ht="16" customHeight="1" spans="1:238">
      <c r="A58" s="104">
        <v>56</v>
      </c>
      <c r="B58" s="107">
        <v>102565</v>
      </c>
      <c r="C58" s="108" t="s">
        <v>107</v>
      </c>
      <c r="D58" s="100" t="s">
        <v>43</v>
      </c>
      <c r="E58" s="69">
        <v>2</v>
      </c>
      <c r="F58" s="101"/>
      <c r="G58" s="102" t="s">
        <v>49</v>
      </c>
      <c r="H58" s="103">
        <v>8800</v>
      </c>
      <c r="I58" s="127">
        <f t="shared" si="0"/>
        <v>26400</v>
      </c>
      <c r="J58" s="128">
        <v>2887.0842</v>
      </c>
      <c r="K58" s="128">
        <f t="shared" si="1"/>
        <v>8661.2526</v>
      </c>
      <c r="L58" s="129">
        <v>0.32807775</v>
      </c>
      <c r="M58" s="127">
        <v>9680</v>
      </c>
      <c r="N58" s="127">
        <f t="shared" si="2"/>
        <v>29040</v>
      </c>
      <c r="O58" s="128">
        <v>3017.002989</v>
      </c>
      <c r="P58" s="128">
        <f t="shared" si="3"/>
        <v>9051.008967</v>
      </c>
      <c r="Q58" s="138">
        <v>0.3116738625</v>
      </c>
      <c r="R58" s="143">
        <v>20767.9</v>
      </c>
      <c r="S58" s="143">
        <v>4400.69</v>
      </c>
      <c r="T58" s="147">
        <f t="shared" si="4"/>
        <v>0.786662878787879</v>
      </c>
      <c r="U58" s="141">
        <f t="shared" si="5"/>
        <v>0.508089326479175</v>
      </c>
      <c r="V58" s="147">
        <f t="shared" si="6"/>
        <v>0.715148071625344</v>
      </c>
      <c r="W58" s="141">
        <f t="shared" si="7"/>
        <v>0.486209881798253</v>
      </c>
      <c r="X58" s="142"/>
      <c r="Y58" s="142"/>
      <c r="Z58" s="157">
        <f t="shared" si="18"/>
        <v>-56.321</v>
      </c>
      <c r="AA58" s="158">
        <v>8000</v>
      </c>
      <c r="AB58" s="159">
        <f t="shared" si="8"/>
        <v>16000</v>
      </c>
      <c r="AC58" s="160">
        <v>2691.92</v>
      </c>
      <c r="AD58" s="160">
        <f t="shared" si="9"/>
        <v>5383.84</v>
      </c>
      <c r="AE58" s="161">
        <v>0.33649</v>
      </c>
      <c r="AF58" s="160">
        <v>9280</v>
      </c>
      <c r="AG58" s="160">
        <f t="shared" si="10"/>
        <v>18560</v>
      </c>
      <c r="AH58" s="160">
        <v>2966.49584</v>
      </c>
      <c r="AI58" s="159">
        <f t="shared" si="11"/>
        <v>5932.99168</v>
      </c>
      <c r="AJ58" s="161">
        <v>0.3196655</v>
      </c>
      <c r="AK58" s="143">
        <v>8704.8</v>
      </c>
      <c r="AL58" s="143">
        <v>2646.91</v>
      </c>
      <c r="AM58" s="141">
        <f t="shared" si="12"/>
        <v>0.54405</v>
      </c>
      <c r="AN58" s="141">
        <f t="shared" si="13"/>
        <v>0.491639796130643</v>
      </c>
      <c r="AO58" s="141">
        <f t="shared" si="14"/>
        <v>0.469008620689655</v>
      </c>
      <c r="AP58" s="141">
        <f t="shared" si="15"/>
        <v>0.446134116271001</v>
      </c>
      <c r="AQ58" s="168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174"/>
      <c r="FW58" s="174"/>
      <c r="FX58" s="174"/>
      <c r="FY58" s="174"/>
      <c r="FZ58" s="174"/>
      <c r="GA58" s="174"/>
      <c r="GB58" s="174"/>
      <c r="GC58" s="174"/>
      <c r="GD58" s="174"/>
      <c r="GE58" s="174"/>
      <c r="GF58" s="174"/>
      <c r="GG58" s="174"/>
      <c r="GH58" s="174"/>
      <c r="GI58" s="174"/>
      <c r="GJ58" s="174"/>
      <c r="GK58" s="174"/>
      <c r="GL58" s="174"/>
      <c r="GM58" s="174"/>
      <c r="GN58" s="174"/>
      <c r="GO58" s="174"/>
      <c r="GP58" s="174"/>
      <c r="GQ58" s="174"/>
      <c r="GR58" s="174"/>
      <c r="GS58" s="174"/>
      <c r="GT58" s="174"/>
      <c r="GU58" s="174"/>
      <c r="GV58" s="174"/>
      <c r="GW58" s="174"/>
      <c r="GX58" s="174"/>
      <c r="GY58" s="174"/>
      <c r="GZ58" s="174"/>
      <c r="HA58" s="174"/>
      <c r="HB58" s="174"/>
      <c r="HC58" s="174"/>
      <c r="HD58" s="174"/>
      <c r="HE58" s="174"/>
      <c r="HF58" s="174"/>
      <c r="HG58" s="174"/>
      <c r="HH58" s="174"/>
      <c r="HI58" s="174"/>
      <c r="HJ58" s="174"/>
      <c r="HK58" s="174"/>
      <c r="HL58" s="174"/>
      <c r="HM58" s="174"/>
      <c r="HN58" s="174"/>
      <c r="HO58" s="174"/>
      <c r="HP58" s="174"/>
      <c r="HQ58" s="174"/>
      <c r="HR58" s="174"/>
      <c r="HS58" s="174"/>
      <c r="HT58" s="174"/>
      <c r="HU58" s="174"/>
      <c r="HV58" s="174"/>
      <c r="HW58" s="174"/>
      <c r="HX58" s="174"/>
      <c r="HY58" s="174"/>
      <c r="HZ58" s="174"/>
      <c r="IA58" s="174"/>
      <c r="IB58" s="174"/>
      <c r="IC58" s="174"/>
      <c r="ID58" s="174"/>
    </row>
    <row r="59" s="72" customFormat="1" ht="16" customHeight="1" spans="1:238">
      <c r="A59" s="104">
        <v>57</v>
      </c>
      <c r="B59" s="107">
        <v>748</v>
      </c>
      <c r="C59" s="108" t="s">
        <v>108</v>
      </c>
      <c r="D59" s="100" t="s">
        <v>70</v>
      </c>
      <c r="E59" s="69">
        <v>3</v>
      </c>
      <c r="F59" s="101"/>
      <c r="G59" s="102" t="s">
        <v>41</v>
      </c>
      <c r="H59" s="103">
        <v>7800</v>
      </c>
      <c r="I59" s="127">
        <f t="shared" si="0"/>
        <v>23400</v>
      </c>
      <c r="J59" s="128">
        <v>2445.425775</v>
      </c>
      <c r="K59" s="128">
        <f t="shared" si="1"/>
        <v>7336.277325</v>
      </c>
      <c r="L59" s="129">
        <v>0.313516125</v>
      </c>
      <c r="M59" s="127">
        <v>8580</v>
      </c>
      <c r="N59" s="127">
        <f t="shared" si="2"/>
        <v>25740</v>
      </c>
      <c r="O59" s="128">
        <v>2555.469934875</v>
      </c>
      <c r="P59" s="128">
        <f t="shared" si="3"/>
        <v>7666.409804625</v>
      </c>
      <c r="Q59" s="138">
        <v>0.29784031875</v>
      </c>
      <c r="R59" s="143">
        <v>18323.32</v>
      </c>
      <c r="S59" s="143">
        <v>5320.38</v>
      </c>
      <c r="T59" s="147">
        <f t="shared" si="4"/>
        <v>0.783047863247863</v>
      </c>
      <c r="U59" s="141">
        <f t="shared" si="5"/>
        <v>0.72521522351256</v>
      </c>
      <c r="V59" s="147">
        <f t="shared" si="6"/>
        <v>0.711861693861694</v>
      </c>
      <c r="W59" s="141">
        <f t="shared" si="7"/>
        <v>0.693985859820631</v>
      </c>
      <c r="X59" s="142"/>
      <c r="Y59" s="142"/>
      <c r="Z59" s="157">
        <f t="shared" si="18"/>
        <v>-50.7668</v>
      </c>
      <c r="AA59" s="158">
        <v>7076.25</v>
      </c>
      <c r="AB59" s="159">
        <f t="shared" si="8"/>
        <v>14152.5</v>
      </c>
      <c r="AC59" s="160">
        <v>2275.40356875</v>
      </c>
      <c r="AD59" s="160">
        <f t="shared" si="9"/>
        <v>4550.8071375</v>
      </c>
      <c r="AE59" s="161">
        <v>0.321555</v>
      </c>
      <c r="AF59" s="160">
        <v>8208.45</v>
      </c>
      <c r="AG59" s="160">
        <f t="shared" si="10"/>
        <v>16416.9</v>
      </c>
      <c r="AH59" s="160">
        <v>2507.4947327625</v>
      </c>
      <c r="AI59" s="159">
        <f t="shared" si="11"/>
        <v>5014.989465525</v>
      </c>
      <c r="AJ59" s="161">
        <v>0.30547725</v>
      </c>
      <c r="AK59" s="143">
        <v>8360.1</v>
      </c>
      <c r="AL59" s="143">
        <v>2210.9</v>
      </c>
      <c r="AM59" s="141">
        <f t="shared" si="12"/>
        <v>0.590715421303657</v>
      </c>
      <c r="AN59" s="141">
        <f t="shared" si="13"/>
        <v>0.485825905866572</v>
      </c>
      <c r="AO59" s="141">
        <f t="shared" si="14"/>
        <v>0.509237432158325</v>
      </c>
      <c r="AP59" s="141">
        <f t="shared" si="15"/>
        <v>0.440858353780919</v>
      </c>
      <c r="AQ59" s="168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  <c r="GQ59" s="165"/>
      <c r="GR59" s="165"/>
      <c r="GS59" s="165"/>
      <c r="GT59" s="165"/>
      <c r="GU59" s="165"/>
      <c r="GV59" s="165"/>
      <c r="GW59" s="165"/>
      <c r="GX59" s="165"/>
      <c r="GY59" s="165"/>
      <c r="GZ59" s="165"/>
      <c r="HA59" s="165"/>
      <c r="HB59" s="165"/>
      <c r="HC59" s="165"/>
      <c r="HD59" s="165"/>
      <c r="HE59" s="165"/>
      <c r="HF59" s="165"/>
      <c r="HG59" s="165"/>
      <c r="HH59" s="165"/>
      <c r="HI59" s="165"/>
      <c r="HJ59" s="165"/>
      <c r="HK59" s="165"/>
      <c r="HL59" s="165"/>
      <c r="HM59" s="165"/>
      <c r="HN59" s="165"/>
      <c r="HO59" s="165"/>
      <c r="HP59" s="165"/>
      <c r="HQ59" s="165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</row>
    <row r="60" s="72" customFormat="1" ht="16" customHeight="1" spans="1:238">
      <c r="A60" s="104">
        <v>58</v>
      </c>
      <c r="B60" s="105">
        <v>116482</v>
      </c>
      <c r="C60" s="106" t="s">
        <v>109</v>
      </c>
      <c r="D60" s="100" t="s">
        <v>70</v>
      </c>
      <c r="E60" s="69">
        <v>2</v>
      </c>
      <c r="F60" s="101"/>
      <c r="G60" s="102" t="s">
        <v>38</v>
      </c>
      <c r="H60" s="103">
        <v>6100</v>
      </c>
      <c r="I60" s="127">
        <f t="shared" si="0"/>
        <v>18300</v>
      </c>
      <c r="J60" s="128">
        <v>1768.2214875</v>
      </c>
      <c r="K60" s="128">
        <f t="shared" si="1"/>
        <v>5304.6644625</v>
      </c>
      <c r="L60" s="129">
        <v>0.289872375</v>
      </c>
      <c r="M60" s="127">
        <v>6710</v>
      </c>
      <c r="N60" s="127">
        <f t="shared" si="2"/>
        <v>20130</v>
      </c>
      <c r="O60" s="128">
        <v>1847.7914544375</v>
      </c>
      <c r="P60" s="128">
        <f t="shared" si="3"/>
        <v>5543.3743633125</v>
      </c>
      <c r="Q60" s="138">
        <v>0.27537875625</v>
      </c>
      <c r="R60" s="143">
        <v>14063.55</v>
      </c>
      <c r="S60" s="143">
        <v>4326.93</v>
      </c>
      <c r="T60" s="147">
        <f t="shared" si="4"/>
        <v>0.7685</v>
      </c>
      <c r="U60" s="141">
        <f t="shared" si="5"/>
        <v>0.815684013680441</v>
      </c>
      <c r="V60" s="147">
        <f t="shared" si="6"/>
        <v>0.698636363636363</v>
      </c>
      <c r="W60" s="141">
        <f t="shared" si="7"/>
        <v>0.780558864765972</v>
      </c>
      <c r="X60" s="142"/>
      <c r="Y60" s="142"/>
      <c r="Z60" s="157">
        <f t="shared" si="18"/>
        <v>-42.3645</v>
      </c>
      <c r="AA60" s="158">
        <v>5500</v>
      </c>
      <c r="AB60" s="159">
        <f t="shared" si="8"/>
        <v>11000</v>
      </c>
      <c r="AC60" s="160">
        <v>1635.1775</v>
      </c>
      <c r="AD60" s="160">
        <f t="shared" si="9"/>
        <v>3270.355</v>
      </c>
      <c r="AE60" s="161">
        <v>0.297305</v>
      </c>
      <c r="AF60" s="160">
        <v>6380</v>
      </c>
      <c r="AG60" s="160">
        <f t="shared" si="10"/>
        <v>12760</v>
      </c>
      <c r="AH60" s="160">
        <v>1801.965605</v>
      </c>
      <c r="AI60" s="159">
        <f t="shared" si="11"/>
        <v>3603.93121</v>
      </c>
      <c r="AJ60" s="161">
        <v>0.28243975</v>
      </c>
      <c r="AK60" s="143">
        <v>5746.22</v>
      </c>
      <c r="AL60" s="143">
        <v>1955.31</v>
      </c>
      <c r="AM60" s="141">
        <f t="shared" si="12"/>
        <v>0.522383636363636</v>
      </c>
      <c r="AN60" s="141">
        <f t="shared" si="13"/>
        <v>0.597889219977648</v>
      </c>
      <c r="AO60" s="141">
        <f t="shared" si="14"/>
        <v>0.450330721003135</v>
      </c>
      <c r="AP60" s="141">
        <f t="shared" si="15"/>
        <v>0.542549201431622</v>
      </c>
      <c r="AQ60" s="143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67"/>
      <c r="HJ60" s="167"/>
      <c r="HK60" s="167"/>
      <c r="HL60" s="167"/>
      <c r="HM60" s="167"/>
      <c r="HN60" s="167"/>
      <c r="HO60" s="167"/>
      <c r="HP60" s="167"/>
      <c r="HQ60" s="167"/>
      <c r="HR60" s="167"/>
      <c r="HS60" s="167"/>
      <c r="HT60" s="167"/>
      <c r="HU60" s="167"/>
      <c r="HV60" s="167"/>
      <c r="HW60" s="167"/>
      <c r="HX60" s="167"/>
      <c r="HY60" s="167"/>
      <c r="HZ60" s="167"/>
      <c r="IA60" s="167"/>
      <c r="IB60" s="167"/>
      <c r="IC60" s="167"/>
      <c r="ID60" s="167"/>
    </row>
    <row r="61" s="73" customFormat="1" ht="16" customHeight="1" spans="1:238">
      <c r="A61" s="104">
        <v>59</v>
      </c>
      <c r="B61" s="107">
        <v>746</v>
      </c>
      <c r="C61" s="108" t="s">
        <v>110</v>
      </c>
      <c r="D61" s="100" t="s">
        <v>43</v>
      </c>
      <c r="E61" s="69">
        <v>4</v>
      </c>
      <c r="F61" s="101"/>
      <c r="G61" s="102" t="s">
        <v>41</v>
      </c>
      <c r="H61" s="103">
        <v>10120</v>
      </c>
      <c r="I61" s="127">
        <f t="shared" si="0"/>
        <v>30360</v>
      </c>
      <c r="J61" s="128">
        <v>3016.776048</v>
      </c>
      <c r="K61" s="128">
        <f t="shared" si="1"/>
        <v>9050.328144</v>
      </c>
      <c r="L61" s="129">
        <v>0.2981004</v>
      </c>
      <c r="M61" s="127">
        <v>11132</v>
      </c>
      <c r="N61" s="127">
        <f t="shared" si="2"/>
        <v>33396</v>
      </c>
      <c r="O61" s="128">
        <v>3152.53097016</v>
      </c>
      <c r="P61" s="128">
        <f t="shared" si="3"/>
        <v>9457.59291048</v>
      </c>
      <c r="Q61" s="138">
        <v>0.28319538</v>
      </c>
      <c r="R61" s="143">
        <v>23255.03</v>
      </c>
      <c r="S61" s="143">
        <v>5276.61</v>
      </c>
      <c r="T61" s="147">
        <f t="shared" si="4"/>
        <v>0.765975955204216</v>
      </c>
      <c r="U61" s="141">
        <f t="shared" si="5"/>
        <v>0.58302968865258</v>
      </c>
      <c r="V61" s="147">
        <f t="shared" si="6"/>
        <v>0.696341777458378</v>
      </c>
      <c r="W61" s="141">
        <f t="shared" si="7"/>
        <v>0.557923147035962</v>
      </c>
      <c r="X61" s="142"/>
      <c r="Y61" s="142"/>
      <c r="Z61" s="157">
        <f t="shared" si="18"/>
        <v>-71.0497</v>
      </c>
      <c r="AA61" s="158">
        <v>9200</v>
      </c>
      <c r="AB61" s="159">
        <f t="shared" si="8"/>
        <v>18400</v>
      </c>
      <c r="AC61" s="160">
        <v>2812.8448</v>
      </c>
      <c r="AD61" s="160">
        <f t="shared" si="9"/>
        <v>5625.6896</v>
      </c>
      <c r="AE61" s="161">
        <v>0.305744</v>
      </c>
      <c r="AF61" s="160">
        <v>10672</v>
      </c>
      <c r="AG61" s="160">
        <f t="shared" si="10"/>
        <v>21344</v>
      </c>
      <c r="AH61" s="160">
        <v>3099.7549696</v>
      </c>
      <c r="AI61" s="159">
        <f t="shared" si="11"/>
        <v>6199.5099392</v>
      </c>
      <c r="AJ61" s="161">
        <v>0.2904568</v>
      </c>
      <c r="AK61" s="143">
        <v>10428.26</v>
      </c>
      <c r="AL61" s="143">
        <v>3133.77</v>
      </c>
      <c r="AM61" s="141">
        <f t="shared" si="12"/>
        <v>0.566753260869565</v>
      </c>
      <c r="AN61" s="141">
        <f t="shared" si="13"/>
        <v>0.557046375256822</v>
      </c>
      <c r="AO61" s="141">
        <f t="shared" si="14"/>
        <v>0.488580397301349</v>
      </c>
      <c r="AP61" s="141">
        <f t="shared" si="15"/>
        <v>0.505486728908187</v>
      </c>
      <c r="AQ61" s="143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  <c r="FL61" s="177"/>
      <c r="FM61" s="177"/>
      <c r="FN61" s="177"/>
      <c r="FO61" s="177"/>
      <c r="FP61" s="177"/>
      <c r="FQ61" s="177"/>
      <c r="FR61" s="177"/>
      <c r="FS61" s="177"/>
      <c r="FT61" s="177"/>
      <c r="FU61" s="177"/>
      <c r="FV61" s="177"/>
      <c r="FW61" s="177"/>
      <c r="FX61" s="177"/>
      <c r="FY61" s="177"/>
      <c r="FZ61" s="177"/>
      <c r="GA61" s="177"/>
      <c r="GB61" s="177"/>
      <c r="GC61" s="177"/>
      <c r="GD61" s="177"/>
      <c r="GE61" s="177"/>
      <c r="GF61" s="177"/>
      <c r="GG61" s="177"/>
      <c r="GH61" s="177"/>
      <c r="GI61" s="177"/>
      <c r="GJ61" s="177"/>
      <c r="GK61" s="177"/>
      <c r="GL61" s="177"/>
      <c r="GM61" s="177"/>
      <c r="GN61" s="177"/>
      <c r="GO61" s="177"/>
      <c r="GP61" s="177"/>
      <c r="GQ61" s="177"/>
      <c r="GR61" s="177"/>
      <c r="GS61" s="177"/>
      <c r="GT61" s="177"/>
      <c r="GU61" s="177"/>
      <c r="GV61" s="177"/>
      <c r="GW61" s="177"/>
      <c r="GX61" s="177"/>
      <c r="GY61" s="177"/>
      <c r="GZ61" s="177"/>
      <c r="HA61" s="177"/>
      <c r="HB61" s="177"/>
      <c r="HC61" s="177"/>
      <c r="HD61" s="177"/>
      <c r="HE61" s="177"/>
      <c r="HF61" s="177"/>
      <c r="HG61" s="177"/>
      <c r="HH61" s="177"/>
      <c r="HI61" s="177"/>
      <c r="HJ61" s="177"/>
      <c r="HK61" s="177"/>
      <c r="HL61" s="177"/>
      <c r="HM61" s="177"/>
      <c r="HN61" s="177"/>
      <c r="HO61" s="177"/>
      <c r="HP61" s="177"/>
      <c r="HQ61" s="177"/>
      <c r="HR61" s="177"/>
      <c r="HS61" s="177"/>
      <c r="HT61" s="177"/>
      <c r="HU61" s="177"/>
      <c r="HV61" s="177"/>
      <c r="HW61" s="177"/>
      <c r="HX61" s="177"/>
      <c r="HY61" s="177"/>
      <c r="HZ61" s="177"/>
      <c r="IA61" s="177"/>
      <c r="IB61" s="177"/>
      <c r="IC61" s="177"/>
      <c r="ID61" s="177"/>
    </row>
    <row r="62" s="72" customFormat="1" ht="16" customHeight="1" spans="1:238">
      <c r="A62" s="104">
        <v>60</v>
      </c>
      <c r="B62" s="107">
        <v>712</v>
      </c>
      <c r="C62" s="108" t="s">
        <v>111</v>
      </c>
      <c r="D62" s="100" t="s">
        <v>48</v>
      </c>
      <c r="E62" s="69">
        <v>4</v>
      </c>
      <c r="F62" s="101"/>
      <c r="G62" s="102" t="s">
        <v>53</v>
      </c>
      <c r="H62" s="103">
        <v>15400</v>
      </c>
      <c r="I62" s="127">
        <f t="shared" si="0"/>
        <v>46200</v>
      </c>
      <c r="J62" s="128">
        <v>5096.616525</v>
      </c>
      <c r="K62" s="128">
        <f t="shared" si="1"/>
        <v>15289.849575</v>
      </c>
      <c r="L62" s="129">
        <v>0.330949125</v>
      </c>
      <c r="M62" s="127">
        <v>16940</v>
      </c>
      <c r="N62" s="127">
        <f t="shared" si="2"/>
        <v>50820</v>
      </c>
      <c r="O62" s="128">
        <v>5325.964268625</v>
      </c>
      <c r="P62" s="128">
        <f t="shared" si="3"/>
        <v>15977.892805875</v>
      </c>
      <c r="Q62" s="138">
        <v>0.31440166875</v>
      </c>
      <c r="R62" s="143">
        <v>35364.85</v>
      </c>
      <c r="S62" s="143">
        <v>10630.97</v>
      </c>
      <c r="T62" s="147">
        <f t="shared" si="4"/>
        <v>0.765472943722944</v>
      </c>
      <c r="U62" s="141">
        <f t="shared" si="5"/>
        <v>0.695295918239928</v>
      </c>
      <c r="V62" s="147">
        <f t="shared" si="6"/>
        <v>0.695884494293585</v>
      </c>
      <c r="W62" s="141">
        <f t="shared" si="7"/>
        <v>0.665354945684142</v>
      </c>
      <c r="X62" s="142"/>
      <c r="Y62" s="142"/>
      <c r="Z62" s="157">
        <f t="shared" si="18"/>
        <v>-108.3515</v>
      </c>
      <c r="AA62" s="158">
        <v>14000</v>
      </c>
      <c r="AB62" s="159">
        <f t="shared" si="8"/>
        <v>28000</v>
      </c>
      <c r="AC62" s="160">
        <v>4752.09</v>
      </c>
      <c r="AD62" s="160">
        <f t="shared" si="9"/>
        <v>9504.18</v>
      </c>
      <c r="AE62" s="161">
        <v>0.339435</v>
      </c>
      <c r="AF62" s="160">
        <v>16240</v>
      </c>
      <c r="AG62" s="160">
        <f t="shared" si="10"/>
        <v>32480</v>
      </c>
      <c r="AH62" s="160">
        <v>5236.80318</v>
      </c>
      <c r="AI62" s="159">
        <f t="shared" si="11"/>
        <v>10473.60636</v>
      </c>
      <c r="AJ62" s="161">
        <v>0.32246325</v>
      </c>
      <c r="AK62" s="143">
        <v>20725.61</v>
      </c>
      <c r="AL62" s="143">
        <v>6277.67</v>
      </c>
      <c r="AM62" s="141">
        <f t="shared" si="12"/>
        <v>0.740200357142857</v>
      </c>
      <c r="AN62" s="141">
        <f t="shared" si="13"/>
        <v>0.660516741054989</v>
      </c>
      <c r="AO62" s="141">
        <f t="shared" si="14"/>
        <v>0.638103756157636</v>
      </c>
      <c r="AP62" s="141">
        <f t="shared" si="15"/>
        <v>0.59937998280852</v>
      </c>
      <c r="AQ62" s="143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79"/>
      <c r="EE62" s="179"/>
      <c r="EF62" s="179"/>
      <c r="EG62" s="179"/>
      <c r="EH62" s="179"/>
      <c r="EI62" s="179"/>
      <c r="EJ62" s="179"/>
      <c r="EK62" s="179"/>
      <c r="EL62" s="179"/>
      <c r="EM62" s="179"/>
      <c r="EN62" s="179"/>
      <c r="EO62" s="179"/>
      <c r="EP62" s="179"/>
      <c r="EQ62" s="179"/>
      <c r="ER62" s="179"/>
      <c r="ES62" s="179"/>
      <c r="ET62" s="179"/>
      <c r="EU62" s="179"/>
      <c r="EV62" s="179"/>
      <c r="EW62" s="179"/>
      <c r="EX62" s="179"/>
      <c r="EY62" s="179"/>
      <c r="EZ62" s="179"/>
      <c r="FA62" s="179"/>
      <c r="FB62" s="179"/>
      <c r="FC62" s="179"/>
      <c r="FD62" s="179"/>
      <c r="FE62" s="179"/>
      <c r="FF62" s="179"/>
      <c r="FG62" s="179"/>
      <c r="FH62" s="179"/>
      <c r="FI62" s="179"/>
      <c r="FJ62" s="179"/>
      <c r="FK62" s="179"/>
      <c r="FL62" s="179"/>
      <c r="FM62" s="179"/>
      <c r="FN62" s="179"/>
      <c r="FO62" s="179"/>
      <c r="FP62" s="179"/>
      <c r="FQ62" s="179"/>
      <c r="FR62" s="179"/>
      <c r="FS62" s="179"/>
      <c r="FT62" s="179"/>
      <c r="FU62" s="179"/>
      <c r="FV62" s="179"/>
      <c r="FW62" s="179"/>
      <c r="FX62" s="179"/>
      <c r="FY62" s="179"/>
      <c r="FZ62" s="179"/>
      <c r="GA62" s="179"/>
      <c r="GB62" s="179"/>
      <c r="GC62" s="179"/>
      <c r="GD62" s="179"/>
      <c r="GE62" s="179"/>
      <c r="GF62" s="179"/>
      <c r="GG62" s="179"/>
      <c r="GH62" s="179"/>
      <c r="GI62" s="179"/>
      <c r="GJ62" s="179"/>
      <c r="GK62" s="179"/>
      <c r="GL62" s="179"/>
      <c r="GM62" s="179"/>
      <c r="GN62" s="179"/>
      <c r="GO62" s="179"/>
      <c r="GP62" s="179"/>
      <c r="GQ62" s="179"/>
      <c r="GR62" s="179"/>
      <c r="GS62" s="179"/>
      <c r="GT62" s="179"/>
      <c r="GU62" s="179"/>
      <c r="GV62" s="179"/>
      <c r="GW62" s="179"/>
      <c r="GX62" s="179"/>
      <c r="GY62" s="179"/>
      <c r="GZ62" s="179"/>
      <c r="HA62" s="179"/>
      <c r="HB62" s="179"/>
      <c r="HC62" s="179"/>
      <c r="HD62" s="179"/>
      <c r="HE62" s="179"/>
      <c r="HF62" s="179"/>
      <c r="HG62" s="179"/>
      <c r="HH62" s="179"/>
      <c r="HI62" s="179"/>
      <c r="HJ62" s="179"/>
      <c r="HK62" s="179"/>
      <c r="HL62" s="179"/>
      <c r="HM62" s="179"/>
      <c r="HN62" s="179"/>
      <c r="HO62" s="179"/>
      <c r="HP62" s="179"/>
      <c r="HQ62" s="179"/>
      <c r="HR62" s="179"/>
      <c r="HS62" s="179"/>
      <c r="HT62" s="179"/>
      <c r="HU62" s="179"/>
      <c r="HV62" s="179"/>
      <c r="HW62" s="179"/>
      <c r="HX62" s="179"/>
      <c r="HY62" s="179"/>
      <c r="HZ62" s="179"/>
      <c r="IA62" s="179"/>
      <c r="IB62" s="179"/>
      <c r="IC62" s="179"/>
      <c r="ID62" s="179"/>
    </row>
    <row r="63" s="72" customFormat="1" ht="16" customHeight="1" spans="1:238">
      <c r="A63" s="104">
        <v>61</v>
      </c>
      <c r="B63" s="107">
        <v>106399</v>
      </c>
      <c r="C63" s="108" t="s">
        <v>112</v>
      </c>
      <c r="D63" s="100" t="s">
        <v>43</v>
      </c>
      <c r="E63" s="69">
        <v>1</v>
      </c>
      <c r="F63" s="101"/>
      <c r="G63" s="102" t="s">
        <v>49</v>
      </c>
      <c r="H63" s="103">
        <v>9240</v>
      </c>
      <c r="I63" s="127">
        <f t="shared" si="0"/>
        <v>27720</v>
      </c>
      <c r="J63" s="128">
        <v>2840.961123</v>
      </c>
      <c r="K63" s="128">
        <f t="shared" si="1"/>
        <v>8522.883369</v>
      </c>
      <c r="L63" s="129">
        <v>0.307463325</v>
      </c>
      <c r="M63" s="127">
        <v>10164</v>
      </c>
      <c r="N63" s="127">
        <f t="shared" si="2"/>
        <v>30492</v>
      </c>
      <c r="O63" s="128">
        <v>2968.804373535</v>
      </c>
      <c r="P63" s="128">
        <f t="shared" si="3"/>
        <v>8906.413120605</v>
      </c>
      <c r="Q63" s="138">
        <v>0.29209015875</v>
      </c>
      <c r="R63" s="143">
        <v>21046.1</v>
      </c>
      <c r="S63" s="143">
        <v>5500.63</v>
      </c>
      <c r="T63" s="147">
        <f t="shared" si="4"/>
        <v>0.759238816738817</v>
      </c>
      <c r="U63" s="141">
        <f t="shared" si="5"/>
        <v>0.645395432724946</v>
      </c>
      <c r="V63" s="147">
        <f t="shared" si="6"/>
        <v>0.690217106126197</v>
      </c>
      <c r="W63" s="141">
        <f t="shared" si="7"/>
        <v>0.617603284904255</v>
      </c>
      <c r="X63" s="142"/>
      <c r="Y63" s="142"/>
      <c r="Z63" s="157">
        <f t="shared" si="18"/>
        <v>-66.739</v>
      </c>
      <c r="AA63" s="158">
        <v>8400</v>
      </c>
      <c r="AB63" s="159">
        <f t="shared" si="8"/>
        <v>16800</v>
      </c>
      <c r="AC63" s="160">
        <v>2648.9148</v>
      </c>
      <c r="AD63" s="160">
        <f t="shared" si="9"/>
        <v>5297.8296</v>
      </c>
      <c r="AE63" s="161">
        <v>0.315347</v>
      </c>
      <c r="AF63" s="160">
        <v>9744</v>
      </c>
      <c r="AG63" s="160">
        <f t="shared" si="10"/>
        <v>19488</v>
      </c>
      <c r="AH63" s="160">
        <v>2919.1041096</v>
      </c>
      <c r="AI63" s="159">
        <f t="shared" si="11"/>
        <v>5838.2082192</v>
      </c>
      <c r="AJ63" s="161">
        <v>0.29957965</v>
      </c>
      <c r="AK63" s="143">
        <v>15722.82</v>
      </c>
      <c r="AL63" s="143">
        <v>4214.4</v>
      </c>
      <c r="AM63" s="141">
        <f t="shared" si="12"/>
        <v>0.935882142857143</v>
      </c>
      <c r="AN63" s="141">
        <f t="shared" si="13"/>
        <v>0.79549557426309</v>
      </c>
      <c r="AO63" s="141">
        <f t="shared" si="14"/>
        <v>0.806794950738916</v>
      </c>
      <c r="AP63" s="141">
        <f t="shared" si="15"/>
        <v>0.721865312398449</v>
      </c>
      <c r="AQ63" s="143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  <c r="GQ63" s="165"/>
      <c r="GR63" s="165"/>
      <c r="GS63" s="165"/>
      <c r="GT63" s="165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165"/>
      <c r="IC63" s="165"/>
      <c r="ID63" s="165"/>
    </row>
    <row r="64" s="72" customFormat="1" ht="16" customHeight="1" spans="1:238">
      <c r="A64" s="104">
        <v>62</v>
      </c>
      <c r="B64" s="105">
        <v>117184</v>
      </c>
      <c r="C64" s="106" t="s">
        <v>113</v>
      </c>
      <c r="D64" s="100" t="s">
        <v>43</v>
      </c>
      <c r="E64" s="69">
        <v>4</v>
      </c>
      <c r="F64" s="101"/>
      <c r="G64" s="102" t="s">
        <v>38</v>
      </c>
      <c r="H64" s="103">
        <v>8360</v>
      </c>
      <c r="I64" s="127">
        <f t="shared" si="0"/>
        <v>25080</v>
      </c>
      <c r="J64" s="128">
        <v>2824.036215</v>
      </c>
      <c r="K64" s="128">
        <f t="shared" si="1"/>
        <v>8472.108645</v>
      </c>
      <c r="L64" s="129">
        <v>0.337803375</v>
      </c>
      <c r="M64" s="127">
        <v>9196</v>
      </c>
      <c r="N64" s="127">
        <f t="shared" si="2"/>
        <v>27588</v>
      </c>
      <c r="O64" s="128">
        <v>2951.117844675</v>
      </c>
      <c r="P64" s="128">
        <f t="shared" si="3"/>
        <v>8853.353534025</v>
      </c>
      <c r="Q64" s="138">
        <v>0.32091320625</v>
      </c>
      <c r="R64" s="143">
        <v>18937.56</v>
      </c>
      <c r="S64" s="143">
        <v>6688.02</v>
      </c>
      <c r="T64" s="147">
        <f t="shared" si="4"/>
        <v>0.755086124401914</v>
      </c>
      <c r="U64" s="141">
        <f t="shared" si="5"/>
        <v>0.789416222128724</v>
      </c>
      <c r="V64" s="147">
        <f t="shared" si="6"/>
        <v>0.686441931274467</v>
      </c>
      <c r="W64" s="141">
        <f t="shared" si="7"/>
        <v>0.75542222213275</v>
      </c>
      <c r="X64" s="142"/>
      <c r="Y64" s="142"/>
      <c r="Z64" s="157">
        <f t="shared" si="18"/>
        <v>-61.4244</v>
      </c>
      <c r="AA64" s="158">
        <v>7600</v>
      </c>
      <c r="AB64" s="159">
        <f t="shared" si="8"/>
        <v>15200</v>
      </c>
      <c r="AC64" s="160">
        <v>2633.134</v>
      </c>
      <c r="AD64" s="160">
        <f t="shared" si="9"/>
        <v>5266.268</v>
      </c>
      <c r="AE64" s="161">
        <v>0.346465</v>
      </c>
      <c r="AF64" s="160">
        <v>8816</v>
      </c>
      <c r="AG64" s="160">
        <f t="shared" si="10"/>
        <v>17632</v>
      </c>
      <c r="AH64" s="160">
        <v>2901.713668</v>
      </c>
      <c r="AI64" s="159">
        <f t="shared" si="11"/>
        <v>5803.427336</v>
      </c>
      <c r="AJ64" s="161">
        <v>0.32914175</v>
      </c>
      <c r="AK64" s="143">
        <v>8862.68</v>
      </c>
      <c r="AL64" s="143">
        <v>3240.78</v>
      </c>
      <c r="AM64" s="141">
        <f t="shared" si="12"/>
        <v>0.583071052631579</v>
      </c>
      <c r="AN64" s="141">
        <f t="shared" si="13"/>
        <v>0.615384556957603</v>
      </c>
      <c r="AO64" s="141">
        <f t="shared" si="14"/>
        <v>0.502647459165154</v>
      </c>
      <c r="AP64" s="141">
        <f t="shared" si="15"/>
        <v>0.558425187801817</v>
      </c>
      <c r="AQ64" s="143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</row>
    <row r="65" s="72" customFormat="1" ht="16" customHeight="1" spans="1:43">
      <c r="A65" s="104">
        <v>63</v>
      </c>
      <c r="B65" s="107">
        <v>740</v>
      </c>
      <c r="C65" s="108" t="s">
        <v>114</v>
      </c>
      <c r="D65" s="100" t="s">
        <v>51</v>
      </c>
      <c r="E65" s="69">
        <v>3</v>
      </c>
      <c r="F65" s="101"/>
      <c r="G65" s="102" t="s">
        <v>53</v>
      </c>
      <c r="H65" s="103">
        <v>6270</v>
      </c>
      <c r="I65" s="127">
        <f t="shared" si="0"/>
        <v>18810</v>
      </c>
      <c r="J65" s="128">
        <v>2018.13665625</v>
      </c>
      <c r="K65" s="128">
        <f t="shared" si="1"/>
        <v>6054.40996875</v>
      </c>
      <c r="L65" s="129">
        <v>0.321871875</v>
      </c>
      <c r="M65" s="127">
        <v>6897</v>
      </c>
      <c r="N65" s="127">
        <f t="shared" si="2"/>
        <v>20691</v>
      </c>
      <c r="O65" s="128">
        <v>2108.95280578125</v>
      </c>
      <c r="P65" s="128">
        <f t="shared" si="3"/>
        <v>6326.85841734375</v>
      </c>
      <c r="Q65" s="138">
        <v>0.30577828125</v>
      </c>
      <c r="R65" s="143">
        <v>14122.44</v>
      </c>
      <c r="S65" s="143">
        <v>4276.36</v>
      </c>
      <c r="T65" s="147">
        <f t="shared" si="4"/>
        <v>0.750794258373206</v>
      </c>
      <c r="U65" s="141">
        <f t="shared" si="5"/>
        <v>0.70632151143919</v>
      </c>
      <c r="V65" s="147">
        <f t="shared" si="6"/>
        <v>0.682540234884732</v>
      </c>
      <c r="W65" s="141">
        <f t="shared" si="7"/>
        <v>0.675905752573388</v>
      </c>
      <c r="X65" s="142"/>
      <c r="Y65" s="142"/>
      <c r="Z65" s="157">
        <f t="shared" si="18"/>
        <v>-46.8756</v>
      </c>
      <c r="AA65" s="158">
        <v>5700</v>
      </c>
      <c r="AB65" s="159">
        <f t="shared" si="8"/>
        <v>11400</v>
      </c>
      <c r="AC65" s="160">
        <v>1881.7125</v>
      </c>
      <c r="AD65" s="160">
        <f t="shared" si="9"/>
        <v>3763.425</v>
      </c>
      <c r="AE65" s="161">
        <v>0.330125</v>
      </c>
      <c r="AF65" s="160">
        <v>6612</v>
      </c>
      <c r="AG65" s="160">
        <f t="shared" si="10"/>
        <v>13224</v>
      </c>
      <c r="AH65" s="160">
        <v>2073.647175</v>
      </c>
      <c r="AI65" s="159">
        <f t="shared" si="11"/>
        <v>4147.29435</v>
      </c>
      <c r="AJ65" s="161">
        <v>0.31361875</v>
      </c>
      <c r="AK65" s="143">
        <v>8242.93</v>
      </c>
      <c r="AL65" s="143">
        <v>2453.77</v>
      </c>
      <c r="AM65" s="141">
        <f t="shared" si="12"/>
        <v>0.723064035087719</v>
      </c>
      <c r="AN65" s="141">
        <f t="shared" si="13"/>
        <v>0.652004490590353</v>
      </c>
      <c r="AO65" s="141">
        <f t="shared" si="14"/>
        <v>0.623331064730793</v>
      </c>
      <c r="AP65" s="141">
        <f t="shared" si="15"/>
        <v>0.591655617595602</v>
      </c>
      <c r="AQ65" s="143"/>
    </row>
    <row r="66" s="72" customFormat="1" ht="16" customHeight="1" spans="1:238">
      <c r="A66" s="104">
        <v>64</v>
      </c>
      <c r="B66" s="109">
        <v>373</v>
      </c>
      <c r="C66" s="110" t="s">
        <v>115</v>
      </c>
      <c r="D66" s="100" t="s">
        <v>48</v>
      </c>
      <c r="E66" s="69">
        <v>3</v>
      </c>
      <c r="F66" s="101"/>
      <c r="G66" s="102" t="s">
        <v>38</v>
      </c>
      <c r="H66" s="103">
        <v>12980</v>
      </c>
      <c r="I66" s="127">
        <f t="shared" si="0"/>
        <v>38940</v>
      </c>
      <c r="J66" s="128">
        <v>3897.5776125</v>
      </c>
      <c r="K66" s="128">
        <f t="shared" si="1"/>
        <v>11692.7328375</v>
      </c>
      <c r="L66" s="129">
        <v>0.300275625</v>
      </c>
      <c r="M66" s="127">
        <v>14278</v>
      </c>
      <c r="N66" s="127">
        <f t="shared" si="2"/>
        <v>42834</v>
      </c>
      <c r="O66" s="128">
        <v>4072.9686050625</v>
      </c>
      <c r="P66" s="128">
        <f t="shared" si="3"/>
        <v>12218.9058151875</v>
      </c>
      <c r="Q66" s="138">
        <v>0.28526184375</v>
      </c>
      <c r="R66" s="143">
        <v>28771.43</v>
      </c>
      <c r="S66" s="143">
        <v>8283.55</v>
      </c>
      <c r="T66" s="147">
        <f t="shared" si="4"/>
        <v>0.738865690806369</v>
      </c>
      <c r="U66" s="141">
        <f t="shared" si="5"/>
        <v>0.708435753653214</v>
      </c>
      <c r="V66" s="147">
        <f t="shared" si="6"/>
        <v>0.671696082551244</v>
      </c>
      <c r="W66" s="141">
        <f t="shared" si="7"/>
        <v>0.67792895086432</v>
      </c>
      <c r="X66" s="142"/>
      <c r="Y66" s="142"/>
      <c r="Z66" s="157">
        <f t="shared" si="18"/>
        <v>-101.6857</v>
      </c>
      <c r="AA66" s="158">
        <v>11800</v>
      </c>
      <c r="AB66" s="159">
        <f t="shared" si="8"/>
        <v>23600</v>
      </c>
      <c r="AC66" s="160">
        <v>3634.105</v>
      </c>
      <c r="AD66" s="160">
        <f t="shared" si="9"/>
        <v>7268.21</v>
      </c>
      <c r="AE66" s="161">
        <v>0.307975</v>
      </c>
      <c r="AF66" s="160">
        <v>13688</v>
      </c>
      <c r="AG66" s="160">
        <f t="shared" si="10"/>
        <v>27376</v>
      </c>
      <c r="AH66" s="160">
        <v>4004.78371</v>
      </c>
      <c r="AI66" s="159">
        <f t="shared" si="11"/>
        <v>8009.56742</v>
      </c>
      <c r="AJ66" s="161">
        <v>0.29257625</v>
      </c>
      <c r="AK66" s="143">
        <v>14398.21</v>
      </c>
      <c r="AL66" s="143">
        <v>4250.36</v>
      </c>
      <c r="AM66" s="141">
        <f t="shared" si="12"/>
        <v>0.610093644067797</v>
      </c>
      <c r="AN66" s="141">
        <f t="shared" si="13"/>
        <v>0.584787726276483</v>
      </c>
      <c r="AO66" s="141">
        <f t="shared" si="14"/>
        <v>0.52594279661017</v>
      </c>
      <c r="AP66" s="141">
        <f t="shared" si="15"/>
        <v>0.530660368671945</v>
      </c>
      <c r="AQ66" s="176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  <c r="ET66" s="174"/>
      <c r="EU66" s="174"/>
      <c r="EV66" s="174"/>
      <c r="EW66" s="174"/>
      <c r="EX66" s="174"/>
      <c r="EY66" s="174"/>
      <c r="EZ66" s="174"/>
      <c r="FA66" s="174"/>
      <c r="FB66" s="174"/>
      <c r="FC66" s="174"/>
      <c r="FD66" s="174"/>
      <c r="FE66" s="174"/>
      <c r="FF66" s="174"/>
      <c r="FG66" s="174"/>
      <c r="FH66" s="174"/>
      <c r="FI66" s="174"/>
      <c r="FJ66" s="174"/>
      <c r="FK66" s="174"/>
      <c r="FL66" s="174"/>
      <c r="FM66" s="174"/>
      <c r="FN66" s="174"/>
      <c r="FO66" s="174"/>
      <c r="FP66" s="174"/>
      <c r="FQ66" s="174"/>
      <c r="FR66" s="174"/>
      <c r="FS66" s="174"/>
      <c r="FT66" s="174"/>
      <c r="FU66" s="174"/>
      <c r="FV66" s="174"/>
      <c r="FW66" s="174"/>
      <c r="FX66" s="174"/>
      <c r="FY66" s="174"/>
      <c r="FZ66" s="174"/>
      <c r="GA66" s="174"/>
      <c r="GB66" s="174"/>
      <c r="GC66" s="174"/>
      <c r="GD66" s="174"/>
      <c r="GE66" s="174"/>
      <c r="GF66" s="174"/>
      <c r="GG66" s="174"/>
      <c r="GH66" s="174"/>
      <c r="GI66" s="174"/>
      <c r="GJ66" s="174"/>
      <c r="GK66" s="174"/>
      <c r="GL66" s="174"/>
      <c r="GM66" s="174"/>
      <c r="GN66" s="174"/>
      <c r="GO66" s="174"/>
      <c r="GP66" s="174"/>
      <c r="GQ66" s="174"/>
      <c r="GR66" s="174"/>
      <c r="GS66" s="174"/>
      <c r="GT66" s="174"/>
      <c r="GU66" s="174"/>
      <c r="GV66" s="174"/>
      <c r="GW66" s="174"/>
      <c r="GX66" s="174"/>
      <c r="GY66" s="174"/>
      <c r="GZ66" s="174"/>
      <c r="HA66" s="174"/>
      <c r="HB66" s="174"/>
      <c r="HC66" s="174"/>
      <c r="HD66" s="174"/>
      <c r="HE66" s="174"/>
      <c r="HF66" s="174"/>
      <c r="HG66" s="174"/>
      <c r="HH66" s="174"/>
      <c r="HI66" s="174"/>
      <c r="HJ66" s="174"/>
      <c r="HK66" s="174"/>
      <c r="HL66" s="174"/>
      <c r="HM66" s="174"/>
      <c r="HN66" s="174"/>
      <c r="HO66" s="174"/>
      <c r="HP66" s="174"/>
      <c r="HQ66" s="174"/>
      <c r="HR66" s="174"/>
      <c r="HS66" s="174"/>
      <c r="HT66" s="174"/>
      <c r="HU66" s="174"/>
      <c r="HV66" s="174"/>
      <c r="HW66" s="174"/>
      <c r="HX66" s="174"/>
      <c r="HY66" s="174"/>
      <c r="HZ66" s="174"/>
      <c r="IA66" s="174"/>
      <c r="IB66" s="174"/>
      <c r="IC66" s="174"/>
      <c r="ID66" s="174"/>
    </row>
    <row r="67" s="72" customFormat="1" ht="16" customHeight="1" spans="1:238">
      <c r="A67" s="104">
        <v>65</v>
      </c>
      <c r="B67" s="109">
        <v>513</v>
      </c>
      <c r="C67" s="110" t="s">
        <v>116</v>
      </c>
      <c r="D67" s="100" t="s">
        <v>83</v>
      </c>
      <c r="E67" s="69">
        <v>2</v>
      </c>
      <c r="F67" s="101"/>
      <c r="G67" s="102" t="s">
        <v>49</v>
      </c>
      <c r="H67" s="103">
        <v>10780</v>
      </c>
      <c r="I67" s="127">
        <f t="shared" ref="I67:I130" si="19">H67*3</f>
        <v>32340</v>
      </c>
      <c r="J67" s="128">
        <v>3385.8209385</v>
      </c>
      <c r="K67" s="128">
        <f t="shared" ref="K67:K130" si="20">J67*3</f>
        <v>10157.4628155</v>
      </c>
      <c r="L67" s="129">
        <v>0.314083575</v>
      </c>
      <c r="M67" s="127">
        <v>11858</v>
      </c>
      <c r="N67" s="127">
        <f t="shared" ref="N67:N130" si="21">M67*3</f>
        <v>35574</v>
      </c>
      <c r="O67" s="128">
        <v>3538.1828807325</v>
      </c>
      <c r="P67" s="128">
        <f t="shared" ref="P67:P130" si="22">O67*3</f>
        <v>10614.5486421975</v>
      </c>
      <c r="Q67" s="138">
        <v>0.29837939625</v>
      </c>
      <c r="R67" s="143">
        <v>23822.39</v>
      </c>
      <c r="S67" s="143">
        <v>6976.2</v>
      </c>
      <c r="T67" s="147">
        <f t="shared" ref="T67:T130" si="23">R67/I67</f>
        <v>0.736623067408782</v>
      </c>
      <c r="U67" s="141">
        <f t="shared" ref="U67:U130" si="24">S67/K67</f>
        <v>0.686805369285184</v>
      </c>
      <c r="V67" s="147">
        <f t="shared" ref="V67:V130" si="25">R67/N67</f>
        <v>0.669657334007983</v>
      </c>
      <c r="W67" s="141">
        <f t="shared" ref="W67:W130" si="26">S67/P67</f>
        <v>0.657230018454721</v>
      </c>
      <c r="X67" s="142"/>
      <c r="Y67" s="142"/>
      <c r="Z67" s="157">
        <f t="shared" si="18"/>
        <v>-85.1761</v>
      </c>
      <c r="AA67" s="158">
        <v>9800</v>
      </c>
      <c r="AB67" s="159">
        <f t="shared" ref="AB67:AB130" si="27">AA67*2</f>
        <v>19600</v>
      </c>
      <c r="AC67" s="160">
        <v>3156.9426</v>
      </c>
      <c r="AD67" s="160">
        <f t="shared" ref="AD67:AD130" si="28">AC67*2</f>
        <v>6313.8852</v>
      </c>
      <c r="AE67" s="161">
        <v>0.322137</v>
      </c>
      <c r="AF67" s="160">
        <v>11368</v>
      </c>
      <c r="AG67" s="160">
        <f t="shared" ref="AG67:AG130" si="29">AF67*2</f>
        <v>22736</v>
      </c>
      <c r="AH67" s="160">
        <v>3478.9507452</v>
      </c>
      <c r="AI67" s="159">
        <f t="shared" ref="AI67:AI130" si="30">AH67*2</f>
        <v>6957.9014904</v>
      </c>
      <c r="AJ67" s="161">
        <v>0.30603015</v>
      </c>
      <c r="AK67" s="143">
        <v>15582.44</v>
      </c>
      <c r="AL67" s="143">
        <v>3948.87</v>
      </c>
      <c r="AM67" s="141">
        <f t="shared" ref="AM67:AM130" si="31">AK67/AB67</f>
        <v>0.795022448979592</v>
      </c>
      <c r="AN67" s="141">
        <f t="shared" ref="AN67:AN130" si="32">AL67/AD67</f>
        <v>0.625426322290434</v>
      </c>
      <c r="AO67" s="141">
        <f t="shared" ref="AO67:AO130" si="33">AK67/AG67</f>
        <v>0.685364180154821</v>
      </c>
      <c r="AP67" s="141">
        <f t="shared" ref="AP67:AP130" si="34">AL67/AI67</f>
        <v>0.567537497541229</v>
      </c>
      <c r="AQ67" s="143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  <c r="GQ67" s="165"/>
      <c r="GR67" s="165"/>
      <c r="GS67" s="165"/>
      <c r="GT67" s="165"/>
      <c r="GU67" s="165"/>
      <c r="GV67" s="165"/>
      <c r="GW67" s="165"/>
      <c r="GX67" s="165"/>
      <c r="GY67" s="165"/>
      <c r="GZ67" s="165"/>
      <c r="HA67" s="165"/>
      <c r="HB67" s="165"/>
      <c r="HC67" s="165"/>
      <c r="HD67" s="165"/>
      <c r="HE67" s="165"/>
      <c r="HF67" s="165"/>
      <c r="HG67" s="165"/>
      <c r="HH67" s="165"/>
      <c r="HI67" s="165"/>
      <c r="HJ67" s="165"/>
      <c r="HK67" s="165"/>
      <c r="HL67" s="165"/>
      <c r="HM67" s="165"/>
      <c r="HN67" s="165"/>
      <c r="HO67" s="165"/>
      <c r="HP67" s="165"/>
      <c r="HQ67" s="165"/>
      <c r="HR67" s="165"/>
      <c r="HS67" s="165"/>
      <c r="HT67" s="165"/>
      <c r="HU67" s="165"/>
      <c r="HV67" s="165"/>
      <c r="HW67" s="165"/>
      <c r="HX67" s="165"/>
      <c r="HY67" s="165"/>
      <c r="HZ67" s="165"/>
      <c r="IA67" s="165"/>
      <c r="IB67" s="165"/>
      <c r="IC67" s="165"/>
      <c r="ID67" s="165"/>
    </row>
    <row r="68" s="72" customFormat="1" ht="16" customHeight="1" spans="1:238">
      <c r="A68" s="104">
        <v>66</v>
      </c>
      <c r="B68" s="107">
        <v>744</v>
      </c>
      <c r="C68" s="108" t="s">
        <v>117</v>
      </c>
      <c r="D68" s="100" t="s">
        <v>43</v>
      </c>
      <c r="E68" s="69">
        <v>4</v>
      </c>
      <c r="F68" s="101"/>
      <c r="G68" s="102" t="s">
        <v>38</v>
      </c>
      <c r="H68" s="103">
        <v>8910</v>
      </c>
      <c r="I68" s="127">
        <f t="shared" si="19"/>
        <v>26730</v>
      </c>
      <c r="J68" s="128">
        <v>2202.7217355</v>
      </c>
      <c r="K68" s="128">
        <f t="shared" si="20"/>
        <v>6608.1652065</v>
      </c>
      <c r="L68" s="129">
        <v>0.24721905</v>
      </c>
      <c r="M68" s="127">
        <v>9801</v>
      </c>
      <c r="N68" s="127">
        <f t="shared" si="21"/>
        <v>29403</v>
      </c>
      <c r="O68" s="128">
        <v>2301.8442135975</v>
      </c>
      <c r="P68" s="128">
        <f t="shared" si="22"/>
        <v>6905.5326407925</v>
      </c>
      <c r="Q68" s="138">
        <v>0.2348580975</v>
      </c>
      <c r="R68" s="143">
        <v>19578.35</v>
      </c>
      <c r="S68" s="143">
        <v>4994.34</v>
      </c>
      <c r="T68" s="147">
        <f t="shared" si="23"/>
        <v>0.732448559670782</v>
      </c>
      <c r="U68" s="141">
        <f t="shared" si="24"/>
        <v>0.75578316278888</v>
      </c>
      <c r="V68" s="147">
        <f t="shared" si="25"/>
        <v>0.665862326973438</v>
      </c>
      <c r="W68" s="141">
        <f t="shared" si="26"/>
        <v>0.723237476352995</v>
      </c>
      <c r="X68" s="142"/>
      <c r="Y68" s="142"/>
      <c r="Z68" s="157">
        <f t="shared" si="18"/>
        <v>-71.5165</v>
      </c>
      <c r="AA68" s="158">
        <v>8100</v>
      </c>
      <c r="AB68" s="159">
        <f t="shared" si="27"/>
        <v>16200</v>
      </c>
      <c r="AC68" s="160">
        <v>2053.8198</v>
      </c>
      <c r="AD68" s="160">
        <f t="shared" si="28"/>
        <v>4107.6396</v>
      </c>
      <c r="AE68" s="161">
        <v>0.253558</v>
      </c>
      <c r="AF68" s="160">
        <v>9396</v>
      </c>
      <c r="AG68" s="160">
        <f t="shared" si="29"/>
        <v>18792</v>
      </c>
      <c r="AH68" s="160">
        <v>2263.3094196</v>
      </c>
      <c r="AI68" s="159">
        <f t="shared" si="30"/>
        <v>4526.6188392</v>
      </c>
      <c r="AJ68" s="161">
        <v>0.2408801</v>
      </c>
      <c r="AK68" s="143">
        <v>8839.8</v>
      </c>
      <c r="AL68" s="143">
        <v>2558.91</v>
      </c>
      <c r="AM68" s="141">
        <f t="shared" si="31"/>
        <v>0.545666666666667</v>
      </c>
      <c r="AN68" s="141">
        <f t="shared" si="32"/>
        <v>0.622963611510611</v>
      </c>
      <c r="AO68" s="141">
        <f t="shared" si="33"/>
        <v>0.470402298850575</v>
      </c>
      <c r="AP68" s="141">
        <f t="shared" si="34"/>
        <v>0.565302732768249</v>
      </c>
      <c r="AQ68" s="143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  <c r="GQ68" s="165"/>
      <c r="GR68" s="165"/>
      <c r="GS68" s="165"/>
      <c r="GT68" s="165"/>
      <c r="GU68" s="165"/>
      <c r="GV68" s="165"/>
      <c r="GW68" s="165"/>
      <c r="GX68" s="165"/>
      <c r="GY68" s="165"/>
      <c r="GZ68" s="165"/>
      <c r="HA68" s="165"/>
      <c r="HB68" s="165"/>
      <c r="HC68" s="165"/>
      <c r="HD68" s="165"/>
      <c r="HE68" s="165"/>
      <c r="HF68" s="165"/>
      <c r="HG68" s="165"/>
      <c r="HH68" s="165"/>
      <c r="HI68" s="165"/>
      <c r="HJ68" s="165"/>
      <c r="HK68" s="165"/>
      <c r="HL68" s="165"/>
      <c r="HM68" s="165"/>
      <c r="HN68" s="165"/>
      <c r="HO68" s="165"/>
      <c r="HP68" s="165"/>
      <c r="HQ68" s="165"/>
      <c r="HR68" s="165"/>
      <c r="HS68" s="165"/>
      <c r="HT68" s="165"/>
      <c r="HU68" s="165"/>
      <c r="HV68" s="165"/>
      <c r="HW68" s="165"/>
      <c r="HX68" s="165"/>
      <c r="HY68" s="165"/>
      <c r="HZ68" s="165"/>
      <c r="IA68" s="165"/>
      <c r="IB68" s="165"/>
      <c r="IC68" s="165"/>
      <c r="ID68" s="165"/>
    </row>
    <row r="69" s="72" customFormat="1" ht="16" customHeight="1" spans="1:238">
      <c r="A69" s="104">
        <v>67</v>
      </c>
      <c r="B69" s="191">
        <v>105267</v>
      </c>
      <c r="C69" s="192" t="s">
        <v>118</v>
      </c>
      <c r="D69" s="100" t="s">
        <v>43</v>
      </c>
      <c r="E69" s="69">
        <v>4</v>
      </c>
      <c r="F69" s="101">
        <v>3</v>
      </c>
      <c r="G69" s="102" t="s">
        <v>49</v>
      </c>
      <c r="H69" s="103">
        <v>9660</v>
      </c>
      <c r="I69" s="127">
        <f t="shared" si="19"/>
        <v>28980</v>
      </c>
      <c r="J69" s="128">
        <v>3061.860165</v>
      </c>
      <c r="K69" s="128">
        <f t="shared" si="20"/>
        <v>9185.580495</v>
      </c>
      <c r="L69" s="129">
        <v>0.31696275</v>
      </c>
      <c r="M69" s="127">
        <v>10626</v>
      </c>
      <c r="N69" s="127">
        <f t="shared" si="21"/>
        <v>31878</v>
      </c>
      <c r="O69" s="128">
        <v>3199.643872425</v>
      </c>
      <c r="P69" s="128">
        <f t="shared" si="22"/>
        <v>9598.931617275</v>
      </c>
      <c r="Q69" s="138">
        <v>0.3011146125</v>
      </c>
      <c r="R69" s="143">
        <v>21084.13</v>
      </c>
      <c r="S69" s="143">
        <v>6260.84</v>
      </c>
      <c r="T69" s="147">
        <f t="shared" si="23"/>
        <v>0.72754071773637</v>
      </c>
      <c r="U69" s="141">
        <f t="shared" si="24"/>
        <v>0.681594375380845</v>
      </c>
      <c r="V69" s="147">
        <f t="shared" si="25"/>
        <v>0.661400652487609</v>
      </c>
      <c r="W69" s="141">
        <f t="shared" si="26"/>
        <v>0.652243421417077</v>
      </c>
      <c r="X69" s="142"/>
      <c r="Y69" s="142"/>
      <c r="Z69" s="157">
        <f t="shared" si="18"/>
        <v>-78.9587</v>
      </c>
      <c r="AA69" s="158">
        <v>8775</v>
      </c>
      <c r="AB69" s="159">
        <f t="shared" si="27"/>
        <v>17550</v>
      </c>
      <c r="AC69" s="160">
        <v>2852.66475</v>
      </c>
      <c r="AD69" s="160">
        <f t="shared" si="28"/>
        <v>5705.3295</v>
      </c>
      <c r="AE69" s="161">
        <v>0.32509</v>
      </c>
      <c r="AF69" s="160">
        <v>10179</v>
      </c>
      <c r="AG69" s="160">
        <f t="shared" si="29"/>
        <v>20358</v>
      </c>
      <c r="AH69" s="160">
        <v>3143.6365545</v>
      </c>
      <c r="AI69" s="159">
        <f t="shared" si="30"/>
        <v>6287.273109</v>
      </c>
      <c r="AJ69" s="161">
        <v>0.3088355</v>
      </c>
      <c r="AK69" s="143">
        <v>8397.99</v>
      </c>
      <c r="AL69" s="143">
        <v>2655.63</v>
      </c>
      <c r="AM69" s="141">
        <f t="shared" si="31"/>
        <v>0.478517948717949</v>
      </c>
      <c r="AN69" s="141">
        <f t="shared" si="32"/>
        <v>0.465464790420957</v>
      </c>
      <c r="AO69" s="141">
        <f t="shared" si="33"/>
        <v>0.412515473032714</v>
      </c>
      <c r="AP69" s="141">
        <f t="shared" si="34"/>
        <v>0.422381842487256</v>
      </c>
      <c r="AQ69" s="176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177"/>
      <c r="FV69" s="177"/>
      <c r="FW69" s="177"/>
      <c r="FX69" s="177"/>
      <c r="FY69" s="177"/>
      <c r="FZ69" s="177"/>
      <c r="GA69" s="177"/>
      <c r="GB69" s="177"/>
      <c r="GC69" s="177"/>
      <c r="GD69" s="177"/>
      <c r="GE69" s="177"/>
      <c r="GF69" s="177"/>
      <c r="GG69" s="177"/>
      <c r="GH69" s="177"/>
      <c r="GI69" s="177"/>
      <c r="GJ69" s="177"/>
      <c r="GK69" s="177"/>
      <c r="GL69" s="177"/>
      <c r="GM69" s="177"/>
      <c r="GN69" s="177"/>
      <c r="GO69" s="177"/>
      <c r="GP69" s="177"/>
      <c r="GQ69" s="177"/>
      <c r="GR69" s="177"/>
      <c r="GS69" s="177"/>
      <c r="GT69" s="177"/>
      <c r="GU69" s="177"/>
      <c r="GV69" s="177"/>
      <c r="GW69" s="177"/>
      <c r="GX69" s="177"/>
      <c r="GY69" s="177"/>
      <c r="GZ69" s="177"/>
      <c r="HA69" s="177"/>
      <c r="HB69" s="177"/>
      <c r="HC69" s="177"/>
      <c r="HD69" s="177"/>
      <c r="HE69" s="177"/>
      <c r="HF69" s="177"/>
      <c r="HG69" s="177"/>
      <c r="HH69" s="177"/>
      <c r="HI69" s="177"/>
      <c r="HJ69" s="177"/>
      <c r="HK69" s="177"/>
      <c r="HL69" s="177"/>
      <c r="HM69" s="177"/>
      <c r="HN69" s="177"/>
      <c r="HO69" s="177"/>
      <c r="HP69" s="177"/>
      <c r="HQ69" s="177"/>
      <c r="HR69" s="177"/>
      <c r="HS69" s="177"/>
      <c r="HT69" s="177"/>
      <c r="HU69" s="177"/>
      <c r="HV69" s="177"/>
      <c r="HW69" s="177"/>
      <c r="HX69" s="177"/>
      <c r="HY69" s="177"/>
      <c r="HZ69" s="177"/>
      <c r="IA69" s="177"/>
      <c r="IB69" s="177"/>
      <c r="IC69" s="177"/>
      <c r="ID69" s="177"/>
    </row>
    <row r="70" s="72" customFormat="1" ht="16" customHeight="1" spans="1:238">
      <c r="A70" s="104">
        <v>68</v>
      </c>
      <c r="B70" s="107">
        <v>727</v>
      </c>
      <c r="C70" s="108" t="s">
        <v>119</v>
      </c>
      <c r="D70" s="100" t="s">
        <v>51</v>
      </c>
      <c r="E70" s="69">
        <v>2</v>
      </c>
      <c r="F70" s="101"/>
      <c r="G70" s="102" t="s">
        <v>49</v>
      </c>
      <c r="H70" s="103">
        <v>6050</v>
      </c>
      <c r="I70" s="127">
        <f t="shared" si="19"/>
        <v>18150</v>
      </c>
      <c r="J70" s="128">
        <v>1792.63602375</v>
      </c>
      <c r="K70" s="128">
        <f t="shared" si="20"/>
        <v>5377.90807125</v>
      </c>
      <c r="L70" s="129">
        <v>0.296303475</v>
      </c>
      <c r="M70" s="127">
        <v>6655</v>
      </c>
      <c r="N70" s="127">
        <f t="shared" si="21"/>
        <v>19965</v>
      </c>
      <c r="O70" s="128">
        <v>1873.30464481875</v>
      </c>
      <c r="P70" s="128">
        <f t="shared" si="22"/>
        <v>5619.91393445625</v>
      </c>
      <c r="Q70" s="138">
        <v>0.28148830125</v>
      </c>
      <c r="R70" s="143">
        <v>13140.28</v>
      </c>
      <c r="S70" s="143">
        <v>3500.94</v>
      </c>
      <c r="T70" s="147">
        <f t="shared" si="23"/>
        <v>0.723982369146005</v>
      </c>
      <c r="U70" s="141">
        <f t="shared" si="24"/>
        <v>0.650985467512141</v>
      </c>
      <c r="V70" s="147">
        <f t="shared" si="25"/>
        <v>0.658165790132732</v>
      </c>
      <c r="W70" s="141">
        <f t="shared" si="26"/>
        <v>0.622952600490087</v>
      </c>
      <c r="X70" s="142"/>
      <c r="Y70" s="142"/>
      <c r="Z70" s="157">
        <f t="shared" ref="Z70:Z101" si="35">(R70-I70)*0.01</f>
        <v>-50.0972</v>
      </c>
      <c r="AA70" s="158">
        <v>5500</v>
      </c>
      <c r="AB70" s="159">
        <f t="shared" si="27"/>
        <v>11000</v>
      </c>
      <c r="AC70" s="160">
        <v>1671.4555</v>
      </c>
      <c r="AD70" s="160">
        <f t="shared" si="28"/>
        <v>3342.911</v>
      </c>
      <c r="AE70" s="161">
        <v>0.303901</v>
      </c>
      <c r="AF70" s="160">
        <v>6380</v>
      </c>
      <c r="AG70" s="160">
        <f t="shared" si="29"/>
        <v>12760</v>
      </c>
      <c r="AH70" s="160">
        <v>1841.943961</v>
      </c>
      <c r="AI70" s="159">
        <f t="shared" si="30"/>
        <v>3683.887922</v>
      </c>
      <c r="AJ70" s="161">
        <v>0.28870595</v>
      </c>
      <c r="AK70" s="143">
        <v>6204.77</v>
      </c>
      <c r="AL70" s="143">
        <v>1651.58</v>
      </c>
      <c r="AM70" s="141">
        <f t="shared" si="31"/>
        <v>0.56407</v>
      </c>
      <c r="AN70" s="141">
        <f t="shared" si="32"/>
        <v>0.494054433396522</v>
      </c>
      <c r="AO70" s="141">
        <f t="shared" si="33"/>
        <v>0.48626724137931</v>
      </c>
      <c r="AP70" s="141">
        <f t="shared" si="34"/>
        <v>0.448325257165628</v>
      </c>
      <c r="AQ70" s="143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</row>
    <row r="71" s="72" customFormat="1" ht="16" customHeight="1" spans="1:238">
      <c r="A71" s="104">
        <v>69</v>
      </c>
      <c r="B71" s="107">
        <v>713</v>
      </c>
      <c r="C71" s="108" t="s">
        <v>120</v>
      </c>
      <c r="D71" s="100" t="s">
        <v>51</v>
      </c>
      <c r="E71" s="69">
        <v>2</v>
      </c>
      <c r="F71" s="101"/>
      <c r="G71" s="102" t="s">
        <v>44</v>
      </c>
      <c r="H71" s="103">
        <v>5445</v>
      </c>
      <c r="I71" s="127">
        <f t="shared" si="19"/>
        <v>16335</v>
      </c>
      <c r="J71" s="128">
        <v>1565.48106</v>
      </c>
      <c r="K71" s="128">
        <f t="shared" si="20"/>
        <v>4696.44318</v>
      </c>
      <c r="L71" s="129">
        <v>0.287508</v>
      </c>
      <c r="M71" s="127">
        <v>5989.5</v>
      </c>
      <c r="N71" s="127">
        <f t="shared" si="21"/>
        <v>17968.5</v>
      </c>
      <c r="O71" s="128">
        <v>1635.9277077</v>
      </c>
      <c r="P71" s="128">
        <f t="shared" si="22"/>
        <v>4907.7831231</v>
      </c>
      <c r="Q71" s="138">
        <v>0.2731326</v>
      </c>
      <c r="R71" s="143">
        <v>11773.84</v>
      </c>
      <c r="S71" s="143">
        <v>2675.51</v>
      </c>
      <c r="T71" s="147">
        <f t="shared" si="23"/>
        <v>0.72077379859198</v>
      </c>
      <c r="U71" s="141">
        <f t="shared" si="24"/>
        <v>0.569688570148953</v>
      </c>
      <c r="V71" s="147">
        <f t="shared" si="25"/>
        <v>0.655248907810891</v>
      </c>
      <c r="W71" s="141">
        <f t="shared" si="26"/>
        <v>0.545156526458328</v>
      </c>
      <c r="X71" s="142"/>
      <c r="Y71" s="142"/>
      <c r="Z71" s="157">
        <f t="shared" si="35"/>
        <v>-45.6116</v>
      </c>
      <c r="AA71" s="158">
        <v>4950</v>
      </c>
      <c r="AB71" s="159">
        <f t="shared" si="27"/>
        <v>9900</v>
      </c>
      <c r="AC71" s="160">
        <v>1459.656</v>
      </c>
      <c r="AD71" s="160">
        <f t="shared" si="28"/>
        <v>2919.312</v>
      </c>
      <c r="AE71" s="161">
        <v>0.29488</v>
      </c>
      <c r="AF71" s="160">
        <v>5742</v>
      </c>
      <c r="AG71" s="160">
        <f t="shared" si="29"/>
        <v>11484</v>
      </c>
      <c r="AH71" s="160">
        <v>1608.540912</v>
      </c>
      <c r="AI71" s="159">
        <f t="shared" si="30"/>
        <v>3217.081824</v>
      </c>
      <c r="AJ71" s="161">
        <v>0.280136</v>
      </c>
      <c r="AK71" s="143">
        <v>7027.74</v>
      </c>
      <c r="AL71" s="143">
        <v>2057.29</v>
      </c>
      <c r="AM71" s="141">
        <f t="shared" si="31"/>
        <v>0.709872727272727</v>
      </c>
      <c r="AN71" s="141">
        <f t="shared" si="32"/>
        <v>0.704717412869882</v>
      </c>
      <c r="AO71" s="141">
        <f t="shared" si="33"/>
        <v>0.611959247648903</v>
      </c>
      <c r="AP71" s="141">
        <f t="shared" si="34"/>
        <v>0.639489485362869</v>
      </c>
      <c r="AQ71" s="143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</row>
    <row r="72" s="72" customFormat="1" ht="16" customHeight="1" spans="1:238">
      <c r="A72" s="104">
        <v>70</v>
      </c>
      <c r="B72" s="107">
        <v>105910</v>
      </c>
      <c r="C72" s="108" t="s">
        <v>121</v>
      </c>
      <c r="D72" s="100" t="s">
        <v>43</v>
      </c>
      <c r="E72" s="69">
        <v>2</v>
      </c>
      <c r="F72" s="101">
        <v>2</v>
      </c>
      <c r="G72" s="102" t="s">
        <v>38</v>
      </c>
      <c r="H72" s="103">
        <v>7920</v>
      </c>
      <c r="I72" s="127">
        <f t="shared" si="19"/>
        <v>23760</v>
      </c>
      <c r="J72" s="128">
        <v>2468.816064</v>
      </c>
      <c r="K72" s="128">
        <f t="shared" si="20"/>
        <v>7406.448192</v>
      </c>
      <c r="L72" s="129">
        <v>0.3117192</v>
      </c>
      <c r="M72" s="127">
        <v>8712</v>
      </c>
      <c r="N72" s="127">
        <f t="shared" si="21"/>
        <v>26136</v>
      </c>
      <c r="O72" s="128">
        <v>2579.91278688</v>
      </c>
      <c r="P72" s="128">
        <f t="shared" si="22"/>
        <v>7739.73836064</v>
      </c>
      <c r="Q72" s="138">
        <v>0.29613324</v>
      </c>
      <c r="R72" s="143">
        <v>17092.07</v>
      </c>
      <c r="S72" s="143">
        <v>4479.08</v>
      </c>
      <c r="T72" s="147">
        <f t="shared" si="23"/>
        <v>0.719363215488215</v>
      </c>
      <c r="U72" s="141">
        <f t="shared" si="24"/>
        <v>0.60475411207737</v>
      </c>
      <c r="V72" s="147">
        <f t="shared" si="25"/>
        <v>0.653966559534741</v>
      </c>
      <c r="W72" s="141">
        <f t="shared" si="26"/>
        <v>0.57871206897356</v>
      </c>
      <c r="X72" s="142"/>
      <c r="Y72" s="142"/>
      <c r="Z72" s="157">
        <f t="shared" si="35"/>
        <v>-66.6793</v>
      </c>
      <c r="AA72" s="158">
        <v>7200</v>
      </c>
      <c r="AB72" s="159">
        <f t="shared" si="27"/>
        <v>14400</v>
      </c>
      <c r="AC72" s="160">
        <v>2301.9264</v>
      </c>
      <c r="AD72" s="160">
        <f t="shared" si="28"/>
        <v>4603.8528</v>
      </c>
      <c r="AE72" s="161">
        <v>0.319712</v>
      </c>
      <c r="AF72" s="160">
        <v>8352</v>
      </c>
      <c r="AG72" s="160">
        <f t="shared" si="29"/>
        <v>16704</v>
      </c>
      <c r="AH72" s="160">
        <v>2536.7228928</v>
      </c>
      <c r="AI72" s="159">
        <f t="shared" si="30"/>
        <v>5073.4457856</v>
      </c>
      <c r="AJ72" s="161">
        <v>0.3037264</v>
      </c>
      <c r="AK72" s="143">
        <v>14337.27</v>
      </c>
      <c r="AL72" s="143">
        <v>4384.38</v>
      </c>
      <c r="AM72" s="141">
        <f t="shared" si="31"/>
        <v>0.99564375</v>
      </c>
      <c r="AN72" s="141">
        <f t="shared" si="32"/>
        <v>0.952328449771461</v>
      </c>
      <c r="AO72" s="141">
        <f t="shared" si="33"/>
        <v>0.858313577586207</v>
      </c>
      <c r="AP72" s="141">
        <f t="shared" si="34"/>
        <v>0.864181896344339</v>
      </c>
      <c r="AQ72" s="187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  <c r="GQ72" s="165"/>
      <c r="GR72" s="165"/>
      <c r="GS72" s="165"/>
      <c r="GT72" s="165"/>
      <c r="GU72" s="165"/>
      <c r="GV72" s="165"/>
      <c r="GW72" s="165"/>
      <c r="GX72" s="165"/>
      <c r="GY72" s="165"/>
      <c r="GZ72" s="165"/>
      <c r="HA72" s="165"/>
      <c r="HB72" s="165"/>
      <c r="HC72" s="165"/>
      <c r="HD72" s="165"/>
      <c r="HE72" s="165"/>
      <c r="HF72" s="165"/>
      <c r="HG72" s="165"/>
      <c r="HH72" s="165"/>
      <c r="HI72" s="165"/>
      <c r="HJ72" s="165"/>
      <c r="HK72" s="165"/>
      <c r="HL72" s="165"/>
      <c r="HM72" s="165"/>
      <c r="HN72" s="165"/>
      <c r="HO72" s="165"/>
      <c r="HP72" s="165"/>
      <c r="HQ72" s="165"/>
      <c r="HR72" s="165"/>
      <c r="HS72" s="165"/>
      <c r="HT72" s="165"/>
      <c r="HU72" s="165"/>
      <c r="HV72" s="165"/>
      <c r="HW72" s="165"/>
      <c r="HX72" s="165"/>
      <c r="HY72" s="165"/>
      <c r="HZ72" s="165"/>
      <c r="IA72" s="165"/>
      <c r="IB72" s="165"/>
      <c r="IC72" s="165"/>
      <c r="ID72" s="165"/>
    </row>
    <row r="73" s="74" customFormat="1" ht="16" customHeight="1" spans="1:238">
      <c r="A73" s="104">
        <v>71</v>
      </c>
      <c r="B73" s="107">
        <v>733</v>
      </c>
      <c r="C73" s="108" t="s">
        <v>122</v>
      </c>
      <c r="D73" s="100" t="s">
        <v>51</v>
      </c>
      <c r="E73" s="69">
        <v>3</v>
      </c>
      <c r="F73" s="101"/>
      <c r="G73" s="102" t="s">
        <v>53</v>
      </c>
      <c r="H73" s="103">
        <v>6160</v>
      </c>
      <c r="I73" s="127">
        <f t="shared" si="19"/>
        <v>18480</v>
      </c>
      <c r="J73" s="128">
        <v>1983.30132</v>
      </c>
      <c r="K73" s="128">
        <f t="shared" si="20"/>
        <v>5949.90396</v>
      </c>
      <c r="L73" s="129">
        <v>0.3219645</v>
      </c>
      <c r="M73" s="127">
        <v>6776</v>
      </c>
      <c r="N73" s="127">
        <f t="shared" si="21"/>
        <v>20328</v>
      </c>
      <c r="O73" s="128">
        <v>2072.5498794</v>
      </c>
      <c r="P73" s="128">
        <f t="shared" si="22"/>
        <v>6217.6496382</v>
      </c>
      <c r="Q73" s="138">
        <v>0.305866275</v>
      </c>
      <c r="R73" s="143">
        <v>13286.63</v>
      </c>
      <c r="S73" s="143">
        <v>4148.9</v>
      </c>
      <c r="T73" s="147">
        <f t="shared" si="23"/>
        <v>0.718973484848485</v>
      </c>
      <c r="U73" s="141">
        <f t="shared" si="24"/>
        <v>0.697305372976138</v>
      </c>
      <c r="V73" s="147">
        <f t="shared" si="25"/>
        <v>0.653612258953168</v>
      </c>
      <c r="W73" s="141">
        <f t="shared" si="26"/>
        <v>0.667277868876687</v>
      </c>
      <c r="X73" s="142"/>
      <c r="Y73" s="142"/>
      <c r="Z73" s="157">
        <f t="shared" si="35"/>
        <v>-51.9337</v>
      </c>
      <c r="AA73" s="158">
        <v>5600</v>
      </c>
      <c r="AB73" s="159">
        <f t="shared" si="27"/>
        <v>11200</v>
      </c>
      <c r="AC73" s="160">
        <v>1849.232</v>
      </c>
      <c r="AD73" s="160">
        <f t="shared" si="28"/>
        <v>3698.464</v>
      </c>
      <c r="AE73" s="161">
        <v>0.33022</v>
      </c>
      <c r="AF73" s="160">
        <v>6496</v>
      </c>
      <c r="AG73" s="160">
        <f t="shared" si="29"/>
        <v>12992</v>
      </c>
      <c r="AH73" s="160">
        <v>2037.853664</v>
      </c>
      <c r="AI73" s="159">
        <f t="shared" si="30"/>
        <v>4075.707328</v>
      </c>
      <c r="AJ73" s="161">
        <v>0.313709</v>
      </c>
      <c r="AK73" s="143">
        <v>6042.91</v>
      </c>
      <c r="AL73" s="143">
        <v>2248.82</v>
      </c>
      <c r="AM73" s="141">
        <f t="shared" si="31"/>
        <v>0.539545535714286</v>
      </c>
      <c r="AN73" s="141">
        <f t="shared" si="32"/>
        <v>0.608041608624553</v>
      </c>
      <c r="AO73" s="141">
        <f t="shared" si="33"/>
        <v>0.46512546182266</v>
      </c>
      <c r="AP73" s="141">
        <f t="shared" si="34"/>
        <v>0.551761895303587</v>
      </c>
      <c r="AQ73" s="168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  <c r="EO73" s="177"/>
      <c r="EP73" s="177"/>
      <c r="EQ73" s="177"/>
      <c r="ER73" s="177"/>
      <c r="ES73" s="177"/>
      <c r="ET73" s="177"/>
      <c r="EU73" s="177"/>
      <c r="EV73" s="177"/>
      <c r="EW73" s="177"/>
      <c r="EX73" s="177"/>
      <c r="EY73" s="177"/>
      <c r="EZ73" s="177"/>
      <c r="FA73" s="177"/>
      <c r="FB73" s="177"/>
      <c r="FC73" s="177"/>
      <c r="FD73" s="177"/>
      <c r="FE73" s="177"/>
      <c r="FF73" s="177"/>
      <c r="FG73" s="177"/>
      <c r="FH73" s="177"/>
      <c r="FI73" s="177"/>
      <c r="FJ73" s="177"/>
      <c r="FK73" s="177"/>
      <c r="FL73" s="177"/>
      <c r="FM73" s="177"/>
      <c r="FN73" s="177"/>
      <c r="FO73" s="177"/>
      <c r="FP73" s="177"/>
      <c r="FQ73" s="177"/>
      <c r="FR73" s="177"/>
      <c r="FS73" s="177"/>
      <c r="FT73" s="177"/>
      <c r="FU73" s="177"/>
      <c r="FV73" s="177"/>
      <c r="FW73" s="177"/>
      <c r="FX73" s="177"/>
      <c r="FY73" s="177"/>
      <c r="FZ73" s="177"/>
      <c r="GA73" s="177"/>
      <c r="GB73" s="177"/>
      <c r="GC73" s="177"/>
      <c r="GD73" s="177"/>
      <c r="GE73" s="177"/>
      <c r="GF73" s="177"/>
      <c r="GG73" s="177"/>
      <c r="GH73" s="177"/>
      <c r="GI73" s="177"/>
      <c r="GJ73" s="177"/>
      <c r="GK73" s="177"/>
      <c r="GL73" s="177"/>
      <c r="GM73" s="177"/>
      <c r="GN73" s="177"/>
      <c r="GO73" s="177"/>
      <c r="GP73" s="177"/>
      <c r="GQ73" s="177"/>
      <c r="GR73" s="177"/>
      <c r="GS73" s="177"/>
      <c r="GT73" s="177"/>
      <c r="GU73" s="177"/>
      <c r="GV73" s="177"/>
      <c r="GW73" s="177"/>
      <c r="GX73" s="177"/>
      <c r="GY73" s="177"/>
      <c r="GZ73" s="177"/>
      <c r="HA73" s="177"/>
      <c r="HB73" s="177"/>
      <c r="HC73" s="177"/>
      <c r="HD73" s="177"/>
      <c r="HE73" s="177"/>
      <c r="HF73" s="177"/>
      <c r="HG73" s="177"/>
      <c r="HH73" s="177"/>
      <c r="HI73" s="177"/>
      <c r="HJ73" s="177"/>
      <c r="HK73" s="177"/>
      <c r="HL73" s="177"/>
      <c r="HM73" s="177"/>
      <c r="HN73" s="177"/>
      <c r="HO73" s="177"/>
      <c r="HP73" s="177"/>
      <c r="HQ73" s="177"/>
      <c r="HR73" s="177"/>
      <c r="HS73" s="177"/>
      <c r="HT73" s="177"/>
      <c r="HU73" s="177"/>
      <c r="HV73" s="177"/>
      <c r="HW73" s="177"/>
      <c r="HX73" s="177"/>
      <c r="HY73" s="177"/>
      <c r="HZ73" s="177"/>
      <c r="IA73" s="177"/>
      <c r="IB73" s="177"/>
      <c r="IC73" s="177"/>
      <c r="ID73" s="177"/>
    </row>
    <row r="74" s="72" customFormat="1" ht="16" customHeight="1" spans="1:238">
      <c r="A74" s="104">
        <v>72</v>
      </c>
      <c r="B74" s="107">
        <v>549</v>
      </c>
      <c r="C74" s="108" t="s">
        <v>123</v>
      </c>
      <c r="D74" s="100" t="s">
        <v>51</v>
      </c>
      <c r="E74" s="69">
        <v>2</v>
      </c>
      <c r="F74" s="101"/>
      <c r="G74" s="102" t="s">
        <v>41</v>
      </c>
      <c r="H74" s="103">
        <v>5500</v>
      </c>
      <c r="I74" s="127">
        <f t="shared" si="19"/>
        <v>16500</v>
      </c>
      <c r="J74" s="128">
        <v>1527.1971</v>
      </c>
      <c r="K74" s="128">
        <f t="shared" si="20"/>
        <v>4581.5913</v>
      </c>
      <c r="L74" s="129">
        <v>0.2776722</v>
      </c>
      <c r="M74" s="127">
        <v>6050</v>
      </c>
      <c r="N74" s="127">
        <f t="shared" si="21"/>
        <v>18150</v>
      </c>
      <c r="O74" s="128">
        <v>1595.9209695</v>
      </c>
      <c r="P74" s="128">
        <f t="shared" si="22"/>
        <v>4787.7629085</v>
      </c>
      <c r="Q74" s="138">
        <v>0.26378859</v>
      </c>
      <c r="R74" s="143">
        <v>11827.41</v>
      </c>
      <c r="S74" s="143">
        <v>3096.32</v>
      </c>
      <c r="T74" s="147">
        <f t="shared" si="23"/>
        <v>0.716812727272727</v>
      </c>
      <c r="U74" s="141">
        <f t="shared" si="24"/>
        <v>0.675817592023103</v>
      </c>
      <c r="V74" s="147">
        <f t="shared" si="25"/>
        <v>0.651647933884297</v>
      </c>
      <c r="W74" s="141">
        <f t="shared" si="26"/>
        <v>0.646715399065171</v>
      </c>
      <c r="X74" s="142"/>
      <c r="Y74" s="142"/>
      <c r="Z74" s="157">
        <f t="shared" si="35"/>
        <v>-46.7259</v>
      </c>
      <c r="AA74" s="158">
        <v>5000</v>
      </c>
      <c r="AB74" s="159">
        <f t="shared" si="27"/>
        <v>10000</v>
      </c>
      <c r="AC74" s="160">
        <v>1423.96</v>
      </c>
      <c r="AD74" s="160">
        <f t="shared" si="28"/>
        <v>2847.92</v>
      </c>
      <c r="AE74" s="161">
        <v>0.284792</v>
      </c>
      <c r="AF74" s="160">
        <v>5800</v>
      </c>
      <c r="AG74" s="160">
        <f t="shared" si="29"/>
        <v>11600</v>
      </c>
      <c r="AH74" s="160">
        <v>1569.20392</v>
      </c>
      <c r="AI74" s="159">
        <f t="shared" si="30"/>
        <v>3138.40784</v>
      </c>
      <c r="AJ74" s="161">
        <v>0.2705524</v>
      </c>
      <c r="AK74" s="143">
        <v>7723.4</v>
      </c>
      <c r="AL74" s="143">
        <v>1579.97</v>
      </c>
      <c r="AM74" s="141">
        <f t="shared" si="31"/>
        <v>0.77234</v>
      </c>
      <c r="AN74" s="141">
        <f t="shared" si="32"/>
        <v>0.554780330908172</v>
      </c>
      <c r="AO74" s="141">
        <f t="shared" si="33"/>
        <v>0.665810344827586</v>
      </c>
      <c r="AP74" s="141">
        <f t="shared" si="34"/>
        <v>0.50343042732139</v>
      </c>
      <c r="AQ74" s="143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  <c r="EO74" s="177"/>
      <c r="EP74" s="177"/>
      <c r="EQ74" s="177"/>
      <c r="ER74" s="177"/>
      <c r="ES74" s="177"/>
      <c r="ET74" s="177"/>
      <c r="EU74" s="177"/>
      <c r="EV74" s="177"/>
      <c r="EW74" s="177"/>
      <c r="EX74" s="177"/>
      <c r="EY74" s="177"/>
      <c r="EZ74" s="177"/>
      <c r="FA74" s="177"/>
      <c r="FB74" s="177"/>
      <c r="FC74" s="177"/>
      <c r="FD74" s="177"/>
      <c r="FE74" s="177"/>
      <c r="FF74" s="177"/>
      <c r="FG74" s="177"/>
      <c r="FH74" s="177"/>
      <c r="FI74" s="177"/>
      <c r="FJ74" s="177"/>
      <c r="FK74" s="177"/>
      <c r="FL74" s="177"/>
      <c r="FM74" s="177"/>
      <c r="FN74" s="177"/>
      <c r="FO74" s="177"/>
      <c r="FP74" s="177"/>
      <c r="FQ74" s="177"/>
      <c r="FR74" s="177"/>
      <c r="FS74" s="177"/>
      <c r="FT74" s="177"/>
      <c r="FU74" s="177"/>
      <c r="FV74" s="177"/>
      <c r="FW74" s="177"/>
      <c r="FX74" s="177"/>
      <c r="FY74" s="177"/>
      <c r="FZ74" s="177"/>
      <c r="GA74" s="177"/>
      <c r="GB74" s="177"/>
      <c r="GC74" s="177"/>
      <c r="GD74" s="177"/>
      <c r="GE74" s="177"/>
      <c r="GF74" s="177"/>
      <c r="GG74" s="177"/>
      <c r="GH74" s="177"/>
      <c r="GI74" s="177"/>
      <c r="GJ74" s="177"/>
      <c r="GK74" s="177"/>
      <c r="GL74" s="177"/>
      <c r="GM74" s="177"/>
      <c r="GN74" s="177"/>
      <c r="GO74" s="177"/>
      <c r="GP74" s="177"/>
      <c r="GQ74" s="177"/>
      <c r="GR74" s="177"/>
      <c r="GS74" s="177"/>
      <c r="GT74" s="177"/>
      <c r="GU74" s="177"/>
      <c r="GV74" s="177"/>
      <c r="GW74" s="177"/>
      <c r="GX74" s="177"/>
      <c r="GY74" s="177"/>
      <c r="GZ74" s="177"/>
      <c r="HA74" s="177"/>
      <c r="HB74" s="177"/>
      <c r="HC74" s="177"/>
      <c r="HD74" s="177"/>
      <c r="HE74" s="177"/>
      <c r="HF74" s="177"/>
      <c r="HG74" s="177"/>
      <c r="HH74" s="177"/>
      <c r="HI74" s="177"/>
      <c r="HJ74" s="177"/>
      <c r="HK74" s="177"/>
      <c r="HL74" s="177"/>
      <c r="HM74" s="177"/>
      <c r="HN74" s="177"/>
      <c r="HO74" s="177"/>
      <c r="HP74" s="177"/>
      <c r="HQ74" s="177"/>
      <c r="HR74" s="177"/>
      <c r="HS74" s="177"/>
      <c r="HT74" s="177"/>
      <c r="HU74" s="177"/>
      <c r="HV74" s="177"/>
      <c r="HW74" s="177"/>
      <c r="HX74" s="177"/>
      <c r="HY74" s="177"/>
      <c r="HZ74" s="177"/>
      <c r="IA74" s="177"/>
      <c r="IB74" s="177"/>
      <c r="IC74" s="177"/>
      <c r="ID74" s="177"/>
    </row>
    <row r="75" s="72" customFormat="1" ht="16" customHeight="1" spans="1:238">
      <c r="A75" s="104">
        <v>73</v>
      </c>
      <c r="B75" s="107">
        <v>113299</v>
      </c>
      <c r="C75" s="108" t="s">
        <v>124</v>
      </c>
      <c r="D75" s="100" t="s">
        <v>51</v>
      </c>
      <c r="E75" s="69">
        <v>2</v>
      </c>
      <c r="F75" s="101"/>
      <c r="G75" s="102" t="s">
        <v>38</v>
      </c>
      <c r="H75" s="103">
        <v>5280</v>
      </c>
      <c r="I75" s="127">
        <f t="shared" si="19"/>
        <v>15840</v>
      </c>
      <c r="J75" s="128">
        <v>1413.17748</v>
      </c>
      <c r="K75" s="128">
        <f t="shared" si="20"/>
        <v>4239.53244</v>
      </c>
      <c r="L75" s="129">
        <v>0.26764725</v>
      </c>
      <c r="M75" s="127">
        <v>5808</v>
      </c>
      <c r="N75" s="127">
        <f t="shared" si="21"/>
        <v>17424</v>
      </c>
      <c r="O75" s="128">
        <v>1476.7704666</v>
      </c>
      <c r="P75" s="128">
        <f t="shared" si="22"/>
        <v>4430.3113998</v>
      </c>
      <c r="Q75" s="138">
        <v>0.2542648875</v>
      </c>
      <c r="R75" s="143">
        <v>11280.31</v>
      </c>
      <c r="S75" s="143">
        <v>2485.07</v>
      </c>
      <c r="T75" s="147">
        <f t="shared" si="23"/>
        <v>0.712140782828283</v>
      </c>
      <c r="U75" s="141">
        <f t="shared" si="24"/>
        <v>0.586166053726434</v>
      </c>
      <c r="V75" s="147">
        <f t="shared" si="25"/>
        <v>0.647400711662075</v>
      </c>
      <c r="W75" s="141">
        <f t="shared" si="26"/>
        <v>0.560924453326731</v>
      </c>
      <c r="X75" s="142"/>
      <c r="Y75" s="142"/>
      <c r="Z75" s="157">
        <f t="shared" si="35"/>
        <v>-45.5969</v>
      </c>
      <c r="AA75" s="158">
        <v>4800</v>
      </c>
      <c r="AB75" s="159">
        <f t="shared" si="27"/>
        <v>9600</v>
      </c>
      <c r="AC75" s="160">
        <v>1317.648</v>
      </c>
      <c r="AD75" s="160">
        <f t="shared" si="28"/>
        <v>2635.296</v>
      </c>
      <c r="AE75" s="161">
        <v>0.27451</v>
      </c>
      <c r="AF75" s="160">
        <v>5568</v>
      </c>
      <c r="AG75" s="160">
        <f t="shared" si="29"/>
        <v>11136</v>
      </c>
      <c r="AH75" s="160">
        <v>1452.048096</v>
      </c>
      <c r="AI75" s="159">
        <f t="shared" si="30"/>
        <v>2904.096192</v>
      </c>
      <c r="AJ75" s="161">
        <v>0.2607845</v>
      </c>
      <c r="AK75" s="143">
        <v>9607</v>
      </c>
      <c r="AL75" s="143">
        <v>2075.78</v>
      </c>
      <c r="AM75" s="144">
        <f t="shared" si="31"/>
        <v>1.00072916666667</v>
      </c>
      <c r="AN75" s="141">
        <f t="shared" si="32"/>
        <v>0.787683812368706</v>
      </c>
      <c r="AO75" s="141">
        <f t="shared" si="33"/>
        <v>0.862697557471264</v>
      </c>
      <c r="AP75" s="141">
        <f t="shared" si="34"/>
        <v>0.714776599245649</v>
      </c>
      <c r="AQ75" s="98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2"/>
      <c r="EL75" s="172"/>
      <c r="EM75" s="172"/>
      <c r="EN75" s="172"/>
      <c r="EO75" s="172"/>
      <c r="EP75" s="172"/>
      <c r="EQ75" s="172"/>
      <c r="ER75" s="172"/>
      <c r="ES75" s="172"/>
      <c r="ET75" s="172"/>
      <c r="EU75" s="172"/>
      <c r="EV75" s="172"/>
      <c r="EW75" s="172"/>
      <c r="EX75" s="172"/>
      <c r="EY75" s="172"/>
      <c r="EZ75" s="172"/>
      <c r="FA75" s="172"/>
      <c r="FB75" s="172"/>
      <c r="FC75" s="172"/>
      <c r="FD75" s="172"/>
      <c r="FE75" s="172"/>
      <c r="FF75" s="172"/>
      <c r="FG75" s="172"/>
      <c r="FH75" s="172"/>
      <c r="FI75" s="172"/>
      <c r="FJ75" s="172"/>
      <c r="FK75" s="172"/>
      <c r="FL75" s="172"/>
      <c r="FM75" s="172"/>
      <c r="FN75" s="172"/>
      <c r="FO75" s="172"/>
      <c r="FP75" s="172"/>
      <c r="FQ75" s="172"/>
      <c r="FR75" s="172"/>
      <c r="FS75" s="172"/>
      <c r="FT75" s="172"/>
      <c r="FU75" s="172"/>
      <c r="FV75" s="172"/>
      <c r="FW75" s="172"/>
      <c r="FX75" s="172"/>
      <c r="FY75" s="172"/>
      <c r="FZ75" s="172"/>
      <c r="GA75" s="172"/>
      <c r="GB75" s="172"/>
      <c r="GC75" s="172"/>
      <c r="GD75" s="172"/>
      <c r="GE75" s="172"/>
      <c r="GF75" s="172"/>
      <c r="GG75" s="172"/>
      <c r="GH75" s="172"/>
      <c r="GI75" s="172"/>
      <c r="GJ75" s="172"/>
      <c r="GK75" s="172"/>
      <c r="GL75" s="172"/>
      <c r="GM75" s="172"/>
      <c r="GN75" s="172"/>
      <c r="GO75" s="172"/>
      <c r="GP75" s="172"/>
      <c r="GQ75" s="172"/>
      <c r="GR75" s="172"/>
      <c r="GS75" s="172"/>
      <c r="GT75" s="172"/>
      <c r="GU75" s="172"/>
      <c r="GV75" s="172"/>
      <c r="GW75" s="172"/>
      <c r="GX75" s="172"/>
      <c r="GY75" s="172"/>
      <c r="GZ75" s="172"/>
      <c r="HA75" s="172"/>
      <c r="HB75" s="172"/>
      <c r="HC75" s="172"/>
      <c r="HD75" s="172"/>
      <c r="HE75" s="172"/>
      <c r="HF75" s="172"/>
      <c r="HG75" s="172"/>
      <c r="HH75" s="172"/>
      <c r="HI75" s="172"/>
      <c r="HJ75" s="172"/>
      <c r="HK75" s="172"/>
      <c r="HL75" s="172"/>
      <c r="HM75" s="172"/>
      <c r="HN75" s="172"/>
      <c r="HO75" s="172"/>
      <c r="HP75" s="172"/>
      <c r="HQ75" s="172"/>
      <c r="HR75" s="172"/>
      <c r="HS75" s="172"/>
      <c r="HT75" s="172"/>
      <c r="HU75" s="172"/>
      <c r="HV75" s="172"/>
      <c r="HW75" s="172"/>
      <c r="HX75" s="172"/>
      <c r="HY75" s="172"/>
      <c r="HZ75" s="172"/>
      <c r="IA75" s="172"/>
      <c r="IB75" s="172"/>
      <c r="IC75" s="172"/>
      <c r="ID75" s="172"/>
    </row>
    <row r="76" s="72" customFormat="1" ht="16" customHeight="1" spans="1:238">
      <c r="A76" s="104">
        <v>74</v>
      </c>
      <c r="B76" s="105">
        <v>111219</v>
      </c>
      <c r="C76" s="106" t="s">
        <v>125</v>
      </c>
      <c r="D76" s="100" t="s">
        <v>43</v>
      </c>
      <c r="E76" s="69">
        <v>3</v>
      </c>
      <c r="F76" s="101"/>
      <c r="G76" s="102" t="s">
        <v>49</v>
      </c>
      <c r="H76" s="103">
        <v>9801</v>
      </c>
      <c r="I76" s="127">
        <f t="shared" si="19"/>
        <v>29403</v>
      </c>
      <c r="J76" s="128">
        <v>3021.7904145</v>
      </c>
      <c r="K76" s="128">
        <f t="shared" si="20"/>
        <v>9065.3712435</v>
      </c>
      <c r="L76" s="129">
        <v>0.3083145</v>
      </c>
      <c r="M76" s="127">
        <v>10781.1</v>
      </c>
      <c r="N76" s="127">
        <f t="shared" si="21"/>
        <v>32343.3</v>
      </c>
      <c r="O76" s="128">
        <v>3157.7709831525</v>
      </c>
      <c r="P76" s="128">
        <f t="shared" si="22"/>
        <v>9473.3129494575</v>
      </c>
      <c r="Q76" s="138">
        <v>0.292898775</v>
      </c>
      <c r="R76" s="143">
        <v>20882.47</v>
      </c>
      <c r="S76" s="143">
        <v>6489.03</v>
      </c>
      <c r="T76" s="147">
        <f t="shared" si="23"/>
        <v>0.710215624256028</v>
      </c>
      <c r="U76" s="141">
        <f t="shared" si="24"/>
        <v>0.715804110576578</v>
      </c>
      <c r="V76" s="147">
        <f t="shared" si="25"/>
        <v>0.64565056750548</v>
      </c>
      <c r="W76" s="141">
        <f t="shared" si="26"/>
        <v>0.684980010121127</v>
      </c>
      <c r="X76" s="142"/>
      <c r="Y76" s="142"/>
      <c r="Z76" s="157">
        <f t="shared" si="35"/>
        <v>-85.2053</v>
      </c>
      <c r="AA76" s="158">
        <v>8910</v>
      </c>
      <c r="AB76" s="159">
        <f t="shared" si="27"/>
        <v>17820</v>
      </c>
      <c r="AC76" s="160">
        <v>2817.5202</v>
      </c>
      <c r="AD76" s="160">
        <f t="shared" si="28"/>
        <v>5635.0404</v>
      </c>
      <c r="AE76" s="161">
        <v>0.31622</v>
      </c>
      <c r="AF76" s="160">
        <v>10335.6</v>
      </c>
      <c r="AG76" s="160">
        <f t="shared" si="29"/>
        <v>20671.2</v>
      </c>
      <c r="AH76" s="160">
        <v>3104.9072604</v>
      </c>
      <c r="AI76" s="159">
        <f t="shared" si="30"/>
        <v>6209.8145208</v>
      </c>
      <c r="AJ76" s="161">
        <v>0.300409</v>
      </c>
      <c r="AK76" s="143">
        <v>18218.78</v>
      </c>
      <c r="AL76" s="143">
        <v>6328.25</v>
      </c>
      <c r="AM76" s="144">
        <f t="shared" si="31"/>
        <v>1.02237822671156</v>
      </c>
      <c r="AN76" s="144">
        <f t="shared" si="32"/>
        <v>1.12301768058309</v>
      </c>
      <c r="AO76" s="141">
        <f t="shared" si="33"/>
        <v>0.881360540268586</v>
      </c>
      <c r="AP76" s="141">
        <f t="shared" si="34"/>
        <v>1.0190723054293</v>
      </c>
      <c r="AQ76" s="139">
        <v>300</v>
      </c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  <c r="ET76" s="174"/>
      <c r="EU76" s="174"/>
      <c r="EV76" s="174"/>
      <c r="EW76" s="174"/>
      <c r="EX76" s="174"/>
      <c r="EY76" s="174"/>
      <c r="EZ76" s="174"/>
      <c r="FA76" s="174"/>
      <c r="FB76" s="174"/>
      <c r="FC76" s="174"/>
      <c r="FD76" s="174"/>
      <c r="FE76" s="174"/>
      <c r="FF76" s="174"/>
      <c r="FG76" s="174"/>
      <c r="FH76" s="174"/>
      <c r="FI76" s="174"/>
      <c r="FJ76" s="174"/>
      <c r="FK76" s="174"/>
      <c r="FL76" s="174"/>
      <c r="FM76" s="174"/>
      <c r="FN76" s="174"/>
      <c r="FO76" s="174"/>
      <c r="FP76" s="174"/>
      <c r="FQ76" s="174"/>
      <c r="FR76" s="174"/>
      <c r="FS76" s="174"/>
      <c r="FT76" s="174"/>
      <c r="FU76" s="174"/>
      <c r="FV76" s="174"/>
      <c r="FW76" s="174"/>
      <c r="FX76" s="174"/>
      <c r="FY76" s="174"/>
      <c r="FZ76" s="174"/>
      <c r="GA76" s="174"/>
      <c r="GB76" s="174"/>
      <c r="GC76" s="174"/>
      <c r="GD76" s="174"/>
      <c r="GE76" s="174"/>
      <c r="GF76" s="174"/>
      <c r="GG76" s="174"/>
      <c r="GH76" s="174"/>
      <c r="GI76" s="174"/>
      <c r="GJ76" s="174"/>
      <c r="GK76" s="174"/>
      <c r="GL76" s="174"/>
      <c r="GM76" s="174"/>
      <c r="GN76" s="174"/>
      <c r="GO76" s="174"/>
      <c r="GP76" s="174"/>
      <c r="GQ76" s="174"/>
      <c r="GR76" s="174"/>
      <c r="GS76" s="174"/>
      <c r="GT76" s="174"/>
      <c r="GU76" s="174"/>
      <c r="GV76" s="174"/>
      <c r="GW76" s="174"/>
      <c r="GX76" s="174"/>
      <c r="GY76" s="174"/>
      <c r="GZ76" s="174"/>
      <c r="HA76" s="174"/>
      <c r="HB76" s="174"/>
      <c r="HC76" s="174"/>
      <c r="HD76" s="174"/>
      <c r="HE76" s="174"/>
      <c r="HF76" s="174"/>
      <c r="HG76" s="174"/>
      <c r="HH76" s="174"/>
      <c r="HI76" s="174"/>
      <c r="HJ76" s="174"/>
      <c r="HK76" s="174"/>
      <c r="HL76" s="174"/>
      <c r="HM76" s="174"/>
      <c r="HN76" s="174"/>
      <c r="HO76" s="174"/>
      <c r="HP76" s="174"/>
      <c r="HQ76" s="174"/>
      <c r="HR76" s="174"/>
      <c r="HS76" s="174"/>
      <c r="HT76" s="174"/>
      <c r="HU76" s="174"/>
      <c r="HV76" s="174"/>
      <c r="HW76" s="174"/>
      <c r="HX76" s="174"/>
      <c r="HY76" s="174"/>
      <c r="HZ76" s="174"/>
      <c r="IA76" s="174"/>
      <c r="IB76" s="174"/>
      <c r="IC76" s="174"/>
      <c r="ID76" s="174"/>
    </row>
    <row r="77" s="72" customFormat="1" ht="16" customHeight="1" spans="1:238">
      <c r="A77" s="104">
        <v>75</v>
      </c>
      <c r="B77" s="107">
        <v>585</v>
      </c>
      <c r="C77" s="108" t="s">
        <v>126</v>
      </c>
      <c r="D77" s="100" t="s">
        <v>83</v>
      </c>
      <c r="E77" s="69">
        <v>3</v>
      </c>
      <c r="F77" s="101">
        <v>3</v>
      </c>
      <c r="G77" s="102" t="s">
        <v>38</v>
      </c>
      <c r="H77" s="103">
        <v>12650</v>
      </c>
      <c r="I77" s="127">
        <f t="shared" si="19"/>
        <v>37950</v>
      </c>
      <c r="J77" s="128">
        <v>4013.09390625</v>
      </c>
      <c r="K77" s="128">
        <f t="shared" si="20"/>
        <v>12039.28171875</v>
      </c>
      <c r="L77" s="129">
        <v>0.317240625</v>
      </c>
      <c r="M77" s="127">
        <v>13915</v>
      </c>
      <c r="N77" s="127">
        <f t="shared" si="21"/>
        <v>41745</v>
      </c>
      <c r="O77" s="128">
        <v>4193.68313203125</v>
      </c>
      <c r="P77" s="128">
        <f t="shared" si="22"/>
        <v>12581.0493960938</v>
      </c>
      <c r="Q77" s="138">
        <v>0.30137859375</v>
      </c>
      <c r="R77" s="143">
        <v>26891.49</v>
      </c>
      <c r="S77" s="143">
        <v>6630.87</v>
      </c>
      <c r="T77" s="147">
        <f t="shared" si="23"/>
        <v>0.708603162055336</v>
      </c>
      <c r="U77" s="141">
        <f t="shared" si="24"/>
        <v>0.550769568725439</v>
      </c>
      <c r="V77" s="147">
        <f t="shared" si="25"/>
        <v>0.644184692777578</v>
      </c>
      <c r="W77" s="141">
        <f t="shared" si="26"/>
        <v>0.527052218876018</v>
      </c>
      <c r="X77" s="142"/>
      <c r="Y77" s="142"/>
      <c r="Z77" s="157">
        <f t="shared" si="35"/>
        <v>-110.5851</v>
      </c>
      <c r="AA77" s="158">
        <v>11500</v>
      </c>
      <c r="AB77" s="159">
        <f t="shared" si="27"/>
        <v>23000</v>
      </c>
      <c r="AC77" s="160">
        <v>3741.8125</v>
      </c>
      <c r="AD77" s="160">
        <f t="shared" si="28"/>
        <v>7483.625</v>
      </c>
      <c r="AE77" s="161">
        <v>0.325375</v>
      </c>
      <c r="AF77" s="160">
        <v>13340</v>
      </c>
      <c r="AG77" s="160">
        <f t="shared" si="29"/>
        <v>26680</v>
      </c>
      <c r="AH77" s="160">
        <v>4123.477375</v>
      </c>
      <c r="AI77" s="159">
        <f t="shared" si="30"/>
        <v>8246.95475</v>
      </c>
      <c r="AJ77" s="161">
        <v>0.30910625</v>
      </c>
      <c r="AK77" s="143">
        <v>15994.03</v>
      </c>
      <c r="AL77" s="143">
        <v>3883.73</v>
      </c>
      <c r="AM77" s="141">
        <f t="shared" si="31"/>
        <v>0.695392608695652</v>
      </c>
      <c r="AN77" s="141">
        <f t="shared" si="32"/>
        <v>0.518963737493527</v>
      </c>
      <c r="AO77" s="141">
        <f t="shared" si="33"/>
        <v>0.599476386806597</v>
      </c>
      <c r="AP77" s="141">
        <f t="shared" si="34"/>
        <v>0.470928981391586</v>
      </c>
      <c r="AQ77" s="176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  <c r="GQ77" s="165"/>
      <c r="GR77" s="165"/>
      <c r="GS77" s="165"/>
      <c r="GT77" s="165"/>
      <c r="GU77" s="165"/>
      <c r="GV77" s="165"/>
      <c r="GW77" s="165"/>
      <c r="GX77" s="165"/>
      <c r="GY77" s="165"/>
      <c r="GZ77" s="165"/>
      <c r="HA77" s="165"/>
      <c r="HB77" s="165"/>
      <c r="HC77" s="165"/>
      <c r="HD77" s="165"/>
      <c r="HE77" s="165"/>
      <c r="HF77" s="165"/>
      <c r="HG77" s="165"/>
      <c r="HH77" s="165"/>
      <c r="HI77" s="165"/>
      <c r="HJ77" s="165"/>
      <c r="HK77" s="165"/>
      <c r="HL77" s="165"/>
      <c r="HM77" s="165"/>
      <c r="HN77" s="165"/>
      <c r="HO77" s="165"/>
      <c r="HP77" s="165"/>
      <c r="HQ77" s="165"/>
      <c r="HR77" s="165"/>
      <c r="HS77" s="165"/>
      <c r="HT77" s="165"/>
      <c r="HU77" s="165"/>
      <c r="HV77" s="165"/>
      <c r="HW77" s="165"/>
      <c r="HX77" s="165"/>
      <c r="HY77" s="165"/>
      <c r="HZ77" s="165"/>
      <c r="IA77" s="165"/>
      <c r="IB77" s="165"/>
      <c r="IC77" s="165"/>
      <c r="ID77" s="165"/>
    </row>
    <row r="78" s="72" customFormat="1" ht="16" customHeight="1" spans="1:238">
      <c r="A78" s="104">
        <v>76</v>
      </c>
      <c r="B78" s="107">
        <v>717</v>
      </c>
      <c r="C78" s="108" t="s">
        <v>127</v>
      </c>
      <c r="D78" s="100" t="s">
        <v>70</v>
      </c>
      <c r="E78" s="69">
        <v>2</v>
      </c>
      <c r="F78" s="101"/>
      <c r="G78" s="102" t="s">
        <v>41</v>
      </c>
      <c r="H78" s="103">
        <v>7100</v>
      </c>
      <c r="I78" s="127">
        <f t="shared" si="19"/>
        <v>21300</v>
      </c>
      <c r="J78" s="128">
        <v>2223.95004</v>
      </c>
      <c r="K78" s="128">
        <f t="shared" si="20"/>
        <v>6671.85012</v>
      </c>
      <c r="L78" s="129">
        <v>0.3132324</v>
      </c>
      <c r="M78" s="127">
        <v>7810</v>
      </c>
      <c r="N78" s="127">
        <f t="shared" si="21"/>
        <v>23430</v>
      </c>
      <c r="O78" s="128">
        <v>2324.0277918</v>
      </c>
      <c r="P78" s="128">
        <f t="shared" si="22"/>
        <v>6972.0833754</v>
      </c>
      <c r="Q78" s="138">
        <v>0.29757078</v>
      </c>
      <c r="R78" s="143">
        <v>14997.87</v>
      </c>
      <c r="S78" s="143">
        <v>4320.13</v>
      </c>
      <c r="T78" s="147">
        <f t="shared" si="23"/>
        <v>0.704125352112676</v>
      </c>
      <c r="U78" s="141">
        <f t="shared" si="24"/>
        <v>0.647516044620019</v>
      </c>
      <c r="V78" s="147">
        <f t="shared" si="25"/>
        <v>0.640113956466069</v>
      </c>
      <c r="W78" s="141">
        <f t="shared" si="26"/>
        <v>0.61963257858375</v>
      </c>
      <c r="X78" s="142"/>
      <c r="Y78" s="142"/>
      <c r="Z78" s="157">
        <f t="shared" si="35"/>
        <v>-63.0213</v>
      </c>
      <c r="AA78" s="158">
        <v>6412.5</v>
      </c>
      <c r="AB78" s="159">
        <f t="shared" si="27"/>
        <v>12825</v>
      </c>
      <c r="AC78" s="160">
        <v>2060.1054</v>
      </c>
      <c r="AD78" s="160">
        <f t="shared" si="28"/>
        <v>4120.2108</v>
      </c>
      <c r="AE78" s="161">
        <v>0.321264</v>
      </c>
      <c r="AF78" s="160">
        <v>7438.5</v>
      </c>
      <c r="AG78" s="160">
        <f t="shared" si="29"/>
        <v>14877</v>
      </c>
      <c r="AH78" s="160">
        <v>2270.2361508</v>
      </c>
      <c r="AI78" s="159">
        <f t="shared" si="30"/>
        <v>4540.4723016</v>
      </c>
      <c r="AJ78" s="161">
        <v>0.3052008</v>
      </c>
      <c r="AK78" s="143">
        <v>13453.32</v>
      </c>
      <c r="AL78" s="143">
        <v>2587.95</v>
      </c>
      <c r="AM78" s="144">
        <f t="shared" si="31"/>
        <v>1.0489918128655</v>
      </c>
      <c r="AN78" s="141">
        <f t="shared" si="32"/>
        <v>0.628111066550284</v>
      </c>
      <c r="AO78" s="141">
        <f t="shared" si="33"/>
        <v>0.904303286953015</v>
      </c>
      <c r="AP78" s="141">
        <f t="shared" si="34"/>
        <v>0.569973744600984</v>
      </c>
      <c r="AQ78" s="19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</row>
    <row r="79" s="72" customFormat="1" ht="16" customHeight="1" spans="1:238">
      <c r="A79" s="104">
        <v>77</v>
      </c>
      <c r="B79" s="107">
        <v>102479</v>
      </c>
      <c r="C79" s="108" t="s">
        <v>128</v>
      </c>
      <c r="D79" s="100" t="s">
        <v>51</v>
      </c>
      <c r="E79" s="69">
        <v>2</v>
      </c>
      <c r="F79" s="101"/>
      <c r="G79" s="102" t="s">
        <v>38</v>
      </c>
      <c r="H79" s="103">
        <v>6600</v>
      </c>
      <c r="I79" s="127">
        <f t="shared" si="19"/>
        <v>19800</v>
      </c>
      <c r="J79" s="128">
        <v>2172.64905</v>
      </c>
      <c r="K79" s="128">
        <f t="shared" si="20"/>
        <v>6517.94715</v>
      </c>
      <c r="L79" s="129">
        <v>0.32918925</v>
      </c>
      <c r="M79" s="127">
        <v>7260</v>
      </c>
      <c r="N79" s="127">
        <f t="shared" si="21"/>
        <v>21780</v>
      </c>
      <c r="O79" s="128">
        <v>2270.41825725</v>
      </c>
      <c r="P79" s="128">
        <f t="shared" si="22"/>
        <v>6811.25477175</v>
      </c>
      <c r="Q79" s="138">
        <v>0.3127297875</v>
      </c>
      <c r="R79" s="143">
        <v>13903.12</v>
      </c>
      <c r="S79" s="143">
        <v>4133.15</v>
      </c>
      <c r="T79" s="147">
        <f t="shared" si="23"/>
        <v>0.702177777777778</v>
      </c>
      <c r="U79" s="141">
        <f t="shared" si="24"/>
        <v>0.634118366547357</v>
      </c>
      <c r="V79" s="147">
        <f t="shared" si="25"/>
        <v>0.638343434343434</v>
      </c>
      <c r="W79" s="141">
        <f t="shared" si="26"/>
        <v>0.606811834016609</v>
      </c>
      <c r="X79" s="142"/>
      <c r="Y79" s="142"/>
      <c r="Z79" s="157">
        <f t="shared" si="35"/>
        <v>-58.9688</v>
      </c>
      <c r="AA79" s="158">
        <v>6000</v>
      </c>
      <c r="AB79" s="159">
        <f t="shared" si="27"/>
        <v>12000</v>
      </c>
      <c r="AC79" s="160">
        <v>2025.78</v>
      </c>
      <c r="AD79" s="160">
        <f t="shared" si="28"/>
        <v>4051.56</v>
      </c>
      <c r="AE79" s="161">
        <v>0.33763</v>
      </c>
      <c r="AF79" s="160">
        <v>6960</v>
      </c>
      <c r="AG79" s="160">
        <f t="shared" si="29"/>
        <v>13920</v>
      </c>
      <c r="AH79" s="160">
        <v>2232.40956</v>
      </c>
      <c r="AI79" s="159">
        <f t="shared" si="30"/>
        <v>4464.81912</v>
      </c>
      <c r="AJ79" s="161">
        <v>0.3207485</v>
      </c>
      <c r="AK79" s="143">
        <v>7041.93</v>
      </c>
      <c r="AL79" s="143">
        <v>2337.5</v>
      </c>
      <c r="AM79" s="141">
        <f t="shared" si="31"/>
        <v>0.5868275</v>
      </c>
      <c r="AN79" s="141">
        <f t="shared" si="32"/>
        <v>0.576938265754425</v>
      </c>
      <c r="AO79" s="141">
        <f t="shared" si="33"/>
        <v>0.505885775862069</v>
      </c>
      <c r="AP79" s="141">
        <f t="shared" si="34"/>
        <v>0.523537446238136</v>
      </c>
      <c r="AQ79" s="186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4"/>
      <c r="FG79" s="174"/>
      <c r="FH79" s="174"/>
      <c r="FI79" s="174"/>
      <c r="FJ79" s="174"/>
      <c r="FK79" s="174"/>
      <c r="FL79" s="174"/>
      <c r="FM79" s="174"/>
      <c r="FN79" s="174"/>
      <c r="FO79" s="174"/>
      <c r="FP79" s="174"/>
      <c r="FQ79" s="174"/>
      <c r="FR79" s="174"/>
      <c r="FS79" s="174"/>
      <c r="FT79" s="174"/>
      <c r="FU79" s="174"/>
      <c r="FV79" s="174"/>
      <c r="FW79" s="174"/>
      <c r="FX79" s="174"/>
      <c r="FY79" s="174"/>
      <c r="FZ79" s="174"/>
      <c r="GA79" s="174"/>
      <c r="GB79" s="174"/>
      <c r="GC79" s="174"/>
      <c r="GD79" s="174"/>
      <c r="GE79" s="174"/>
      <c r="GF79" s="174"/>
      <c r="GG79" s="174"/>
      <c r="GH79" s="174"/>
      <c r="GI79" s="174"/>
      <c r="GJ79" s="174"/>
      <c r="GK79" s="174"/>
      <c r="GL79" s="174"/>
      <c r="GM79" s="174"/>
      <c r="GN79" s="174"/>
      <c r="GO79" s="174"/>
      <c r="GP79" s="174"/>
      <c r="GQ79" s="174"/>
      <c r="GR79" s="174"/>
      <c r="GS79" s="174"/>
      <c r="GT79" s="174"/>
      <c r="GU79" s="174"/>
      <c r="GV79" s="174"/>
      <c r="GW79" s="174"/>
      <c r="GX79" s="174"/>
      <c r="GY79" s="174"/>
      <c r="GZ79" s="174"/>
      <c r="HA79" s="174"/>
      <c r="HB79" s="174"/>
      <c r="HC79" s="174"/>
      <c r="HD79" s="174"/>
      <c r="HE79" s="174"/>
      <c r="HF79" s="174"/>
      <c r="HG79" s="174"/>
      <c r="HH79" s="174"/>
      <c r="HI79" s="174"/>
      <c r="HJ79" s="174"/>
      <c r="HK79" s="174"/>
      <c r="HL79" s="174"/>
      <c r="HM79" s="174"/>
      <c r="HN79" s="174"/>
      <c r="HO79" s="174"/>
      <c r="HP79" s="174"/>
      <c r="HQ79" s="174"/>
      <c r="HR79" s="174"/>
      <c r="HS79" s="174"/>
      <c r="HT79" s="174"/>
      <c r="HU79" s="174"/>
      <c r="HV79" s="174"/>
      <c r="HW79" s="174"/>
      <c r="HX79" s="174"/>
      <c r="HY79" s="174"/>
      <c r="HZ79" s="174"/>
      <c r="IA79" s="174"/>
      <c r="IB79" s="174"/>
      <c r="IC79" s="174"/>
      <c r="ID79" s="174"/>
    </row>
    <row r="80" s="72" customFormat="1" ht="16" customHeight="1" spans="1:238">
      <c r="A80" s="104">
        <v>78</v>
      </c>
      <c r="B80" s="107">
        <v>724</v>
      </c>
      <c r="C80" s="108" t="s">
        <v>129</v>
      </c>
      <c r="D80" s="100" t="s">
        <v>83</v>
      </c>
      <c r="E80" s="69">
        <v>2</v>
      </c>
      <c r="F80" s="101"/>
      <c r="G80" s="102" t="s">
        <v>38</v>
      </c>
      <c r="H80" s="103">
        <v>10340</v>
      </c>
      <c r="I80" s="127">
        <f t="shared" si="19"/>
        <v>31020</v>
      </c>
      <c r="J80" s="128">
        <v>3041.286105</v>
      </c>
      <c r="K80" s="128">
        <f t="shared" si="20"/>
        <v>9123.858315</v>
      </c>
      <c r="L80" s="129">
        <v>0.29412825</v>
      </c>
      <c r="M80" s="127">
        <v>11374</v>
      </c>
      <c r="N80" s="127">
        <f t="shared" si="21"/>
        <v>34122</v>
      </c>
      <c r="O80" s="128">
        <v>3178.143979725</v>
      </c>
      <c r="P80" s="128">
        <f t="shared" si="22"/>
        <v>9534.431939175</v>
      </c>
      <c r="Q80" s="138">
        <v>0.2794218375</v>
      </c>
      <c r="R80" s="143">
        <v>21653.03</v>
      </c>
      <c r="S80" s="143">
        <v>5382.49</v>
      </c>
      <c r="T80" s="147">
        <f t="shared" si="23"/>
        <v>0.698034493874919</v>
      </c>
      <c r="U80" s="141">
        <f t="shared" si="24"/>
        <v>0.589935728303777</v>
      </c>
      <c r="V80" s="147">
        <f t="shared" si="25"/>
        <v>0.634576812613563</v>
      </c>
      <c r="W80" s="141">
        <f t="shared" si="26"/>
        <v>0.564531797419883</v>
      </c>
      <c r="X80" s="142"/>
      <c r="Y80" s="142"/>
      <c r="Z80" s="157">
        <f t="shared" si="35"/>
        <v>-93.6697</v>
      </c>
      <c r="AA80" s="158">
        <v>9400</v>
      </c>
      <c r="AB80" s="159">
        <f t="shared" si="27"/>
        <v>18800</v>
      </c>
      <c r="AC80" s="160">
        <v>2835.698</v>
      </c>
      <c r="AD80" s="160">
        <f t="shared" si="28"/>
        <v>5671.396</v>
      </c>
      <c r="AE80" s="161">
        <v>0.30167</v>
      </c>
      <c r="AF80" s="160">
        <v>10904</v>
      </c>
      <c r="AG80" s="160">
        <f t="shared" si="29"/>
        <v>21808</v>
      </c>
      <c r="AH80" s="160">
        <v>3124.939196</v>
      </c>
      <c r="AI80" s="159">
        <f t="shared" si="30"/>
        <v>6249.878392</v>
      </c>
      <c r="AJ80" s="161">
        <v>0.2865865</v>
      </c>
      <c r="AK80" s="143">
        <v>9715.69</v>
      </c>
      <c r="AL80" s="143">
        <v>3086.48</v>
      </c>
      <c r="AM80" s="141">
        <f t="shared" si="31"/>
        <v>0.516792021276596</v>
      </c>
      <c r="AN80" s="141">
        <f t="shared" si="32"/>
        <v>0.544218742616456</v>
      </c>
      <c r="AO80" s="141">
        <f t="shared" si="33"/>
        <v>0.445510363169479</v>
      </c>
      <c r="AP80" s="141">
        <f t="shared" si="34"/>
        <v>0.493846408907855</v>
      </c>
      <c r="AQ80" s="168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  <c r="DZ80" s="172"/>
      <c r="EA80" s="172"/>
      <c r="EB80" s="172"/>
      <c r="EC80" s="172"/>
      <c r="ED80" s="172"/>
      <c r="EE80" s="172"/>
      <c r="EF80" s="172"/>
      <c r="EG80" s="172"/>
      <c r="EH80" s="172"/>
      <c r="EI80" s="172"/>
      <c r="EJ80" s="172"/>
      <c r="EK80" s="172"/>
      <c r="EL80" s="172"/>
      <c r="EM80" s="172"/>
      <c r="EN80" s="172"/>
      <c r="EO80" s="172"/>
      <c r="EP80" s="172"/>
      <c r="EQ80" s="172"/>
      <c r="ER80" s="172"/>
      <c r="ES80" s="172"/>
      <c r="ET80" s="172"/>
      <c r="EU80" s="172"/>
      <c r="EV80" s="172"/>
      <c r="EW80" s="172"/>
      <c r="EX80" s="172"/>
      <c r="EY80" s="172"/>
      <c r="EZ80" s="172"/>
      <c r="FA80" s="172"/>
      <c r="FB80" s="172"/>
      <c r="FC80" s="172"/>
      <c r="FD80" s="172"/>
      <c r="FE80" s="172"/>
      <c r="FF80" s="172"/>
      <c r="FG80" s="172"/>
      <c r="FH80" s="172"/>
      <c r="FI80" s="172"/>
      <c r="FJ80" s="172"/>
      <c r="FK80" s="172"/>
      <c r="FL80" s="172"/>
      <c r="FM80" s="172"/>
      <c r="FN80" s="172"/>
      <c r="FO80" s="172"/>
      <c r="FP80" s="172"/>
      <c r="FQ80" s="172"/>
      <c r="FR80" s="172"/>
      <c r="FS80" s="172"/>
      <c r="FT80" s="172"/>
      <c r="FU80" s="172"/>
      <c r="FV80" s="172"/>
      <c r="FW80" s="172"/>
      <c r="FX80" s="172"/>
      <c r="FY80" s="172"/>
      <c r="FZ80" s="172"/>
      <c r="GA80" s="172"/>
      <c r="GB80" s="172"/>
      <c r="GC80" s="172"/>
      <c r="GD80" s="172"/>
      <c r="GE80" s="172"/>
      <c r="GF80" s="172"/>
      <c r="GG80" s="172"/>
      <c r="GH80" s="172"/>
      <c r="GI80" s="172"/>
      <c r="GJ80" s="172"/>
      <c r="GK80" s="172"/>
      <c r="GL80" s="172"/>
      <c r="GM80" s="172"/>
      <c r="GN80" s="172"/>
      <c r="GO80" s="172"/>
      <c r="GP80" s="172"/>
      <c r="GQ80" s="172"/>
      <c r="GR80" s="172"/>
      <c r="GS80" s="172"/>
      <c r="GT80" s="172"/>
      <c r="GU80" s="172"/>
      <c r="GV80" s="172"/>
      <c r="GW80" s="172"/>
      <c r="GX80" s="172"/>
      <c r="GY80" s="172"/>
      <c r="GZ80" s="172"/>
      <c r="HA80" s="172"/>
      <c r="HB80" s="172"/>
      <c r="HC80" s="172"/>
      <c r="HD80" s="172"/>
      <c r="HE80" s="172"/>
      <c r="HF80" s="172"/>
      <c r="HG80" s="172"/>
      <c r="HH80" s="172"/>
      <c r="HI80" s="172"/>
      <c r="HJ80" s="172"/>
      <c r="HK80" s="172"/>
      <c r="HL80" s="172"/>
      <c r="HM80" s="172"/>
      <c r="HN80" s="172"/>
      <c r="HO80" s="172"/>
      <c r="HP80" s="172"/>
      <c r="HQ80" s="172"/>
      <c r="HR80" s="172"/>
      <c r="HS80" s="172"/>
      <c r="HT80" s="172"/>
      <c r="HU80" s="172"/>
      <c r="HV80" s="172"/>
      <c r="HW80" s="172"/>
      <c r="HX80" s="172"/>
      <c r="HY80" s="172"/>
      <c r="HZ80" s="172"/>
      <c r="IA80" s="172"/>
      <c r="IB80" s="172"/>
      <c r="IC80" s="172"/>
      <c r="ID80" s="172"/>
    </row>
    <row r="81" s="72" customFormat="1" ht="16" customHeight="1" spans="1:238">
      <c r="A81" s="104">
        <v>79</v>
      </c>
      <c r="B81" s="107">
        <v>730</v>
      </c>
      <c r="C81" s="108" t="s">
        <v>130</v>
      </c>
      <c r="D81" s="100" t="s">
        <v>48</v>
      </c>
      <c r="E81" s="69">
        <v>3</v>
      </c>
      <c r="F81" s="101"/>
      <c r="G81" s="102" t="s">
        <v>44</v>
      </c>
      <c r="H81" s="103">
        <v>13750</v>
      </c>
      <c r="I81" s="127">
        <f t="shared" si="19"/>
        <v>41250</v>
      </c>
      <c r="J81" s="128">
        <v>2681.25</v>
      </c>
      <c r="K81" s="128">
        <f t="shared" si="20"/>
        <v>8043.75</v>
      </c>
      <c r="L81" s="129">
        <v>0.195</v>
      </c>
      <c r="M81" s="127">
        <v>15125</v>
      </c>
      <c r="N81" s="127">
        <f t="shared" si="21"/>
        <v>45375</v>
      </c>
      <c r="O81" s="128">
        <v>2801.90625</v>
      </c>
      <c r="P81" s="128">
        <f t="shared" si="22"/>
        <v>8405.71875</v>
      </c>
      <c r="Q81" s="138">
        <v>0.18525</v>
      </c>
      <c r="R81" s="143">
        <v>28305.07</v>
      </c>
      <c r="S81" s="143">
        <v>8124.06</v>
      </c>
      <c r="T81" s="147">
        <f t="shared" si="23"/>
        <v>0.686183515151515</v>
      </c>
      <c r="U81" s="141">
        <f t="shared" si="24"/>
        <v>1.00998414918415</v>
      </c>
      <c r="V81" s="147">
        <f t="shared" si="25"/>
        <v>0.623803195592286</v>
      </c>
      <c r="W81" s="141">
        <f t="shared" si="26"/>
        <v>0.966492008788659</v>
      </c>
      <c r="X81" s="142"/>
      <c r="Y81" s="142"/>
      <c r="Z81" s="157">
        <f t="shared" si="35"/>
        <v>-129.4493</v>
      </c>
      <c r="AA81" s="158">
        <v>12500</v>
      </c>
      <c r="AB81" s="159">
        <f t="shared" si="27"/>
        <v>25000</v>
      </c>
      <c r="AC81" s="160">
        <v>2500</v>
      </c>
      <c r="AD81" s="160">
        <f t="shared" si="28"/>
        <v>5000</v>
      </c>
      <c r="AE81" s="161">
        <v>0.2</v>
      </c>
      <c r="AF81" s="160">
        <v>14500</v>
      </c>
      <c r="AG81" s="160">
        <f t="shared" si="29"/>
        <v>29000</v>
      </c>
      <c r="AH81" s="160">
        <v>2755</v>
      </c>
      <c r="AI81" s="159">
        <f t="shared" si="30"/>
        <v>5510</v>
      </c>
      <c r="AJ81" s="161">
        <v>0.19</v>
      </c>
      <c r="AK81" s="143">
        <v>16293.97</v>
      </c>
      <c r="AL81" s="143">
        <v>4767.35</v>
      </c>
      <c r="AM81" s="141">
        <f t="shared" si="31"/>
        <v>0.6517588</v>
      </c>
      <c r="AN81" s="141">
        <f t="shared" si="32"/>
        <v>0.95347</v>
      </c>
      <c r="AO81" s="141">
        <f t="shared" si="33"/>
        <v>0.561861034482759</v>
      </c>
      <c r="AP81" s="141">
        <f t="shared" si="34"/>
        <v>0.86521778584392</v>
      </c>
      <c r="AQ81" s="143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/>
      <c r="ET81" s="174"/>
      <c r="EU81" s="174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4"/>
      <c r="FG81" s="174"/>
      <c r="FH81" s="174"/>
      <c r="FI81" s="174"/>
      <c r="FJ81" s="174"/>
      <c r="FK81" s="174"/>
      <c r="FL81" s="174"/>
      <c r="FM81" s="174"/>
      <c r="FN81" s="174"/>
      <c r="FO81" s="174"/>
      <c r="FP81" s="174"/>
      <c r="FQ81" s="174"/>
      <c r="FR81" s="174"/>
      <c r="FS81" s="174"/>
      <c r="FT81" s="174"/>
      <c r="FU81" s="174"/>
      <c r="FV81" s="174"/>
      <c r="FW81" s="174"/>
      <c r="FX81" s="174"/>
      <c r="FY81" s="174"/>
      <c r="FZ81" s="174"/>
      <c r="GA81" s="174"/>
      <c r="GB81" s="174"/>
      <c r="GC81" s="174"/>
      <c r="GD81" s="174"/>
      <c r="GE81" s="174"/>
      <c r="GF81" s="174"/>
      <c r="GG81" s="174"/>
      <c r="GH81" s="174"/>
      <c r="GI81" s="174"/>
      <c r="GJ81" s="174"/>
      <c r="GK81" s="174"/>
      <c r="GL81" s="174"/>
      <c r="GM81" s="174"/>
      <c r="GN81" s="174"/>
      <c r="GO81" s="174"/>
      <c r="GP81" s="174"/>
      <c r="GQ81" s="174"/>
      <c r="GR81" s="174"/>
      <c r="GS81" s="174"/>
      <c r="GT81" s="174"/>
      <c r="GU81" s="174"/>
      <c r="GV81" s="174"/>
      <c r="GW81" s="174"/>
      <c r="GX81" s="174"/>
      <c r="GY81" s="174"/>
      <c r="GZ81" s="174"/>
      <c r="HA81" s="174"/>
      <c r="HB81" s="174"/>
      <c r="HC81" s="174"/>
      <c r="HD81" s="174"/>
      <c r="HE81" s="174"/>
      <c r="HF81" s="174"/>
      <c r="HG81" s="174"/>
      <c r="HH81" s="174"/>
      <c r="HI81" s="174"/>
      <c r="HJ81" s="174"/>
      <c r="HK81" s="174"/>
      <c r="HL81" s="174"/>
      <c r="HM81" s="174"/>
      <c r="HN81" s="174"/>
      <c r="HO81" s="174"/>
      <c r="HP81" s="174"/>
      <c r="HQ81" s="174"/>
      <c r="HR81" s="174"/>
      <c r="HS81" s="174"/>
      <c r="HT81" s="174"/>
      <c r="HU81" s="174"/>
      <c r="HV81" s="174"/>
      <c r="HW81" s="174"/>
      <c r="HX81" s="174"/>
      <c r="HY81" s="174"/>
      <c r="HZ81" s="174"/>
      <c r="IA81" s="174"/>
      <c r="IB81" s="174"/>
      <c r="IC81" s="174"/>
      <c r="ID81" s="174"/>
    </row>
    <row r="82" s="72" customFormat="1" ht="16" customHeight="1" spans="1:238">
      <c r="A82" s="104">
        <v>80</v>
      </c>
      <c r="B82" s="109">
        <v>347</v>
      </c>
      <c r="C82" s="110" t="s">
        <v>131</v>
      </c>
      <c r="D82" s="100" t="s">
        <v>51</v>
      </c>
      <c r="E82" s="69">
        <v>4</v>
      </c>
      <c r="F82" s="101"/>
      <c r="G82" s="102" t="s">
        <v>49</v>
      </c>
      <c r="H82" s="103">
        <v>6050</v>
      </c>
      <c r="I82" s="127">
        <f t="shared" si="19"/>
        <v>18150</v>
      </c>
      <c r="J82" s="128">
        <v>1501.96921875</v>
      </c>
      <c r="K82" s="128">
        <f t="shared" si="20"/>
        <v>4505.90765625</v>
      </c>
      <c r="L82" s="129">
        <v>0.248259375</v>
      </c>
      <c r="M82" s="127">
        <v>6655</v>
      </c>
      <c r="N82" s="127">
        <f t="shared" si="21"/>
        <v>19965</v>
      </c>
      <c r="O82" s="128">
        <v>1569.55783359375</v>
      </c>
      <c r="P82" s="128">
        <f t="shared" si="22"/>
        <v>4708.67350078125</v>
      </c>
      <c r="Q82" s="138">
        <v>0.23584640625</v>
      </c>
      <c r="R82" s="143">
        <v>12447.06</v>
      </c>
      <c r="S82" s="143">
        <v>3264.73</v>
      </c>
      <c r="T82" s="147">
        <f t="shared" si="23"/>
        <v>0.685788429752066</v>
      </c>
      <c r="U82" s="141">
        <f t="shared" si="24"/>
        <v>0.72454436465683</v>
      </c>
      <c r="V82" s="147">
        <f t="shared" si="25"/>
        <v>0.623444027047333</v>
      </c>
      <c r="W82" s="141">
        <f t="shared" si="26"/>
        <v>0.69334388962376</v>
      </c>
      <c r="X82" s="142"/>
      <c r="Y82" s="142"/>
      <c r="Z82" s="157">
        <f t="shared" si="35"/>
        <v>-57.0294</v>
      </c>
      <c r="AA82" s="158">
        <v>5500</v>
      </c>
      <c r="AB82" s="159">
        <f t="shared" si="27"/>
        <v>11000</v>
      </c>
      <c r="AC82" s="160">
        <v>1400.4375</v>
      </c>
      <c r="AD82" s="160">
        <f t="shared" si="28"/>
        <v>2800.875</v>
      </c>
      <c r="AE82" s="161">
        <v>0.254625</v>
      </c>
      <c r="AF82" s="160">
        <v>6380</v>
      </c>
      <c r="AG82" s="160">
        <f t="shared" si="29"/>
        <v>12760</v>
      </c>
      <c r="AH82" s="160">
        <v>1543.282125</v>
      </c>
      <c r="AI82" s="159">
        <f t="shared" si="30"/>
        <v>3086.56425</v>
      </c>
      <c r="AJ82" s="161">
        <v>0.24189375</v>
      </c>
      <c r="AK82" s="143">
        <v>8781.25</v>
      </c>
      <c r="AL82" s="143">
        <v>1914.85</v>
      </c>
      <c r="AM82" s="141">
        <f t="shared" si="31"/>
        <v>0.798295454545455</v>
      </c>
      <c r="AN82" s="141">
        <f t="shared" si="32"/>
        <v>0.683661355826304</v>
      </c>
      <c r="AO82" s="141">
        <f t="shared" si="33"/>
        <v>0.688185736677116</v>
      </c>
      <c r="AP82" s="141">
        <f t="shared" si="34"/>
        <v>0.62038235555926</v>
      </c>
      <c r="AQ82" s="198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7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7"/>
      <c r="EO82" s="177"/>
      <c r="EP82" s="177"/>
      <c r="EQ82" s="177"/>
      <c r="ER82" s="177"/>
      <c r="ES82" s="177"/>
      <c r="ET82" s="177"/>
      <c r="EU82" s="177"/>
      <c r="EV82" s="177"/>
      <c r="EW82" s="177"/>
      <c r="EX82" s="177"/>
      <c r="EY82" s="177"/>
      <c r="EZ82" s="177"/>
      <c r="FA82" s="177"/>
      <c r="FB82" s="177"/>
      <c r="FC82" s="177"/>
      <c r="FD82" s="177"/>
      <c r="FE82" s="177"/>
      <c r="FF82" s="177"/>
      <c r="FG82" s="177"/>
      <c r="FH82" s="177"/>
      <c r="FI82" s="177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7"/>
      <c r="FU82" s="177"/>
      <c r="FV82" s="177"/>
      <c r="FW82" s="177"/>
      <c r="FX82" s="177"/>
      <c r="FY82" s="177"/>
      <c r="FZ82" s="177"/>
      <c r="GA82" s="177"/>
      <c r="GB82" s="177"/>
      <c r="GC82" s="177"/>
      <c r="GD82" s="177"/>
      <c r="GE82" s="177"/>
      <c r="GF82" s="177"/>
      <c r="GG82" s="177"/>
      <c r="GH82" s="177"/>
      <c r="GI82" s="177"/>
      <c r="GJ82" s="177"/>
      <c r="GK82" s="177"/>
      <c r="GL82" s="177"/>
      <c r="GM82" s="177"/>
      <c r="GN82" s="177"/>
      <c r="GO82" s="177"/>
      <c r="GP82" s="177"/>
      <c r="GQ82" s="177"/>
      <c r="GR82" s="177"/>
      <c r="GS82" s="177"/>
      <c r="GT82" s="177"/>
      <c r="GU82" s="177"/>
      <c r="GV82" s="177"/>
      <c r="GW82" s="177"/>
      <c r="GX82" s="177"/>
      <c r="GY82" s="177"/>
      <c r="GZ82" s="177"/>
      <c r="HA82" s="177"/>
      <c r="HB82" s="177"/>
      <c r="HC82" s="177"/>
      <c r="HD82" s="177"/>
      <c r="HE82" s="177"/>
      <c r="HF82" s="177"/>
      <c r="HG82" s="177"/>
      <c r="HH82" s="177"/>
      <c r="HI82" s="177"/>
      <c r="HJ82" s="177"/>
      <c r="HK82" s="177"/>
      <c r="HL82" s="177"/>
      <c r="HM82" s="177"/>
      <c r="HN82" s="177"/>
      <c r="HO82" s="177"/>
      <c r="HP82" s="177"/>
      <c r="HQ82" s="177"/>
      <c r="HR82" s="177"/>
      <c r="HS82" s="177"/>
      <c r="HT82" s="177"/>
      <c r="HU82" s="177"/>
      <c r="HV82" s="177"/>
      <c r="HW82" s="177"/>
      <c r="HX82" s="177"/>
      <c r="HY82" s="177"/>
      <c r="HZ82" s="177"/>
      <c r="IA82" s="177"/>
      <c r="IB82" s="177"/>
      <c r="IC82" s="177"/>
      <c r="ID82" s="177"/>
    </row>
    <row r="83" s="72" customFormat="1" ht="16" customHeight="1" spans="1:238">
      <c r="A83" s="104">
        <v>81</v>
      </c>
      <c r="B83" s="117">
        <v>108656</v>
      </c>
      <c r="C83" s="118" t="s">
        <v>132</v>
      </c>
      <c r="D83" s="100" t="s">
        <v>43</v>
      </c>
      <c r="E83" s="69">
        <v>2</v>
      </c>
      <c r="F83" s="101"/>
      <c r="G83" s="102" t="s">
        <v>64</v>
      </c>
      <c r="H83" s="103">
        <v>9900</v>
      </c>
      <c r="I83" s="127">
        <f t="shared" si="19"/>
        <v>29700</v>
      </c>
      <c r="J83" s="128">
        <v>2154.4090425</v>
      </c>
      <c r="K83" s="128">
        <f t="shared" si="20"/>
        <v>6463.2271275</v>
      </c>
      <c r="L83" s="129">
        <v>0.217617075</v>
      </c>
      <c r="M83" s="127">
        <v>10890</v>
      </c>
      <c r="N83" s="127">
        <f t="shared" si="21"/>
        <v>32670</v>
      </c>
      <c r="O83" s="128">
        <v>2251.3574494125</v>
      </c>
      <c r="P83" s="128">
        <f t="shared" si="22"/>
        <v>6754.0723482375</v>
      </c>
      <c r="Q83" s="138">
        <v>0.20673622125</v>
      </c>
      <c r="R83" s="143">
        <v>20194.48</v>
      </c>
      <c r="S83" s="143">
        <v>4624.38</v>
      </c>
      <c r="T83" s="147">
        <f t="shared" si="23"/>
        <v>0.679948821548822</v>
      </c>
      <c r="U83" s="141">
        <f t="shared" si="24"/>
        <v>0.71549086992843</v>
      </c>
      <c r="V83" s="147">
        <f t="shared" si="25"/>
        <v>0.618135292317111</v>
      </c>
      <c r="W83" s="141">
        <f t="shared" si="26"/>
        <v>0.684680258304717</v>
      </c>
      <c r="X83" s="195"/>
      <c r="Y83" s="195"/>
      <c r="Z83" s="157">
        <f t="shared" si="35"/>
        <v>-95.0552</v>
      </c>
      <c r="AA83" s="196">
        <v>9000</v>
      </c>
      <c r="AB83" s="159">
        <f t="shared" si="27"/>
        <v>18000</v>
      </c>
      <c r="AC83" s="160">
        <v>2008.773</v>
      </c>
      <c r="AD83" s="160">
        <f t="shared" si="28"/>
        <v>4017.546</v>
      </c>
      <c r="AE83" s="161">
        <v>0.223197</v>
      </c>
      <c r="AF83" s="160">
        <v>10440</v>
      </c>
      <c r="AG83" s="160">
        <f t="shared" si="29"/>
        <v>20880</v>
      </c>
      <c r="AH83" s="160">
        <v>2213.667846</v>
      </c>
      <c r="AI83" s="159">
        <f t="shared" si="30"/>
        <v>4427.335692</v>
      </c>
      <c r="AJ83" s="161">
        <v>0.21203715</v>
      </c>
      <c r="AK83" s="143">
        <v>15652.49</v>
      </c>
      <c r="AL83" s="143">
        <v>3022.45</v>
      </c>
      <c r="AM83" s="141">
        <f t="shared" si="31"/>
        <v>0.869582777777778</v>
      </c>
      <c r="AN83" s="141">
        <f t="shared" si="32"/>
        <v>0.752312481300774</v>
      </c>
      <c r="AO83" s="141">
        <f t="shared" si="33"/>
        <v>0.749640325670498</v>
      </c>
      <c r="AP83" s="141">
        <f t="shared" si="34"/>
        <v>0.682679202632281</v>
      </c>
      <c r="AQ83" s="143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  <c r="GQ83" s="165"/>
      <c r="GR83" s="165"/>
      <c r="GS83" s="165"/>
      <c r="GT83" s="165"/>
      <c r="GU83" s="165"/>
      <c r="GV83" s="165"/>
      <c r="GW83" s="165"/>
      <c r="GX83" s="165"/>
      <c r="GY83" s="165"/>
      <c r="GZ83" s="165"/>
      <c r="HA83" s="165"/>
      <c r="HB83" s="165"/>
      <c r="HC83" s="165"/>
      <c r="HD83" s="165"/>
      <c r="HE83" s="165"/>
      <c r="HF83" s="165"/>
      <c r="HG83" s="165"/>
      <c r="HH83" s="165"/>
      <c r="HI83" s="165"/>
      <c r="HJ83" s="165"/>
      <c r="HK83" s="165"/>
      <c r="HL83" s="165"/>
      <c r="HM83" s="165"/>
      <c r="HN83" s="165"/>
      <c r="HO83" s="165"/>
      <c r="HP83" s="165"/>
      <c r="HQ83" s="165"/>
      <c r="HR83" s="165"/>
      <c r="HS83" s="165"/>
      <c r="HT83" s="165"/>
      <c r="HU83" s="165"/>
      <c r="HV83" s="165"/>
      <c r="HW83" s="165"/>
      <c r="HX83" s="165"/>
      <c r="HY83" s="165"/>
      <c r="HZ83" s="165"/>
      <c r="IA83" s="165"/>
      <c r="IB83" s="165"/>
      <c r="IC83" s="165"/>
      <c r="ID83" s="165"/>
    </row>
    <row r="84" s="72" customFormat="1" ht="16" customHeight="1" spans="1:238">
      <c r="A84" s="104">
        <v>82</v>
      </c>
      <c r="B84" s="107">
        <v>514</v>
      </c>
      <c r="C84" s="108" t="s">
        <v>133</v>
      </c>
      <c r="D84" s="100" t="s">
        <v>83</v>
      </c>
      <c r="E84" s="69">
        <v>4</v>
      </c>
      <c r="F84" s="101"/>
      <c r="G84" s="102" t="s">
        <v>64</v>
      </c>
      <c r="H84" s="103">
        <v>11880</v>
      </c>
      <c r="I84" s="127">
        <f t="shared" si="19"/>
        <v>35640</v>
      </c>
      <c r="J84" s="128">
        <v>3418.965693</v>
      </c>
      <c r="K84" s="128">
        <f t="shared" si="20"/>
        <v>10256.897079</v>
      </c>
      <c r="L84" s="129">
        <v>0.287791725</v>
      </c>
      <c r="M84" s="127">
        <v>13068</v>
      </c>
      <c r="N84" s="127">
        <f t="shared" si="21"/>
        <v>39204</v>
      </c>
      <c r="O84" s="128">
        <v>3572.819149185</v>
      </c>
      <c r="P84" s="128">
        <f t="shared" si="22"/>
        <v>10718.457447555</v>
      </c>
      <c r="Q84" s="138">
        <v>0.27340213875</v>
      </c>
      <c r="R84" s="143">
        <v>24144.81</v>
      </c>
      <c r="S84" s="143">
        <v>7330.31</v>
      </c>
      <c r="T84" s="147">
        <f t="shared" si="23"/>
        <v>0.677463804713805</v>
      </c>
      <c r="U84" s="141">
        <f t="shared" si="24"/>
        <v>0.714671302981883</v>
      </c>
      <c r="V84" s="147">
        <f t="shared" si="25"/>
        <v>0.615876186103459</v>
      </c>
      <c r="W84" s="141">
        <f t="shared" si="26"/>
        <v>0.68389598371472</v>
      </c>
      <c r="X84" s="142"/>
      <c r="Y84" s="142"/>
      <c r="Z84" s="157">
        <f t="shared" si="35"/>
        <v>-114.9519</v>
      </c>
      <c r="AA84" s="158">
        <v>10800</v>
      </c>
      <c r="AB84" s="159">
        <f t="shared" si="27"/>
        <v>21600</v>
      </c>
      <c r="AC84" s="160">
        <v>3187.8468</v>
      </c>
      <c r="AD84" s="160">
        <f t="shared" si="28"/>
        <v>6375.6936</v>
      </c>
      <c r="AE84" s="161">
        <v>0.295171</v>
      </c>
      <c r="AF84" s="160">
        <v>12528</v>
      </c>
      <c r="AG84" s="160">
        <f t="shared" si="29"/>
        <v>25056</v>
      </c>
      <c r="AH84" s="160">
        <v>3513.0071736</v>
      </c>
      <c r="AI84" s="159">
        <f t="shared" si="30"/>
        <v>7026.0143472</v>
      </c>
      <c r="AJ84" s="161">
        <v>0.28041245</v>
      </c>
      <c r="AK84" s="143">
        <v>13796.35</v>
      </c>
      <c r="AL84" s="143">
        <v>4226.68</v>
      </c>
      <c r="AM84" s="141">
        <f t="shared" si="31"/>
        <v>0.638719907407407</v>
      </c>
      <c r="AN84" s="141">
        <f t="shared" si="32"/>
        <v>0.662936499959785</v>
      </c>
      <c r="AO84" s="141">
        <f t="shared" si="33"/>
        <v>0.550620609833972</v>
      </c>
      <c r="AP84" s="141">
        <f t="shared" si="34"/>
        <v>0.601575771288371</v>
      </c>
      <c r="AQ84" s="143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</row>
    <row r="85" s="72" customFormat="1" ht="16" customHeight="1" spans="1:238">
      <c r="A85" s="104">
        <v>83</v>
      </c>
      <c r="B85" s="107">
        <v>103198</v>
      </c>
      <c r="C85" s="108" t="s">
        <v>134</v>
      </c>
      <c r="D85" s="100" t="s">
        <v>43</v>
      </c>
      <c r="E85" s="69">
        <v>2</v>
      </c>
      <c r="F85" s="101"/>
      <c r="G85" s="102" t="s">
        <v>49</v>
      </c>
      <c r="H85" s="103">
        <v>9207</v>
      </c>
      <c r="I85" s="127">
        <f t="shared" si="19"/>
        <v>27621</v>
      </c>
      <c r="J85" s="128">
        <v>2552.174185275</v>
      </c>
      <c r="K85" s="128">
        <f t="shared" si="20"/>
        <v>7656.522555825</v>
      </c>
      <c r="L85" s="129">
        <v>0.277199325</v>
      </c>
      <c r="M85" s="127">
        <v>10127.7</v>
      </c>
      <c r="N85" s="127">
        <f t="shared" si="21"/>
        <v>30383.1</v>
      </c>
      <c r="O85" s="128">
        <v>2667.02202361238</v>
      </c>
      <c r="P85" s="128">
        <f t="shared" si="22"/>
        <v>8001.06607083713</v>
      </c>
      <c r="Q85" s="138">
        <v>0.26333935875</v>
      </c>
      <c r="R85" s="143">
        <v>18706.97</v>
      </c>
      <c r="S85" s="143">
        <v>5077.2</v>
      </c>
      <c r="T85" s="147">
        <f t="shared" si="23"/>
        <v>0.677273451359473</v>
      </c>
      <c r="U85" s="141">
        <f t="shared" si="24"/>
        <v>0.663120883270607</v>
      </c>
      <c r="V85" s="147">
        <f t="shared" si="25"/>
        <v>0.615703137599521</v>
      </c>
      <c r="W85" s="141">
        <f t="shared" si="26"/>
        <v>0.634565438536466</v>
      </c>
      <c r="X85" s="142"/>
      <c r="Y85" s="142"/>
      <c r="Z85" s="157">
        <f t="shared" si="35"/>
        <v>-89.1403</v>
      </c>
      <c r="AA85" s="158">
        <v>8370</v>
      </c>
      <c r="AB85" s="159">
        <f t="shared" si="27"/>
        <v>16740</v>
      </c>
      <c r="AC85" s="160">
        <v>2379.64959</v>
      </c>
      <c r="AD85" s="160">
        <f t="shared" si="28"/>
        <v>4759.29918</v>
      </c>
      <c r="AE85" s="161">
        <v>0.284307</v>
      </c>
      <c r="AF85" s="160">
        <v>9709.2</v>
      </c>
      <c r="AG85" s="160">
        <f t="shared" si="29"/>
        <v>19418.4</v>
      </c>
      <c r="AH85" s="160">
        <v>2622.37384818</v>
      </c>
      <c r="AI85" s="159">
        <f t="shared" si="30"/>
        <v>5244.74769636</v>
      </c>
      <c r="AJ85" s="161">
        <v>0.27009165</v>
      </c>
      <c r="AK85" s="143">
        <v>13270.27</v>
      </c>
      <c r="AL85" s="143">
        <v>3620.53</v>
      </c>
      <c r="AM85" s="141">
        <f t="shared" si="31"/>
        <v>0.792728195937873</v>
      </c>
      <c r="AN85" s="141">
        <f t="shared" si="32"/>
        <v>0.760727548966569</v>
      </c>
      <c r="AO85" s="141">
        <f t="shared" si="33"/>
        <v>0.683386375808512</v>
      </c>
      <c r="AP85" s="141">
        <f t="shared" si="34"/>
        <v>0.690315380187449</v>
      </c>
      <c r="AQ85" s="143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  <c r="GQ85" s="165"/>
      <c r="GR85" s="165"/>
      <c r="GS85" s="165"/>
      <c r="GT85" s="165"/>
      <c r="GU85" s="165"/>
      <c r="GV85" s="165"/>
      <c r="GW85" s="165"/>
      <c r="GX85" s="165"/>
      <c r="GY85" s="165"/>
      <c r="GZ85" s="165"/>
      <c r="HA85" s="165"/>
      <c r="HB85" s="165"/>
      <c r="HC85" s="165"/>
      <c r="HD85" s="165"/>
      <c r="HE85" s="165"/>
      <c r="HF85" s="165"/>
      <c r="HG85" s="165"/>
      <c r="HH85" s="165"/>
      <c r="HI85" s="165"/>
      <c r="HJ85" s="165"/>
      <c r="HK85" s="165"/>
      <c r="HL85" s="165"/>
      <c r="HM85" s="165"/>
      <c r="HN85" s="165"/>
      <c r="HO85" s="165"/>
      <c r="HP85" s="165"/>
      <c r="HQ85" s="165"/>
      <c r="HR85" s="165"/>
      <c r="HS85" s="165"/>
      <c r="HT85" s="165"/>
      <c r="HU85" s="165"/>
      <c r="HV85" s="165"/>
      <c r="HW85" s="165"/>
      <c r="HX85" s="165"/>
      <c r="HY85" s="165"/>
      <c r="HZ85" s="165"/>
      <c r="IA85" s="165"/>
      <c r="IB85" s="165"/>
      <c r="IC85" s="165"/>
      <c r="ID85" s="165"/>
    </row>
    <row r="86" s="72" customFormat="1" ht="16" customHeight="1" spans="1:238">
      <c r="A86" s="104">
        <v>84</v>
      </c>
      <c r="B86" s="105">
        <v>117491</v>
      </c>
      <c r="C86" s="106" t="s">
        <v>135</v>
      </c>
      <c r="D86" s="100" t="s">
        <v>83</v>
      </c>
      <c r="E86" s="69">
        <v>2</v>
      </c>
      <c r="F86" s="101"/>
      <c r="G86" s="102" t="s">
        <v>49</v>
      </c>
      <c r="H86" s="103">
        <v>11000</v>
      </c>
      <c r="I86" s="127">
        <f t="shared" si="19"/>
        <v>33000</v>
      </c>
      <c r="J86" s="128">
        <v>2198.625</v>
      </c>
      <c r="K86" s="128">
        <f t="shared" si="20"/>
        <v>6595.875</v>
      </c>
      <c r="L86" s="129">
        <v>0.199875</v>
      </c>
      <c r="M86" s="127">
        <v>12100</v>
      </c>
      <c r="N86" s="127">
        <f t="shared" si="21"/>
        <v>36300</v>
      </c>
      <c r="O86" s="128">
        <v>2297.563125</v>
      </c>
      <c r="P86" s="128">
        <f t="shared" si="22"/>
        <v>6892.689375</v>
      </c>
      <c r="Q86" s="138">
        <v>0.18988125</v>
      </c>
      <c r="R86" s="143">
        <v>22345.68</v>
      </c>
      <c r="S86" s="143">
        <v>3305.53</v>
      </c>
      <c r="T86" s="147">
        <f t="shared" si="23"/>
        <v>0.677141818181818</v>
      </c>
      <c r="U86" s="141">
        <f t="shared" si="24"/>
        <v>0.501151098224269</v>
      </c>
      <c r="V86" s="147">
        <f t="shared" si="25"/>
        <v>0.61558347107438</v>
      </c>
      <c r="W86" s="141">
        <f t="shared" si="26"/>
        <v>0.479570428922745</v>
      </c>
      <c r="X86" s="142"/>
      <c r="Y86" s="142"/>
      <c r="Z86" s="157">
        <f t="shared" si="35"/>
        <v>-106.5432</v>
      </c>
      <c r="AA86" s="158">
        <v>10000</v>
      </c>
      <c r="AB86" s="159">
        <f t="shared" si="27"/>
        <v>20000</v>
      </c>
      <c r="AC86" s="160">
        <v>2050</v>
      </c>
      <c r="AD86" s="160">
        <f t="shared" si="28"/>
        <v>4100</v>
      </c>
      <c r="AE86" s="161">
        <v>0.205</v>
      </c>
      <c r="AF86" s="160">
        <v>11600</v>
      </c>
      <c r="AG86" s="160">
        <f t="shared" si="29"/>
        <v>23200</v>
      </c>
      <c r="AH86" s="160">
        <v>2259.1</v>
      </c>
      <c r="AI86" s="159">
        <f t="shared" si="30"/>
        <v>4518.2</v>
      </c>
      <c r="AJ86" s="161">
        <v>0.19475</v>
      </c>
      <c r="AK86" s="143">
        <v>22610.65</v>
      </c>
      <c r="AL86" s="143">
        <v>3994.35</v>
      </c>
      <c r="AM86" s="144">
        <f t="shared" si="31"/>
        <v>1.1305325</v>
      </c>
      <c r="AN86" s="141">
        <f t="shared" si="32"/>
        <v>0.974231707317073</v>
      </c>
      <c r="AO86" s="141">
        <f t="shared" si="33"/>
        <v>0.974596982758621</v>
      </c>
      <c r="AP86" s="141">
        <f t="shared" si="34"/>
        <v>0.884057810632553</v>
      </c>
      <c r="AQ86" s="173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7"/>
      <c r="ES86" s="177"/>
      <c r="ET86" s="177"/>
      <c r="EU86" s="177"/>
      <c r="EV86" s="177"/>
      <c r="EW86" s="177"/>
      <c r="EX86" s="177"/>
      <c r="EY86" s="177"/>
      <c r="EZ86" s="177"/>
      <c r="FA86" s="177"/>
      <c r="FB86" s="177"/>
      <c r="FC86" s="177"/>
      <c r="FD86" s="177"/>
      <c r="FE86" s="177"/>
      <c r="FF86" s="177"/>
      <c r="FG86" s="177"/>
      <c r="FH86" s="177"/>
      <c r="FI86" s="177"/>
      <c r="FJ86" s="177"/>
      <c r="FK86" s="177"/>
      <c r="FL86" s="177"/>
      <c r="FM86" s="177"/>
      <c r="FN86" s="177"/>
      <c r="FO86" s="177"/>
      <c r="FP86" s="177"/>
      <c r="FQ86" s="177"/>
      <c r="FR86" s="177"/>
      <c r="FS86" s="177"/>
      <c r="FT86" s="177"/>
      <c r="FU86" s="177"/>
      <c r="FV86" s="177"/>
      <c r="FW86" s="177"/>
      <c r="FX86" s="177"/>
      <c r="FY86" s="177"/>
      <c r="FZ86" s="177"/>
      <c r="GA86" s="177"/>
      <c r="GB86" s="177"/>
      <c r="GC86" s="177"/>
      <c r="GD86" s="177"/>
      <c r="GE86" s="177"/>
      <c r="GF86" s="177"/>
      <c r="GG86" s="177"/>
      <c r="GH86" s="177"/>
      <c r="GI86" s="177"/>
      <c r="GJ86" s="177"/>
      <c r="GK86" s="177"/>
      <c r="GL86" s="177"/>
      <c r="GM86" s="177"/>
      <c r="GN86" s="177"/>
      <c r="GO86" s="177"/>
      <c r="GP86" s="177"/>
      <c r="GQ86" s="177"/>
      <c r="GR86" s="177"/>
      <c r="GS86" s="177"/>
      <c r="GT86" s="177"/>
      <c r="GU86" s="177"/>
      <c r="GV86" s="177"/>
      <c r="GW86" s="177"/>
      <c r="GX86" s="177"/>
      <c r="GY86" s="177"/>
      <c r="GZ86" s="177"/>
      <c r="HA86" s="177"/>
      <c r="HB86" s="177"/>
      <c r="HC86" s="177"/>
      <c r="HD86" s="177"/>
      <c r="HE86" s="177"/>
      <c r="HF86" s="177"/>
      <c r="HG86" s="177"/>
      <c r="HH86" s="177"/>
      <c r="HI86" s="177"/>
      <c r="HJ86" s="177"/>
      <c r="HK86" s="177"/>
      <c r="HL86" s="177"/>
      <c r="HM86" s="177"/>
      <c r="HN86" s="177"/>
      <c r="HO86" s="177"/>
      <c r="HP86" s="177"/>
      <c r="HQ86" s="177"/>
      <c r="HR86" s="177"/>
      <c r="HS86" s="177"/>
      <c r="HT86" s="177"/>
      <c r="HU86" s="177"/>
      <c r="HV86" s="177"/>
      <c r="HW86" s="177"/>
      <c r="HX86" s="177"/>
      <c r="HY86" s="177"/>
      <c r="HZ86" s="177"/>
      <c r="IA86" s="177"/>
      <c r="IB86" s="177"/>
      <c r="IC86" s="177"/>
      <c r="ID86" s="177"/>
    </row>
    <row r="87" s="72" customFormat="1" ht="16" customHeight="1" spans="1:238">
      <c r="A87" s="104">
        <v>85</v>
      </c>
      <c r="B87" s="107">
        <v>102567</v>
      </c>
      <c r="C87" s="108" t="s">
        <v>136</v>
      </c>
      <c r="D87" s="100" t="s">
        <v>51</v>
      </c>
      <c r="E87" s="69">
        <v>2</v>
      </c>
      <c r="F87" s="101"/>
      <c r="G87" s="102" t="s">
        <v>64</v>
      </c>
      <c r="H87" s="103">
        <v>5400</v>
      </c>
      <c r="I87" s="127">
        <f t="shared" si="19"/>
        <v>16200</v>
      </c>
      <c r="J87" s="128">
        <v>1450.4022</v>
      </c>
      <c r="K87" s="128">
        <f t="shared" si="20"/>
        <v>4351.2066</v>
      </c>
      <c r="L87" s="129">
        <v>0.268593</v>
      </c>
      <c r="M87" s="127">
        <v>5940</v>
      </c>
      <c r="N87" s="127">
        <f t="shared" si="21"/>
        <v>17820</v>
      </c>
      <c r="O87" s="128">
        <v>1515.670299</v>
      </c>
      <c r="P87" s="128">
        <f t="shared" si="22"/>
        <v>4547.010897</v>
      </c>
      <c r="Q87" s="138">
        <v>0.25516335</v>
      </c>
      <c r="R87" s="143">
        <v>10897.65</v>
      </c>
      <c r="S87" s="143">
        <v>2665.05</v>
      </c>
      <c r="T87" s="147">
        <f t="shared" si="23"/>
        <v>0.672694444444444</v>
      </c>
      <c r="U87" s="141">
        <f t="shared" si="24"/>
        <v>0.612485281668768</v>
      </c>
      <c r="V87" s="147">
        <f t="shared" si="25"/>
        <v>0.611540404040404</v>
      </c>
      <c r="W87" s="141">
        <f t="shared" si="26"/>
        <v>0.586110317386381</v>
      </c>
      <c r="X87" s="142"/>
      <c r="Y87" s="142"/>
      <c r="Z87" s="157">
        <f t="shared" si="35"/>
        <v>-53.0235</v>
      </c>
      <c r="AA87" s="158">
        <v>4882.5</v>
      </c>
      <c r="AB87" s="159">
        <f t="shared" si="27"/>
        <v>9765</v>
      </c>
      <c r="AC87" s="160">
        <v>1345.0311</v>
      </c>
      <c r="AD87" s="160">
        <f t="shared" si="28"/>
        <v>2690.0622</v>
      </c>
      <c r="AE87" s="161">
        <v>0.27548</v>
      </c>
      <c r="AF87" s="160">
        <v>5663.7</v>
      </c>
      <c r="AG87" s="160">
        <f t="shared" si="29"/>
        <v>11327.4</v>
      </c>
      <c r="AH87" s="160">
        <v>1482.2242722</v>
      </c>
      <c r="AI87" s="159">
        <f t="shared" si="30"/>
        <v>2964.4485444</v>
      </c>
      <c r="AJ87" s="161">
        <v>0.261706</v>
      </c>
      <c r="AK87" s="143">
        <v>5171.23</v>
      </c>
      <c r="AL87" s="143">
        <v>1125.66</v>
      </c>
      <c r="AM87" s="141">
        <f t="shared" si="31"/>
        <v>0.529567844342038</v>
      </c>
      <c r="AN87" s="141">
        <f t="shared" si="32"/>
        <v>0.418451290828889</v>
      </c>
      <c r="AO87" s="141">
        <f t="shared" si="33"/>
        <v>0.456524003743136</v>
      </c>
      <c r="AP87" s="141">
        <f t="shared" si="34"/>
        <v>0.379719864636015</v>
      </c>
      <c r="AQ87" s="198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  <c r="GQ87" s="165"/>
      <c r="GR87" s="165"/>
      <c r="GS87" s="165"/>
      <c r="GT87" s="165"/>
      <c r="GU87" s="165"/>
      <c r="GV87" s="165"/>
      <c r="GW87" s="165"/>
      <c r="GX87" s="165"/>
      <c r="GY87" s="165"/>
      <c r="GZ87" s="165"/>
      <c r="HA87" s="165"/>
      <c r="HB87" s="165"/>
      <c r="HC87" s="165"/>
      <c r="HD87" s="165"/>
      <c r="HE87" s="165"/>
      <c r="HF87" s="165"/>
      <c r="HG87" s="165"/>
      <c r="HH87" s="165"/>
      <c r="HI87" s="165"/>
      <c r="HJ87" s="165"/>
      <c r="HK87" s="165"/>
      <c r="HL87" s="165"/>
      <c r="HM87" s="165"/>
      <c r="HN87" s="165"/>
      <c r="HO87" s="165"/>
      <c r="HP87" s="165"/>
      <c r="HQ87" s="165"/>
      <c r="HR87" s="165"/>
      <c r="HS87" s="165"/>
      <c r="HT87" s="165"/>
      <c r="HU87" s="165"/>
      <c r="HV87" s="165"/>
      <c r="HW87" s="165"/>
      <c r="HX87" s="165"/>
      <c r="HY87" s="165"/>
      <c r="HZ87" s="165"/>
      <c r="IA87" s="165"/>
      <c r="IB87" s="165"/>
      <c r="IC87" s="165"/>
      <c r="ID87" s="165"/>
    </row>
    <row r="88" s="72" customFormat="1" ht="16" customHeight="1" spans="1:238">
      <c r="A88" s="104">
        <v>86</v>
      </c>
      <c r="B88" s="107">
        <v>114622</v>
      </c>
      <c r="C88" s="108" t="s">
        <v>137</v>
      </c>
      <c r="D88" s="100" t="s">
        <v>43</v>
      </c>
      <c r="E88" s="69">
        <v>2</v>
      </c>
      <c r="F88" s="101"/>
      <c r="G88" s="102" t="s">
        <v>38</v>
      </c>
      <c r="H88" s="103">
        <v>9790</v>
      </c>
      <c r="I88" s="127">
        <f t="shared" si="19"/>
        <v>29370</v>
      </c>
      <c r="J88" s="128">
        <v>3171.9820275</v>
      </c>
      <c r="K88" s="128">
        <f t="shared" si="20"/>
        <v>9515.9460825</v>
      </c>
      <c r="L88" s="129">
        <v>0.32400225</v>
      </c>
      <c r="M88" s="127">
        <v>10769</v>
      </c>
      <c r="N88" s="127">
        <f t="shared" si="21"/>
        <v>32307</v>
      </c>
      <c r="O88" s="128">
        <v>3314.7212187375</v>
      </c>
      <c r="P88" s="128">
        <f t="shared" si="22"/>
        <v>9944.1636562125</v>
      </c>
      <c r="Q88" s="138">
        <v>0.3078021375</v>
      </c>
      <c r="R88" s="143">
        <v>19738.58</v>
      </c>
      <c r="S88" s="143">
        <v>6090.72</v>
      </c>
      <c r="T88" s="147">
        <f t="shared" si="23"/>
        <v>0.672066053796391</v>
      </c>
      <c r="U88" s="141">
        <f t="shared" si="24"/>
        <v>0.640054067897773</v>
      </c>
      <c r="V88" s="147">
        <f t="shared" si="25"/>
        <v>0.610969139814901</v>
      </c>
      <c r="W88" s="141">
        <f t="shared" si="26"/>
        <v>0.612491931002654</v>
      </c>
      <c r="X88" s="142"/>
      <c r="Y88" s="142"/>
      <c r="Z88" s="157">
        <f t="shared" si="35"/>
        <v>-96.3142</v>
      </c>
      <c r="AA88" s="158">
        <v>8900</v>
      </c>
      <c r="AB88" s="159">
        <f t="shared" si="27"/>
        <v>17800</v>
      </c>
      <c r="AC88" s="160">
        <v>2957.559</v>
      </c>
      <c r="AD88" s="160">
        <f t="shared" si="28"/>
        <v>5915.118</v>
      </c>
      <c r="AE88" s="161">
        <v>0.33231</v>
      </c>
      <c r="AF88" s="160">
        <v>10324</v>
      </c>
      <c r="AG88" s="160">
        <f t="shared" si="29"/>
        <v>20648</v>
      </c>
      <c r="AH88" s="160">
        <v>3259.230018</v>
      </c>
      <c r="AI88" s="159">
        <f t="shared" si="30"/>
        <v>6518.460036</v>
      </c>
      <c r="AJ88" s="161">
        <v>0.3156945</v>
      </c>
      <c r="AK88" s="143">
        <v>9867.05</v>
      </c>
      <c r="AL88" s="143">
        <v>3045.18</v>
      </c>
      <c r="AM88" s="141">
        <f t="shared" si="31"/>
        <v>0.554328651685393</v>
      </c>
      <c r="AN88" s="141">
        <f t="shared" si="32"/>
        <v>0.514813060364983</v>
      </c>
      <c r="AO88" s="141">
        <f t="shared" si="33"/>
        <v>0.477869527314994</v>
      </c>
      <c r="AP88" s="141">
        <f t="shared" si="34"/>
        <v>0.467162486719586</v>
      </c>
      <c r="AQ88" s="143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7"/>
      <c r="ES88" s="177"/>
      <c r="ET88" s="177"/>
      <c r="EU88" s="177"/>
      <c r="EV88" s="177"/>
      <c r="EW88" s="177"/>
      <c r="EX88" s="177"/>
      <c r="EY88" s="177"/>
      <c r="EZ88" s="177"/>
      <c r="FA88" s="177"/>
      <c r="FB88" s="177"/>
      <c r="FC88" s="177"/>
      <c r="FD88" s="177"/>
      <c r="FE88" s="177"/>
      <c r="FF88" s="177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</row>
    <row r="89" s="72" customFormat="1" ht="16" customHeight="1" spans="1:238">
      <c r="A89" s="104">
        <v>87</v>
      </c>
      <c r="B89" s="107">
        <v>704</v>
      </c>
      <c r="C89" s="108" t="s">
        <v>138</v>
      </c>
      <c r="D89" s="100" t="s">
        <v>51</v>
      </c>
      <c r="E89" s="69">
        <v>2</v>
      </c>
      <c r="F89" s="101"/>
      <c r="G89" s="102" t="s">
        <v>44</v>
      </c>
      <c r="H89" s="103">
        <v>6600</v>
      </c>
      <c r="I89" s="127">
        <f t="shared" si="19"/>
        <v>19800</v>
      </c>
      <c r="J89" s="128">
        <v>1865.718855</v>
      </c>
      <c r="K89" s="128">
        <f t="shared" si="20"/>
        <v>5597.156565</v>
      </c>
      <c r="L89" s="129">
        <v>0.282684675</v>
      </c>
      <c r="M89" s="127">
        <v>7260</v>
      </c>
      <c r="N89" s="127">
        <f t="shared" si="21"/>
        <v>21780</v>
      </c>
      <c r="O89" s="128">
        <v>1949.676203475</v>
      </c>
      <c r="P89" s="128">
        <f t="shared" si="22"/>
        <v>5849.028610425</v>
      </c>
      <c r="Q89" s="138">
        <v>0.26855044125</v>
      </c>
      <c r="R89" s="143">
        <v>13217.95</v>
      </c>
      <c r="S89" s="143">
        <v>2798.36</v>
      </c>
      <c r="T89" s="147">
        <f t="shared" si="23"/>
        <v>0.667573232323232</v>
      </c>
      <c r="U89" s="141">
        <f t="shared" si="24"/>
        <v>0.499961001180248</v>
      </c>
      <c r="V89" s="147">
        <f t="shared" si="25"/>
        <v>0.606884756657484</v>
      </c>
      <c r="W89" s="141">
        <f t="shared" si="26"/>
        <v>0.478431580076793</v>
      </c>
      <c r="X89" s="142"/>
      <c r="Y89" s="142"/>
      <c r="Z89" s="157">
        <f t="shared" si="35"/>
        <v>-65.8205</v>
      </c>
      <c r="AA89" s="158">
        <v>6000</v>
      </c>
      <c r="AB89" s="159">
        <f t="shared" si="27"/>
        <v>12000</v>
      </c>
      <c r="AC89" s="160">
        <v>1739.598</v>
      </c>
      <c r="AD89" s="160">
        <f t="shared" si="28"/>
        <v>3479.196</v>
      </c>
      <c r="AE89" s="161">
        <v>0.289933</v>
      </c>
      <c r="AF89" s="160">
        <v>6960</v>
      </c>
      <c r="AG89" s="160">
        <f t="shared" si="29"/>
        <v>13920</v>
      </c>
      <c r="AH89" s="160">
        <v>1917.036996</v>
      </c>
      <c r="AI89" s="159">
        <f t="shared" si="30"/>
        <v>3834.073992</v>
      </c>
      <c r="AJ89" s="161">
        <v>0.27543635</v>
      </c>
      <c r="AK89" s="143">
        <v>6070.24</v>
      </c>
      <c r="AL89" s="143">
        <v>1706.72</v>
      </c>
      <c r="AM89" s="141">
        <f t="shared" si="31"/>
        <v>0.505853333333333</v>
      </c>
      <c r="AN89" s="141">
        <f t="shared" si="32"/>
        <v>0.490550115601421</v>
      </c>
      <c r="AO89" s="141">
        <f t="shared" si="33"/>
        <v>0.436080459770115</v>
      </c>
      <c r="AP89" s="141">
        <f t="shared" si="34"/>
        <v>0.445145295464084</v>
      </c>
      <c r="AQ89" s="176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80"/>
      <c r="HY89" s="180"/>
      <c r="HZ89" s="180"/>
      <c r="IA89" s="180"/>
      <c r="IB89" s="180"/>
      <c r="IC89" s="180"/>
      <c r="ID89" s="180"/>
    </row>
    <row r="90" s="72" customFormat="1" ht="16" customHeight="1" spans="1:238">
      <c r="A90" s="104">
        <v>88</v>
      </c>
      <c r="B90" s="107">
        <v>113025</v>
      </c>
      <c r="C90" s="108" t="s">
        <v>139</v>
      </c>
      <c r="D90" s="100" t="s">
        <v>51</v>
      </c>
      <c r="E90" s="69">
        <v>2</v>
      </c>
      <c r="F90" s="101"/>
      <c r="G90" s="102" t="s">
        <v>49</v>
      </c>
      <c r="H90" s="103">
        <v>4950</v>
      </c>
      <c r="I90" s="127">
        <f t="shared" si="19"/>
        <v>14850</v>
      </c>
      <c r="J90" s="128">
        <v>1268.20819125</v>
      </c>
      <c r="K90" s="128">
        <f t="shared" si="20"/>
        <v>3804.62457375</v>
      </c>
      <c r="L90" s="129">
        <v>0.256203675</v>
      </c>
      <c r="M90" s="127">
        <v>5445</v>
      </c>
      <c r="N90" s="127">
        <f t="shared" si="21"/>
        <v>16335</v>
      </c>
      <c r="O90" s="128">
        <v>1325.27755985625</v>
      </c>
      <c r="P90" s="128">
        <f t="shared" si="22"/>
        <v>3975.83267956875</v>
      </c>
      <c r="Q90" s="138">
        <v>0.24339349125</v>
      </c>
      <c r="R90" s="143">
        <v>9908.39</v>
      </c>
      <c r="S90" s="143">
        <v>2636.03</v>
      </c>
      <c r="T90" s="147">
        <f t="shared" si="23"/>
        <v>0.66723164983165</v>
      </c>
      <c r="U90" s="141">
        <f t="shared" si="24"/>
        <v>0.692848912922259</v>
      </c>
      <c r="V90" s="147">
        <f t="shared" si="25"/>
        <v>0.606574227119682</v>
      </c>
      <c r="W90" s="141">
        <f t="shared" si="26"/>
        <v>0.663013313801205</v>
      </c>
      <c r="X90" s="142"/>
      <c r="Y90" s="142"/>
      <c r="Z90" s="157">
        <f t="shared" si="35"/>
        <v>-49.4161</v>
      </c>
      <c r="AA90" s="158">
        <v>4500</v>
      </c>
      <c r="AB90" s="159">
        <f t="shared" si="27"/>
        <v>9000</v>
      </c>
      <c r="AC90" s="160">
        <v>1182.4785</v>
      </c>
      <c r="AD90" s="160">
        <f t="shared" si="28"/>
        <v>2364.957</v>
      </c>
      <c r="AE90" s="161">
        <v>0.262773</v>
      </c>
      <c r="AF90" s="160">
        <v>5220</v>
      </c>
      <c r="AG90" s="160">
        <f t="shared" si="29"/>
        <v>10440</v>
      </c>
      <c r="AH90" s="160">
        <v>1303.091307</v>
      </c>
      <c r="AI90" s="159">
        <f t="shared" si="30"/>
        <v>2606.182614</v>
      </c>
      <c r="AJ90" s="161">
        <v>0.24963435</v>
      </c>
      <c r="AK90" s="143">
        <v>5533.93</v>
      </c>
      <c r="AL90" s="143">
        <v>1533.72</v>
      </c>
      <c r="AM90" s="141">
        <f t="shared" si="31"/>
        <v>0.614881111111111</v>
      </c>
      <c r="AN90" s="141">
        <f t="shared" si="32"/>
        <v>0.648519190835182</v>
      </c>
      <c r="AO90" s="141">
        <f t="shared" si="33"/>
        <v>0.530069923371647</v>
      </c>
      <c r="AP90" s="141">
        <f t="shared" si="34"/>
        <v>0.588492913643541</v>
      </c>
      <c r="AQ90" s="143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7"/>
      <c r="DQ90" s="177"/>
      <c r="DR90" s="177"/>
      <c r="DS90" s="177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7"/>
      <c r="EE90" s="177"/>
      <c r="EF90" s="177"/>
      <c r="EG90" s="177"/>
      <c r="EH90" s="177"/>
      <c r="EI90" s="177"/>
      <c r="EJ90" s="177"/>
      <c r="EK90" s="177"/>
      <c r="EL90" s="177"/>
      <c r="EM90" s="177"/>
      <c r="EN90" s="177"/>
      <c r="EO90" s="177"/>
      <c r="EP90" s="177"/>
      <c r="EQ90" s="177"/>
      <c r="ER90" s="177"/>
      <c r="ES90" s="177"/>
      <c r="ET90" s="177"/>
      <c r="EU90" s="177"/>
      <c r="EV90" s="177"/>
      <c r="EW90" s="177"/>
      <c r="EX90" s="177"/>
      <c r="EY90" s="177"/>
      <c r="EZ90" s="177"/>
      <c r="FA90" s="177"/>
      <c r="FB90" s="177"/>
      <c r="FC90" s="177"/>
      <c r="FD90" s="177"/>
      <c r="FE90" s="177"/>
      <c r="FF90" s="177"/>
      <c r="FG90" s="177"/>
      <c r="FH90" s="177"/>
      <c r="FI90" s="177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7"/>
      <c r="FU90" s="177"/>
      <c r="FV90" s="177"/>
      <c r="FW90" s="177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7"/>
      <c r="GI90" s="177"/>
      <c r="GJ90" s="177"/>
      <c r="GK90" s="177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7"/>
      <c r="GW90" s="177"/>
      <c r="GX90" s="177"/>
      <c r="GY90" s="177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7"/>
      <c r="HK90" s="177"/>
      <c r="HL90" s="177"/>
      <c r="HM90" s="177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7"/>
      <c r="HY90" s="177"/>
      <c r="HZ90" s="177"/>
      <c r="IA90" s="177"/>
      <c r="IB90" s="177"/>
      <c r="IC90" s="177"/>
      <c r="ID90" s="177"/>
    </row>
    <row r="91" s="72" customFormat="1" ht="16" customHeight="1" spans="1:238">
      <c r="A91" s="104">
        <v>89</v>
      </c>
      <c r="B91" s="107">
        <v>104429</v>
      </c>
      <c r="C91" s="108" t="s">
        <v>140</v>
      </c>
      <c r="D91" s="100" t="s">
        <v>51</v>
      </c>
      <c r="E91" s="69">
        <v>2</v>
      </c>
      <c r="F91" s="101"/>
      <c r="G91" s="102" t="s">
        <v>49</v>
      </c>
      <c r="H91" s="103">
        <v>5280</v>
      </c>
      <c r="I91" s="127">
        <f t="shared" si="19"/>
        <v>15840</v>
      </c>
      <c r="J91" s="128">
        <v>1138.032324</v>
      </c>
      <c r="K91" s="128">
        <f t="shared" si="20"/>
        <v>3414.096972</v>
      </c>
      <c r="L91" s="129">
        <v>0.215536425</v>
      </c>
      <c r="M91" s="127">
        <v>5808</v>
      </c>
      <c r="N91" s="127">
        <f t="shared" si="21"/>
        <v>17424</v>
      </c>
      <c r="O91" s="128">
        <v>1189.24377858</v>
      </c>
      <c r="P91" s="128">
        <f t="shared" si="22"/>
        <v>3567.73133574</v>
      </c>
      <c r="Q91" s="138">
        <v>0.20475960375</v>
      </c>
      <c r="R91" s="143">
        <v>10525.82</v>
      </c>
      <c r="S91" s="143">
        <v>2482.93</v>
      </c>
      <c r="T91" s="147">
        <f t="shared" si="23"/>
        <v>0.664508838383838</v>
      </c>
      <c r="U91" s="141">
        <f t="shared" si="24"/>
        <v>0.727258194586513</v>
      </c>
      <c r="V91" s="147">
        <f t="shared" si="25"/>
        <v>0.604098943985308</v>
      </c>
      <c r="W91" s="141">
        <f t="shared" si="26"/>
        <v>0.695940856063649</v>
      </c>
      <c r="X91" s="142"/>
      <c r="Y91" s="142"/>
      <c r="Z91" s="157">
        <f t="shared" si="35"/>
        <v>-53.1418</v>
      </c>
      <c r="AA91" s="158">
        <v>4800</v>
      </c>
      <c r="AB91" s="159">
        <f t="shared" si="27"/>
        <v>9600</v>
      </c>
      <c r="AC91" s="160">
        <v>1061.1024</v>
      </c>
      <c r="AD91" s="160">
        <f t="shared" si="28"/>
        <v>2122.2048</v>
      </c>
      <c r="AE91" s="161">
        <v>0.221063</v>
      </c>
      <c r="AF91" s="160">
        <v>5568</v>
      </c>
      <c r="AG91" s="160">
        <f t="shared" si="29"/>
        <v>11136</v>
      </c>
      <c r="AH91" s="160">
        <v>1169.3348448</v>
      </c>
      <c r="AI91" s="159">
        <f t="shared" si="30"/>
        <v>2338.6696896</v>
      </c>
      <c r="AJ91" s="161">
        <v>0.21000985</v>
      </c>
      <c r="AK91" s="143">
        <v>5387.94</v>
      </c>
      <c r="AL91" s="143">
        <v>798.03</v>
      </c>
      <c r="AM91" s="141">
        <f t="shared" si="31"/>
        <v>0.56124375</v>
      </c>
      <c r="AN91" s="141">
        <f t="shared" si="32"/>
        <v>0.376038165590804</v>
      </c>
      <c r="AO91" s="141">
        <f t="shared" si="33"/>
        <v>0.483830818965517</v>
      </c>
      <c r="AP91" s="141">
        <f t="shared" si="34"/>
        <v>0.341232455164069</v>
      </c>
      <c r="AQ91" s="197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65"/>
      <c r="HK91" s="165"/>
      <c r="HL91" s="165"/>
      <c r="HM91" s="165"/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65"/>
      <c r="HY91" s="165"/>
      <c r="HZ91" s="165"/>
      <c r="IA91" s="165"/>
      <c r="IB91" s="165"/>
      <c r="IC91" s="165"/>
      <c r="ID91" s="165"/>
    </row>
    <row r="92" s="72" customFormat="1" ht="16" customHeight="1" spans="1:238">
      <c r="A92" s="104">
        <v>90</v>
      </c>
      <c r="B92" s="107">
        <v>720</v>
      </c>
      <c r="C92" s="108" t="s">
        <v>141</v>
      </c>
      <c r="D92" s="100" t="s">
        <v>51</v>
      </c>
      <c r="E92" s="69">
        <v>2</v>
      </c>
      <c r="F92" s="101"/>
      <c r="G92" s="102" t="s">
        <v>41</v>
      </c>
      <c r="H92" s="103">
        <v>6600</v>
      </c>
      <c r="I92" s="127">
        <f t="shared" si="19"/>
        <v>19800</v>
      </c>
      <c r="J92" s="128">
        <v>1951.857765</v>
      </c>
      <c r="K92" s="128">
        <f t="shared" si="20"/>
        <v>5855.573295</v>
      </c>
      <c r="L92" s="129">
        <v>0.295736025</v>
      </c>
      <c r="M92" s="127">
        <v>7260</v>
      </c>
      <c r="N92" s="127">
        <f t="shared" si="21"/>
        <v>21780</v>
      </c>
      <c r="O92" s="128">
        <v>2039.691364425</v>
      </c>
      <c r="P92" s="128">
        <f t="shared" si="22"/>
        <v>6119.074093275</v>
      </c>
      <c r="Q92" s="138">
        <v>0.28094922375</v>
      </c>
      <c r="R92" s="143">
        <v>13053.32</v>
      </c>
      <c r="S92" s="143">
        <v>3500.23</v>
      </c>
      <c r="T92" s="147">
        <f t="shared" si="23"/>
        <v>0.659258585858586</v>
      </c>
      <c r="U92" s="141">
        <f t="shared" si="24"/>
        <v>0.597760428169997</v>
      </c>
      <c r="V92" s="147">
        <f t="shared" si="25"/>
        <v>0.599325987144169</v>
      </c>
      <c r="W92" s="141">
        <f t="shared" si="26"/>
        <v>0.572019548488035</v>
      </c>
      <c r="X92" s="142"/>
      <c r="Y92" s="142"/>
      <c r="Z92" s="157">
        <f t="shared" si="35"/>
        <v>-67.4668</v>
      </c>
      <c r="AA92" s="158">
        <v>6000</v>
      </c>
      <c r="AB92" s="159">
        <f t="shared" si="27"/>
        <v>12000</v>
      </c>
      <c r="AC92" s="160">
        <v>1819.914</v>
      </c>
      <c r="AD92" s="160">
        <f t="shared" si="28"/>
        <v>3639.828</v>
      </c>
      <c r="AE92" s="161">
        <v>0.303319</v>
      </c>
      <c r="AF92" s="160">
        <v>6960</v>
      </c>
      <c r="AG92" s="160">
        <f t="shared" si="29"/>
        <v>13920</v>
      </c>
      <c r="AH92" s="160">
        <v>2005.545228</v>
      </c>
      <c r="AI92" s="159">
        <f t="shared" si="30"/>
        <v>4011.090456</v>
      </c>
      <c r="AJ92" s="161">
        <v>0.28815305</v>
      </c>
      <c r="AK92" s="143">
        <v>8143.89</v>
      </c>
      <c r="AL92" s="143">
        <v>2380.5</v>
      </c>
      <c r="AM92" s="141">
        <f t="shared" si="31"/>
        <v>0.6786575</v>
      </c>
      <c r="AN92" s="141">
        <f t="shared" si="32"/>
        <v>0.654014420461626</v>
      </c>
      <c r="AO92" s="141">
        <f t="shared" si="33"/>
        <v>0.585049568965517</v>
      </c>
      <c r="AP92" s="141">
        <f t="shared" si="34"/>
        <v>0.59347951040075</v>
      </c>
      <c r="AQ92" s="143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1"/>
      <c r="EI92" s="171"/>
      <c r="EJ92" s="171"/>
      <c r="EK92" s="171"/>
      <c r="EL92" s="171"/>
      <c r="EM92" s="171"/>
      <c r="EN92" s="171"/>
      <c r="EO92" s="171"/>
      <c r="EP92" s="171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  <c r="IC92" s="171"/>
      <c r="ID92" s="171"/>
    </row>
    <row r="93" s="72" customFormat="1" ht="16" customHeight="1" spans="1:238">
      <c r="A93" s="104">
        <v>91</v>
      </c>
      <c r="B93" s="109">
        <v>377</v>
      </c>
      <c r="C93" s="110" t="s">
        <v>142</v>
      </c>
      <c r="D93" s="100" t="s">
        <v>43</v>
      </c>
      <c r="E93" s="69">
        <v>4</v>
      </c>
      <c r="F93" s="101">
        <v>1</v>
      </c>
      <c r="G93" s="102" t="s">
        <v>53</v>
      </c>
      <c r="H93" s="103">
        <v>10098</v>
      </c>
      <c r="I93" s="127">
        <f t="shared" si="19"/>
        <v>30294</v>
      </c>
      <c r="J93" s="128">
        <v>3224.1419496</v>
      </c>
      <c r="K93" s="128">
        <f t="shared" si="20"/>
        <v>9672.4258488</v>
      </c>
      <c r="L93" s="129">
        <v>0.3192852</v>
      </c>
      <c r="M93" s="127">
        <v>11107.8</v>
      </c>
      <c r="N93" s="127">
        <f t="shared" si="21"/>
        <v>33323.4</v>
      </c>
      <c r="O93" s="128">
        <v>3369.228337332</v>
      </c>
      <c r="P93" s="128">
        <f t="shared" si="22"/>
        <v>10107.685011996</v>
      </c>
      <c r="Q93" s="138">
        <v>0.30332094</v>
      </c>
      <c r="R93" s="143">
        <v>19907.55</v>
      </c>
      <c r="S93" s="143">
        <v>6532.7</v>
      </c>
      <c r="T93" s="147">
        <f t="shared" si="23"/>
        <v>0.657144979203803</v>
      </c>
      <c r="U93" s="141">
        <f t="shared" si="24"/>
        <v>0.675394167101366</v>
      </c>
      <c r="V93" s="147">
        <f t="shared" si="25"/>
        <v>0.597404526548912</v>
      </c>
      <c r="W93" s="141">
        <f t="shared" si="26"/>
        <v>0.646310207752503</v>
      </c>
      <c r="X93" s="142"/>
      <c r="Y93" s="142"/>
      <c r="Z93" s="157">
        <f t="shared" si="35"/>
        <v>-103.8645</v>
      </c>
      <c r="AA93" s="158">
        <v>9180</v>
      </c>
      <c r="AB93" s="159">
        <f t="shared" si="27"/>
        <v>18360</v>
      </c>
      <c r="AC93" s="160">
        <v>3006.19296</v>
      </c>
      <c r="AD93" s="160">
        <f t="shared" si="28"/>
        <v>6012.38592</v>
      </c>
      <c r="AE93" s="161">
        <v>0.327472</v>
      </c>
      <c r="AF93" s="160">
        <v>10648.8</v>
      </c>
      <c r="AG93" s="160">
        <f t="shared" si="29"/>
        <v>21297.6</v>
      </c>
      <c r="AH93" s="160">
        <v>3312.82464192</v>
      </c>
      <c r="AI93" s="159">
        <f t="shared" si="30"/>
        <v>6625.64928384</v>
      </c>
      <c r="AJ93" s="161">
        <v>0.3110984</v>
      </c>
      <c r="AK93" s="143">
        <v>11536.93</v>
      </c>
      <c r="AL93" s="143">
        <v>3264.64</v>
      </c>
      <c r="AM93" s="141">
        <f t="shared" si="31"/>
        <v>0.628373093681917</v>
      </c>
      <c r="AN93" s="141">
        <f t="shared" si="32"/>
        <v>0.542985770281359</v>
      </c>
      <c r="AO93" s="141">
        <f t="shared" si="33"/>
        <v>0.541700942829239</v>
      </c>
      <c r="AP93" s="141">
        <f t="shared" si="34"/>
        <v>0.492727559238983</v>
      </c>
      <c r="AQ93" s="143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  <c r="DI93" s="177"/>
      <c r="DJ93" s="177"/>
      <c r="DK93" s="177"/>
      <c r="DL93" s="177"/>
      <c r="DM93" s="177"/>
      <c r="DN93" s="177"/>
      <c r="DO93" s="177"/>
      <c r="DP93" s="177"/>
      <c r="DQ93" s="177"/>
      <c r="DR93" s="177"/>
      <c r="DS93" s="177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7"/>
      <c r="EE93" s="177"/>
      <c r="EF93" s="177"/>
      <c r="EG93" s="177"/>
      <c r="EH93" s="177"/>
      <c r="EI93" s="177"/>
      <c r="EJ93" s="177"/>
      <c r="EK93" s="177"/>
      <c r="EL93" s="177"/>
      <c r="EM93" s="177"/>
      <c r="EN93" s="177"/>
      <c r="EO93" s="177"/>
      <c r="EP93" s="177"/>
      <c r="EQ93" s="177"/>
      <c r="ER93" s="177"/>
      <c r="ES93" s="177"/>
      <c r="ET93" s="177"/>
      <c r="EU93" s="177"/>
      <c r="EV93" s="177"/>
      <c r="EW93" s="177"/>
      <c r="EX93" s="177"/>
      <c r="EY93" s="177"/>
      <c r="EZ93" s="177"/>
      <c r="FA93" s="177"/>
      <c r="FB93" s="177"/>
      <c r="FC93" s="177"/>
      <c r="FD93" s="177"/>
      <c r="FE93" s="177"/>
      <c r="FF93" s="177"/>
      <c r="FG93" s="177"/>
      <c r="FH93" s="177"/>
      <c r="FI93" s="177"/>
      <c r="FJ93" s="177"/>
      <c r="FK93" s="177"/>
      <c r="FL93" s="177"/>
      <c r="FM93" s="177"/>
      <c r="FN93" s="177"/>
      <c r="FO93" s="177"/>
      <c r="FP93" s="177"/>
      <c r="FQ93" s="177"/>
      <c r="FR93" s="177"/>
      <c r="FS93" s="177"/>
      <c r="FT93" s="177"/>
      <c r="FU93" s="177"/>
      <c r="FV93" s="177"/>
      <c r="FW93" s="177"/>
      <c r="FX93" s="177"/>
      <c r="FY93" s="177"/>
      <c r="FZ93" s="177"/>
      <c r="GA93" s="177"/>
      <c r="GB93" s="177"/>
      <c r="GC93" s="177"/>
      <c r="GD93" s="177"/>
      <c r="GE93" s="177"/>
      <c r="GF93" s="177"/>
      <c r="GG93" s="177"/>
      <c r="GH93" s="177"/>
      <c r="GI93" s="177"/>
      <c r="GJ93" s="177"/>
      <c r="GK93" s="177"/>
      <c r="GL93" s="177"/>
      <c r="GM93" s="177"/>
      <c r="GN93" s="177"/>
      <c r="GO93" s="177"/>
      <c r="GP93" s="177"/>
      <c r="GQ93" s="177"/>
      <c r="GR93" s="177"/>
      <c r="GS93" s="177"/>
      <c r="GT93" s="177"/>
      <c r="GU93" s="177"/>
      <c r="GV93" s="177"/>
      <c r="GW93" s="177"/>
      <c r="GX93" s="177"/>
      <c r="GY93" s="177"/>
      <c r="GZ93" s="177"/>
      <c r="HA93" s="177"/>
      <c r="HB93" s="177"/>
      <c r="HC93" s="177"/>
      <c r="HD93" s="177"/>
      <c r="HE93" s="177"/>
      <c r="HF93" s="177"/>
      <c r="HG93" s="177"/>
      <c r="HH93" s="177"/>
      <c r="HI93" s="177"/>
      <c r="HJ93" s="177"/>
      <c r="HK93" s="177"/>
      <c r="HL93" s="177"/>
      <c r="HM93" s="177"/>
      <c r="HN93" s="177"/>
      <c r="HO93" s="177"/>
      <c r="HP93" s="177"/>
      <c r="HQ93" s="177"/>
      <c r="HR93" s="177"/>
      <c r="HS93" s="177"/>
      <c r="HT93" s="177"/>
      <c r="HU93" s="177"/>
      <c r="HV93" s="177"/>
      <c r="HW93" s="177"/>
      <c r="HX93" s="177"/>
      <c r="HY93" s="177"/>
      <c r="HZ93" s="177"/>
      <c r="IA93" s="177"/>
      <c r="IB93" s="177"/>
      <c r="IC93" s="177"/>
      <c r="ID93" s="177"/>
    </row>
    <row r="94" s="72" customFormat="1" ht="16" customHeight="1" spans="1:238">
      <c r="A94" s="104">
        <v>92</v>
      </c>
      <c r="B94" s="105">
        <v>116919</v>
      </c>
      <c r="C94" s="106" t="s">
        <v>143</v>
      </c>
      <c r="D94" s="100" t="s">
        <v>51</v>
      </c>
      <c r="E94" s="69">
        <v>1</v>
      </c>
      <c r="F94" s="101"/>
      <c r="G94" s="102" t="s">
        <v>38</v>
      </c>
      <c r="H94" s="103">
        <v>6270</v>
      </c>
      <c r="I94" s="127">
        <f t="shared" si="19"/>
        <v>18810</v>
      </c>
      <c r="J94" s="128">
        <v>2066.92039125</v>
      </c>
      <c r="K94" s="128">
        <f t="shared" si="20"/>
        <v>6200.76117375</v>
      </c>
      <c r="L94" s="129">
        <v>0.329652375</v>
      </c>
      <c r="M94" s="127">
        <v>6897</v>
      </c>
      <c r="N94" s="127">
        <f t="shared" si="21"/>
        <v>20691</v>
      </c>
      <c r="O94" s="128">
        <v>2159.93180885625</v>
      </c>
      <c r="P94" s="128">
        <f t="shared" si="22"/>
        <v>6479.79542656875</v>
      </c>
      <c r="Q94" s="138">
        <v>0.31316975625</v>
      </c>
      <c r="R94" s="143">
        <v>12315.35</v>
      </c>
      <c r="S94" s="143">
        <v>3216</v>
      </c>
      <c r="T94" s="147">
        <f t="shared" si="23"/>
        <v>0.654723551302499</v>
      </c>
      <c r="U94" s="141">
        <f t="shared" si="24"/>
        <v>0.518646003270446</v>
      </c>
      <c r="V94" s="147">
        <f t="shared" si="25"/>
        <v>0.595203228456817</v>
      </c>
      <c r="W94" s="141">
        <f t="shared" si="26"/>
        <v>0.496311964852102</v>
      </c>
      <c r="X94" s="142"/>
      <c r="Y94" s="142"/>
      <c r="Z94" s="157">
        <f t="shared" si="35"/>
        <v>-64.9465</v>
      </c>
      <c r="AA94" s="158">
        <v>5700</v>
      </c>
      <c r="AB94" s="159">
        <f t="shared" si="27"/>
        <v>11400</v>
      </c>
      <c r="AC94" s="160">
        <v>1927.1985</v>
      </c>
      <c r="AD94" s="160">
        <f t="shared" si="28"/>
        <v>3854.397</v>
      </c>
      <c r="AE94" s="161">
        <v>0.338105</v>
      </c>
      <c r="AF94" s="160">
        <v>6612</v>
      </c>
      <c r="AG94" s="160">
        <f t="shared" si="29"/>
        <v>13224</v>
      </c>
      <c r="AH94" s="160">
        <v>2123.772747</v>
      </c>
      <c r="AI94" s="159">
        <f t="shared" si="30"/>
        <v>4247.545494</v>
      </c>
      <c r="AJ94" s="161">
        <v>0.32119975</v>
      </c>
      <c r="AK94" s="143">
        <v>6515.6</v>
      </c>
      <c r="AL94" s="143">
        <v>2225.24</v>
      </c>
      <c r="AM94" s="141">
        <f t="shared" si="31"/>
        <v>0.571543859649123</v>
      </c>
      <c r="AN94" s="141">
        <f t="shared" si="32"/>
        <v>0.57732506537339</v>
      </c>
      <c r="AO94" s="141">
        <f t="shared" si="33"/>
        <v>0.492710223835451</v>
      </c>
      <c r="AP94" s="141">
        <f t="shared" si="34"/>
        <v>0.523888444077487</v>
      </c>
      <c r="AQ94" s="168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7"/>
      <c r="GI94" s="177"/>
      <c r="GJ94" s="177"/>
      <c r="GK94" s="177"/>
      <c r="GL94" s="177"/>
      <c r="GM94" s="177"/>
      <c r="GN94" s="177"/>
      <c r="GO94" s="177"/>
      <c r="GP94" s="177"/>
      <c r="GQ94" s="177"/>
      <c r="GR94" s="177"/>
      <c r="GS94" s="177"/>
      <c r="GT94" s="177"/>
      <c r="GU94" s="177"/>
      <c r="GV94" s="177"/>
      <c r="GW94" s="177"/>
      <c r="GX94" s="177"/>
      <c r="GY94" s="177"/>
      <c r="GZ94" s="177"/>
      <c r="HA94" s="177"/>
      <c r="HB94" s="177"/>
      <c r="HC94" s="177"/>
      <c r="HD94" s="177"/>
      <c r="HE94" s="177"/>
      <c r="HF94" s="177"/>
      <c r="HG94" s="177"/>
      <c r="HH94" s="177"/>
      <c r="HI94" s="177"/>
      <c r="HJ94" s="177"/>
      <c r="HK94" s="177"/>
      <c r="HL94" s="177"/>
      <c r="HM94" s="177"/>
      <c r="HN94" s="177"/>
      <c r="HO94" s="177"/>
      <c r="HP94" s="177"/>
      <c r="HQ94" s="177"/>
      <c r="HR94" s="177"/>
      <c r="HS94" s="177"/>
      <c r="HT94" s="177"/>
      <c r="HU94" s="177"/>
      <c r="HV94" s="177"/>
      <c r="HW94" s="177"/>
      <c r="HX94" s="177"/>
      <c r="HY94" s="177"/>
      <c r="HZ94" s="177"/>
      <c r="IA94" s="177"/>
      <c r="IB94" s="177"/>
      <c r="IC94" s="177"/>
      <c r="ID94" s="177"/>
    </row>
    <row r="95" s="72" customFormat="1" ht="16" customHeight="1" spans="1:238">
      <c r="A95" s="97">
        <v>93</v>
      </c>
      <c r="B95" s="193">
        <v>107728</v>
      </c>
      <c r="C95" s="194" t="s">
        <v>144</v>
      </c>
      <c r="D95" s="100" t="s">
        <v>51</v>
      </c>
      <c r="E95" s="67">
        <v>3</v>
      </c>
      <c r="F95" s="101"/>
      <c r="G95" s="102" t="s">
        <v>41</v>
      </c>
      <c r="H95" s="103">
        <v>7100</v>
      </c>
      <c r="I95" s="127">
        <f t="shared" si="19"/>
        <v>21300</v>
      </c>
      <c r="J95" s="128">
        <v>1881.493965</v>
      </c>
      <c r="K95" s="128">
        <f t="shared" si="20"/>
        <v>5644.481895</v>
      </c>
      <c r="L95" s="129">
        <v>0.26499915</v>
      </c>
      <c r="M95" s="127">
        <v>7810</v>
      </c>
      <c r="N95" s="127">
        <f t="shared" si="21"/>
        <v>23430</v>
      </c>
      <c r="O95" s="128">
        <v>1966.161193425</v>
      </c>
      <c r="P95" s="128">
        <f t="shared" si="22"/>
        <v>5898.483580275</v>
      </c>
      <c r="Q95" s="138">
        <v>0.2517491925</v>
      </c>
      <c r="R95" s="139">
        <v>13732.66</v>
      </c>
      <c r="S95" s="139">
        <v>3533.33</v>
      </c>
      <c r="T95" s="147">
        <f t="shared" si="23"/>
        <v>0.644725821596244</v>
      </c>
      <c r="U95" s="141">
        <f t="shared" si="24"/>
        <v>0.625979508080254</v>
      </c>
      <c r="V95" s="147">
        <f t="shared" si="25"/>
        <v>0.586114383269313</v>
      </c>
      <c r="W95" s="141">
        <f t="shared" si="26"/>
        <v>0.599023452708377</v>
      </c>
      <c r="X95" s="142"/>
      <c r="Y95" s="142"/>
      <c r="Z95" s="157">
        <f t="shared" si="35"/>
        <v>-75.6734</v>
      </c>
      <c r="AA95" s="158">
        <v>6412.5</v>
      </c>
      <c r="AB95" s="159">
        <f t="shared" si="27"/>
        <v>12825</v>
      </c>
      <c r="AC95" s="160">
        <v>1742.879025</v>
      </c>
      <c r="AD95" s="160">
        <f t="shared" si="28"/>
        <v>3485.75805</v>
      </c>
      <c r="AE95" s="161">
        <v>0.271794</v>
      </c>
      <c r="AF95" s="160">
        <v>7438.5</v>
      </c>
      <c r="AG95" s="160">
        <f t="shared" si="29"/>
        <v>14877</v>
      </c>
      <c r="AH95" s="160">
        <v>1920.65268555</v>
      </c>
      <c r="AI95" s="159">
        <f t="shared" si="30"/>
        <v>3841.3053711</v>
      </c>
      <c r="AJ95" s="161">
        <v>0.2582043</v>
      </c>
      <c r="AK95" s="139">
        <v>8750.95</v>
      </c>
      <c r="AL95" s="139">
        <v>2210.93</v>
      </c>
      <c r="AM95" s="141">
        <f t="shared" si="31"/>
        <v>0.682335282651072</v>
      </c>
      <c r="AN95" s="141">
        <f t="shared" si="32"/>
        <v>0.6342752331878</v>
      </c>
      <c r="AO95" s="141">
        <f t="shared" si="33"/>
        <v>0.588220071250924</v>
      </c>
      <c r="AP95" s="141">
        <f t="shared" si="34"/>
        <v>0.575567362239383</v>
      </c>
      <c r="AQ95" s="176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  <c r="ET95" s="174"/>
      <c r="EU95" s="174"/>
      <c r="EV95" s="174"/>
      <c r="EW95" s="174"/>
      <c r="EX95" s="174"/>
      <c r="EY95" s="174"/>
      <c r="EZ95" s="174"/>
      <c r="FA95" s="174"/>
      <c r="FB95" s="174"/>
      <c r="FC95" s="174"/>
      <c r="FD95" s="174"/>
      <c r="FE95" s="174"/>
      <c r="FF95" s="174"/>
      <c r="FG95" s="174"/>
      <c r="FH95" s="174"/>
      <c r="FI95" s="174"/>
      <c r="FJ95" s="174"/>
      <c r="FK95" s="174"/>
      <c r="FL95" s="174"/>
      <c r="FM95" s="174"/>
      <c r="FN95" s="174"/>
      <c r="FO95" s="174"/>
      <c r="FP95" s="174"/>
      <c r="FQ95" s="174"/>
      <c r="FR95" s="174"/>
      <c r="FS95" s="174"/>
      <c r="FT95" s="174"/>
      <c r="FU95" s="174"/>
      <c r="FV95" s="174"/>
      <c r="FW95" s="174"/>
      <c r="FX95" s="174"/>
      <c r="FY95" s="174"/>
      <c r="FZ95" s="174"/>
      <c r="GA95" s="174"/>
      <c r="GB95" s="174"/>
      <c r="GC95" s="174"/>
      <c r="GD95" s="174"/>
      <c r="GE95" s="174"/>
      <c r="GF95" s="174"/>
      <c r="GG95" s="174"/>
      <c r="GH95" s="174"/>
      <c r="GI95" s="174"/>
      <c r="GJ95" s="174"/>
      <c r="GK95" s="174"/>
      <c r="GL95" s="174"/>
      <c r="GM95" s="174"/>
      <c r="GN95" s="174"/>
      <c r="GO95" s="174"/>
      <c r="GP95" s="174"/>
      <c r="GQ95" s="174"/>
      <c r="GR95" s="174"/>
      <c r="GS95" s="174"/>
      <c r="GT95" s="174"/>
      <c r="GU95" s="174"/>
      <c r="GV95" s="174"/>
      <c r="GW95" s="174"/>
      <c r="GX95" s="174"/>
      <c r="GY95" s="174"/>
      <c r="GZ95" s="174"/>
      <c r="HA95" s="174"/>
      <c r="HB95" s="174"/>
      <c r="HC95" s="174"/>
      <c r="HD95" s="174"/>
      <c r="HE95" s="174"/>
      <c r="HF95" s="174"/>
      <c r="HG95" s="174"/>
      <c r="HH95" s="174"/>
      <c r="HI95" s="174"/>
      <c r="HJ95" s="174"/>
      <c r="HK95" s="174"/>
      <c r="HL95" s="174"/>
      <c r="HM95" s="174"/>
      <c r="HN95" s="174"/>
      <c r="HO95" s="174"/>
      <c r="HP95" s="174"/>
      <c r="HQ95" s="174"/>
      <c r="HR95" s="174"/>
      <c r="HS95" s="174"/>
      <c r="HT95" s="174"/>
      <c r="HU95" s="174"/>
      <c r="HV95" s="174"/>
      <c r="HW95" s="174"/>
      <c r="HX95" s="174"/>
      <c r="HY95" s="174"/>
      <c r="HZ95" s="174"/>
      <c r="IA95" s="174"/>
      <c r="IB95" s="174"/>
      <c r="IC95" s="174"/>
      <c r="ID95" s="174"/>
    </row>
    <row r="96" s="72" customFormat="1" ht="16" customHeight="1" spans="1:238">
      <c r="A96" s="104">
        <v>94</v>
      </c>
      <c r="B96" s="105">
        <v>118074</v>
      </c>
      <c r="C96" s="106" t="s">
        <v>145</v>
      </c>
      <c r="D96" s="100" t="s">
        <v>51</v>
      </c>
      <c r="E96" s="69">
        <v>2</v>
      </c>
      <c r="F96" s="101"/>
      <c r="G96" s="102" t="s">
        <v>53</v>
      </c>
      <c r="H96" s="103">
        <v>4620</v>
      </c>
      <c r="I96" s="127">
        <f t="shared" si="19"/>
        <v>13860</v>
      </c>
      <c r="J96" s="128">
        <v>1295.079786</v>
      </c>
      <c r="K96" s="128">
        <f t="shared" si="20"/>
        <v>3885.239358</v>
      </c>
      <c r="L96" s="129">
        <v>0.2803203</v>
      </c>
      <c r="M96" s="127">
        <v>5082</v>
      </c>
      <c r="N96" s="127">
        <f t="shared" si="21"/>
        <v>15246</v>
      </c>
      <c r="O96" s="128">
        <v>1353.35837637</v>
      </c>
      <c r="P96" s="128">
        <f t="shared" si="22"/>
        <v>4060.07512911</v>
      </c>
      <c r="Q96" s="138">
        <v>0.266304285</v>
      </c>
      <c r="R96" s="143">
        <v>8913.59</v>
      </c>
      <c r="S96" s="143">
        <v>2834.75</v>
      </c>
      <c r="T96" s="147">
        <f t="shared" si="23"/>
        <v>0.643116161616162</v>
      </c>
      <c r="U96" s="141">
        <f t="shared" si="24"/>
        <v>0.729620427159278</v>
      </c>
      <c r="V96" s="147">
        <f t="shared" si="25"/>
        <v>0.584651056014692</v>
      </c>
      <c r="W96" s="141">
        <f t="shared" si="26"/>
        <v>0.698201365702659</v>
      </c>
      <c r="X96" s="142"/>
      <c r="Y96" s="142"/>
      <c r="Z96" s="157">
        <f t="shared" si="35"/>
        <v>-49.4641</v>
      </c>
      <c r="AA96" s="158">
        <v>4200</v>
      </c>
      <c r="AB96" s="159">
        <f t="shared" si="27"/>
        <v>8400</v>
      </c>
      <c r="AC96" s="160">
        <v>1207.5336</v>
      </c>
      <c r="AD96" s="160">
        <f t="shared" si="28"/>
        <v>2415.0672</v>
      </c>
      <c r="AE96" s="161">
        <v>0.287508</v>
      </c>
      <c r="AF96" s="160">
        <v>4872</v>
      </c>
      <c r="AG96" s="160">
        <f t="shared" si="29"/>
        <v>9744</v>
      </c>
      <c r="AH96" s="160">
        <v>1330.7020272</v>
      </c>
      <c r="AI96" s="159">
        <f t="shared" si="30"/>
        <v>2661.4040544</v>
      </c>
      <c r="AJ96" s="161">
        <v>0.2731326</v>
      </c>
      <c r="AK96" s="143">
        <v>4733</v>
      </c>
      <c r="AL96" s="143">
        <v>1511.69</v>
      </c>
      <c r="AM96" s="141">
        <f t="shared" si="31"/>
        <v>0.563452380952381</v>
      </c>
      <c r="AN96" s="141">
        <f t="shared" si="32"/>
        <v>0.62594117463895</v>
      </c>
      <c r="AO96" s="141">
        <f t="shared" si="33"/>
        <v>0.485734811165846</v>
      </c>
      <c r="AP96" s="141">
        <f t="shared" si="34"/>
        <v>0.568004695679628</v>
      </c>
      <c r="AQ96" s="199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  <c r="DZ96" s="171"/>
      <c r="EA96" s="171"/>
      <c r="EB96" s="171"/>
      <c r="EC96" s="171"/>
      <c r="ED96" s="171"/>
      <c r="EE96" s="171"/>
      <c r="EF96" s="171"/>
      <c r="EG96" s="171"/>
      <c r="EH96" s="171"/>
      <c r="EI96" s="171"/>
      <c r="EJ96" s="171"/>
      <c r="EK96" s="171"/>
      <c r="EL96" s="171"/>
      <c r="EM96" s="171"/>
      <c r="EN96" s="171"/>
      <c r="EO96" s="171"/>
      <c r="EP96" s="171"/>
      <c r="EQ96" s="171"/>
      <c r="ER96" s="171"/>
      <c r="ES96" s="171"/>
      <c r="ET96" s="171"/>
      <c r="EU96" s="171"/>
      <c r="EV96" s="171"/>
      <c r="EW96" s="171"/>
      <c r="EX96" s="171"/>
      <c r="EY96" s="171"/>
      <c r="EZ96" s="171"/>
      <c r="FA96" s="171"/>
      <c r="FB96" s="171"/>
      <c r="FC96" s="171"/>
      <c r="FD96" s="171"/>
      <c r="FE96" s="171"/>
      <c r="FF96" s="171"/>
      <c r="FG96" s="171"/>
      <c r="FH96" s="171"/>
      <c r="FI96" s="171"/>
      <c r="FJ96" s="171"/>
      <c r="FK96" s="171"/>
      <c r="FL96" s="171"/>
      <c r="FM96" s="171"/>
      <c r="FN96" s="171"/>
      <c r="FO96" s="171"/>
      <c r="FP96" s="171"/>
      <c r="FQ96" s="171"/>
      <c r="FR96" s="171"/>
      <c r="FS96" s="171"/>
      <c r="FT96" s="171"/>
      <c r="FU96" s="171"/>
      <c r="FV96" s="171"/>
      <c r="FW96" s="171"/>
      <c r="FX96" s="171"/>
      <c r="FY96" s="171"/>
      <c r="FZ96" s="171"/>
      <c r="GA96" s="171"/>
      <c r="GB96" s="171"/>
      <c r="GC96" s="171"/>
      <c r="GD96" s="171"/>
      <c r="GE96" s="171"/>
      <c r="GF96" s="171"/>
      <c r="GG96" s="171"/>
      <c r="GH96" s="171"/>
      <c r="GI96" s="171"/>
      <c r="GJ96" s="171"/>
      <c r="GK96" s="171"/>
      <c r="GL96" s="171"/>
      <c r="GM96" s="171"/>
      <c r="GN96" s="171"/>
      <c r="GO96" s="171"/>
      <c r="GP96" s="171"/>
      <c r="GQ96" s="171"/>
      <c r="GR96" s="171"/>
      <c r="GS96" s="171"/>
      <c r="GT96" s="171"/>
      <c r="GU96" s="171"/>
      <c r="GV96" s="171"/>
      <c r="GW96" s="171"/>
      <c r="GX96" s="171"/>
      <c r="GY96" s="171"/>
      <c r="GZ96" s="171"/>
      <c r="HA96" s="171"/>
      <c r="HB96" s="171"/>
      <c r="HC96" s="171"/>
      <c r="HD96" s="171"/>
      <c r="HE96" s="171"/>
      <c r="HF96" s="171"/>
      <c r="HG96" s="171"/>
      <c r="HH96" s="171"/>
      <c r="HI96" s="171"/>
      <c r="HJ96" s="171"/>
      <c r="HK96" s="171"/>
      <c r="HL96" s="171"/>
      <c r="HM96" s="171"/>
      <c r="HN96" s="171"/>
      <c r="HO96" s="171"/>
      <c r="HP96" s="171"/>
      <c r="HQ96" s="171"/>
      <c r="HR96" s="171"/>
      <c r="HS96" s="171"/>
      <c r="HT96" s="171"/>
      <c r="HU96" s="171"/>
      <c r="HV96" s="171"/>
      <c r="HW96" s="171"/>
      <c r="HX96" s="171"/>
      <c r="HY96" s="171"/>
      <c r="HZ96" s="171"/>
      <c r="IA96" s="171"/>
      <c r="IB96" s="171"/>
      <c r="IC96" s="171"/>
      <c r="ID96" s="171"/>
    </row>
    <row r="97" s="72" customFormat="1" ht="16" customHeight="1" spans="1:238">
      <c r="A97" s="97">
        <v>95</v>
      </c>
      <c r="B97" s="113">
        <v>349</v>
      </c>
      <c r="C97" s="114" t="s">
        <v>146</v>
      </c>
      <c r="D97" s="100" t="s">
        <v>43</v>
      </c>
      <c r="E97" s="67">
        <v>2</v>
      </c>
      <c r="F97" s="101"/>
      <c r="G97" s="102" t="s">
        <v>38</v>
      </c>
      <c r="H97" s="103">
        <v>6900</v>
      </c>
      <c r="I97" s="127">
        <f t="shared" si="19"/>
        <v>20700</v>
      </c>
      <c r="J97" s="128">
        <v>2138.4636975</v>
      </c>
      <c r="K97" s="128">
        <f t="shared" si="20"/>
        <v>6415.3910925</v>
      </c>
      <c r="L97" s="129">
        <v>0.309922275</v>
      </c>
      <c r="M97" s="127">
        <v>7590</v>
      </c>
      <c r="N97" s="127">
        <f t="shared" si="21"/>
        <v>22770</v>
      </c>
      <c r="O97" s="128">
        <v>2234.6945638875</v>
      </c>
      <c r="P97" s="128">
        <f t="shared" si="22"/>
        <v>6704.0836916625</v>
      </c>
      <c r="Q97" s="138">
        <v>0.29442616125</v>
      </c>
      <c r="R97" s="139">
        <v>13293.61</v>
      </c>
      <c r="S97" s="139">
        <v>3990.73</v>
      </c>
      <c r="T97" s="147">
        <f t="shared" si="23"/>
        <v>0.642203381642512</v>
      </c>
      <c r="U97" s="141">
        <f t="shared" si="24"/>
        <v>0.622055606970776</v>
      </c>
      <c r="V97" s="147">
        <f t="shared" si="25"/>
        <v>0.583821256038647</v>
      </c>
      <c r="W97" s="141">
        <f t="shared" si="26"/>
        <v>0.595268523417011</v>
      </c>
      <c r="X97" s="142"/>
      <c r="Y97" s="142"/>
      <c r="Z97" s="157">
        <f t="shared" si="35"/>
        <v>-74.0639</v>
      </c>
      <c r="AA97" s="158">
        <v>6270</v>
      </c>
      <c r="AB97" s="159">
        <f t="shared" si="27"/>
        <v>12540</v>
      </c>
      <c r="AC97" s="160">
        <v>1993.03863</v>
      </c>
      <c r="AD97" s="160">
        <f t="shared" si="28"/>
        <v>3986.07726</v>
      </c>
      <c r="AE97" s="161">
        <v>0.317869</v>
      </c>
      <c r="AF97" s="160">
        <v>7273.2</v>
      </c>
      <c r="AG97" s="160">
        <f t="shared" si="29"/>
        <v>14546.4</v>
      </c>
      <c r="AH97" s="160">
        <v>2196.32857026</v>
      </c>
      <c r="AI97" s="159">
        <f t="shared" si="30"/>
        <v>4392.65714052</v>
      </c>
      <c r="AJ97" s="161">
        <v>0.30197555</v>
      </c>
      <c r="AK97" s="139">
        <v>6439.27</v>
      </c>
      <c r="AL97" s="139">
        <v>1747.93</v>
      </c>
      <c r="AM97" s="141">
        <f t="shared" si="31"/>
        <v>0.513498405103668</v>
      </c>
      <c r="AN97" s="141">
        <f t="shared" si="32"/>
        <v>0.438508811040958</v>
      </c>
      <c r="AO97" s="141">
        <f t="shared" si="33"/>
        <v>0.442671038882473</v>
      </c>
      <c r="AP97" s="141">
        <f t="shared" si="34"/>
        <v>0.397920881162394</v>
      </c>
      <c r="AQ97" s="143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1"/>
      <c r="EH97" s="171"/>
      <c r="EI97" s="171"/>
      <c r="EJ97" s="171"/>
      <c r="EK97" s="171"/>
      <c r="EL97" s="171"/>
      <c r="EM97" s="171"/>
      <c r="EN97" s="171"/>
      <c r="EO97" s="171"/>
      <c r="EP97" s="171"/>
      <c r="EQ97" s="171"/>
      <c r="ER97" s="171"/>
      <c r="ES97" s="171"/>
      <c r="ET97" s="171"/>
      <c r="EU97" s="171"/>
      <c r="EV97" s="171"/>
      <c r="EW97" s="171"/>
      <c r="EX97" s="171"/>
      <c r="EY97" s="171"/>
      <c r="EZ97" s="171"/>
      <c r="FA97" s="171"/>
      <c r="FB97" s="171"/>
      <c r="FC97" s="171"/>
      <c r="FD97" s="171"/>
      <c r="FE97" s="171"/>
      <c r="FF97" s="171"/>
      <c r="FG97" s="171"/>
      <c r="FH97" s="171"/>
      <c r="FI97" s="171"/>
      <c r="FJ97" s="171"/>
      <c r="FK97" s="171"/>
      <c r="FL97" s="171"/>
      <c r="FM97" s="171"/>
      <c r="FN97" s="171"/>
      <c r="FO97" s="171"/>
      <c r="FP97" s="171"/>
      <c r="FQ97" s="171"/>
      <c r="FR97" s="171"/>
      <c r="FS97" s="171"/>
      <c r="FT97" s="171"/>
      <c r="FU97" s="171"/>
      <c r="FV97" s="171"/>
      <c r="FW97" s="171"/>
      <c r="FX97" s="171"/>
      <c r="FY97" s="171"/>
      <c r="FZ97" s="171"/>
      <c r="GA97" s="171"/>
      <c r="GB97" s="171"/>
      <c r="GC97" s="171"/>
      <c r="GD97" s="171"/>
      <c r="GE97" s="171"/>
      <c r="GF97" s="171"/>
      <c r="GG97" s="171"/>
      <c r="GH97" s="171"/>
      <c r="GI97" s="171"/>
      <c r="GJ97" s="171"/>
      <c r="GK97" s="171"/>
      <c r="GL97" s="171"/>
      <c r="GM97" s="171"/>
      <c r="GN97" s="171"/>
      <c r="GO97" s="171"/>
      <c r="GP97" s="171"/>
      <c r="GQ97" s="171"/>
      <c r="GR97" s="171"/>
      <c r="GS97" s="171"/>
      <c r="GT97" s="171"/>
      <c r="GU97" s="171"/>
      <c r="GV97" s="171"/>
      <c r="GW97" s="171"/>
      <c r="GX97" s="171"/>
      <c r="GY97" s="171"/>
      <c r="GZ97" s="171"/>
      <c r="HA97" s="171"/>
      <c r="HB97" s="171"/>
      <c r="HC97" s="171"/>
      <c r="HD97" s="171"/>
      <c r="HE97" s="171"/>
      <c r="HF97" s="171"/>
      <c r="HG97" s="171"/>
      <c r="HH97" s="171"/>
      <c r="HI97" s="171"/>
      <c r="HJ97" s="171"/>
      <c r="HK97" s="171"/>
      <c r="HL97" s="171"/>
      <c r="HM97" s="171"/>
      <c r="HN97" s="171"/>
      <c r="HO97" s="171"/>
      <c r="HP97" s="171"/>
      <c r="HQ97" s="171"/>
      <c r="HR97" s="171"/>
      <c r="HS97" s="171"/>
      <c r="HT97" s="171"/>
      <c r="HU97" s="171"/>
      <c r="HV97" s="171"/>
      <c r="HW97" s="171"/>
      <c r="HX97" s="171"/>
      <c r="HY97" s="171"/>
      <c r="HZ97" s="171"/>
      <c r="IA97" s="171"/>
      <c r="IB97" s="171"/>
      <c r="IC97" s="171"/>
      <c r="ID97" s="171"/>
    </row>
    <row r="98" s="72" customFormat="1" ht="16" customHeight="1" spans="1:238">
      <c r="A98" s="104">
        <v>96</v>
      </c>
      <c r="B98" s="109">
        <v>379</v>
      </c>
      <c r="C98" s="110" t="s">
        <v>147</v>
      </c>
      <c r="D98" s="100" t="s">
        <v>83</v>
      </c>
      <c r="E98" s="69">
        <v>3</v>
      </c>
      <c r="F98" s="101"/>
      <c r="G98" s="102" t="s">
        <v>49</v>
      </c>
      <c r="H98" s="103">
        <v>11550</v>
      </c>
      <c r="I98" s="127">
        <f t="shared" si="19"/>
        <v>34650</v>
      </c>
      <c r="J98" s="128">
        <v>3024.69292125</v>
      </c>
      <c r="K98" s="128">
        <f t="shared" si="20"/>
        <v>9074.07876375</v>
      </c>
      <c r="L98" s="129">
        <v>0.261878175</v>
      </c>
      <c r="M98" s="127">
        <v>12705</v>
      </c>
      <c r="N98" s="127">
        <f t="shared" si="21"/>
        <v>38115</v>
      </c>
      <c r="O98" s="128">
        <v>3160.80410270625</v>
      </c>
      <c r="P98" s="128">
        <f t="shared" si="22"/>
        <v>9482.41230811875</v>
      </c>
      <c r="Q98" s="138">
        <v>0.24878426625</v>
      </c>
      <c r="R98" s="143">
        <v>22138.43</v>
      </c>
      <c r="S98" s="143">
        <v>5615.79</v>
      </c>
      <c r="T98" s="147">
        <f t="shared" si="23"/>
        <v>0.638915728715729</v>
      </c>
      <c r="U98" s="141">
        <f t="shared" si="24"/>
        <v>0.618882659740016</v>
      </c>
      <c r="V98" s="147">
        <f t="shared" si="25"/>
        <v>0.580832480650662</v>
      </c>
      <c r="W98" s="141">
        <f t="shared" si="26"/>
        <v>0.592232210277527</v>
      </c>
      <c r="X98" s="142"/>
      <c r="Y98" s="142"/>
      <c r="Z98" s="157">
        <f t="shared" si="35"/>
        <v>-125.1157</v>
      </c>
      <c r="AA98" s="158">
        <v>10500</v>
      </c>
      <c r="AB98" s="159">
        <f t="shared" si="27"/>
        <v>21000</v>
      </c>
      <c r="AC98" s="160">
        <v>2820.2265</v>
      </c>
      <c r="AD98" s="160">
        <f t="shared" si="28"/>
        <v>5640.453</v>
      </c>
      <c r="AE98" s="161">
        <v>0.268593</v>
      </c>
      <c r="AF98" s="160">
        <v>12180</v>
      </c>
      <c r="AG98" s="160">
        <f t="shared" si="29"/>
        <v>24360</v>
      </c>
      <c r="AH98" s="160">
        <v>3107.889603</v>
      </c>
      <c r="AI98" s="159">
        <f t="shared" si="30"/>
        <v>6215.779206</v>
      </c>
      <c r="AJ98" s="161">
        <v>0.25516335</v>
      </c>
      <c r="AK98" s="143">
        <v>11713.59</v>
      </c>
      <c r="AL98" s="143">
        <v>3147.11</v>
      </c>
      <c r="AM98" s="141">
        <f t="shared" si="31"/>
        <v>0.55779</v>
      </c>
      <c r="AN98" s="141">
        <f t="shared" si="32"/>
        <v>0.557953412607108</v>
      </c>
      <c r="AO98" s="141">
        <f t="shared" si="33"/>
        <v>0.480853448275862</v>
      </c>
      <c r="AP98" s="141">
        <f t="shared" si="34"/>
        <v>0.506309811803183</v>
      </c>
      <c r="AQ98" s="143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165"/>
      <c r="EP98" s="165"/>
      <c r="EQ98" s="165"/>
      <c r="ER98" s="165"/>
      <c r="ES98" s="165"/>
      <c r="ET98" s="165"/>
      <c r="EU98" s="165"/>
      <c r="EV98" s="165"/>
      <c r="EW98" s="165"/>
      <c r="EX98" s="165"/>
      <c r="EY98" s="165"/>
      <c r="EZ98" s="165"/>
      <c r="FA98" s="165"/>
      <c r="FB98" s="165"/>
      <c r="FC98" s="165"/>
      <c r="FD98" s="165"/>
      <c r="FE98" s="165"/>
      <c r="FF98" s="165"/>
      <c r="FG98" s="165"/>
      <c r="FH98" s="165"/>
      <c r="FI98" s="165"/>
      <c r="FJ98" s="165"/>
      <c r="FK98" s="165"/>
      <c r="FL98" s="165"/>
      <c r="FM98" s="165"/>
      <c r="FN98" s="165"/>
      <c r="FO98" s="165"/>
      <c r="FP98" s="165"/>
      <c r="FQ98" s="165"/>
      <c r="FR98" s="165"/>
      <c r="FS98" s="165"/>
      <c r="FT98" s="165"/>
      <c r="FU98" s="165"/>
      <c r="FV98" s="165"/>
      <c r="FW98" s="165"/>
      <c r="FX98" s="165"/>
      <c r="FY98" s="165"/>
      <c r="FZ98" s="165"/>
      <c r="GA98" s="165"/>
      <c r="GB98" s="165"/>
      <c r="GC98" s="165"/>
      <c r="GD98" s="165"/>
      <c r="GE98" s="165"/>
      <c r="GF98" s="165"/>
      <c r="GG98" s="165"/>
      <c r="GH98" s="165"/>
      <c r="GI98" s="165"/>
      <c r="GJ98" s="165"/>
      <c r="GK98" s="165"/>
      <c r="GL98" s="165"/>
      <c r="GM98" s="165"/>
      <c r="GN98" s="165"/>
      <c r="GO98" s="165"/>
      <c r="GP98" s="165"/>
      <c r="GQ98" s="165"/>
      <c r="GR98" s="165"/>
      <c r="GS98" s="165"/>
      <c r="GT98" s="165"/>
      <c r="GU98" s="165"/>
      <c r="GV98" s="165"/>
      <c r="GW98" s="165"/>
      <c r="GX98" s="165"/>
      <c r="GY98" s="165"/>
      <c r="GZ98" s="165"/>
      <c r="HA98" s="165"/>
      <c r="HB98" s="165"/>
      <c r="HC98" s="165"/>
      <c r="HD98" s="165"/>
      <c r="HE98" s="165"/>
      <c r="HF98" s="165"/>
      <c r="HG98" s="165"/>
      <c r="HH98" s="165"/>
      <c r="HI98" s="165"/>
      <c r="HJ98" s="165"/>
      <c r="HK98" s="165"/>
      <c r="HL98" s="165"/>
      <c r="HM98" s="165"/>
      <c r="HN98" s="165"/>
      <c r="HO98" s="165"/>
      <c r="HP98" s="165"/>
      <c r="HQ98" s="165"/>
      <c r="HR98" s="165"/>
      <c r="HS98" s="165"/>
      <c r="HT98" s="165"/>
      <c r="HU98" s="165"/>
      <c r="HV98" s="165"/>
      <c r="HW98" s="165"/>
      <c r="HX98" s="165"/>
      <c r="HY98" s="165"/>
      <c r="HZ98" s="165"/>
      <c r="IA98" s="165"/>
      <c r="IB98" s="165"/>
      <c r="IC98" s="165"/>
      <c r="ID98" s="165"/>
    </row>
    <row r="99" s="72" customFormat="1" ht="16" customHeight="1" spans="1:238">
      <c r="A99" s="104">
        <v>97</v>
      </c>
      <c r="B99" s="107">
        <v>572</v>
      </c>
      <c r="C99" s="108" t="s">
        <v>148</v>
      </c>
      <c r="D99" s="100" t="s">
        <v>70</v>
      </c>
      <c r="E99" s="69">
        <v>2</v>
      </c>
      <c r="F99" s="101"/>
      <c r="G99" s="102" t="s">
        <v>38</v>
      </c>
      <c r="H99" s="103">
        <v>8500</v>
      </c>
      <c r="I99" s="127">
        <f t="shared" si="19"/>
        <v>25500</v>
      </c>
      <c r="J99" s="128">
        <v>2224.3567125</v>
      </c>
      <c r="K99" s="128">
        <f t="shared" si="20"/>
        <v>6673.0701375</v>
      </c>
      <c r="L99" s="129">
        <v>0.261689025</v>
      </c>
      <c r="M99" s="127">
        <v>9350</v>
      </c>
      <c r="N99" s="127">
        <f t="shared" si="21"/>
        <v>28050</v>
      </c>
      <c r="O99" s="128">
        <v>2324.4527645625</v>
      </c>
      <c r="P99" s="128">
        <f t="shared" si="22"/>
        <v>6973.3582936875</v>
      </c>
      <c r="Q99" s="138">
        <v>0.24860457375</v>
      </c>
      <c r="R99" s="143">
        <v>16234.06</v>
      </c>
      <c r="S99" s="143">
        <v>4146.74</v>
      </c>
      <c r="T99" s="147">
        <f t="shared" si="23"/>
        <v>0.636629803921569</v>
      </c>
      <c r="U99" s="141">
        <f t="shared" si="24"/>
        <v>0.621414118922109</v>
      </c>
      <c r="V99" s="147">
        <f t="shared" si="25"/>
        <v>0.578754367201426</v>
      </c>
      <c r="W99" s="141">
        <f t="shared" si="26"/>
        <v>0.594654659255607</v>
      </c>
      <c r="X99" s="142"/>
      <c r="Y99" s="142"/>
      <c r="Z99" s="157">
        <f t="shared" si="35"/>
        <v>-92.6594</v>
      </c>
      <c r="AA99" s="158">
        <v>7400</v>
      </c>
      <c r="AB99" s="159">
        <f t="shared" si="27"/>
        <v>14800</v>
      </c>
      <c r="AC99" s="160">
        <v>1986.1526</v>
      </c>
      <c r="AD99" s="160">
        <f t="shared" si="28"/>
        <v>3972.3052</v>
      </c>
      <c r="AE99" s="161">
        <v>0.268399</v>
      </c>
      <c r="AF99" s="160">
        <v>8584</v>
      </c>
      <c r="AG99" s="160">
        <f t="shared" si="29"/>
        <v>17168</v>
      </c>
      <c r="AH99" s="160">
        <v>2188.7401652</v>
      </c>
      <c r="AI99" s="159">
        <f t="shared" si="30"/>
        <v>4377.4803304</v>
      </c>
      <c r="AJ99" s="161">
        <v>0.25497905</v>
      </c>
      <c r="AK99" s="143">
        <v>9548.91</v>
      </c>
      <c r="AL99" s="143">
        <v>2315.97</v>
      </c>
      <c r="AM99" s="141">
        <f t="shared" si="31"/>
        <v>0.645196621621622</v>
      </c>
      <c r="AN99" s="141">
        <f t="shared" si="32"/>
        <v>0.583029219406404</v>
      </c>
      <c r="AO99" s="141">
        <f t="shared" si="33"/>
        <v>0.55620398415657</v>
      </c>
      <c r="AP99" s="141">
        <f t="shared" si="34"/>
        <v>0.52906462741053</v>
      </c>
      <c r="AQ99" s="143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165"/>
      <c r="EP99" s="165"/>
      <c r="EQ99" s="165"/>
      <c r="ER99" s="165"/>
      <c r="ES99" s="165"/>
      <c r="ET99" s="165"/>
      <c r="EU99" s="165"/>
      <c r="EV99" s="165"/>
      <c r="EW99" s="165"/>
      <c r="EX99" s="165"/>
      <c r="EY99" s="165"/>
      <c r="EZ99" s="165"/>
      <c r="FA99" s="165"/>
      <c r="FB99" s="165"/>
      <c r="FC99" s="165"/>
      <c r="FD99" s="165"/>
      <c r="FE99" s="165"/>
      <c r="FF99" s="165"/>
      <c r="FG99" s="165"/>
      <c r="FH99" s="165"/>
      <c r="FI99" s="165"/>
      <c r="FJ99" s="165"/>
      <c r="FK99" s="165"/>
      <c r="FL99" s="165"/>
      <c r="FM99" s="165"/>
      <c r="FN99" s="165"/>
      <c r="FO99" s="165"/>
      <c r="FP99" s="165"/>
      <c r="FQ99" s="165"/>
      <c r="FR99" s="165"/>
      <c r="FS99" s="165"/>
      <c r="FT99" s="165"/>
      <c r="FU99" s="165"/>
      <c r="FV99" s="165"/>
      <c r="FW99" s="165"/>
      <c r="FX99" s="165"/>
      <c r="FY99" s="165"/>
      <c r="FZ99" s="165"/>
      <c r="GA99" s="165"/>
      <c r="GB99" s="165"/>
      <c r="GC99" s="165"/>
      <c r="GD99" s="165"/>
      <c r="GE99" s="165"/>
      <c r="GF99" s="165"/>
      <c r="GG99" s="165"/>
      <c r="GH99" s="165"/>
      <c r="GI99" s="165"/>
      <c r="GJ99" s="165"/>
      <c r="GK99" s="165"/>
      <c r="GL99" s="165"/>
      <c r="GM99" s="165"/>
      <c r="GN99" s="165"/>
      <c r="GO99" s="165"/>
      <c r="GP99" s="165"/>
      <c r="GQ99" s="165"/>
      <c r="GR99" s="165"/>
      <c r="GS99" s="165"/>
      <c r="GT99" s="165"/>
      <c r="GU99" s="165"/>
      <c r="GV99" s="165"/>
      <c r="GW99" s="165"/>
      <c r="GX99" s="165"/>
      <c r="GY99" s="165"/>
      <c r="GZ99" s="165"/>
      <c r="HA99" s="165"/>
      <c r="HB99" s="165"/>
      <c r="HC99" s="165"/>
      <c r="HD99" s="165"/>
      <c r="HE99" s="165"/>
      <c r="HF99" s="165"/>
      <c r="HG99" s="165"/>
      <c r="HH99" s="165"/>
      <c r="HI99" s="165"/>
      <c r="HJ99" s="165"/>
      <c r="HK99" s="165"/>
      <c r="HL99" s="165"/>
      <c r="HM99" s="165"/>
      <c r="HN99" s="165"/>
      <c r="HO99" s="165"/>
      <c r="HP99" s="165"/>
      <c r="HQ99" s="165"/>
      <c r="HR99" s="165"/>
      <c r="HS99" s="165"/>
      <c r="HT99" s="165"/>
      <c r="HU99" s="165"/>
      <c r="HV99" s="165"/>
      <c r="HW99" s="165"/>
      <c r="HX99" s="165"/>
      <c r="HY99" s="165"/>
      <c r="HZ99" s="165"/>
      <c r="IA99" s="165"/>
      <c r="IB99" s="165"/>
      <c r="IC99" s="165"/>
      <c r="ID99" s="165"/>
    </row>
    <row r="100" s="72" customFormat="1" ht="16" customHeight="1" spans="1:238">
      <c r="A100" s="97">
        <v>98</v>
      </c>
      <c r="B100" s="111">
        <v>117310</v>
      </c>
      <c r="C100" s="112" t="s">
        <v>149</v>
      </c>
      <c r="D100" s="100" t="s">
        <v>51</v>
      </c>
      <c r="E100" s="67">
        <v>2</v>
      </c>
      <c r="F100" s="101"/>
      <c r="G100" s="102" t="s">
        <v>38</v>
      </c>
      <c r="H100" s="103">
        <v>4950</v>
      </c>
      <c r="I100" s="127">
        <f t="shared" si="19"/>
        <v>14850</v>
      </c>
      <c r="J100" s="128">
        <v>1419.88757625</v>
      </c>
      <c r="K100" s="128">
        <f t="shared" si="20"/>
        <v>4259.66272875</v>
      </c>
      <c r="L100" s="129">
        <v>0.286845975</v>
      </c>
      <c r="M100" s="127">
        <v>5445</v>
      </c>
      <c r="N100" s="127">
        <f t="shared" si="21"/>
        <v>16335</v>
      </c>
      <c r="O100" s="128">
        <v>1483.78251718125</v>
      </c>
      <c r="P100" s="128">
        <f t="shared" si="22"/>
        <v>4451.34755154375</v>
      </c>
      <c r="Q100" s="138">
        <v>0.27250367625</v>
      </c>
      <c r="R100" s="139">
        <v>9091.48</v>
      </c>
      <c r="S100" s="139">
        <v>2880.16</v>
      </c>
      <c r="T100" s="147">
        <f t="shared" si="23"/>
        <v>0.612220875420875</v>
      </c>
      <c r="U100" s="141">
        <f t="shared" si="24"/>
        <v>0.6761474284245</v>
      </c>
      <c r="V100" s="147">
        <f t="shared" si="25"/>
        <v>0.556564432200796</v>
      </c>
      <c r="W100" s="141">
        <f t="shared" si="26"/>
        <v>0.647031031985167</v>
      </c>
      <c r="X100" s="142"/>
      <c r="Y100" s="142"/>
      <c r="Z100" s="157">
        <f t="shared" si="35"/>
        <v>-57.5852</v>
      </c>
      <c r="AA100" s="158">
        <v>4500</v>
      </c>
      <c r="AB100" s="159">
        <f t="shared" si="27"/>
        <v>9000</v>
      </c>
      <c r="AC100" s="160">
        <v>1323.9045</v>
      </c>
      <c r="AD100" s="160">
        <f t="shared" si="28"/>
        <v>2647.809</v>
      </c>
      <c r="AE100" s="161">
        <v>0.294201</v>
      </c>
      <c r="AF100" s="160">
        <v>5220</v>
      </c>
      <c r="AG100" s="160">
        <f t="shared" si="29"/>
        <v>10440</v>
      </c>
      <c r="AH100" s="160">
        <v>1458.942759</v>
      </c>
      <c r="AI100" s="159">
        <f t="shared" si="30"/>
        <v>2917.885518</v>
      </c>
      <c r="AJ100" s="161">
        <v>0.27949095</v>
      </c>
      <c r="AK100" s="139">
        <v>4170.6</v>
      </c>
      <c r="AL100" s="139">
        <v>1504.19</v>
      </c>
      <c r="AM100" s="141">
        <f t="shared" si="31"/>
        <v>0.4634</v>
      </c>
      <c r="AN100" s="141">
        <f t="shared" si="32"/>
        <v>0.568088559257862</v>
      </c>
      <c r="AO100" s="141">
        <f t="shared" si="33"/>
        <v>0.39948275862069</v>
      </c>
      <c r="AP100" s="141">
        <f t="shared" si="34"/>
        <v>0.515506859580637</v>
      </c>
      <c r="AQ100" s="168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177"/>
      <c r="FV100" s="177"/>
      <c r="FW100" s="177"/>
      <c r="FX100" s="177"/>
      <c r="FY100" s="177"/>
      <c r="FZ100" s="177"/>
      <c r="GA100" s="177"/>
      <c r="GB100" s="177"/>
      <c r="GC100" s="177"/>
      <c r="GD100" s="177"/>
      <c r="GE100" s="177"/>
      <c r="GF100" s="177"/>
      <c r="GG100" s="177"/>
      <c r="GH100" s="177"/>
      <c r="GI100" s="177"/>
      <c r="GJ100" s="177"/>
      <c r="GK100" s="177"/>
      <c r="GL100" s="177"/>
      <c r="GM100" s="177"/>
      <c r="GN100" s="177"/>
      <c r="GO100" s="177"/>
      <c r="GP100" s="177"/>
      <c r="GQ100" s="177"/>
      <c r="GR100" s="177"/>
      <c r="GS100" s="177"/>
      <c r="GT100" s="177"/>
      <c r="GU100" s="177"/>
      <c r="GV100" s="177"/>
      <c r="GW100" s="177"/>
      <c r="GX100" s="177"/>
      <c r="GY100" s="177"/>
      <c r="GZ100" s="177"/>
      <c r="HA100" s="177"/>
      <c r="HB100" s="177"/>
      <c r="HC100" s="177"/>
      <c r="HD100" s="177"/>
      <c r="HE100" s="177"/>
      <c r="HF100" s="177"/>
      <c r="HG100" s="177"/>
      <c r="HH100" s="177"/>
      <c r="HI100" s="177"/>
      <c r="HJ100" s="177"/>
      <c r="HK100" s="177"/>
      <c r="HL100" s="177"/>
      <c r="HM100" s="177"/>
      <c r="HN100" s="177"/>
      <c r="HO100" s="177"/>
      <c r="HP100" s="177"/>
      <c r="HQ100" s="177"/>
      <c r="HR100" s="177"/>
      <c r="HS100" s="177"/>
      <c r="HT100" s="177"/>
      <c r="HU100" s="177"/>
      <c r="HV100" s="177"/>
      <c r="HW100" s="177"/>
      <c r="HX100" s="177"/>
      <c r="HY100" s="177"/>
      <c r="HZ100" s="177"/>
      <c r="IA100" s="177"/>
      <c r="IB100" s="177"/>
      <c r="IC100" s="177"/>
      <c r="ID100" s="177"/>
    </row>
    <row r="101" s="72" customFormat="1" ht="16" customHeight="1" spans="1:238">
      <c r="A101" s="104">
        <v>99</v>
      </c>
      <c r="B101" s="107">
        <v>570</v>
      </c>
      <c r="C101" s="108" t="s">
        <v>150</v>
      </c>
      <c r="D101" s="100" t="s">
        <v>51</v>
      </c>
      <c r="E101" s="69">
        <v>1</v>
      </c>
      <c r="F101" s="101"/>
      <c r="G101" s="102" t="s">
        <v>49</v>
      </c>
      <c r="H101" s="103">
        <v>6050</v>
      </c>
      <c r="I101" s="127">
        <f t="shared" si="19"/>
        <v>18150</v>
      </c>
      <c r="J101" s="128">
        <v>1721.11368</v>
      </c>
      <c r="K101" s="128">
        <f t="shared" si="20"/>
        <v>5163.34104</v>
      </c>
      <c r="L101" s="129">
        <v>0.2844816</v>
      </c>
      <c r="M101" s="127">
        <v>6655</v>
      </c>
      <c r="N101" s="127">
        <f t="shared" si="21"/>
        <v>19965</v>
      </c>
      <c r="O101" s="128">
        <v>1798.5637956</v>
      </c>
      <c r="P101" s="128">
        <f t="shared" si="22"/>
        <v>5395.6913868</v>
      </c>
      <c r="Q101" s="138">
        <v>0.27025752</v>
      </c>
      <c r="R101" s="143">
        <v>10974.79</v>
      </c>
      <c r="S101" s="143">
        <v>2638.35</v>
      </c>
      <c r="T101" s="147">
        <f t="shared" si="23"/>
        <v>0.604671625344353</v>
      </c>
      <c r="U101" s="141">
        <f t="shared" si="24"/>
        <v>0.510977287682705</v>
      </c>
      <c r="V101" s="147">
        <f t="shared" si="25"/>
        <v>0.549701477585775</v>
      </c>
      <c r="W101" s="141">
        <f t="shared" si="26"/>
        <v>0.488973481036082</v>
      </c>
      <c r="X101" s="142"/>
      <c r="Y101" s="142"/>
      <c r="Z101" s="157">
        <f t="shared" si="35"/>
        <v>-71.7521</v>
      </c>
      <c r="AA101" s="158">
        <v>5500</v>
      </c>
      <c r="AB101" s="159">
        <f t="shared" si="27"/>
        <v>11000</v>
      </c>
      <c r="AC101" s="160">
        <v>1604.768</v>
      </c>
      <c r="AD101" s="160">
        <f t="shared" si="28"/>
        <v>3209.536</v>
      </c>
      <c r="AE101" s="161">
        <v>0.291776</v>
      </c>
      <c r="AF101" s="160">
        <v>6380</v>
      </c>
      <c r="AG101" s="160">
        <f t="shared" si="29"/>
        <v>12760</v>
      </c>
      <c r="AH101" s="160">
        <v>1768.454336</v>
      </c>
      <c r="AI101" s="159">
        <f t="shared" si="30"/>
        <v>3536.908672</v>
      </c>
      <c r="AJ101" s="161">
        <v>0.2771872</v>
      </c>
      <c r="AK101" s="143">
        <v>5918.84</v>
      </c>
      <c r="AL101" s="143">
        <v>1865.73</v>
      </c>
      <c r="AM101" s="141">
        <f t="shared" si="31"/>
        <v>0.538076363636364</v>
      </c>
      <c r="AN101" s="141">
        <f t="shared" si="32"/>
        <v>0.58130832618796</v>
      </c>
      <c r="AO101" s="141">
        <f t="shared" si="33"/>
        <v>0.463858934169279</v>
      </c>
      <c r="AP101" s="141">
        <f t="shared" si="34"/>
        <v>0.527503018319383</v>
      </c>
      <c r="AQ101" s="18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  <c r="EO101" s="177"/>
      <c r="EP101" s="177"/>
      <c r="EQ101" s="177"/>
      <c r="ER101" s="177"/>
      <c r="ES101" s="177"/>
      <c r="ET101" s="177"/>
      <c r="EU101" s="177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  <c r="GJ101" s="177"/>
      <c r="GK101" s="177"/>
      <c r="GL101" s="177"/>
      <c r="GM101" s="177"/>
      <c r="GN101" s="177"/>
      <c r="GO101" s="177"/>
      <c r="GP101" s="177"/>
      <c r="GQ101" s="177"/>
      <c r="GR101" s="177"/>
      <c r="GS101" s="177"/>
      <c r="GT101" s="177"/>
      <c r="GU101" s="177"/>
      <c r="GV101" s="177"/>
      <c r="GW101" s="177"/>
      <c r="GX101" s="177"/>
      <c r="GY101" s="177"/>
      <c r="GZ101" s="177"/>
      <c r="HA101" s="177"/>
      <c r="HB101" s="177"/>
      <c r="HC101" s="177"/>
      <c r="HD101" s="177"/>
      <c r="HE101" s="177"/>
      <c r="HF101" s="177"/>
      <c r="HG101" s="177"/>
      <c r="HH101" s="177"/>
      <c r="HI101" s="177"/>
      <c r="HJ101" s="177"/>
      <c r="HK101" s="177"/>
      <c r="HL101" s="177"/>
      <c r="HM101" s="177"/>
      <c r="HN101" s="177"/>
      <c r="HO101" s="177"/>
      <c r="HP101" s="177"/>
      <c r="HQ101" s="177"/>
      <c r="HR101" s="177"/>
      <c r="HS101" s="177"/>
      <c r="HT101" s="177"/>
      <c r="HU101" s="177"/>
      <c r="HV101" s="177"/>
      <c r="HW101" s="177"/>
      <c r="HX101" s="177"/>
      <c r="HY101" s="177"/>
      <c r="HZ101" s="177"/>
      <c r="IA101" s="177"/>
      <c r="IB101" s="177"/>
      <c r="IC101" s="177"/>
      <c r="ID101" s="177"/>
    </row>
    <row r="102" s="72" customFormat="1" ht="16" customHeight="1" spans="1:238">
      <c r="A102" s="104">
        <v>100</v>
      </c>
      <c r="B102" s="107">
        <v>753</v>
      </c>
      <c r="C102" s="108" t="s">
        <v>151</v>
      </c>
      <c r="D102" s="100" t="s">
        <v>40</v>
      </c>
      <c r="E102" s="69">
        <v>1</v>
      </c>
      <c r="F102" s="101"/>
      <c r="G102" s="102" t="s">
        <v>38</v>
      </c>
      <c r="H102" s="103">
        <v>4290</v>
      </c>
      <c r="I102" s="127">
        <f t="shared" si="19"/>
        <v>12870</v>
      </c>
      <c r="J102" s="128">
        <v>1319.01766425</v>
      </c>
      <c r="K102" s="128">
        <f t="shared" si="20"/>
        <v>3957.05299275</v>
      </c>
      <c r="L102" s="129">
        <v>0.307463325</v>
      </c>
      <c r="M102" s="127">
        <v>4719</v>
      </c>
      <c r="N102" s="127">
        <f t="shared" si="21"/>
        <v>14157</v>
      </c>
      <c r="O102" s="128">
        <v>1378.37345914125</v>
      </c>
      <c r="P102" s="128">
        <f t="shared" si="22"/>
        <v>4135.12037742375</v>
      </c>
      <c r="Q102" s="138">
        <v>0.29209015875</v>
      </c>
      <c r="R102" s="143">
        <v>7760.53</v>
      </c>
      <c r="S102" s="143">
        <v>2073.9</v>
      </c>
      <c r="T102" s="147">
        <f t="shared" si="23"/>
        <v>0.602993783993784</v>
      </c>
      <c r="U102" s="141">
        <f t="shared" si="24"/>
        <v>0.524102154760055</v>
      </c>
      <c r="V102" s="147">
        <f t="shared" si="25"/>
        <v>0.548176167267076</v>
      </c>
      <c r="W102" s="141">
        <f t="shared" si="26"/>
        <v>0.501533162449814</v>
      </c>
      <c r="X102" s="142"/>
      <c r="Y102" s="142"/>
      <c r="Z102" s="157">
        <f t="shared" ref="Z102:Z138" si="36">(R102-I102)*0.01</f>
        <v>-51.0947</v>
      </c>
      <c r="AA102" s="158">
        <v>3900</v>
      </c>
      <c r="AB102" s="159">
        <f t="shared" si="27"/>
        <v>7800</v>
      </c>
      <c r="AC102" s="160">
        <v>1229.8533</v>
      </c>
      <c r="AD102" s="160">
        <f t="shared" si="28"/>
        <v>2459.7066</v>
      </c>
      <c r="AE102" s="161">
        <v>0.315347</v>
      </c>
      <c r="AF102" s="160">
        <v>4524</v>
      </c>
      <c r="AG102" s="160">
        <f t="shared" si="29"/>
        <v>9048</v>
      </c>
      <c r="AH102" s="160">
        <v>1355.2983366</v>
      </c>
      <c r="AI102" s="159">
        <f t="shared" si="30"/>
        <v>2710.5966732</v>
      </c>
      <c r="AJ102" s="161">
        <v>0.29957965</v>
      </c>
      <c r="AK102" s="143">
        <v>3238.74</v>
      </c>
      <c r="AL102" s="143">
        <v>891.4</v>
      </c>
      <c r="AM102" s="141">
        <f t="shared" si="31"/>
        <v>0.415223076923077</v>
      </c>
      <c r="AN102" s="141">
        <f t="shared" si="32"/>
        <v>0.362400946519394</v>
      </c>
      <c r="AO102" s="141">
        <f t="shared" si="33"/>
        <v>0.357950928381963</v>
      </c>
      <c r="AP102" s="141">
        <f t="shared" si="34"/>
        <v>0.32885748322994</v>
      </c>
      <c r="AQ102" s="143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165"/>
      <c r="EK102" s="165"/>
      <c r="EL102" s="165"/>
      <c r="EM102" s="165"/>
      <c r="EN102" s="165"/>
      <c r="EO102" s="165"/>
      <c r="EP102" s="165"/>
      <c r="EQ102" s="165"/>
      <c r="ER102" s="165"/>
      <c r="ES102" s="165"/>
      <c r="ET102" s="165"/>
      <c r="EU102" s="165"/>
      <c r="EV102" s="165"/>
      <c r="EW102" s="165"/>
      <c r="EX102" s="165"/>
      <c r="EY102" s="165"/>
      <c r="EZ102" s="165"/>
      <c r="FA102" s="165"/>
      <c r="FB102" s="165"/>
      <c r="FC102" s="165"/>
      <c r="FD102" s="165"/>
      <c r="FE102" s="165"/>
      <c r="FF102" s="165"/>
      <c r="FG102" s="165"/>
      <c r="FH102" s="165"/>
      <c r="FI102" s="165"/>
      <c r="FJ102" s="165"/>
      <c r="FK102" s="165"/>
      <c r="FL102" s="165"/>
      <c r="FM102" s="165"/>
      <c r="FN102" s="165"/>
      <c r="FO102" s="165"/>
      <c r="FP102" s="165"/>
      <c r="FQ102" s="165"/>
      <c r="FR102" s="165"/>
      <c r="FS102" s="165"/>
      <c r="FT102" s="165"/>
      <c r="FU102" s="165"/>
      <c r="FV102" s="165"/>
      <c r="FW102" s="165"/>
      <c r="FX102" s="165"/>
      <c r="FY102" s="165"/>
      <c r="FZ102" s="165"/>
      <c r="GA102" s="165"/>
      <c r="GB102" s="165"/>
      <c r="GC102" s="165"/>
      <c r="GD102" s="165"/>
      <c r="GE102" s="165"/>
      <c r="GF102" s="165"/>
      <c r="GG102" s="165"/>
      <c r="GH102" s="165"/>
      <c r="GI102" s="165"/>
      <c r="GJ102" s="165"/>
      <c r="GK102" s="165"/>
      <c r="GL102" s="165"/>
      <c r="GM102" s="165"/>
      <c r="GN102" s="165"/>
      <c r="GO102" s="165"/>
      <c r="GP102" s="165"/>
      <c r="GQ102" s="165"/>
      <c r="GR102" s="165"/>
      <c r="GS102" s="165"/>
      <c r="GT102" s="165"/>
      <c r="GU102" s="165"/>
      <c r="GV102" s="165"/>
      <c r="GW102" s="165"/>
      <c r="GX102" s="165"/>
      <c r="GY102" s="165"/>
      <c r="GZ102" s="165"/>
      <c r="HA102" s="165"/>
      <c r="HB102" s="165"/>
      <c r="HC102" s="165"/>
      <c r="HD102" s="165"/>
      <c r="HE102" s="165"/>
      <c r="HF102" s="165"/>
      <c r="HG102" s="165"/>
      <c r="HH102" s="165"/>
      <c r="HI102" s="165"/>
      <c r="HJ102" s="165"/>
      <c r="HK102" s="165"/>
      <c r="HL102" s="165"/>
      <c r="HM102" s="165"/>
      <c r="HN102" s="165"/>
      <c r="HO102" s="165"/>
      <c r="HP102" s="165"/>
      <c r="HQ102" s="165"/>
      <c r="HR102" s="165"/>
      <c r="HS102" s="165"/>
      <c r="HT102" s="165"/>
      <c r="HU102" s="165"/>
      <c r="HV102" s="165"/>
      <c r="HW102" s="165"/>
      <c r="HX102" s="165"/>
      <c r="HY102" s="165"/>
      <c r="HZ102" s="165"/>
      <c r="IA102" s="165"/>
      <c r="IB102" s="165"/>
      <c r="IC102" s="165"/>
      <c r="ID102" s="165"/>
    </row>
    <row r="103" s="72" customFormat="1" ht="16" customHeight="1" spans="1:238">
      <c r="A103" s="104">
        <v>101</v>
      </c>
      <c r="B103" s="107">
        <v>102935</v>
      </c>
      <c r="C103" s="108" t="s">
        <v>152</v>
      </c>
      <c r="D103" s="100" t="s">
        <v>51</v>
      </c>
      <c r="E103" s="69">
        <v>1</v>
      </c>
      <c r="F103" s="101"/>
      <c r="G103" s="102" t="s">
        <v>38</v>
      </c>
      <c r="H103" s="103">
        <v>6600</v>
      </c>
      <c r="I103" s="127">
        <f t="shared" si="19"/>
        <v>19800</v>
      </c>
      <c r="J103" s="128">
        <v>2312.642475</v>
      </c>
      <c r="K103" s="128">
        <f t="shared" si="20"/>
        <v>6937.927425</v>
      </c>
      <c r="L103" s="129">
        <v>0.350400375</v>
      </c>
      <c r="M103" s="127">
        <v>7260</v>
      </c>
      <c r="N103" s="127">
        <f t="shared" si="21"/>
        <v>21780</v>
      </c>
      <c r="O103" s="128">
        <v>2416.711386375</v>
      </c>
      <c r="P103" s="128">
        <f t="shared" si="22"/>
        <v>7250.134159125</v>
      </c>
      <c r="Q103" s="138">
        <v>0.33288035625</v>
      </c>
      <c r="R103" s="143">
        <v>11852.02</v>
      </c>
      <c r="S103" s="143">
        <v>3449.79</v>
      </c>
      <c r="T103" s="147">
        <f t="shared" si="23"/>
        <v>0.598586868686869</v>
      </c>
      <c r="U103" s="141">
        <f t="shared" si="24"/>
        <v>0.497236391889758</v>
      </c>
      <c r="V103" s="147">
        <f t="shared" si="25"/>
        <v>0.544169880624426</v>
      </c>
      <c r="W103" s="141">
        <f t="shared" si="26"/>
        <v>0.475824298459099</v>
      </c>
      <c r="X103" s="142"/>
      <c r="Y103" s="142"/>
      <c r="Z103" s="157">
        <f t="shared" si="36"/>
        <v>-79.4798</v>
      </c>
      <c r="AA103" s="158">
        <v>5985</v>
      </c>
      <c r="AB103" s="159">
        <f t="shared" si="27"/>
        <v>11970</v>
      </c>
      <c r="AC103" s="160">
        <v>2150.919225</v>
      </c>
      <c r="AD103" s="160">
        <f t="shared" si="28"/>
        <v>4301.83845</v>
      </c>
      <c r="AE103" s="161">
        <v>0.359385</v>
      </c>
      <c r="AF103" s="160">
        <v>6942.6</v>
      </c>
      <c r="AG103" s="160">
        <f t="shared" si="29"/>
        <v>13885.2</v>
      </c>
      <c r="AH103" s="160">
        <v>2370.31298595</v>
      </c>
      <c r="AI103" s="159">
        <f t="shared" si="30"/>
        <v>4740.6259719</v>
      </c>
      <c r="AJ103" s="161">
        <v>0.34141575</v>
      </c>
      <c r="AK103" s="143">
        <v>6782.24</v>
      </c>
      <c r="AL103" s="143">
        <v>2181.24</v>
      </c>
      <c r="AM103" s="141">
        <f t="shared" si="31"/>
        <v>0.566603174603175</v>
      </c>
      <c r="AN103" s="141">
        <f t="shared" si="32"/>
        <v>0.507048329534551</v>
      </c>
      <c r="AO103" s="141">
        <f t="shared" si="33"/>
        <v>0.488451012588944</v>
      </c>
      <c r="AP103" s="141">
        <f t="shared" si="34"/>
        <v>0.460116451483258</v>
      </c>
      <c r="AQ103" s="178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1"/>
      <c r="ES103" s="181"/>
      <c r="ET103" s="181"/>
      <c r="EU103" s="181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1"/>
      <c r="FG103" s="181"/>
      <c r="FH103" s="181"/>
      <c r="FI103" s="181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1"/>
      <c r="FU103" s="181"/>
      <c r="FV103" s="181"/>
      <c r="FW103" s="181"/>
      <c r="FX103" s="181"/>
      <c r="FY103" s="181"/>
      <c r="FZ103" s="181"/>
      <c r="GA103" s="181"/>
      <c r="GB103" s="181"/>
      <c r="GC103" s="181"/>
      <c r="GD103" s="181"/>
      <c r="GE103" s="181"/>
      <c r="GF103" s="181"/>
      <c r="GG103" s="181"/>
      <c r="GH103" s="181"/>
      <c r="GI103" s="181"/>
      <c r="GJ103" s="181"/>
      <c r="GK103" s="181"/>
      <c r="GL103" s="181"/>
      <c r="GM103" s="181"/>
      <c r="GN103" s="181"/>
      <c r="GO103" s="181"/>
      <c r="GP103" s="181"/>
      <c r="GQ103" s="181"/>
      <c r="GR103" s="181"/>
      <c r="GS103" s="181"/>
      <c r="GT103" s="181"/>
      <c r="GU103" s="181"/>
      <c r="GV103" s="181"/>
      <c r="GW103" s="181"/>
      <c r="GX103" s="181"/>
      <c r="GY103" s="181"/>
      <c r="GZ103" s="181"/>
      <c r="HA103" s="181"/>
      <c r="HB103" s="181"/>
      <c r="HC103" s="181"/>
      <c r="HD103" s="181"/>
      <c r="HE103" s="181"/>
      <c r="HF103" s="181"/>
      <c r="HG103" s="181"/>
      <c r="HH103" s="181"/>
      <c r="HI103" s="181"/>
      <c r="HJ103" s="181"/>
      <c r="HK103" s="181"/>
      <c r="HL103" s="181"/>
      <c r="HM103" s="181"/>
      <c r="HN103" s="181"/>
      <c r="HO103" s="181"/>
      <c r="HP103" s="181"/>
      <c r="HQ103" s="181"/>
      <c r="HR103" s="181"/>
      <c r="HS103" s="181"/>
      <c r="HT103" s="181"/>
      <c r="HU103" s="181"/>
      <c r="HV103" s="181"/>
      <c r="HW103" s="181"/>
      <c r="HX103" s="181"/>
      <c r="HY103" s="181"/>
      <c r="HZ103" s="181"/>
      <c r="IA103" s="181"/>
      <c r="IB103" s="181"/>
      <c r="IC103" s="181"/>
      <c r="ID103" s="181"/>
    </row>
    <row r="104" s="72" customFormat="1" ht="16" customHeight="1" spans="1:238">
      <c r="A104" s="104">
        <v>102</v>
      </c>
      <c r="B104" s="117">
        <v>107658</v>
      </c>
      <c r="C104" s="118" t="s">
        <v>153</v>
      </c>
      <c r="D104" s="100" t="s">
        <v>83</v>
      </c>
      <c r="E104" s="69">
        <v>2</v>
      </c>
      <c r="F104" s="101"/>
      <c r="G104" s="102" t="s">
        <v>44</v>
      </c>
      <c r="H104" s="103">
        <v>10780</v>
      </c>
      <c r="I104" s="127">
        <f t="shared" si="19"/>
        <v>32340</v>
      </c>
      <c r="J104" s="128">
        <v>2775.129357</v>
      </c>
      <c r="K104" s="128">
        <f t="shared" si="20"/>
        <v>8325.388071</v>
      </c>
      <c r="L104" s="129">
        <v>0.25743315</v>
      </c>
      <c r="M104" s="127">
        <v>11858</v>
      </c>
      <c r="N104" s="127">
        <f t="shared" si="21"/>
        <v>35574</v>
      </c>
      <c r="O104" s="128">
        <v>2900.010178065</v>
      </c>
      <c r="P104" s="128">
        <f t="shared" si="22"/>
        <v>8700.030534195</v>
      </c>
      <c r="Q104" s="138">
        <v>0.2445614925</v>
      </c>
      <c r="R104" s="143">
        <v>19064.61</v>
      </c>
      <c r="S104" s="143">
        <v>4614.53</v>
      </c>
      <c r="T104" s="147">
        <f t="shared" si="23"/>
        <v>0.589505565862709</v>
      </c>
      <c r="U104" s="141">
        <f t="shared" si="24"/>
        <v>0.554272060430899</v>
      </c>
      <c r="V104" s="147">
        <f t="shared" si="25"/>
        <v>0.535914150784281</v>
      </c>
      <c r="W104" s="141">
        <f t="shared" si="26"/>
        <v>0.530403885579808</v>
      </c>
      <c r="X104" s="142"/>
      <c r="Y104" s="142"/>
      <c r="Z104" s="157">
        <f t="shared" si="36"/>
        <v>-132.7539</v>
      </c>
      <c r="AA104" s="158">
        <v>9800</v>
      </c>
      <c r="AB104" s="159">
        <f t="shared" si="27"/>
        <v>19600</v>
      </c>
      <c r="AC104" s="160">
        <v>2587.5332</v>
      </c>
      <c r="AD104" s="160">
        <f t="shared" si="28"/>
        <v>5175.0664</v>
      </c>
      <c r="AE104" s="161">
        <v>0.264034</v>
      </c>
      <c r="AF104" s="160">
        <v>11368</v>
      </c>
      <c r="AG104" s="160">
        <f t="shared" si="29"/>
        <v>22736</v>
      </c>
      <c r="AH104" s="160">
        <v>2851.4615864</v>
      </c>
      <c r="AI104" s="159">
        <f t="shared" si="30"/>
        <v>5702.9231728</v>
      </c>
      <c r="AJ104" s="161">
        <v>0.2508323</v>
      </c>
      <c r="AK104" s="143">
        <v>10521.18</v>
      </c>
      <c r="AL104" s="143">
        <v>2638.94</v>
      </c>
      <c r="AM104" s="141">
        <f t="shared" si="31"/>
        <v>0.536794897959184</v>
      </c>
      <c r="AN104" s="141">
        <f t="shared" si="32"/>
        <v>0.509933553702809</v>
      </c>
      <c r="AO104" s="141">
        <f t="shared" si="33"/>
        <v>0.462754222378607</v>
      </c>
      <c r="AP104" s="141">
        <f t="shared" si="34"/>
        <v>0.462734622234854</v>
      </c>
      <c r="AQ104" s="143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5"/>
      <c r="FW104" s="175"/>
      <c r="FX104" s="175"/>
      <c r="FY104" s="175"/>
      <c r="FZ104" s="175"/>
      <c r="GA104" s="175"/>
      <c r="GB104" s="175"/>
      <c r="GC104" s="175"/>
      <c r="GD104" s="175"/>
      <c r="GE104" s="175"/>
      <c r="GF104" s="175"/>
      <c r="GG104" s="175"/>
      <c r="GH104" s="175"/>
      <c r="GI104" s="175"/>
      <c r="GJ104" s="175"/>
      <c r="GK104" s="175"/>
      <c r="GL104" s="175"/>
      <c r="GM104" s="175"/>
      <c r="GN104" s="175"/>
      <c r="GO104" s="175"/>
      <c r="GP104" s="175"/>
      <c r="GQ104" s="175"/>
      <c r="GR104" s="175"/>
      <c r="GS104" s="175"/>
      <c r="GT104" s="175"/>
      <c r="GU104" s="175"/>
      <c r="GV104" s="175"/>
      <c r="GW104" s="175"/>
      <c r="GX104" s="175"/>
      <c r="GY104" s="175"/>
      <c r="GZ104" s="175"/>
      <c r="HA104" s="175"/>
      <c r="HB104" s="175"/>
      <c r="HC104" s="175"/>
      <c r="HD104" s="175"/>
      <c r="HE104" s="175"/>
      <c r="HF104" s="175"/>
      <c r="HG104" s="175"/>
      <c r="HH104" s="175"/>
      <c r="HI104" s="175"/>
      <c r="HJ104" s="175"/>
      <c r="HK104" s="175"/>
      <c r="HL104" s="175"/>
      <c r="HM104" s="175"/>
      <c r="HN104" s="175"/>
      <c r="HO104" s="175"/>
      <c r="HP104" s="175"/>
      <c r="HQ104" s="175"/>
      <c r="HR104" s="175"/>
      <c r="HS104" s="175"/>
      <c r="HT104" s="175"/>
      <c r="HU104" s="175"/>
      <c r="HV104" s="175"/>
      <c r="HW104" s="175"/>
      <c r="HX104" s="175"/>
      <c r="HY104" s="175"/>
      <c r="HZ104" s="175"/>
      <c r="IA104" s="175"/>
      <c r="IB104" s="175"/>
      <c r="IC104" s="175"/>
      <c r="ID104" s="175"/>
    </row>
    <row r="105" s="72" customFormat="1" ht="16" customHeight="1" spans="1:238">
      <c r="A105" s="104">
        <v>103</v>
      </c>
      <c r="B105" s="107">
        <v>591</v>
      </c>
      <c r="C105" s="108" t="s">
        <v>154</v>
      </c>
      <c r="D105" s="100" t="s">
        <v>40</v>
      </c>
      <c r="E105" s="69">
        <v>2</v>
      </c>
      <c r="F105" s="101"/>
      <c r="G105" s="102" t="s">
        <v>41</v>
      </c>
      <c r="H105" s="103">
        <v>3300</v>
      </c>
      <c r="I105" s="127">
        <f t="shared" si="19"/>
        <v>9900</v>
      </c>
      <c r="J105" s="128">
        <v>884.7964125</v>
      </c>
      <c r="K105" s="128">
        <f t="shared" si="20"/>
        <v>2654.3892375</v>
      </c>
      <c r="L105" s="129">
        <v>0.268120125</v>
      </c>
      <c r="M105" s="127">
        <v>3630</v>
      </c>
      <c r="N105" s="127">
        <f t="shared" si="21"/>
        <v>10890</v>
      </c>
      <c r="O105" s="128">
        <v>924.6122510625</v>
      </c>
      <c r="P105" s="128">
        <f t="shared" si="22"/>
        <v>2773.8367531875</v>
      </c>
      <c r="Q105" s="138">
        <v>0.25471411875</v>
      </c>
      <c r="R105" s="143">
        <v>5833.84</v>
      </c>
      <c r="S105" s="143">
        <v>1644.29</v>
      </c>
      <c r="T105" s="147">
        <f t="shared" si="23"/>
        <v>0.589276767676768</v>
      </c>
      <c r="U105" s="141">
        <f t="shared" si="24"/>
        <v>0.619460769645318</v>
      </c>
      <c r="V105" s="147">
        <f t="shared" si="25"/>
        <v>0.535706152433425</v>
      </c>
      <c r="W105" s="141">
        <f t="shared" si="26"/>
        <v>0.592785425497912</v>
      </c>
      <c r="X105" s="142"/>
      <c r="Y105" s="142"/>
      <c r="Z105" s="157">
        <f t="shared" si="36"/>
        <v>-40.6616</v>
      </c>
      <c r="AA105" s="158">
        <v>3000</v>
      </c>
      <c r="AB105" s="159">
        <f t="shared" si="27"/>
        <v>6000</v>
      </c>
      <c r="AC105" s="160">
        <v>824.985</v>
      </c>
      <c r="AD105" s="160">
        <f t="shared" si="28"/>
        <v>1649.97</v>
      </c>
      <c r="AE105" s="161">
        <v>0.274995</v>
      </c>
      <c r="AF105" s="160">
        <v>3480</v>
      </c>
      <c r="AG105" s="160">
        <f t="shared" si="29"/>
        <v>6960</v>
      </c>
      <c r="AH105" s="160">
        <v>909.13347</v>
      </c>
      <c r="AI105" s="159">
        <f t="shared" si="30"/>
        <v>1818.26694</v>
      </c>
      <c r="AJ105" s="161">
        <v>0.26124525</v>
      </c>
      <c r="AK105" s="143">
        <v>1391.2</v>
      </c>
      <c r="AL105" s="143">
        <v>481.76</v>
      </c>
      <c r="AM105" s="141">
        <f t="shared" si="31"/>
        <v>0.231866666666667</v>
      </c>
      <c r="AN105" s="141">
        <f t="shared" si="32"/>
        <v>0.291981066322418</v>
      </c>
      <c r="AO105" s="141">
        <f t="shared" si="33"/>
        <v>0.199885057471264</v>
      </c>
      <c r="AP105" s="141">
        <f t="shared" si="34"/>
        <v>0.264955595573882</v>
      </c>
      <c r="AQ105" s="168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165"/>
      <c r="EK105" s="165"/>
      <c r="EL105" s="165"/>
      <c r="EM105" s="165"/>
      <c r="EN105" s="165"/>
      <c r="EO105" s="165"/>
      <c r="EP105" s="165"/>
      <c r="EQ105" s="165"/>
      <c r="ER105" s="165"/>
      <c r="ES105" s="165"/>
      <c r="ET105" s="165"/>
      <c r="EU105" s="165"/>
      <c r="EV105" s="165"/>
      <c r="EW105" s="165"/>
      <c r="EX105" s="165"/>
      <c r="EY105" s="165"/>
      <c r="EZ105" s="165"/>
      <c r="FA105" s="165"/>
      <c r="FB105" s="165"/>
      <c r="FC105" s="165"/>
      <c r="FD105" s="165"/>
      <c r="FE105" s="165"/>
      <c r="FF105" s="165"/>
      <c r="FG105" s="165"/>
      <c r="FH105" s="165"/>
      <c r="FI105" s="165"/>
      <c r="FJ105" s="165"/>
      <c r="FK105" s="165"/>
      <c r="FL105" s="165"/>
      <c r="FM105" s="165"/>
      <c r="FN105" s="165"/>
      <c r="FO105" s="165"/>
      <c r="FP105" s="165"/>
      <c r="FQ105" s="165"/>
      <c r="FR105" s="165"/>
      <c r="FS105" s="165"/>
      <c r="FT105" s="165"/>
      <c r="FU105" s="165"/>
      <c r="FV105" s="165"/>
      <c r="FW105" s="165"/>
      <c r="FX105" s="165"/>
      <c r="FY105" s="165"/>
      <c r="FZ105" s="165"/>
      <c r="GA105" s="165"/>
      <c r="GB105" s="165"/>
      <c r="GC105" s="165"/>
      <c r="GD105" s="165"/>
      <c r="GE105" s="165"/>
      <c r="GF105" s="165"/>
      <c r="GG105" s="165"/>
      <c r="GH105" s="165"/>
      <c r="GI105" s="165"/>
      <c r="GJ105" s="165"/>
      <c r="GK105" s="165"/>
      <c r="GL105" s="165"/>
      <c r="GM105" s="165"/>
      <c r="GN105" s="165"/>
      <c r="GO105" s="165"/>
      <c r="GP105" s="165"/>
      <c r="GQ105" s="165"/>
      <c r="GR105" s="165"/>
      <c r="GS105" s="165"/>
      <c r="GT105" s="165"/>
      <c r="GU105" s="165"/>
      <c r="GV105" s="165"/>
      <c r="GW105" s="165"/>
      <c r="GX105" s="165"/>
      <c r="GY105" s="165"/>
      <c r="GZ105" s="165"/>
      <c r="HA105" s="165"/>
      <c r="HB105" s="165"/>
      <c r="HC105" s="165"/>
      <c r="HD105" s="165"/>
      <c r="HE105" s="165"/>
      <c r="HF105" s="165"/>
      <c r="HG105" s="165"/>
      <c r="HH105" s="165"/>
      <c r="HI105" s="165"/>
      <c r="HJ105" s="165"/>
      <c r="HK105" s="165"/>
      <c r="HL105" s="165"/>
      <c r="HM105" s="165"/>
      <c r="HN105" s="165"/>
      <c r="HO105" s="165"/>
      <c r="HP105" s="165"/>
      <c r="HQ105" s="165"/>
      <c r="HR105" s="165"/>
      <c r="HS105" s="165"/>
      <c r="HT105" s="165"/>
      <c r="HU105" s="165"/>
      <c r="HV105" s="165"/>
      <c r="HW105" s="165"/>
      <c r="HX105" s="165"/>
      <c r="HY105" s="165"/>
      <c r="HZ105" s="165"/>
      <c r="IA105" s="165"/>
      <c r="IB105" s="165"/>
      <c r="IC105" s="165"/>
      <c r="ID105" s="165"/>
    </row>
    <row r="106" s="72" customFormat="1" ht="16" customHeight="1" spans="1:238">
      <c r="A106" s="104">
        <v>104</v>
      </c>
      <c r="B106" s="109">
        <v>357</v>
      </c>
      <c r="C106" s="110" t="s">
        <v>155</v>
      </c>
      <c r="D106" s="100" t="s">
        <v>43</v>
      </c>
      <c r="E106" s="69">
        <v>4</v>
      </c>
      <c r="F106" s="101"/>
      <c r="G106" s="102" t="s">
        <v>49</v>
      </c>
      <c r="H106" s="103">
        <v>9460</v>
      </c>
      <c r="I106" s="127">
        <f t="shared" si="19"/>
        <v>28380</v>
      </c>
      <c r="J106" s="128">
        <v>2607.9907425</v>
      </c>
      <c r="K106" s="128">
        <f t="shared" si="20"/>
        <v>7823.9722275</v>
      </c>
      <c r="L106" s="129">
        <v>0.275686125</v>
      </c>
      <c r="M106" s="127">
        <v>10406</v>
      </c>
      <c r="N106" s="127">
        <f t="shared" si="21"/>
        <v>31218</v>
      </c>
      <c r="O106" s="128">
        <v>2725.3503259125</v>
      </c>
      <c r="P106" s="128">
        <f t="shared" si="22"/>
        <v>8176.0509777375</v>
      </c>
      <c r="Q106" s="138">
        <v>0.26190181875</v>
      </c>
      <c r="R106" s="143">
        <v>16661.79</v>
      </c>
      <c r="S106" s="143">
        <v>4693.76</v>
      </c>
      <c r="T106" s="147">
        <f t="shared" si="23"/>
        <v>0.587096194503171</v>
      </c>
      <c r="U106" s="141">
        <f t="shared" si="24"/>
        <v>0.599920329919142</v>
      </c>
      <c r="V106" s="147">
        <f t="shared" si="25"/>
        <v>0.533723813184701</v>
      </c>
      <c r="W106" s="141">
        <f t="shared" si="26"/>
        <v>0.574086440114011</v>
      </c>
      <c r="X106" s="142"/>
      <c r="Y106" s="142"/>
      <c r="Z106" s="157">
        <f t="shared" si="36"/>
        <v>-117.1821</v>
      </c>
      <c r="AA106" s="158">
        <v>8600</v>
      </c>
      <c r="AB106" s="159">
        <f t="shared" si="27"/>
        <v>17200</v>
      </c>
      <c r="AC106" s="160">
        <v>2431.693</v>
      </c>
      <c r="AD106" s="160">
        <f t="shared" si="28"/>
        <v>4863.386</v>
      </c>
      <c r="AE106" s="161">
        <v>0.282755</v>
      </c>
      <c r="AF106" s="160">
        <v>9976</v>
      </c>
      <c r="AG106" s="160">
        <f t="shared" si="29"/>
        <v>19952</v>
      </c>
      <c r="AH106" s="160">
        <v>2679.725686</v>
      </c>
      <c r="AI106" s="159">
        <f t="shared" si="30"/>
        <v>5359.451372</v>
      </c>
      <c r="AJ106" s="161">
        <v>0.26861725</v>
      </c>
      <c r="AK106" s="143">
        <v>14355.39</v>
      </c>
      <c r="AL106" s="143">
        <v>3301.74</v>
      </c>
      <c r="AM106" s="141">
        <f t="shared" si="31"/>
        <v>0.834615697674419</v>
      </c>
      <c r="AN106" s="141">
        <f t="shared" si="32"/>
        <v>0.678897377259383</v>
      </c>
      <c r="AO106" s="141">
        <f t="shared" si="33"/>
        <v>0.719496291098637</v>
      </c>
      <c r="AP106" s="141">
        <f t="shared" si="34"/>
        <v>0.616059326006699</v>
      </c>
      <c r="AQ106" s="168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</row>
    <row r="107" s="72" customFormat="1" ht="16" customHeight="1" spans="1:238">
      <c r="A107" s="104">
        <v>105</v>
      </c>
      <c r="B107" s="107">
        <v>102934</v>
      </c>
      <c r="C107" s="108" t="s">
        <v>156</v>
      </c>
      <c r="D107" s="100" t="s">
        <v>83</v>
      </c>
      <c r="E107" s="69">
        <v>2</v>
      </c>
      <c r="F107" s="101">
        <v>2</v>
      </c>
      <c r="G107" s="102" t="s">
        <v>49</v>
      </c>
      <c r="H107" s="103">
        <v>10450</v>
      </c>
      <c r="I107" s="127">
        <f t="shared" si="19"/>
        <v>31350</v>
      </c>
      <c r="J107" s="128">
        <v>3101.3128575</v>
      </c>
      <c r="K107" s="128">
        <f t="shared" si="20"/>
        <v>9303.9385725</v>
      </c>
      <c r="L107" s="129">
        <v>0.29677635</v>
      </c>
      <c r="M107" s="127">
        <v>11495</v>
      </c>
      <c r="N107" s="127">
        <f t="shared" si="21"/>
        <v>34485</v>
      </c>
      <c r="O107" s="128">
        <v>3240.8719360875</v>
      </c>
      <c r="P107" s="128">
        <f t="shared" si="22"/>
        <v>9722.6158082625</v>
      </c>
      <c r="Q107" s="138">
        <v>0.2819375325</v>
      </c>
      <c r="R107" s="143">
        <v>18316.6</v>
      </c>
      <c r="S107" s="143">
        <v>4911.84</v>
      </c>
      <c r="T107" s="147">
        <f t="shared" si="23"/>
        <v>0.584261562998405</v>
      </c>
      <c r="U107" s="141">
        <f t="shared" si="24"/>
        <v>0.527931258544431</v>
      </c>
      <c r="V107" s="147">
        <f t="shared" si="25"/>
        <v>0.531146875453095</v>
      </c>
      <c r="W107" s="141">
        <f t="shared" si="26"/>
        <v>0.505197376597541</v>
      </c>
      <c r="X107" s="142"/>
      <c r="Y107" s="142"/>
      <c r="Z107" s="157">
        <f t="shared" si="36"/>
        <v>-130.334</v>
      </c>
      <c r="AA107" s="158">
        <v>9500</v>
      </c>
      <c r="AB107" s="159">
        <f t="shared" si="27"/>
        <v>19000</v>
      </c>
      <c r="AC107" s="160">
        <v>2891.667</v>
      </c>
      <c r="AD107" s="160">
        <f t="shared" si="28"/>
        <v>5783.334</v>
      </c>
      <c r="AE107" s="161">
        <v>0.304386</v>
      </c>
      <c r="AF107" s="160">
        <v>11020</v>
      </c>
      <c r="AG107" s="160">
        <f t="shared" si="29"/>
        <v>22040</v>
      </c>
      <c r="AH107" s="160">
        <v>3186.617034</v>
      </c>
      <c r="AI107" s="159">
        <f t="shared" si="30"/>
        <v>6373.234068</v>
      </c>
      <c r="AJ107" s="161">
        <v>0.2891667</v>
      </c>
      <c r="AK107" s="143">
        <v>10022.41</v>
      </c>
      <c r="AL107" s="143">
        <v>2528.61</v>
      </c>
      <c r="AM107" s="141">
        <f t="shared" si="31"/>
        <v>0.527495263157895</v>
      </c>
      <c r="AN107" s="141">
        <f t="shared" si="32"/>
        <v>0.437223580723507</v>
      </c>
      <c r="AO107" s="141">
        <f t="shared" si="33"/>
        <v>0.454737295825771</v>
      </c>
      <c r="AP107" s="141">
        <f t="shared" si="34"/>
        <v>0.396754610456903</v>
      </c>
      <c r="AQ107" s="143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  <c r="HG107" s="172"/>
      <c r="HH107" s="172"/>
      <c r="HI107" s="172"/>
      <c r="HJ107" s="172"/>
      <c r="HK107" s="172"/>
      <c r="HL107" s="172"/>
      <c r="HM107" s="172"/>
      <c r="HN107" s="172"/>
      <c r="HO107" s="172"/>
      <c r="HP107" s="172"/>
      <c r="HQ107" s="172"/>
      <c r="HR107" s="172"/>
      <c r="HS107" s="172"/>
      <c r="HT107" s="172"/>
      <c r="HU107" s="172"/>
      <c r="HV107" s="172"/>
      <c r="HW107" s="172"/>
      <c r="HX107" s="172"/>
      <c r="HY107" s="172"/>
      <c r="HZ107" s="172"/>
      <c r="IA107" s="172"/>
      <c r="IB107" s="172"/>
      <c r="IC107" s="172"/>
      <c r="ID107" s="172"/>
    </row>
    <row r="108" s="72" customFormat="1" ht="16" customHeight="1" spans="1:238">
      <c r="A108" s="104">
        <v>106</v>
      </c>
      <c r="B108" s="107">
        <v>752</v>
      </c>
      <c r="C108" s="108" t="s">
        <v>157</v>
      </c>
      <c r="D108" s="100" t="s">
        <v>51</v>
      </c>
      <c r="E108" s="69">
        <v>2</v>
      </c>
      <c r="F108" s="101">
        <v>1</v>
      </c>
      <c r="G108" s="102" t="s">
        <v>49</v>
      </c>
      <c r="H108" s="103">
        <v>6435</v>
      </c>
      <c r="I108" s="127">
        <f t="shared" si="19"/>
        <v>19305</v>
      </c>
      <c r="J108" s="128">
        <v>1894.541059125</v>
      </c>
      <c r="K108" s="128">
        <f t="shared" si="20"/>
        <v>5683.623177375</v>
      </c>
      <c r="L108" s="129">
        <v>0.294411975</v>
      </c>
      <c r="M108" s="127">
        <v>7078.5</v>
      </c>
      <c r="N108" s="127">
        <f t="shared" si="21"/>
        <v>21235.5</v>
      </c>
      <c r="O108" s="128">
        <v>1979.79540678563</v>
      </c>
      <c r="P108" s="128">
        <f t="shared" si="22"/>
        <v>5939.38622035688</v>
      </c>
      <c r="Q108" s="138">
        <v>0.27969137625</v>
      </c>
      <c r="R108" s="143">
        <v>11231.74</v>
      </c>
      <c r="S108" s="143">
        <v>3322.6</v>
      </c>
      <c r="T108" s="147">
        <f t="shared" si="23"/>
        <v>0.581804713804714</v>
      </c>
      <c r="U108" s="141">
        <f t="shared" si="24"/>
        <v>0.584591887306391</v>
      </c>
      <c r="V108" s="147">
        <f t="shared" si="25"/>
        <v>0.528913376186103</v>
      </c>
      <c r="W108" s="141">
        <f t="shared" si="26"/>
        <v>0.559418073977408</v>
      </c>
      <c r="X108" s="142"/>
      <c r="Y108" s="142"/>
      <c r="Z108" s="157">
        <f t="shared" si="36"/>
        <v>-80.7326</v>
      </c>
      <c r="AA108" s="158">
        <v>5850</v>
      </c>
      <c r="AB108" s="159">
        <f t="shared" si="27"/>
        <v>11700</v>
      </c>
      <c r="AC108" s="160">
        <v>1766.47185</v>
      </c>
      <c r="AD108" s="160">
        <f t="shared" si="28"/>
        <v>3532.9437</v>
      </c>
      <c r="AE108" s="161">
        <v>0.301961</v>
      </c>
      <c r="AF108" s="160">
        <v>6786</v>
      </c>
      <c r="AG108" s="160">
        <f t="shared" si="29"/>
        <v>13572</v>
      </c>
      <c r="AH108" s="160">
        <v>1946.6519787</v>
      </c>
      <c r="AI108" s="159">
        <f t="shared" si="30"/>
        <v>3893.3039574</v>
      </c>
      <c r="AJ108" s="161">
        <v>0.28686295</v>
      </c>
      <c r="AK108" s="143">
        <v>6426.7</v>
      </c>
      <c r="AL108" s="143">
        <v>1263.35</v>
      </c>
      <c r="AM108" s="141">
        <f t="shared" si="31"/>
        <v>0.549290598290598</v>
      </c>
      <c r="AN108" s="141">
        <f t="shared" si="32"/>
        <v>0.357591319669204</v>
      </c>
      <c r="AO108" s="141">
        <f t="shared" si="33"/>
        <v>0.473526377836723</v>
      </c>
      <c r="AP108" s="141">
        <f t="shared" si="34"/>
        <v>0.324493030552817</v>
      </c>
      <c r="AQ108" s="200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  <c r="DZ108" s="172"/>
      <c r="EA108" s="172"/>
      <c r="EB108" s="172"/>
      <c r="EC108" s="172"/>
      <c r="ED108" s="172"/>
      <c r="EE108" s="172"/>
      <c r="EF108" s="172"/>
      <c r="EG108" s="172"/>
      <c r="EH108" s="172"/>
      <c r="EI108" s="172"/>
      <c r="EJ108" s="172"/>
      <c r="EK108" s="172"/>
      <c r="EL108" s="172"/>
      <c r="EM108" s="172"/>
      <c r="EN108" s="172"/>
      <c r="EO108" s="172"/>
      <c r="EP108" s="172"/>
      <c r="EQ108" s="172"/>
      <c r="ER108" s="172"/>
      <c r="ES108" s="172"/>
      <c r="ET108" s="172"/>
      <c r="EU108" s="172"/>
      <c r="EV108" s="172"/>
      <c r="EW108" s="172"/>
      <c r="EX108" s="172"/>
      <c r="EY108" s="172"/>
      <c r="EZ108" s="172"/>
      <c r="FA108" s="172"/>
      <c r="FB108" s="172"/>
      <c r="FC108" s="172"/>
      <c r="FD108" s="172"/>
      <c r="FE108" s="172"/>
      <c r="FF108" s="172"/>
      <c r="FG108" s="172"/>
      <c r="FH108" s="172"/>
      <c r="FI108" s="172"/>
      <c r="FJ108" s="172"/>
      <c r="FK108" s="172"/>
      <c r="FL108" s="172"/>
      <c r="FM108" s="172"/>
      <c r="FN108" s="172"/>
      <c r="FO108" s="172"/>
      <c r="FP108" s="172"/>
      <c r="FQ108" s="172"/>
      <c r="FR108" s="172"/>
      <c r="FS108" s="172"/>
      <c r="FT108" s="172"/>
      <c r="FU108" s="172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172"/>
      <c r="GF108" s="172"/>
      <c r="GG108" s="172"/>
      <c r="GH108" s="172"/>
      <c r="GI108" s="172"/>
      <c r="GJ108" s="172"/>
      <c r="GK108" s="172"/>
      <c r="GL108" s="172"/>
      <c r="GM108" s="172"/>
      <c r="GN108" s="172"/>
      <c r="GO108" s="172"/>
      <c r="GP108" s="172"/>
      <c r="GQ108" s="172"/>
      <c r="GR108" s="172"/>
      <c r="GS108" s="172"/>
      <c r="GT108" s="172"/>
      <c r="GU108" s="172"/>
      <c r="GV108" s="172"/>
      <c r="GW108" s="172"/>
      <c r="GX108" s="172"/>
      <c r="GY108" s="172"/>
      <c r="GZ108" s="172"/>
      <c r="HA108" s="172"/>
      <c r="HB108" s="172"/>
      <c r="HC108" s="172"/>
      <c r="HD108" s="172"/>
      <c r="HE108" s="172"/>
      <c r="HF108" s="172"/>
      <c r="HG108" s="172"/>
      <c r="HH108" s="172"/>
      <c r="HI108" s="172"/>
      <c r="HJ108" s="172"/>
      <c r="HK108" s="172"/>
      <c r="HL108" s="172"/>
      <c r="HM108" s="172"/>
      <c r="HN108" s="172"/>
      <c r="HO108" s="172"/>
      <c r="HP108" s="172"/>
      <c r="HQ108" s="172"/>
      <c r="HR108" s="172"/>
      <c r="HS108" s="172"/>
      <c r="HT108" s="172"/>
      <c r="HU108" s="172"/>
      <c r="HV108" s="172"/>
      <c r="HW108" s="172"/>
      <c r="HX108" s="172"/>
      <c r="HY108" s="172"/>
      <c r="HZ108" s="172"/>
      <c r="IA108" s="172"/>
      <c r="IB108" s="172"/>
      <c r="IC108" s="172"/>
      <c r="ID108" s="172"/>
    </row>
    <row r="109" s="72" customFormat="1" ht="16" customHeight="1" spans="1:238">
      <c r="A109" s="104">
        <v>107</v>
      </c>
      <c r="B109" s="107">
        <v>112888</v>
      </c>
      <c r="C109" s="108" t="s">
        <v>158</v>
      </c>
      <c r="D109" s="100" t="s">
        <v>51</v>
      </c>
      <c r="E109" s="69">
        <v>2</v>
      </c>
      <c r="F109" s="101"/>
      <c r="G109" s="102" t="s">
        <v>49</v>
      </c>
      <c r="H109" s="103">
        <v>6270</v>
      </c>
      <c r="I109" s="127">
        <f t="shared" si="19"/>
        <v>18810</v>
      </c>
      <c r="J109" s="128">
        <v>1853.6718915</v>
      </c>
      <c r="K109" s="128">
        <f t="shared" si="20"/>
        <v>5561.0156745</v>
      </c>
      <c r="L109" s="129">
        <v>0.29564145</v>
      </c>
      <c r="M109" s="127">
        <v>6897</v>
      </c>
      <c r="N109" s="127">
        <f t="shared" si="21"/>
        <v>20691</v>
      </c>
      <c r="O109" s="128">
        <v>1937.0871266175</v>
      </c>
      <c r="P109" s="128">
        <f t="shared" si="22"/>
        <v>5811.2613798525</v>
      </c>
      <c r="Q109" s="138">
        <v>0.2808593775</v>
      </c>
      <c r="R109" s="143">
        <v>10938.63</v>
      </c>
      <c r="S109" s="143">
        <v>3416.1</v>
      </c>
      <c r="T109" s="147">
        <f t="shared" si="23"/>
        <v>0.5815326953748</v>
      </c>
      <c r="U109" s="141">
        <f t="shared" si="24"/>
        <v>0.614294258450754</v>
      </c>
      <c r="V109" s="147">
        <f t="shared" si="25"/>
        <v>0.528666086704364</v>
      </c>
      <c r="W109" s="141">
        <f t="shared" si="26"/>
        <v>0.587841395646655</v>
      </c>
      <c r="X109" s="142"/>
      <c r="Y109" s="142"/>
      <c r="Z109" s="157">
        <f t="shared" si="36"/>
        <v>-78.7137</v>
      </c>
      <c r="AA109" s="158">
        <v>5700</v>
      </c>
      <c r="AB109" s="159">
        <f t="shared" si="27"/>
        <v>11400</v>
      </c>
      <c r="AC109" s="160">
        <v>1728.3654</v>
      </c>
      <c r="AD109" s="160">
        <f t="shared" si="28"/>
        <v>3456.7308</v>
      </c>
      <c r="AE109" s="161">
        <v>0.303222</v>
      </c>
      <c r="AF109" s="160">
        <v>6612</v>
      </c>
      <c r="AG109" s="160">
        <f t="shared" si="29"/>
        <v>13224</v>
      </c>
      <c r="AH109" s="160">
        <v>1904.6586708</v>
      </c>
      <c r="AI109" s="159">
        <f t="shared" si="30"/>
        <v>3809.3173416</v>
      </c>
      <c r="AJ109" s="161">
        <v>0.2880609</v>
      </c>
      <c r="AK109" s="143">
        <v>5907.71</v>
      </c>
      <c r="AL109" s="143">
        <v>1922.49</v>
      </c>
      <c r="AM109" s="141">
        <f t="shared" si="31"/>
        <v>0.518220175438596</v>
      </c>
      <c r="AN109" s="141">
        <f t="shared" si="32"/>
        <v>0.556158437330439</v>
      </c>
      <c r="AO109" s="141">
        <f t="shared" si="33"/>
        <v>0.446741530550514</v>
      </c>
      <c r="AP109" s="141">
        <f t="shared" si="34"/>
        <v>0.504680977613829</v>
      </c>
      <c r="AQ109" s="176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</row>
    <row r="110" s="72" customFormat="1" ht="16" customHeight="1" spans="1:238">
      <c r="A110" s="104">
        <v>108</v>
      </c>
      <c r="B110" s="107">
        <v>709</v>
      </c>
      <c r="C110" s="108" t="s">
        <v>159</v>
      </c>
      <c r="D110" s="100" t="s">
        <v>43</v>
      </c>
      <c r="E110" s="69">
        <v>3</v>
      </c>
      <c r="F110" s="101"/>
      <c r="G110" s="102" t="s">
        <v>44</v>
      </c>
      <c r="H110" s="103">
        <v>13200</v>
      </c>
      <c r="I110" s="127">
        <f t="shared" si="19"/>
        <v>39600</v>
      </c>
      <c r="J110" s="128">
        <v>4039.79004</v>
      </c>
      <c r="K110" s="128">
        <f t="shared" si="20"/>
        <v>12119.37012</v>
      </c>
      <c r="L110" s="129">
        <v>0.3060447</v>
      </c>
      <c r="M110" s="127">
        <v>14520</v>
      </c>
      <c r="N110" s="127">
        <f t="shared" si="21"/>
        <v>43560</v>
      </c>
      <c r="O110" s="128">
        <v>4221.5805918</v>
      </c>
      <c r="P110" s="128">
        <f t="shared" si="22"/>
        <v>12664.7417754</v>
      </c>
      <c r="Q110" s="138">
        <v>0.290742465</v>
      </c>
      <c r="R110" s="143">
        <v>22925.48</v>
      </c>
      <c r="S110" s="143">
        <v>5657.36</v>
      </c>
      <c r="T110" s="147">
        <f t="shared" si="23"/>
        <v>0.578926262626262</v>
      </c>
      <c r="U110" s="141">
        <f t="shared" si="24"/>
        <v>0.466803137785514</v>
      </c>
      <c r="V110" s="147">
        <f t="shared" si="25"/>
        <v>0.526296602387511</v>
      </c>
      <c r="W110" s="141">
        <f t="shared" si="26"/>
        <v>0.446701567258865</v>
      </c>
      <c r="X110" s="142"/>
      <c r="Y110" s="142"/>
      <c r="Z110" s="157">
        <f t="shared" si="36"/>
        <v>-166.7452</v>
      </c>
      <c r="AA110" s="158">
        <v>12000</v>
      </c>
      <c r="AB110" s="159">
        <f t="shared" si="27"/>
        <v>24000</v>
      </c>
      <c r="AC110" s="160">
        <v>3766.704</v>
      </c>
      <c r="AD110" s="160">
        <f t="shared" si="28"/>
        <v>7533.408</v>
      </c>
      <c r="AE110" s="161">
        <v>0.313892</v>
      </c>
      <c r="AF110" s="160">
        <v>13920</v>
      </c>
      <c r="AG110" s="160">
        <f t="shared" si="29"/>
        <v>27840</v>
      </c>
      <c r="AH110" s="160">
        <v>4150.907808</v>
      </c>
      <c r="AI110" s="159">
        <f t="shared" si="30"/>
        <v>8301.815616</v>
      </c>
      <c r="AJ110" s="161">
        <v>0.2981974</v>
      </c>
      <c r="AK110" s="143">
        <v>9799.65</v>
      </c>
      <c r="AL110" s="143">
        <v>2053.82</v>
      </c>
      <c r="AM110" s="141">
        <f t="shared" si="31"/>
        <v>0.40831875</v>
      </c>
      <c r="AN110" s="141">
        <f t="shared" si="32"/>
        <v>0.27262827129501</v>
      </c>
      <c r="AO110" s="141">
        <f t="shared" si="33"/>
        <v>0.351998922413793</v>
      </c>
      <c r="AP110" s="141">
        <f t="shared" si="34"/>
        <v>0.247394075585309</v>
      </c>
      <c r="AQ110" s="200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5"/>
      <c r="EE110" s="175"/>
      <c r="EF110" s="175"/>
      <c r="EG110" s="175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5"/>
      <c r="ES110" s="175"/>
      <c r="ET110" s="175"/>
      <c r="EU110" s="175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5"/>
      <c r="FG110" s="175"/>
      <c r="FH110" s="175"/>
      <c r="FI110" s="175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5"/>
      <c r="FU110" s="175"/>
      <c r="FV110" s="175"/>
      <c r="FW110" s="175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5"/>
      <c r="GI110" s="175"/>
      <c r="GJ110" s="175"/>
      <c r="GK110" s="175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5"/>
      <c r="GW110" s="175"/>
      <c r="GX110" s="175"/>
      <c r="GY110" s="175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5"/>
      <c r="HK110" s="175"/>
      <c r="HL110" s="175"/>
      <c r="HM110" s="175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5"/>
      <c r="HY110" s="175"/>
      <c r="HZ110" s="175"/>
      <c r="IA110" s="175"/>
      <c r="IB110" s="175"/>
      <c r="IC110" s="175"/>
      <c r="ID110" s="175"/>
    </row>
    <row r="111" s="72" customFormat="1" ht="16" customHeight="1" spans="1:238">
      <c r="A111" s="104">
        <v>109</v>
      </c>
      <c r="B111" s="107">
        <v>571</v>
      </c>
      <c r="C111" s="108" t="s">
        <v>160</v>
      </c>
      <c r="D111" s="100" t="s">
        <v>48</v>
      </c>
      <c r="E111" s="69">
        <v>3</v>
      </c>
      <c r="F111" s="101">
        <v>2</v>
      </c>
      <c r="G111" s="102" t="s">
        <v>53</v>
      </c>
      <c r="H111" s="103">
        <v>18150</v>
      </c>
      <c r="I111" s="127">
        <f t="shared" si="19"/>
        <v>54450</v>
      </c>
      <c r="J111" s="128">
        <v>4535.0887725</v>
      </c>
      <c r="K111" s="128">
        <f t="shared" si="20"/>
        <v>13605.2663175</v>
      </c>
      <c r="L111" s="129">
        <v>0.24986715</v>
      </c>
      <c r="M111" s="127">
        <v>19965</v>
      </c>
      <c r="N111" s="127">
        <f t="shared" si="21"/>
        <v>59895</v>
      </c>
      <c r="O111" s="128">
        <v>4739.1677672625</v>
      </c>
      <c r="P111" s="128">
        <f t="shared" si="22"/>
        <v>14217.5033017875</v>
      </c>
      <c r="Q111" s="138">
        <v>0.2373737925</v>
      </c>
      <c r="R111" s="143">
        <v>31469.8</v>
      </c>
      <c r="S111" s="143">
        <v>8585.97</v>
      </c>
      <c r="T111" s="147">
        <f t="shared" si="23"/>
        <v>0.577957759412305</v>
      </c>
      <c r="U111" s="141">
        <f t="shared" si="24"/>
        <v>0.631076952088483</v>
      </c>
      <c r="V111" s="147">
        <f t="shared" si="25"/>
        <v>0.525416144920277</v>
      </c>
      <c r="W111" s="141">
        <f t="shared" si="26"/>
        <v>0.603901389558357</v>
      </c>
      <c r="X111" s="142"/>
      <c r="Y111" s="142"/>
      <c r="Z111" s="157">
        <f t="shared" si="36"/>
        <v>-229.802</v>
      </c>
      <c r="AA111" s="158">
        <v>16500</v>
      </c>
      <c r="AB111" s="159">
        <f t="shared" si="27"/>
        <v>33000</v>
      </c>
      <c r="AC111" s="160">
        <v>4228.521</v>
      </c>
      <c r="AD111" s="160">
        <f t="shared" si="28"/>
        <v>8457.042</v>
      </c>
      <c r="AE111" s="161">
        <v>0.256274</v>
      </c>
      <c r="AF111" s="160">
        <v>19140</v>
      </c>
      <c r="AG111" s="160">
        <f t="shared" si="29"/>
        <v>38280</v>
      </c>
      <c r="AH111" s="160">
        <v>4659.830142</v>
      </c>
      <c r="AI111" s="159">
        <f t="shared" si="30"/>
        <v>9319.660284</v>
      </c>
      <c r="AJ111" s="161">
        <v>0.2434603</v>
      </c>
      <c r="AK111" s="143">
        <v>33085.88</v>
      </c>
      <c r="AL111" s="143">
        <v>8961.27</v>
      </c>
      <c r="AM111" s="144">
        <f t="shared" si="31"/>
        <v>1.00260242424242</v>
      </c>
      <c r="AN111" s="144">
        <f t="shared" si="32"/>
        <v>1.05962226508985</v>
      </c>
      <c r="AO111" s="141">
        <f t="shared" si="33"/>
        <v>0.864312434691745</v>
      </c>
      <c r="AP111" s="141">
        <f t="shared" si="34"/>
        <v>0.961544705163204</v>
      </c>
      <c r="AQ111" s="173">
        <v>500</v>
      </c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5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5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65"/>
      <c r="ES111" s="165"/>
      <c r="ET111" s="165"/>
      <c r="EU111" s="165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65"/>
      <c r="FG111" s="165"/>
      <c r="FH111" s="165"/>
      <c r="FI111" s="165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65"/>
      <c r="FU111" s="165"/>
      <c r="FV111" s="165"/>
      <c r="FW111" s="165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65"/>
      <c r="GI111" s="165"/>
      <c r="GJ111" s="165"/>
      <c r="GK111" s="165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65"/>
      <c r="GW111" s="165"/>
      <c r="GX111" s="165"/>
      <c r="GY111" s="165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65"/>
      <c r="HK111" s="165"/>
      <c r="HL111" s="165"/>
      <c r="HM111" s="165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65"/>
      <c r="HY111" s="165"/>
      <c r="HZ111" s="165"/>
      <c r="IA111" s="165"/>
      <c r="IB111" s="165"/>
      <c r="IC111" s="165"/>
      <c r="ID111" s="165"/>
    </row>
    <row r="112" s="72" customFormat="1" ht="16" customHeight="1" spans="1:238">
      <c r="A112" s="104">
        <v>110</v>
      </c>
      <c r="B112" s="105">
        <v>112415</v>
      </c>
      <c r="C112" s="106" t="s">
        <v>161</v>
      </c>
      <c r="D112" s="100" t="s">
        <v>51</v>
      </c>
      <c r="E112" s="69">
        <v>2</v>
      </c>
      <c r="F112" s="101"/>
      <c r="G112" s="102" t="s">
        <v>49</v>
      </c>
      <c r="H112" s="103">
        <v>6270</v>
      </c>
      <c r="I112" s="127">
        <f t="shared" si="19"/>
        <v>18810</v>
      </c>
      <c r="J112" s="128">
        <v>1468.82446425</v>
      </c>
      <c r="K112" s="128">
        <f t="shared" si="20"/>
        <v>4406.47339275</v>
      </c>
      <c r="L112" s="129">
        <v>0.234262275</v>
      </c>
      <c r="M112" s="127">
        <v>6897</v>
      </c>
      <c r="N112" s="127">
        <f t="shared" si="21"/>
        <v>20691</v>
      </c>
      <c r="O112" s="128">
        <v>1534.92156514125</v>
      </c>
      <c r="P112" s="128">
        <f t="shared" si="22"/>
        <v>4604.76469542375</v>
      </c>
      <c r="Q112" s="138">
        <v>0.22254916125</v>
      </c>
      <c r="R112" s="143">
        <v>10643.78</v>
      </c>
      <c r="S112" s="143">
        <v>2478.24</v>
      </c>
      <c r="T112" s="147">
        <f t="shared" si="23"/>
        <v>0.565857522594365</v>
      </c>
      <c r="U112" s="141">
        <f t="shared" si="24"/>
        <v>0.562408933202108</v>
      </c>
      <c r="V112" s="147">
        <f t="shared" si="25"/>
        <v>0.51441592963124</v>
      </c>
      <c r="W112" s="141">
        <f t="shared" si="26"/>
        <v>0.538190366700582</v>
      </c>
      <c r="X112" s="142"/>
      <c r="Y112" s="142"/>
      <c r="Z112" s="157">
        <f t="shared" si="36"/>
        <v>-81.6622</v>
      </c>
      <c r="AA112" s="158">
        <v>5700</v>
      </c>
      <c r="AB112" s="159">
        <f t="shared" si="27"/>
        <v>11400</v>
      </c>
      <c r="AC112" s="160">
        <v>1369.5333</v>
      </c>
      <c r="AD112" s="160">
        <f t="shared" si="28"/>
        <v>2739.0666</v>
      </c>
      <c r="AE112" s="161">
        <v>0.240269</v>
      </c>
      <c r="AF112" s="160">
        <v>6612</v>
      </c>
      <c r="AG112" s="160">
        <f t="shared" si="29"/>
        <v>13224</v>
      </c>
      <c r="AH112" s="160">
        <v>1509.2256966</v>
      </c>
      <c r="AI112" s="159">
        <f t="shared" si="30"/>
        <v>3018.4513932</v>
      </c>
      <c r="AJ112" s="161">
        <v>0.22825555</v>
      </c>
      <c r="AK112" s="143">
        <v>5096.21</v>
      </c>
      <c r="AL112" s="143">
        <v>1801.37</v>
      </c>
      <c r="AM112" s="141">
        <f t="shared" si="31"/>
        <v>0.447035964912281</v>
      </c>
      <c r="AN112" s="141">
        <f t="shared" si="32"/>
        <v>0.657658342444101</v>
      </c>
      <c r="AO112" s="141">
        <f t="shared" si="33"/>
        <v>0.385375831820932</v>
      </c>
      <c r="AP112" s="141">
        <f t="shared" si="34"/>
        <v>0.596786154667968</v>
      </c>
      <c r="AQ112" s="168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5"/>
      <c r="DF112" s="165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5"/>
      <c r="EF112" s="165"/>
      <c r="EG112" s="165"/>
      <c r="EH112" s="165"/>
      <c r="EI112" s="165"/>
      <c r="EJ112" s="165"/>
      <c r="EK112" s="165"/>
      <c r="EL112" s="165"/>
      <c r="EM112" s="165"/>
      <c r="EN112" s="165"/>
      <c r="EO112" s="165"/>
      <c r="EP112" s="165"/>
      <c r="EQ112" s="165"/>
      <c r="ER112" s="165"/>
      <c r="ES112" s="165"/>
      <c r="ET112" s="165"/>
      <c r="EU112" s="165"/>
      <c r="EV112" s="165"/>
      <c r="EW112" s="165"/>
      <c r="EX112" s="165"/>
      <c r="EY112" s="165"/>
      <c r="EZ112" s="165"/>
      <c r="FA112" s="165"/>
      <c r="FB112" s="165"/>
      <c r="FC112" s="165"/>
      <c r="FD112" s="165"/>
      <c r="FE112" s="165"/>
      <c r="FF112" s="165"/>
      <c r="FG112" s="165"/>
      <c r="FH112" s="165"/>
      <c r="FI112" s="165"/>
      <c r="FJ112" s="165"/>
      <c r="FK112" s="165"/>
      <c r="FL112" s="165"/>
      <c r="FM112" s="165"/>
      <c r="FN112" s="165"/>
      <c r="FO112" s="165"/>
      <c r="FP112" s="165"/>
      <c r="FQ112" s="165"/>
      <c r="FR112" s="165"/>
      <c r="FS112" s="165"/>
      <c r="FT112" s="165"/>
      <c r="FU112" s="165"/>
      <c r="FV112" s="165"/>
      <c r="FW112" s="165"/>
      <c r="FX112" s="165"/>
      <c r="FY112" s="165"/>
      <c r="FZ112" s="165"/>
      <c r="GA112" s="165"/>
      <c r="GB112" s="165"/>
      <c r="GC112" s="165"/>
      <c r="GD112" s="165"/>
      <c r="GE112" s="165"/>
      <c r="GF112" s="165"/>
      <c r="GG112" s="165"/>
      <c r="GH112" s="165"/>
      <c r="GI112" s="165"/>
      <c r="GJ112" s="165"/>
      <c r="GK112" s="165"/>
      <c r="GL112" s="165"/>
      <c r="GM112" s="165"/>
      <c r="GN112" s="165"/>
      <c r="GO112" s="165"/>
      <c r="GP112" s="165"/>
      <c r="GQ112" s="165"/>
      <c r="GR112" s="165"/>
      <c r="GS112" s="165"/>
      <c r="GT112" s="165"/>
      <c r="GU112" s="165"/>
      <c r="GV112" s="165"/>
      <c r="GW112" s="165"/>
      <c r="GX112" s="165"/>
      <c r="GY112" s="165"/>
      <c r="GZ112" s="165"/>
      <c r="HA112" s="165"/>
      <c r="HB112" s="165"/>
      <c r="HC112" s="165"/>
      <c r="HD112" s="165"/>
      <c r="HE112" s="165"/>
      <c r="HF112" s="165"/>
      <c r="HG112" s="165"/>
      <c r="HH112" s="165"/>
      <c r="HI112" s="165"/>
      <c r="HJ112" s="165"/>
      <c r="HK112" s="165"/>
      <c r="HL112" s="165"/>
      <c r="HM112" s="165"/>
      <c r="HN112" s="165"/>
      <c r="HO112" s="165"/>
      <c r="HP112" s="165"/>
      <c r="HQ112" s="165"/>
      <c r="HR112" s="165"/>
      <c r="HS112" s="165"/>
      <c r="HT112" s="165"/>
      <c r="HU112" s="165"/>
      <c r="HV112" s="165"/>
      <c r="HW112" s="165"/>
      <c r="HX112" s="165"/>
      <c r="HY112" s="165"/>
      <c r="HZ112" s="165"/>
      <c r="IA112" s="165"/>
      <c r="IB112" s="165"/>
      <c r="IC112" s="165"/>
      <c r="ID112" s="165"/>
    </row>
    <row r="113" s="72" customFormat="1" ht="16" customHeight="1" spans="1:238">
      <c r="A113" s="104">
        <v>111</v>
      </c>
      <c r="B113" s="107">
        <v>573</v>
      </c>
      <c r="C113" s="108" t="s">
        <v>162</v>
      </c>
      <c r="D113" s="100" t="s">
        <v>51</v>
      </c>
      <c r="E113" s="69">
        <v>2</v>
      </c>
      <c r="F113" s="101"/>
      <c r="G113" s="102" t="s">
        <v>53</v>
      </c>
      <c r="H113" s="103">
        <v>6380</v>
      </c>
      <c r="I113" s="127">
        <f t="shared" si="19"/>
        <v>19140</v>
      </c>
      <c r="J113" s="128">
        <v>1678.0234185</v>
      </c>
      <c r="K113" s="128">
        <f t="shared" si="20"/>
        <v>5034.0702555</v>
      </c>
      <c r="L113" s="129">
        <v>0.263013075</v>
      </c>
      <c r="M113" s="127">
        <v>7018</v>
      </c>
      <c r="N113" s="127">
        <f t="shared" si="21"/>
        <v>21054</v>
      </c>
      <c r="O113" s="128">
        <v>1753.5344723325</v>
      </c>
      <c r="P113" s="128">
        <f t="shared" si="22"/>
        <v>5260.6034169975</v>
      </c>
      <c r="Q113" s="138">
        <v>0.24986242125</v>
      </c>
      <c r="R113" s="143">
        <v>10820.24</v>
      </c>
      <c r="S113" s="143">
        <v>3110.08</v>
      </c>
      <c r="T113" s="147">
        <f t="shared" si="23"/>
        <v>0.56532079414838</v>
      </c>
      <c r="U113" s="141">
        <f t="shared" si="24"/>
        <v>0.617806236733003</v>
      </c>
      <c r="V113" s="147">
        <f t="shared" si="25"/>
        <v>0.513927994680346</v>
      </c>
      <c r="W113" s="141">
        <f t="shared" si="26"/>
        <v>0.591202140414356</v>
      </c>
      <c r="X113" s="142"/>
      <c r="Y113" s="142"/>
      <c r="Z113" s="157">
        <f t="shared" si="36"/>
        <v>-83.1976</v>
      </c>
      <c r="AA113" s="158">
        <v>5800</v>
      </c>
      <c r="AB113" s="159">
        <f t="shared" si="27"/>
        <v>11600</v>
      </c>
      <c r="AC113" s="160">
        <v>1564.5906</v>
      </c>
      <c r="AD113" s="160">
        <f t="shared" si="28"/>
        <v>3129.1812</v>
      </c>
      <c r="AE113" s="161">
        <v>0.269757</v>
      </c>
      <c r="AF113" s="160">
        <v>6728</v>
      </c>
      <c r="AG113" s="160">
        <f t="shared" si="29"/>
        <v>13456</v>
      </c>
      <c r="AH113" s="160">
        <v>1724.1788412</v>
      </c>
      <c r="AI113" s="159">
        <f t="shared" si="30"/>
        <v>3448.3576824</v>
      </c>
      <c r="AJ113" s="161">
        <v>0.25626915</v>
      </c>
      <c r="AK113" s="143">
        <v>4407.24</v>
      </c>
      <c r="AL113" s="143">
        <v>1335.14</v>
      </c>
      <c r="AM113" s="141">
        <f t="shared" si="31"/>
        <v>0.379934482758621</v>
      </c>
      <c r="AN113" s="141">
        <f t="shared" si="32"/>
        <v>0.426673917125668</v>
      </c>
      <c r="AO113" s="141">
        <f t="shared" si="33"/>
        <v>0.327529726516052</v>
      </c>
      <c r="AP113" s="141">
        <f t="shared" si="34"/>
        <v>0.387181412999699</v>
      </c>
      <c r="AQ113" s="143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5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5"/>
      <c r="EF113" s="165"/>
      <c r="EG113" s="165"/>
      <c r="EH113" s="165"/>
      <c r="EI113" s="165"/>
      <c r="EJ113" s="165"/>
      <c r="EK113" s="165"/>
      <c r="EL113" s="165"/>
      <c r="EM113" s="165"/>
      <c r="EN113" s="165"/>
      <c r="EO113" s="165"/>
      <c r="EP113" s="165"/>
      <c r="EQ113" s="165"/>
      <c r="ER113" s="165"/>
      <c r="ES113" s="165"/>
      <c r="ET113" s="165"/>
      <c r="EU113" s="165"/>
      <c r="EV113" s="165"/>
      <c r="EW113" s="165"/>
      <c r="EX113" s="165"/>
      <c r="EY113" s="165"/>
      <c r="EZ113" s="165"/>
      <c r="FA113" s="165"/>
      <c r="FB113" s="165"/>
      <c r="FC113" s="165"/>
      <c r="FD113" s="165"/>
      <c r="FE113" s="165"/>
      <c r="FF113" s="165"/>
      <c r="FG113" s="165"/>
      <c r="FH113" s="165"/>
      <c r="FI113" s="165"/>
      <c r="FJ113" s="165"/>
      <c r="FK113" s="165"/>
      <c r="FL113" s="165"/>
      <c r="FM113" s="165"/>
      <c r="FN113" s="165"/>
      <c r="FO113" s="165"/>
      <c r="FP113" s="165"/>
      <c r="FQ113" s="165"/>
      <c r="FR113" s="165"/>
      <c r="FS113" s="165"/>
      <c r="FT113" s="165"/>
      <c r="FU113" s="165"/>
      <c r="FV113" s="165"/>
      <c r="FW113" s="165"/>
      <c r="FX113" s="165"/>
      <c r="FY113" s="165"/>
      <c r="FZ113" s="165"/>
      <c r="GA113" s="165"/>
      <c r="GB113" s="165"/>
      <c r="GC113" s="165"/>
      <c r="GD113" s="165"/>
      <c r="GE113" s="165"/>
      <c r="GF113" s="165"/>
      <c r="GG113" s="165"/>
      <c r="GH113" s="165"/>
      <c r="GI113" s="165"/>
      <c r="GJ113" s="165"/>
      <c r="GK113" s="165"/>
      <c r="GL113" s="165"/>
      <c r="GM113" s="165"/>
      <c r="GN113" s="165"/>
      <c r="GO113" s="165"/>
      <c r="GP113" s="165"/>
      <c r="GQ113" s="165"/>
      <c r="GR113" s="165"/>
      <c r="GS113" s="165"/>
      <c r="GT113" s="165"/>
      <c r="GU113" s="165"/>
      <c r="GV113" s="165"/>
      <c r="GW113" s="165"/>
      <c r="GX113" s="165"/>
      <c r="GY113" s="165"/>
      <c r="GZ113" s="165"/>
      <c r="HA113" s="165"/>
      <c r="HB113" s="165"/>
      <c r="HC113" s="165"/>
      <c r="HD113" s="165"/>
      <c r="HE113" s="165"/>
      <c r="HF113" s="165"/>
      <c r="HG113" s="165"/>
      <c r="HH113" s="165"/>
      <c r="HI113" s="165"/>
      <c r="HJ113" s="165"/>
      <c r="HK113" s="165"/>
      <c r="HL113" s="165"/>
      <c r="HM113" s="165"/>
      <c r="HN113" s="165"/>
      <c r="HO113" s="165"/>
      <c r="HP113" s="165"/>
      <c r="HQ113" s="165"/>
      <c r="HR113" s="165"/>
      <c r="HS113" s="165"/>
      <c r="HT113" s="165"/>
      <c r="HU113" s="165"/>
      <c r="HV113" s="165"/>
      <c r="HW113" s="165"/>
      <c r="HX113" s="165"/>
      <c r="HY113" s="165"/>
      <c r="HZ113" s="165"/>
      <c r="IA113" s="165"/>
      <c r="IB113" s="165"/>
      <c r="IC113" s="165"/>
      <c r="ID113" s="165"/>
    </row>
    <row r="114" s="72" customFormat="1" ht="16" customHeight="1" spans="1:238">
      <c r="A114" s="104">
        <v>112</v>
      </c>
      <c r="B114" s="107">
        <v>105751</v>
      </c>
      <c r="C114" s="108" t="s">
        <v>163</v>
      </c>
      <c r="D114" s="100" t="s">
        <v>43</v>
      </c>
      <c r="E114" s="69">
        <v>2</v>
      </c>
      <c r="F114" s="101">
        <v>1</v>
      </c>
      <c r="G114" s="102" t="s">
        <v>53</v>
      </c>
      <c r="H114" s="103">
        <v>10120</v>
      </c>
      <c r="I114" s="127">
        <f t="shared" si="19"/>
        <v>30360</v>
      </c>
      <c r="J114" s="128">
        <v>3314.52264</v>
      </c>
      <c r="K114" s="128">
        <f t="shared" si="20"/>
        <v>9943.56792</v>
      </c>
      <c r="L114" s="129">
        <v>0.327522</v>
      </c>
      <c r="M114" s="127">
        <v>11132</v>
      </c>
      <c r="N114" s="127">
        <f t="shared" si="21"/>
        <v>33396</v>
      </c>
      <c r="O114" s="128">
        <v>3463.6761588</v>
      </c>
      <c r="P114" s="128">
        <f t="shared" si="22"/>
        <v>10391.0284764</v>
      </c>
      <c r="Q114" s="138">
        <v>0.3111459</v>
      </c>
      <c r="R114" s="143">
        <v>17099.43</v>
      </c>
      <c r="S114" s="143">
        <v>4799.28</v>
      </c>
      <c r="T114" s="147">
        <f t="shared" si="23"/>
        <v>0.56322233201581</v>
      </c>
      <c r="U114" s="141">
        <f t="shared" si="24"/>
        <v>0.482651703956984</v>
      </c>
      <c r="V114" s="147">
        <f t="shared" si="25"/>
        <v>0.512020301832555</v>
      </c>
      <c r="W114" s="141">
        <f t="shared" si="26"/>
        <v>0.46186765928898</v>
      </c>
      <c r="X114" s="142"/>
      <c r="Y114" s="142"/>
      <c r="Z114" s="157">
        <f t="shared" si="36"/>
        <v>-132.6057</v>
      </c>
      <c r="AA114" s="158">
        <v>9200</v>
      </c>
      <c r="AB114" s="159">
        <f t="shared" si="27"/>
        <v>18400</v>
      </c>
      <c r="AC114" s="160">
        <v>3090.464</v>
      </c>
      <c r="AD114" s="160">
        <f t="shared" si="28"/>
        <v>6180.928</v>
      </c>
      <c r="AE114" s="161">
        <v>0.33592</v>
      </c>
      <c r="AF114" s="160">
        <v>10672</v>
      </c>
      <c r="AG114" s="160">
        <f t="shared" si="29"/>
        <v>21344</v>
      </c>
      <c r="AH114" s="160">
        <v>3405.691328</v>
      </c>
      <c r="AI114" s="159">
        <f t="shared" si="30"/>
        <v>6811.382656</v>
      </c>
      <c r="AJ114" s="161">
        <v>0.319124</v>
      </c>
      <c r="AK114" s="143">
        <v>10288.79</v>
      </c>
      <c r="AL114" s="143">
        <v>2657.22</v>
      </c>
      <c r="AM114" s="141">
        <f t="shared" si="31"/>
        <v>0.559173369565217</v>
      </c>
      <c r="AN114" s="141">
        <f t="shared" si="32"/>
        <v>0.429906318274537</v>
      </c>
      <c r="AO114" s="141">
        <f t="shared" si="33"/>
        <v>0.482046008245877</v>
      </c>
      <c r="AP114" s="141">
        <f t="shared" si="34"/>
        <v>0.390114626383428</v>
      </c>
      <c r="AQ114" s="187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175"/>
      <c r="DV114" s="175"/>
      <c r="DW114" s="175"/>
      <c r="DX114" s="175"/>
      <c r="DY114" s="175"/>
      <c r="DZ114" s="175"/>
      <c r="EA114" s="175"/>
      <c r="EB114" s="175"/>
      <c r="EC114" s="175"/>
      <c r="ED114" s="175"/>
      <c r="EE114" s="175"/>
      <c r="EF114" s="175"/>
      <c r="EG114" s="175"/>
      <c r="EH114" s="175"/>
      <c r="EI114" s="175"/>
      <c r="EJ114" s="175"/>
      <c r="EK114" s="175"/>
      <c r="EL114" s="175"/>
      <c r="EM114" s="175"/>
      <c r="EN114" s="175"/>
      <c r="EO114" s="175"/>
      <c r="EP114" s="175"/>
      <c r="EQ114" s="175"/>
      <c r="ER114" s="175"/>
      <c r="ES114" s="175"/>
      <c r="ET114" s="175"/>
      <c r="EU114" s="175"/>
      <c r="EV114" s="175"/>
      <c r="EW114" s="175"/>
      <c r="EX114" s="175"/>
      <c r="EY114" s="175"/>
      <c r="EZ114" s="175"/>
      <c r="FA114" s="175"/>
      <c r="FB114" s="175"/>
      <c r="FC114" s="175"/>
      <c r="FD114" s="175"/>
      <c r="FE114" s="175"/>
      <c r="FF114" s="175"/>
      <c r="FG114" s="175"/>
      <c r="FH114" s="175"/>
      <c r="FI114" s="175"/>
      <c r="FJ114" s="175"/>
      <c r="FK114" s="175"/>
      <c r="FL114" s="175"/>
      <c r="FM114" s="175"/>
      <c r="FN114" s="175"/>
      <c r="FO114" s="175"/>
      <c r="FP114" s="175"/>
      <c r="FQ114" s="175"/>
      <c r="FR114" s="175"/>
      <c r="FS114" s="175"/>
      <c r="FT114" s="175"/>
      <c r="FU114" s="175"/>
      <c r="FV114" s="175"/>
      <c r="FW114" s="175"/>
      <c r="FX114" s="175"/>
      <c r="FY114" s="175"/>
      <c r="FZ114" s="175"/>
      <c r="GA114" s="175"/>
      <c r="GB114" s="175"/>
      <c r="GC114" s="175"/>
      <c r="GD114" s="175"/>
      <c r="GE114" s="175"/>
      <c r="GF114" s="175"/>
      <c r="GG114" s="175"/>
      <c r="GH114" s="175"/>
      <c r="GI114" s="175"/>
      <c r="GJ114" s="175"/>
      <c r="GK114" s="175"/>
      <c r="GL114" s="175"/>
      <c r="GM114" s="175"/>
      <c r="GN114" s="175"/>
      <c r="GO114" s="175"/>
      <c r="GP114" s="175"/>
      <c r="GQ114" s="175"/>
      <c r="GR114" s="175"/>
      <c r="GS114" s="175"/>
      <c r="GT114" s="175"/>
      <c r="GU114" s="175"/>
      <c r="GV114" s="175"/>
      <c r="GW114" s="175"/>
      <c r="GX114" s="175"/>
      <c r="GY114" s="175"/>
      <c r="GZ114" s="175"/>
      <c r="HA114" s="175"/>
      <c r="HB114" s="175"/>
      <c r="HC114" s="175"/>
      <c r="HD114" s="175"/>
      <c r="HE114" s="175"/>
      <c r="HF114" s="175"/>
      <c r="HG114" s="175"/>
      <c r="HH114" s="175"/>
      <c r="HI114" s="175"/>
      <c r="HJ114" s="175"/>
      <c r="HK114" s="175"/>
      <c r="HL114" s="175"/>
      <c r="HM114" s="175"/>
      <c r="HN114" s="175"/>
      <c r="HO114" s="175"/>
      <c r="HP114" s="175"/>
      <c r="HQ114" s="175"/>
      <c r="HR114" s="175"/>
      <c r="HS114" s="175"/>
      <c r="HT114" s="175"/>
      <c r="HU114" s="175"/>
      <c r="HV114" s="175"/>
      <c r="HW114" s="175"/>
      <c r="HX114" s="175"/>
      <c r="HY114" s="175"/>
      <c r="HZ114" s="175"/>
      <c r="IA114" s="175"/>
      <c r="IB114" s="175"/>
      <c r="IC114" s="175"/>
      <c r="ID114" s="175"/>
    </row>
    <row r="115" s="72" customFormat="1" ht="16" customHeight="1" spans="1:238">
      <c r="A115" s="97">
        <v>113</v>
      </c>
      <c r="B115" s="98">
        <v>111400</v>
      </c>
      <c r="C115" s="99" t="s">
        <v>164</v>
      </c>
      <c r="D115" s="100" t="s">
        <v>48</v>
      </c>
      <c r="E115" s="67">
        <v>4</v>
      </c>
      <c r="F115" s="101"/>
      <c r="G115" s="102" t="s">
        <v>41</v>
      </c>
      <c r="H115" s="103">
        <v>15180</v>
      </c>
      <c r="I115" s="127">
        <f t="shared" si="19"/>
        <v>45540</v>
      </c>
      <c r="J115" s="128">
        <v>3108.105</v>
      </c>
      <c r="K115" s="128">
        <f t="shared" si="20"/>
        <v>9324.315</v>
      </c>
      <c r="L115" s="129">
        <v>0.20475</v>
      </c>
      <c r="M115" s="127">
        <v>16698</v>
      </c>
      <c r="N115" s="127">
        <f t="shared" si="21"/>
        <v>50094</v>
      </c>
      <c r="O115" s="128">
        <v>3247.969725</v>
      </c>
      <c r="P115" s="128">
        <f t="shared" si="22"/>
        <v>9743.909175</v>
      </c>
      <c r="Q115" s="138">
        <v>0.1945125</v>
      </c>
      <c r="R115" s="139">
        <v>25506.29</v>
      </c>
      <c r="S115" s="139">
        <v>5430.09</v>
      </c>
      <c r="T115" s="147">
        <f t="shared" si="23"/>
        <v>0.560085419411506</v>
      </c>
      <c r="U115" s="141">
        <f t="shared" si="24"/>
        <v>0.58235806061893</v>
      </c>
      <c r="V115" s="147">
        <f t="shared" si="25"/>
        <v>0.509168563101369</v>
      </c>
      <c r="W115" s="141">
        <f t="shared" si="26"/>
        <v>0.557280440783665</v>
      </c>
      <c r="X115" s="142"/>
      <c r="Y115" s="142"/>
      <c r="Z115" s="157">
        <f t="shared" si="36"/>
        <v>-200.3371</v>
      </c>
      <c r="AA115" s="158">
        <v>13800</v>
      </c>
      <c r="AB115" s="159">
        <f t="shared" si="27"/>
        <v>27600</v>
      </c>
      <c r="AC115" s="160">
        <v>2898</v>
      </c>
      <c r="AD115" s="160">
        <f t="shared" si="28"/>
        <v>5796</v>
      </c>
      <c r="AE115" s="161">
        <v>0.21</v>
      </c>
      <c r="AF115" s="160">
        <v>16008</v>
      </c>
      <c r="AG115" s="160">
        <f t="shared" si="29"/>
        <v>32016</v>
      </c>
      <c r="AH115" s="160">
        <v>3193.596</v>
      </c>
      <c r="AI115" s="159">
        <f t="shared" si="30"/>
        <v>6387.192</v>
      </c>
      <c r="AJ115" s="161">
        <v>0.1995</v>
      </c>
      <c r="AK115" s="139">
        <v>14143.94</v>
      </c>
      <c r="AL115" s="139">
        <v>3186.31</v>
      </c>
      <c r="AM115" s="141">
        <f t="shared" si="31"/>
        <v>0.512461594202899</v>
      </c>
      <c r="AN115" s="141">
        <f t="shared" si="32"/>
        <v>0.54974292615597</v>
      </c>
      <c r="AO115" s="141">
        <f t="shared" si="33"/>
        <v>0.441777236381809</v>
      </c>
      <c r="AP115" s="141">
        <f t="shared" si="34"/>
        <v>0.498859279633366</v>
      </c>
      <c r="AQ115" s="143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2"/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  <c r="DZ115" s="172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ET115" s="172"/>
      <c r="EU115" s="172"/>
      <c r="EV115" s="172"/>
      <c r="EW115" s="172"/>
      <c r="EX115" s="172"/>
      <c r="EY115" s="172"/>
      <c r="EZ115" s="172"/>
      <c r="FA115" s="172"/>
      <c r="FB115" s="172"/>
      <c r="FC115" s="172"/>
      <c r="FD115" s="172"/>
      <c r="FE115" s="172"/>
      <c r="FF115" s="172"/>
      <c r="FG115" s="172"/>
      <c r="FH115" s="172"/>
      <c r="FI115" s="172"/>
      <c r="FJ115" s="172"/>
      <c r="FK115" s="172"/>
      <c r="FL115" s="172"/>
      <c r="FM115" s="172"/>
      <c r="FN115" s="172"/>
      <c r="FO115" s="172"/>
      <c r="FP115" s="172"/>
      <c r="FQ115" s="172"/>
      <c r="FR115" s="172"/>
      <c r="FS115" s="172"/>
      <c r="FT115" s="172"/>
      <c r="FU115" s="172"/>
      <c r="FV115" s="172"/>
      <c r="FW115" s="172"/>
      <c r="FX115" s="172"/>
      <c r="FY115" s="172"/>
      <c r="FZ115" s="172"/>
      <c r="GA115" s="172"/>
      <c r="GB115" s="172"/>
      <c r="GC115" s="172"/>
      <c r="GD115" s="172"/>
      <c r="GE115" s="172"/>
      <c r="GF115" s="172"/>
      <c r="GG115" s="172"/>
      <c r="GH115" s="172"/>
      <c r="GI115" s="172"/>
      <c r="GJ115" s="172"/>
      <c r="GK115" s="172"/>
      <c r="GL115" s="172"/>
      <c r="GM115" s="172"/>
      <c r="GN115" s="172"/>
      <c r="GO115" s="172"/>
      <c r="GP115" s="172"/>
      <c r="GQ115" s="172"/>
      <c r="GR115" s="172"/>
      <c r="GS115" s="172"/>
      <c r="GT115" s="172"/>
      <c r="GU115" s="172"/>
      <c r="GV115" s="172"/>
      <c r="GW115" s="172"/>
      <c r="GX115" s="172"/>
      <c r="GY115" s="172"/>
      <c r="GZ115" s="172"/>
      <c r="HA115" s="172"/>
      <c r="HB115" s="172"/>
      <c r="HC115" s="172"/>
      <c r="HD115" s="172"/>
      <c r="HE115" s="172"/>
      <c r="HF115" s="172"/>
      <c r="HG115" s="172"/>
      <c r="HH115" s="172"/>
      <c r="HI115" s="172"/>
      <c r="HJ115" s="172"/>
      <c r="HK115" s="172"/>
      <c r="HL115" s="172"/>
      <c r="HM115" s="172"/>
      <c r="HN115" s="172"/>
      <c r="HO115" s="172"/>
      <c r="HP115" s="172"/>
      <c r="HQ115" s="172"/>
      <c r="HR115" s="172"/>
      <c r="HS115" s="172"/>
      <c r="HT115" s="172"/>
      <c r="HU115" s="172"/>
      <c r="HV115" s="172"/>
      <c r="HW115" s="172"/>
      <c r="HX115" s="172"/>
      <c r="HY115" s="172"/>
      <c r="HZ115" s="172"/>
      <c r="IA115" s="172"/>
      <c r="IB115" s="172"/>
      <c r="IC115" s="172"/>
      <c r="ID115" s="172"/>
    </row>
    <row r="116" s="72" customFormat="1" ht="16" customHeight="1" spans="1:238">
      <c r="A116" s="104">
        <v>114</v>
      </c>
      <c r="B116" s="107">
        <v>716</v>
      </c>
      <c r="C116" s="108" t="s">
        <v>165</v>
      </c>
      <c r="D116" s="100" t="s">
        <v>70</v>
      </c>
      <c r="E116" s="69">
        <v>2</v>
      </c>
      <c r="F116" s="101"/>
      <c r="G116" s="102" t="s">
        <v>41</v>
      </c>
      <c r="H116" s="103">
        <v>7600</v>
      </c>
      <c r="I116" s="127">
        <f t="shared" si="19"/>
        <v>22800</v>
      </c>
      <c r="J116" s="128">
        <v>2417.94228</v>
      </c>
      <c r="K116" s="128">
        <f t="shared" si="20"/>
        <v>7253.82684</v>
      </c>
      <c r="L116" s="129">
        <v>0.3181503</v>
      </c>
      <c r="M116" s="127">
        <v>8360</v>
      </c>
      <c r="N116" s="127">
        <f t="shared" si="21"/>
        <v>25080</v>
      </c>
      <c r="O116" s="128">
        <v>2526.7496826</v>
      </c>
      <c r="P116" s="128">
        <f t="shared" si="22"/>
        <v>7580.2490478</v>
      </c>
      <c r="Q116" s="138">
        <v>0.302242785</v>
      </c>
      <c r="R116" s="143">
        <v>12441.95</v>
      </c>
      <c r="S116" s="143">
        <v>3530.47</v>
      </c>
      <c r="T116" s="147">
        <f t="shared" si="23"/>
        <v>0.545699561403509</v>
      </c>
      <c r="U116" s="141">
        <f t="shared" si="24"/>
        <v>0.486704477219089</v>
      </c>
      <c r="V116" s="147">
        <f t="shared" si="25"/>
        <v>0.496090510366826</v>
      </c>
      <c r="W116" s="141">
        <f t="shared" si="26"/>
        <v>0.46574591121444</v>
      </c>
      <c r="X116" s="142"/>
      <c r="Y116" s="142"/>
      <c r="Z116" s="157">
        <f t="shared" si="36"/>
        <v>-103.5805</v>
      </c>
      <c r="AA116" s="158">
        <v>6937.5</v>
      </c>
      <c r="AB116" s="159">
        <f t="shared" si="27"/>
        <v>13875</v>
      </c>
      <c r="AC116" s="160">
        <v>2263.76175</v>
      </c>
      <c r="AD116" s="160">
        <f t="shared" si="28"/>
        <v>4527.5235</v>
      </c>
      <c r="AE116" s="161">
        <v>0.326308</v>
      </c>
      <c r="AF116" s="160">
        <v>8047.5</v>
      </c>
      <c r="AG116" s="160">
        <f t="shared" si="29"/>
        <v>16095</v>
      </c>
      <c r="AH116" s="160">
        <v>2494.6654485</v>
      </c>
      <c r="AI116" s="159">
        <f t="shared" si="30"/>
        <v>4989.330897</v>
      </c>
      <c r="AJ116" s="161">
        <v>0.3099926</v>
      </c>
      <c r="AK116" s="143">
        <v>5148.64</v>
      </c>
      <c r="AL116" s="143">
        <v>1859.55</v>
      </c>
      <c r="AM116" s="141">
        <f t="shared" si="31"/>
        <v>0.371073153153153</v>
      </c>
      <c r="AN116" s="141">
        <f t="shared" si="32"/>
        <v>0.410721225411641</v>
      </c>
      <c r="AO116" s="141">
        <f t="shared" si="33"/>
        <v>0.31989064926996</v>
      </c>
      <c r="AP116" s="141">
        <f t="shared" si="34"/>
        <v>0.37270528621746</v>
      </c>
      <c r="AQ116" s="14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</row>
    <row r="117" s="72" customFormat="1" ht="16" customHeight="1" spans="1:238">
      <c r="A117" s="104">
        <v>115</v>
      </c>
      <c r="B117" s="105">
        <v>117923</v>
      </c>
      <c r="C117" s="106" t="s">
        <v>166</v>
      </c>
      <c r="D117" s="100" t="s">
        <v>40</v>
      </c>
      <c r="E117" s="69">
        <v>2</v>
      </c>
      <c r="F117" s="101"/>
      <c r="G117" s="102" t="s">
        <v>41</v>
      </c>
      <c r="H117" s="103">
        <v>3300</v>
      </c>
      <c r="I117" s="127">
        <f t="shared" si="19"/>
        <v>9900</v>
      </c>
      <c r="J117" s="128">
        <v>966.25386</v>
      </c>
      <c r="K117" s="128">
        <f t="shared" si="20"/>
        <v>2898.76158</v>
      </c>
      <c r="L117" s="129">
        <v>0.2928042</v>
      </c>
      <c r="M117" s="127">
        <v>3630</v>
      </c>
      <c r="N117" s="127">
        <f t="shared" si="21"/>
        <v>10890</v>
      </c>
      <c r="O117" s="128">
        <v>1009.7352837</v>
      </c>
      <c r="P117" s="128">
        <f t="shared" si="22"/>
        <v>3029.2058511</v>
      </c>
      <c r="Q117" s="138">
        <v>0.27816399</v>
      </c>
      <c r="R117" s="143">
        <v>5387.96</v>
      </c>
      <c r="S117" s="143">
        <v>1236.87</v>
      </c>
      <c r="T117" s="147">
        <f t="shared" si="23"/>
        <v>0.544238383838384</v>
      </c>
      <c r="U117" s="141">
        <f t="shared" si="24"/>
        <v>0.426689110457991</v>
      </c>
      <c r="V117" s="147">
        <f t="shared" si="25"/>
        <v>0.494762167125803</v>
      </c>
      <c r="W117" s="141">
        <f t="shared" si="26"/>
        <v>0.408314938237312</v>
      </c>
      <c r="X117" s="142"/>
      <c r="Y117" s="142"/>
      <c r="Z117" s="157">
        <f t="shared" si="36"/>
        <v>-45.1204</v>
      </c>
      <c r="AA117" s="158">
        <v>3000</v>
      </c>
      <c r="AB117" s="159">
        <f t="shared" si="27"/>
        <v>6000</v>
      </c>
      <c r="AC117" s="160">
        <v>900.936</v>
      </c>
      <c r="AD117" s="160">
        <f t="shared" si="28"/>
        <v>1801.872</v>
      </c>
      <c r="AE117" s="161">
        <v>0.300312</v>
      </c>
      <c r="AF117" s="160">
        <v>3480</v>
      </c>
      <c r="AG117" s="160">
        <f t="shared" si="29"/>
        <v>6960</v>
      </c>
      <c r="AH117" s="160">
        <v>992.831472</v>
      </c>
      <c r="AI117" s="159">
        <f t="shared" si="30"/>
        <v>1985.662944</v>
      </c>
      <c r="AJ117" s="161">
        <v>0.2852964</v>
      </c>
      <c r="AK117" s="143">
        <v>2704.42</v>
      </c>
      <c r="AL117" s="143">
        <v>721.49</v>
      </c>
      <c r="AM117" s="141">
        <f t="shared" si="31"/>
        <v>0.450736666666667</v>
      </c>
      <c r="AN117" s="141">
        <f t="shared" si="32"/>
        <v>0.400411349973805</v>
      </c>
      <c r="AO117" s="141">
        <f t="shared" si="33"/>
        <v>0.388566091954023</v>
      </c>
      <c r="AP117" s="141">
        <f t="shared" si="34"/>
        <v>0.363349682371874</v>
      </c>
      <c r="AQ117" s="178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165"/>
      <c r="EK117" s="165"/>
      <c r="EL117" s="165"/>
      <c r="EM117" s="165"/>
      <c r="EN117" s="165"/>
      <c r="EO117" s="165"/>
      <c r="EP117" s="165"/>
      <c r="EQ117" s="165"/>
      <c r="ER117" s="165"/>
      <c r="ES117" s="165"/>
      <c r="ET117" s="165"/>
      <c r="EU117" s="165"/>
      <c r="EV117" s="165"/>
      <c r="EW117" s="165"/>
      <c r="EX117" s="165"/>
      <c r="EY117" s="165"/>
      <c r="EZ117" s="165"/>
      <c r="FA117" s="165"/>
      <c r="FB117" s="165"/>
      <c r="FC117" s="165"/>
      <c r="FD117" s="165"/>
      <c r="FE117" s="165"/>
      <c r="FF117" s="165"/>
      <c r="FG117" s="165"/>
      <c r="FH117" s="165"/>
      <c r="FI117" s="165"/>
      <c r="FJ117" s="165"/>
      <c r="FK117" s="165"/>
      <c r="FL117" s="165"/>
      <c r="FM117" s="165"/>
      <c r="FN117" s="165"/>
      <c r="FO117" s="165"/>
      <c r="FP117" s="165"/>
      <c r="FQ117" s="165"/>
      <c r="FR117" s="165"/>
      <c r="FS117" s="165"/>
      <c r="FT117" s="165"/>
      <c r="FU117" s="165"/>
      <c r="FV117" s="165"/>
      <c r="FW117" s="165"/>
      <c r="FX117" s="165"/>
      <c r="FY117" s="165"/>
      <c r="FZ117" s="165"/>
      <c r="GA117" s="165"/>
      <c r="GB117" s="165"/>
      <c r="GC117" s="165"/>
      <c r="GD117" s="165"/>
      <c r="GE117" s="165"/>
      <c r="GF117" s="165"/>
      <c r="GG117" s="165"/>
      <c r="GH117" s="165"/>
      <c r="GI117" s="165"/>
      <c r="GJ117" s="165"/>
      <c r="GK117" s="165"/>
      <c r="GL117" s="165"/>
      <c r="GM117" s="165"/>
      <c r="GN117" s="165"/>
      <c r="GO117" s="165"/>
      <c r="GP117" s="165"/>
      <c r="GQ117" s="165"/>
      <c r="GR117" s="165"/>
      <c r="GS117" s="165"/>
      <c r="GT117" s="165"/>
      <c r="GU117" s="165"/>
      <c r="GV117" s="165"/>
      <c r="GW117" s="165"/>
      <c r="GX117" s="165"/>
      <c r="GY117" s="165"/>
      <c r="GZ117" s="165"/>
      <c r="HA117" s="165"/>
      <c r="HB117" s="165"/>
      <c r="HC117" s="165"/>
      <c r="HD117" s="165"/>
      <c r="HE117" s="165"/>
      <c r="HF117" s="165"/>
      <c r="HG117" s="165"/>
      <c r="HH117" s="165"/>
      <c r="HI117" s="165"/>
      <c r="HJ117" s="165"/>
      <c r="HK117" s="165"/>
      <c r="HL117" s="165"/>
      <c r="HM117" s="165"/>
      <c r="HN117" s="165"/>
      <c r="HO117" s="165"/>
      <c r="HP117" s="165"/>
      <c r="HQ117" s="165"/>
      <c r="HR117" s="165"/>
      <c r="HS117" s="165"/>
      <c r="HT117" s="165"/>
      <c r="HU117" s="165"/>
      <c r="HV117" s="165"/>
      <c r="HW117" s="165"/>
      <c r="HX117" s="165"/>
      <c r="HY117" s="165"/>
      <c r="HZ117" s="165"/>
      <c r="IA117" s="165"/>
      <c r="IB117" s="165"/>
      <c r="IC117" s="165"/>
      <c r="ID117" s="165"/>
    </row>
    <row r="118" s="72" customFormat="1" ht="16" customHeight="1" spans="1:238">
      <c r="A118" s="104">
        <v>116</v>
      </c>
      <c r="B118" s="109">
        <v>367</v>
      </c>
      <c r="C118" s="110" t="s">
        <v>167</v>
      </c>
      <c r="D118" s="100" t="s">
        <v>70</v>
      </c>
      <c r="E118" s="69">
        <v>2</v>
      </c>
      <c r="F118" s="101"/>
      <c r="G118" s="102" t="s">
        <v>44</v>
      </c>
      <c r="H118" s="103">
        <v>7205</v>
      </c>
      <c r="I118" s="127">
        <f t="shared" si="19"/>
        <v>21615</v>
      </c>
      <c r="J118" s="128">
        <v>1864.345626</v>
      </c>
      <c r="K118" s="128">
        <f t="shared" si="20"/>
        <v>5593.036878</v>
      </c>
      <c r="L118" s="129">
        <v>0.2587572</v>
      </c>
      <c r="M118" s="127">
        <v>7925.5</v>
      </c>
      <c r="N118" s="127">
        <f t="shared" si="21"/>
        <v>23776.5</v>
      </c>
      <c r="O118" s="128">
        <v>1948.24117917</v>
      </c>
      <c r="P118" s="128">
        <f t="shared" si="22"/>
        <v>5844.72353751</v>
      </c>
      <c r="Q118" s="138">
        <v>0.24581934</v>
      </c>
      <c r="R118" s="143">
        <v>11755.64</v>
      </c>
      <c r="S118" s="143">
        <v>2751.86</v>
      </c>
      <c r="T118" s="147">
        <f t="shared" si="23"/>
        <v>0.543864908628267</v>
      </c>
      <c r="U118" s="141">
        <f t="shared" si="24"/>
        <v>0.492015350519918</v>
      </c>
      <c r="V118" s="147">
        <f t="shared" si="25"/>
        <v>0.494422644207516</v>
      </c>
      <c r="W118" s="141">
        <f t="shared" si="26"/>
        <v>0.470828086621931</v>
      </c>
      <c r="X118" s="142"/>
      <c r="Y118" s="142"/>
      <c r="Z118" s="157">
        <f t="shared" si="36"/>
        <v>-98.5936</v>
      </c>
      <c r="AA118" s="158">
        <v>6550</v>
      </c>
      <c r="AB118" s="159">
        <f t="shared" si="27"/>
        <v>13100</v>
      </c>
      <c r="AC118" s="160">
        <v>1738.3176</v>
      </c>
      <c r="AD118" s="160">
        <f t="shared" si="28"/>
        <v>3476.6352</v>
      </c>
      <c r="AE118" s="161">
        <v>0.265392</v>
      </c>
      <c r="AF118" s="160">
        <v>7598</v>
      </c>
      <c r="AG118" s="160">
        <f t="shared" si="29"/>
        <v>15196</v>
      </c>
      <c r="AH118" s="160">
        <v>1915.6259952</v>
      </c>
      <c r="AI118" s="159">
        <f t="shared" si="30"/>
        <v>3831.2519904</v>
      </c>
      <c r="AJ118" s="161">
        <v>0.2521224</v>
      </c>
      <c r="AK118" s="143">
        <v>8958.16</v>
      </c>
      <c r="AL118" s="143">
        <v>2746.1</v>
      </c>
      <c r="AM118" s="141">
        <f t="shared" si="31"/>
        <v>0.683829007633588</v>
      </c>
      <c r="AN118" s="141">
        <f t="shared" si="32"/>
        <v>0.789872920805726</v>
      </c>
      <c r="AO118" s="141">
        <f t="shared" si="33"/>
        <v>0.589507765201369</v>
      </c>
      <c r="AP118" s="141">
        <f t="shared" si="34"/>
        <v>0.716763086030604</v>
      </c>
      <c r="AQ118" s="168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  <c r="EC118" s="175"/>
      <c r="ED118" s="175"/>
      <c r="EE118" s="175"/>
      <c r="EF118" s="175"/>
      <c r="EG118" s="175"/>
      <c r="EH118" s="175"/>
      <c r="EI118" s="175"/>
      <c r="EJ118" s="175"/>
      <c r="EK118" s="175"/>
      <c r="EL118" s="175"/>
      <c r="EM118" s="175"/>
      <c r="EN118" s="175"/>
      <c r="EO118" s="175"/>
      <c r="EP118" s="175"/>
      <c r="EQ118" s="175"/>
      <c r="ER118" s="175"/>
      <c r="ES118" s="175"/>
      <c r="ET118" s="175"/>
      <c r="EU118" s="175"/>
      <c r="EV118" s="175"/>
      <c r="EW118" s="175"/>
      <c r="EX118" s="175"/>
      <c r="EY118" s="175"/>
      <c r="EZ118" s="175"/>
      <c r="FA118" s="175"/>
      <c r="FB118" s="175"/>
      <c r="FC118" s="175"/>
      <c r="FD118" s="175"/>
      <c r="FE118" s="175"/>
      <c r="FF118" s="175"/>
      <c r="FG118" s="175"/>
      <c r="FH118" s="175"/>
      <c r="FI118" s="175"/>
      <c r="FJ118" s="175"/>
      <c r="FK118" s="175"/>
      <c r="FL118" s="175"/>
      <c r="FM118" s="175"/>
      <c r="FN118" s="175"/>
      <c r="FO118" s="175"/>
      <c r="FP118" s="175"/>
      <c r="FQ118" s="175"/>
      <c r="FR118" s="175"/>
      <c r="FS118" s="175"/>
      <c r="FT118" s="175"/>
      <c r="FU118" s="175"/>
      <c r="FV118" s="175"/>
      <c r="FW118" s="175"/>
      <c r="FX118" s="175"/>
      <c r="FY118" s="175"/>
      <c r="FZ118" s="175"/>
      <c r="GA118" s="175"/>
      <c r="GB118" s="175"/>
      <c r="GC118" s="175"/>
      <c r="GD118" s="175"/>
      <c r="GE118" s="175"/>
      <c r="GF118" s="175"/>
      <c r="GG118" s="175"/>
      <c r="GH118" s="175"/>
      <c r="GI118" s="175"/>
      <c r="GJ118" s="175"/>
      <c r="GK118" s="175"/>
      <c r="GL118" s="175"/>
      <c r="GM118" s="175"/>
      <c r="GN118" s="175"/>
      <c r="GO118" s="175"/>
      <c r="GP118" s="175"/>
      <c r="GQ118" s="175"/>
      <c r="GR118" s="175"/>
      <c r="GS118" s="175"/>
      <c r="GT118" s="175"/>
      <c r="GU118" s="175"/>
      <c r="GV118" s="175"/>
      <c r="GW118" s="175"/>
      <c r="GX118" s="175"/>
      <c r="GY118" s="175"/>
      <c r="GZ118" s="175"/>
      <c r="HA118" s="175"/>
      <c r="HB118" s="175"/>
      <c r="HC118" s="175"/>
      <c r="HD118" s="175"/>
      <c r="HE118" s="175"/>
      <c r="HF118" s="175"/>
      <c r="HG118" s="175"/>
      <c r="HH118" s="175"/>
      <c r="HI118" s="175"/>
      <c r="HJ118" s="175"/>
      <c r="HK118" s="175"/>
      <c r="HL118" s="175"/>
      <c r="HM118" s="175"/>
      <c r="HN118" s="175"/>
      <c r="HO118" s="175"/>
      <c r="HP118" s="175"/>
      <c r="HQ118" s="175"/>
      <c r="HR118" s="175"/>
      <c r="HS118" s="175"/>
      <c r="HT118" s="175"/>
      <c r="HU118" s="175"/>
      <c r="HV118" s="175"/>
      <c r="HW118" s="175"/>
      <c r="HX118" s="175"/>
      <c r="HY118" s="175"/>
      <c r="HZ118" s="175"/>
      <c r="IA118" s="175"/>
      <c r="IB118" s="175"/>
      <c r="IC118" s="175"/>
      <c r="ID118" s="175"/>
    </row>
    <row r="119" s="72" customFormat="1" ht="16" customHeight="1" spans="1:238">
      <c r="A119" s="104">
        <v>117</v>
      </c>
      <c r="B119" s="107">
        <v>103199</v>
      </c>
      <c r="C119" s="108" t="s">
        <v>168</v>
      </c>
      <c r="D119" s="100" t="s">
        <v>51</v>
      </c>
      <c r="E119" s="69">
        <v>4</v>
      </c>
      <c r="F119" s="101"/>
      <c r="G119" s="102" t="s">
        <v>38</v>
      </c>
      <c r="H119" s="103">
        <v>7524</v>
      </c>
      <c r="I119" s="127">
        <f t="shared" si="19"/>
        <v>22572</v>
      </c>
      <c r="J119" s="128">
        <v>2377.3964643</v>
      </c>
      <c r="K119" s="128">
        <f t="shared" si="20"/>
        <v>7132.1893929</v>
      </c>
      <c r="L119" s="129">
        <v>0.315975075</v>
      </c>
      <c r="M119" s="127">
        <v>8276.4</v>
      </c>
      <c r="N119" s="127">
        <f t="shared" si="21"/>
        <v>24829.2</v>
      </c>
      <c r="O119" s="128">
        <v>2484.3793051935</v>
      </c>
      <c r="P119" s="128">
        <f t="shared" si="22"/>
        <v>7453.1379155805</v>
      </c>
      <c r="Q119" s="138">
        <v>0.30017632125</v>
      </c>
      <c r="R119" s="143">
        <v>12248.08</v>
      </c>
      <c r="S119" s="143">
        <v>3623.24</v>
      </c>
      <c r="T119" s="147">
        <f t="shared" si="23"/>
        <v>0.542622718412192</v>
      </c>
      <c r="U119" s="141">
        <f t="shared" si="24"/>
        <v>0.5080123087599</v>
      </c>
      <c r="V119" s="147">
        <f t="shared" si="25"/>
        <v>0.49329338037472</v>
      </c>
      <c r="W119" s="141">
        <f t="shared" si="26"/>
        <v>0.486136180631483</v>
      </c>
      <c r="X119" s="142"/>
      <c r="Y119" s="142"/>
      <c r="Z119" s="157">
        <f t="shared" si="36"/>
        <v>-103.2392</v>
      </c>
      <c r="AA119" s="158">
        <v>6840</v>
      </c>
      <c r="AB119" s="159">
        <f t="shared" si="27"/>
        <v>13680</v>
      </c>
      <c r="AC119" s="160">
        <v>2216.68668</v>
      </c>
      <c r="AD119" s="160">
        <f t="shared" si="28"/>
        <v>4433.37336</v>
      </c>
      <c r="AE119" s="161">
        <v>0.324077</v>
      </c>
      <c r="AF119" s="160">
        <v>7934.4</v>
      </c>
      <c r="AG119" s="160">
        <f t="shared" si="29"/>
        <v>15868.8</v>
      </c>
      <c r="AH119" s="160">
        <v>2442.78872136</v>
      </c>
      <c r="AI119" s="159">
        <f t="shared" si="30"/>
        <v>4885.57744272</v>
      </c>
      <c r="AJ119" s="161">
        <v>0.30787315</v>
      </c>
      <c r="AK119" s="143">
        <v>6340.38</v>
      </c>
      <c r="AL119" s="143">
        <v>2163.18</v>
      </c>
      <c r="AM119" s="141">
        <f t="shared" si="31"/>
        <v>0.463478070175439</v>
      </c>
      <c r="AN119" s="141">
        <f t="shared" si="32"/>
        <v>0.487930933026584</v>
      </c>
      <c r="AO119" s="141">
        <f t="shared" si="33"/>
        <v>0.399550060496068</v>
      </c>
      <c r="AP119" s="141">
        <f t="shared" si="34"/>
        <v>0.44276854176641</v>
      </c>
      <c r="AQ119" s="143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165"/>
      <c r="EK119" s="165"/>
      <c r="EL119" s="165"/>
      <c r="EM119" s="165"/>
      <c r="EN119" s="165"/>
      <c r="EO119" s="165"/>
      <c r="EP119" s="165"/>
      <c r="EQ119" s="165"/>
      <c r="ER119" s="165"/>
      <c r="ES119" s="165"/>
      <c r="ET119" s="165"/>
      <c r="EU119" s="165"/>
      <c r="EV119" s="165"/>
      <c r="EW119" s="165"/>
      <c r="EX119" s="165"/>
      <c r="EY119" s="165"/>
      <c r="EZ119" s="165"/>
      <c r="FA119" s="165"/>
      <c r="FB119" s="165"/>
      <c r="FC119" s="165"/>
      <c r="FD119" s="165"/>
      <c r="FE119" s="165"/>
      <c r="FF119" s="165"/>
      <c r="FG119" s="165"/>
      <c r="FH119" s="165"/>
      <c r="FI119" s="165"/>
      <c r="FJ119" s="165"/>
      <c r="FK119" s="165"/>
      <c r="FL119" s="165"/>
      <c r="FM119" s="165"/>
      <c r="FN119" s="165"/>
      <c r="FO119" s="165"/>
      <c r="FP119" s="165"/>
      <c r="FQ119" s="165"/>
      <c r="FR119" s="165"/>
      <c r="FS119" s="165"/>
      <c r="FT119" s="165"/>
      <c r="FU119" s="165"/>
      <c r="FV119" s="165"/>
      <c r="FW119" s="165"/>
      <c r="FX119" s="165"/>
      <c r="FY119" s="165"/>
      <c r="FZ119" s="165"/>
      <c r="GA119" s="165"/>
      <c r="GB119" s="165"/>
      <c r="GC119" s="165"/>
      <c r="GD119" s="165"/>
      <c r="GE119" s="165"/>
      <c r="GF119" s="165"/>
      <c r="GG119" s="165"/>
      <c r="GH119" s="165"/>
      <c r="GI119" s="165"/>
      <c r="GJ119" s="165"/>
      <c r="GK119" s="165"/>
      <c r="GL119" s="165"/>
      <c r="GM119" s="165"/>
      <c r="GN119" s="165"/>
      <c r="GO119" s="165"/>
      <c r="GP119" s="165"/>
      <c r="GQ119" s="165"/>
      <c r="GR119" s="165"/>
      <c r="GS119" s="165"/>
      <c r="GT119" s="165"/>
      <c r="GU119" s="165"/>
      <c r="GV119" s="165"/>
      <c r="GW119" s="165"/>
      <c r="GX119" s="165"/>
      <c r="GY119" s="165"/>
      <c r="GZ119" s="165"/>
      <c r="HA119" s="165"/>
      <c r="HB119" s="165"/>
      <c r="HC119" s="165"/>
      <c r="HD119" s="165"/>
      <c r="HE119" s="165"/>
      <c r="HF119" s="165"/>
      <c r="HG119" s="165"/>
      <c r="HH119" s="165"/>
      <c r="HI119" s="165"/>
      <c r="HJ119" s="165"/>
      <c r="HK119" s="165"/>
      <c r="HL119" s="165"/>
      <c r="HM119" s="165"/>
      <c r="HN119" s="165"/>
      <c r="HO119" s="165"/>
      <c r="HP119" s="165"/>
      <c r="HQ119" s="165"/>
      <c r="HR119" s="165"/>
      <c r="HS119" s="165"/>
      <c r="HT119" s="165"/>
      <c r="HU119" s="165"/>
      <c r="HV119" s="165"/>
      <c r="HW119" s="165"/>
      <c r="HX119" s="165"/>
      <c r="HY119" s="165"/>
      <c r="HZ119" s="165"/>
      <c r="IA119" s="165"/>
      <c r="IB119" s="165"/>
      <c r="IC119" s="165"/>
      <c r="ID119" s="165"/>
    </row>
    <row r="120" s="72" customFormat="1" ht="16" customHeight="1" spans="1:238">
      <c r="A120" s="104">
        <v>118</v>
      </c>
      <c r="B120" s="107">
        <v>754</v>
      </c>
      <c r="C120" s="108" t="s">
        <v>169</v>
      </c>
      <c r="D120" s="100" t="s">
        <v>70</v>
      </c>
      <c r="E120" s="69">
        <v>3</v>
      </c>
      <c r="F120" s="101"/>
      <c r="G120" s="102" t="s">
        <v>44</v>
      </c>
      <c r="H120" s="103">
        <v>7700</v>
      </c>
      <c r="I120" s="127">
        <f t="shared" si="19"/>
        <v>23100</v>
      </c>
      <c r="J120" s="128">
        <v>1938.541605</v>
      </c>
      <c r="K120" s="128">
        <f t="shared" si="20"/>
        <v>5815.624815</v>
      </c>
      <c r="L120" s="129">
        <v>0.25175865</v>
      </c>
      <c r="M120" s="127">
        <v>8470</v>
      </c>
      <c r="N120" s="127">
        <f t="shared" si="21"/>
        <v>25410</v>
      </c>
      <c r="O120" s="128">
        <v>2025.775977225</v>
      </c>
      <c r="P120" s="128">
        <f t="shared" si="22"/>
        <v>6077.327931675</v>
      </c>
      <c r="Q120" s="138">
        <v>0.2391707175</v>
      </c>
      <c r="R120" s="143">
        <v>12409.97</v>
      </c>
      <c r="S120" s="143">
        <v>3375.67</v>
      </c>
      <c r="T120" s="147">
        <f t="shared" si="23"/>
        <v>0.537228138528138</v>
      </c>
      <c r="U120" s="141">
        <f t="shared" si="24"/>
        <v>0.580448379560744</v>
      </c>
      <c r="V120" s="147">
        <f t="shared" si="25"/>
        <v>0.488389216843762</v>
      </c>
      <c r="W120" s="141">
        <f t="shared" si="26"/>
        <v>0.55545299479497</v>
      </c>
      <c r="X120" s="142"/>
      <c r="Y120" s="142"/>
      <c r="Z120" s="157">
        <f t="shared" si="36"/>
        <v>-106.9003</v>
      </c>
      <c r="AA120" s="158">
        <v>7000</v>
      </c>
      <c r="AB120" s="159">
        <f t="shared" si="27"/>
        <v>14000</v>
      </c>
      <c r="AC120" s="160">
        <v>1807.498</v>
      </c>
      <c r="AD120" s="160">
        <f t="shared" si="28"/>
        <v>3614.996</v>
      </c>
      <c r="AE120" s="161">
        <v>0.258214</v>
      </c>
      <c r="AF120" s="160">
        <v>8120</v>
      </c>
      <c r="AG120" s="160">
        <f t="shared" si="29"/>
        <v>16240</v>
      </c>
      <c r="AH120" s="160">
        <v>1991.862796</v>
      </c>
      <c r="AI120" s="159">
        <f t="shared" si="30"/>
        <v>3983.725592</v>
      </c>
      <c r="AJ120" s="161">
        <v>0.2453033</v>
      </c>
      <c r="AK120" s="143">
        <v>5395.18</v>
      </c>
      <c r="AL120" s="143">
        <v>1747.71</v>
      </c>
      <c r="AM120" s="141">
        <f t="shared" si="31"/>
        <v>0.38537</v>
      </c>
      <c r="AN120" s="141">
        <f t="shared" si="32"/>
        <v>0.483461115862922</v>
      </c>
      <c r="AO120" s="141">
        <f t="shared" si="33"/>
        <v>0.332215517241379</v>
      </c>
      <c r="AP120" s="141">
        <f t="shared" si="34"/>
        <v>0.43871244633659</v>
      </c>
      <c r="AQ120" s="198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1"/>
      <c r="EE120" s="181"/>
      <c r="EF120" s="181"/>
      <c r="EG120" s="181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181"/>
      <c r="ER120" s="181"/>
      <c r="ES120" s="181"/>
      <c r="ET120" s="181"/>
      <c r="EU120" s="181"/>
      <c r="EV120" s="181"/>
      <c r="EW120" s="181"/>
      <c r="EX120" s="181"/>
      <c r="EY120" s="181"/>
      <c r="EZ120" s="181"/>
      <c r="FA120" s="181"/>
      <c r="FB120" s="181"/>
      <c r="FC120" s="181"/>
      <c r="FD120" s="181"/>
      <c r="FE120" s="181"/>
      <c r="FF120" s="181"/>
      <c r="FG120" s="181"/>
      <c r="FH120" s="181"/>
      <c r="FI120" s="181"/>
      <c r="FJ120" s="181"/>
      <c r="FK120" s="181"/>
      <c r="FL120" s="181"/>
      <c r="FM120" s="181"/>
      <c r="FN120" s="181"/>
      <c r="FO120" s="181"/>
      <c r="FP120" s="181"/>
      <c r="FQ120" s="181"/>
      <c r="FR120" s="181"/>
      <c r="FS120" s="181"/>
      <c r="FT120" s="181"/>
      <c r="FU120" s="181"/>
      <c r="FV120" s="181"/>
      <c r="FW120" s="181"/>
      <c r="FX120" s="181"/>
      <c r="FY120" s="181"/>
      <c r="FZ120" s="181"/>
      <c r="GA120" s="181"/>
      <c r="GB120" s="181"/>
      <c r="GC120" s="181"/>
      <c r="GD120" s="181"/>
      <c r="GE120" s="181"/>
      <c r="GF120" s="181"/>
      <c r="GG120" s="181"/>
      <c r="GH120" s="181"/>
      <c r="GI120" s="181"/>
      <c r="GJ120" s="181"/>
      <c r="GK120" s="181"/>
      <c r="GL120" s="181"/>
      <c r="GM120" s="181"/>
      <c r="GN120" s="181"/>
      <c r="GO120" s="181"/>
      <c r="GP120" s="181"/>
      <c r="GQ120" s="181"/>
      <c r="GR120" s="181"/>
      <c r="GS120" s="181"/>
      <c r="GT120" s="181"/>
      <c r="GU120" s="181"/>
      <c r="GV120" s="181"/>
      <c r="GW120" s="181"/>
      <c r="GX120" s="181"/>
      <c r="GY120" s="181"/>
      <c r="GZ120" s="181"/>
      <c r="HA120" s="181"/>
      <c r="HB120" s="181"/>
      <c r="HC120" s="181"/>
      <c r="HD120" s="181"/>
      <c r="HE120" s="181"/>
      <c r="HF120" s="181"/>
      <c r="HG120" s="181"/>
      <c r="HH120" s="181"/>
      <c r="HI120" s="181"/>
      <c r="HJ120" s="181"/>
      <c r="HK120" s="181"/>
      <c r="HL120" s="181"/>
      <c r="HM120" s="181"/>
      <c r="HN120" s="181"/>
      <c r="HO120" s="181"/>
      <c r="HP120" s="181"/>
      <c r="HQ120" s="181"/>
      <c r="HR120" s="181"/>
      <c r="HS120" s="181"/>
      <c r="HT120" s="181"/>
      <c r="HU120" s="181"/>
      <c r="HV120" s="181"/>
      <c r="HW120" s="181"/>
      <c r="HX120" s="181"/>
      <c r="HY120" s="181"/>
      <c r="HZ120" s="181"/>
      <c r="IA120" s="181"/>
      <c r="IB120" s="181"/>
      <c r="IC120" s="181"/>
      <c r="ID120" s="181"/>
    </row>
    <row r="121" s="72" customFormat="1" ht="16" customHeight="1" spans="1:238">
      <c r="A121" s="104">
        <v>119</v>
      </c>
      <c r="B121" s="107">
        <v>104838</v>
      </c>
      <c r="C121" s="108" t="s">
        <v>170</v>
      </c>
      <c r="D121" s="100" t="s">
        <v>51</v>
      </c>
      <c r="E121" s="69">
        <v>4</v>
      </c>
      <c r="F121" s="101"/>
      <c r="G121" s="102" t="s">
        <v>44</v>
      </c>
      <c r="H121" s="103">
        <v>6600</v>
      </c>
      <c r="I121" s="127">
        <f t="shared" si="19"/>
        <v>19800</v>
      </c>
      <c r="J121" s="128">
        <v>1773.96219</v>
      </c>
      <c r="K121" s="128">
        <f t="shared" si="20"/>
        <v>5321.88657</v>
      </c>
      <c r="L121" s="129">
        <v>0.26878215</v>
      </c>
      <c r="M121" s="127">
        <v>7260</v>
      </c>
      <c r="N121" s="127">
        <f t="shared" si="21"/>
        <v>21780</v>
      </c>
      <c r="O121" s="128">
        <v>1853.79048855</v>
      </c>
      <c r="P121" s="128">
        <f t="shared" si="22"/>
        <v>5561.37146565</v>
      </c>
      <c r="Q121" s="138">
        <v>0.2553430425</v>
      </c>
      <c r="R121" s="143">
        <v>10540.77</v>
      </c>
      <c r="S121" s="143">
        <v>2321.09</v>
      </c>
      <c r="T121" s="147">
        <f t="shared" si="23"/>
        <v>0.532362121212121</v>
      </c>
      <c r="U121" s="141">
        <f t="shared" si="24"/>
        <v>0.436140449344451</v>
      </c>
      <c r="V121" s="147">
        <f t="shared" si="25"/>
        <v>0.483965564738292</v>
      </c>
      <c r="W121" s="141">
        <f t="shared" si="26"/>
        <v>0.417359281669331</v>
      </c>
      <c r="X121" s="142"/>
      <c r="Y121" s="142"/>
      <c r="Z121" s="157">
        <f t="shared" si="36"/>
        <v>-92.5923</v>
      </c>
      <c r="AA121" s="158">
        <v>6000</v>
      </c>
      <c r="AB121" s="159">
        <f t="shared" si="27"/>
        <v>12000</v>
      </c>
      <c r="AC121" s="160">
        <v>1654.044</v>
      </c>
      <c r="AD121" s="160">
        <f t="shared" si="28"/>
        <v>3308.088</v>
      </c>
      <c r="AE121" s="161">
        <v>0.275674</v>
      </c>
      <c r="AF121" s="160">
        <v>6960</v>
      </c>
      <c r="AG121" s="160">
        <f t="shared" si="29"/>
        <v>13920</v>
      </c>
      <c r="AH121" s="160">
        <v>1822.756488</v>
      </c>
      <c r="AI121" s="159">
        <f t="shared" si="30"/>
        <v>3645.512976</v>
      </c>
      <c r="AJ121" s="161">
        <v>0.2618903</v>
      </c>
      <c r="AK121" s="143">
        <v>5008.94</v>
      </c>
      <c r="AL121" s="143">
        <v>1422.8</v>
      </c>
      <c r="AM121" s="141">
        <f t="shared" si="31"/>
        <v>0.417411666666667</v>
      </c>
      <c r="AN121" s="141">
        <f t="shared" si="32"/>
        <v>0.430097385559272</v>
      </c>
      <c r="AO121" s="141">
        <f t="shared" si="33"/>
        <v>0.359837643678161</v>
      </c>
      <c r="AP121" s="141">
        <f t="shared" si="34"/>
        <v>0.390288008674475</v>
      </c>
      <c r="AQ121" s="198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  <c r="EK121" s="167"/>
      <c r="EL121" s="167"/>
      <c r="EM121" s="167"/>
      <c r="EN121" s="167"/>
      <c r="EO121" s="167"/>
      <c r="EP121" s="167"/>
      <c r="EQ121" s="167"/>
      <c r="ER121" s="167"/>
      <c r="ES121" s="167"/>
      <c r="ET121" s="167"/>
      <c r="EU121" s="167"/>
      <c r="EV121" s="167"/>
      <c r="EW121" s="167"/>
      <c r="EX121" s="167"/>
      <c r="EY121" s="167"/>
      <c r="EZ121" s="167"/>
      <c r="FA121" s="167"/>
      <c r="FB121" s="167"/>
      <c r="FC121" s="167"/>
      <c r="FD121" s="167"/>
      <c r="FE121" s="167"/>
      <c r="FF121" s="167"/>
      <c r="FG121" s="167"/>
      <c r="FH121" s="167"/>
      <c r="FI121" s="167"/>
      <c r="FJ121" s="167"/>
      <c r="FK121" s="167"/>
      <c r="FL121" s="167"/>
      <c r="FM121" s="167"/>
      <c r="FN121" s="167"/>
      <c r="FO121" s="167"/>
      <c r="FP121" s="167"/>
      <c r="FQ121" s="167"/>
      <c r="FR121" s="167"/>
      <c r="FS121" s="167"/>
      <c r="FT121" s="167"/>
      <c r="FU121" s="167"/>
      <c r="FV121" s="167"/>
      <c r="FW121" s="167"/>
      <c r="FX121" s="167"/>
      <c r="FY121" s="167"/>
      <c r="FZ121" s="167"/>
      <c r="GA121" s="167"/>
      <c r="GB121" s="167"/>
      <c r="GC121" s="167"/>
      <c r="GD121" s="167"/>
      <c r="GE121" s="167"/>
      <c r="GF121" s="167"/>
      <c r="GG121" s="167"/>
      <c r="GH121" s="167"/>
      <c r="GI121" s="167"/>
      <c r="GJ121" s="167"/>
      <c r="GK121" s="167"/>
      <c r="GL121" s="167"/>
      <c r="GM121" s="167"/>
      <c r="GN121" s="167"/>
      <c r="GO121" s="167"/>
      <c r="GP121" s="167"/>
      <c r="GQ121" s="167"/>
      <c r="GR121" s="167"/>
      <c r="GS121" s="167"/>
      <c r="GT121" s="167"/>
      <c r="GU121" s="167"/>
      <c r="GV121" s="167"/>
      <c r="GW121" s="167"/>
      <c r="GX121" s="167"/>
      <c r="GY121" s="167"/>
      <c r="GZ121" s="167"/>
      <c r="HA121" s="167"/>
      <c r="HB121" s="167"/>
      <c r="HC121" s="167"/>
      <c r="HD121" s="167"/>
      <c r="HE121" s="167"/>
      <c r="HF121" s="167"/>
      <c r="HG121" s="167"/>
      <c r="HH121" s="167"/>
      <c r="HI121" s="167"/>
      <c r="HJ121" s="167"/>
      <c r="HK121" s="167"/>
      <c r="HL121" s="167"/>
      <c r="HM121" s="167"/>
      <c r="HN121" s="167"/>
      <c r="HO121" s="167"/>
      <c r="HP121" s="167"/>
      <c r="HQ121" s="167"/>
      <c r="HR121" s="167"/>
      <c r="HS121" s="167"/>
      <c r="HT121" s="167"/>
      <c r="HU121" s="167"/>
      <c r="HV121" s="167"/>
      <c r="HW121" s="167"/>
      <c r="HX121" s="167"/>
      <c r="HY121" s="167"/>
      <c r="HZ121" s="167"/>
      <c r="IA121" s="167"/>
      <c r="IB121" s="167"/>
      <c r="IC121" s="167"/>
      <c r="ID121" s="167"/>
    </row>
    <row r="122" s="72" customFormat="1" ht="16" customHeight="1" spans="1:238">
      <c r="A122" s="97">
        <v>120</v>
      </c>
      <c r="B122" s="111">
        <v>116773</v>
      </c>
      <c r="C122" s="112" t="s">
        <v>171</v>
      </c>
      <c r="D122" s="100" t="s">
        <v>51</v>
      </c>
      <c r="E122" s="67">
        <v>1</v>
      </c>
      <c r="F122" s="101">
        <v>1</v>
      </c>
      <c r="G122" s="102" t="s">
        <v>49</v>
      </c>
      <c r="H122" s="103">
        <v>5115</v>
      </c>
      <c r="I122" s="127">
        <f t="shared" si="19"/>
        <v>15345</v>
      </c>
      <c r="J122" s="128">
        <v>1421.744556375</v>
      </c>
      <c r="K122" s="128">
        <f t="shared" si="20"/>
        <v>4265.233669125</v>
      </c>
      <c r="L122" s="129">
        <v>0.277955925</v>
      </c>
      <c r="M122" s="127">
        <v>5626.5</v>
      </c>
      <c r="N122" s="127">
        <f t="shared" si="21"/>
        <v>16879.5</v>
      </c>
      <c r="O122" s="128">
        <v>1485.72306141188</v>
      </c>
      <c r="P122" s="128">
        <f t="shared" si="22"/>
        <v>4457.16918423562</v>
      </c>
      <c r="Q122" s="138">
        <v>0.26405812875</v>
      </c>
      <c r="R122" s="139">
        <v>8134.59</v>
      </c>
      <c r="S122" s="139">
        <v>2365.42</v>
      </c>
      <c r="T122" s="147">
        <f t="shared" si="23"/>
        <v>0.53011339198436</v>
      </c>
      <c r="U122" s="141">
        <f t="shared" si="24"/>
        <v>0.554581573601162</v>
      </c>
      <c r="V122" s="147">
        <f t="shared" si="25"/>
        <v>0.481921265440327</v>
      </c>
      <c r="W122" s="141">
        <f t="shared" si="26"/>
        <v>0.530700070431734</v>
      </c>
      <c r="X122" s="142"/>
      <c r="Y122" s="142"/>
      <c r="Z122" s="157">
        <f t="shared" si="36"/>
        <v>-72.1041</v>
      </c>
      <c r="AA122" s="158">
        <v>4650</v>
      </c>
      <c r="AB122" s="159">
        <f t="shared" si="27"/>
        <v>9300</v>
      </c>
      <c r="AC122" s="160">
        <v>1325.63595</v>
      </c>
      <c r="AD122" s="160">
        <f t="shared" si="28"/>
        <v>2651.2719</v>
      </c>
      <c r="AE122" s="161">
        <v>0.285083</v>
      </c>
      <c r="AF122" s="160">
        <v>5394</v>
      </c>
      <c r="AG122" s="160">
        <f t="shared" si="29"/>
        <v>10788</v>
      </c>
      <c r="AH122" s="160">
        <v>1460.8508169</v>
      </c>
      <c r="AI122" s="159">
        <f t="shared" si="30"/>
        <v>2921.7016338</v>
      </c>
      <c r="AJ122" s="161">
        <v>0.27082885</v>
      </c>
      <c r="AK122" s="139">
        <v>3583.21</v>
      </c>
      <c r="AL122" s="139">
        <v>1282.54</v>
      </c>
      <c r="AM122" s="141">
        <f t="shared" si="31"/>
        <v>0.385291397849462</v>
      </c>
      <c r="AN122" s="141">
        <f t="shared" si="32"/>
        <v>0.483745179059153</v>
      </c>
      <c r="AO122" s="141">
        <f t="shared" si="33"/>
        <v>0.332147756766778</v>
      </c>
      <c r="AP122" s="141">
        <f t="shared" si="34"/>
        <v>0.43897021693208</v>
      </c>
      <c r="AQ122" s="143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72"/>
      <c r="ES122" s="172"/>
      <c r="ET122" s="172"/>
      <c r="EU122" s="172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72"/>
      <c r="FG122" s="172"/>
      <c r="FH122" s="172"/>
      <c r="FI122" s="172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72"/>
      <c r="FU122" s="172"/>
      <c r="FV122" s="172"/>
      <c r="FW122" s="172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72"/>
      <c r="GI122" s="172"/>
      <c r="GJ122" s="172"/>
      <c r="GK122" s="172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72"/>
      <c r="GW122" s="172"/>
      <c r="GX122" s="172"/>
      <c r="GY122" s="172"/>
      <c r="GZ122" s="172"/>
      <c r="HA122" s="172"/>
      <c r="HB122" s="172"/>
      <c r="HC122" s="172"/>
      <c r="HD122" s="172"/>
      <c r="HE122" s="172"/>
      <c r="HF122" s="172"/>
      <c r="HG122" s="172"/>
      <c r="HH122" s="172"/>
      <c r="HI122" s="172"/>
      <c r="HJ122" s="172"/>
      <c r="HK122" s="172"/>
      <c r="HL122" s="172"/>
      <c r="HM122" s="172"/>
      <c r="HN122" s="172"/>
      <c r="HO122" s="172"/>
      <c r="HP122" s="172"/>
      <c r="HQ122" s="172"/>
      <c r="HR122" s="172"/>
      <c r="HS122" s="172"/>
      <c r="HT122" s="172"/>
      <c r="HU122" s="172"/>
      <c r="HV122" s="172"/>
      <c r="HW122" s="172"/>
      <c r="HX122" s="172"/>
      <c r="HY122" s="172"/>
      <c r="HZ122" s="172"/>
      <c r="IA122" s="172"/>
      <c r="IB122" s="172"/>
      <c r="IC122" s="172"/>
      <c r="ID122" s="172"/>
    </row>
    <row r="123" s="72" customFormat="1" ht="16" customHeight="1" spans="1:238">
      <c r="A123" s="104">
        <v>121</v>
      </c>
      <c r="B123" s="109">
        <v>56</v>
      </c>
      <c r="C123" s="110" t="s">
        <v>172</v>
      </c>
      <c r="D123" s="100" t="s">
        <v>51</v>
      </c>
      <c r="E123" s="69">
        <v>2</v>
      </c>
      <c r="F123" s="101"/>
      <c r="G123" s="102" t="s">
        <v>44</v>
      </c>
      <c r="H123" s="103">
        <v>5800</v>
      </c>
      <c r="I123" s="127">
        <f t="shared" si="19"/>
        <v>17400</v>
      </c>
      <c r="J123" s="128">
        <v>1460.20017</v>
      </c>
      <c r="K123" s="128">
        <f t="shared" si="20"/>
        <v>4380.60051</v>
      </c>
      <c r="L123" s="129">
        <v>0.25175865</v>
      </c>
      <c r="M123" s="127">
        <v>6380</v>
      </c>
      <c r="N123" s="127">
        <f t="shared" si="21"/>
        <v>19140</v>
      </c>
      <c r="O123" s="128">
        <v>1525.90917765</v>
      </c>
      <c r="P123" s="128">
        <f t="shared" si="22"/>
        <v>4577.72753295</v>
      </c>
      <c r="Q123" s="138">
        <v>0.2391707175</v>
      </c>
      <c r="R123" s="143">
        <v>9162.02</v>
      </c>
      <c r="S123" s="143">
        <v>2207.52</v>
      </c>
      <c r="T123" s="147">
        <f t="shared" si="23"/>
        <v>0.526552873563218</v>
      </c>
      <c r="U123" s="141">
        <f t="shared" si="24"/>
        <v>0.503930909691649</v>
      </c>
      <c r="V123" s="147">
        <f t="shared" si="25"/>
        <v>0.478684430512017</v>
      </c>
      <c r="W123" s="141">
        <f t="shared" si="26"/>
        <v>0.482230535590094</v>
      </c>
      <c r="X123" s="142"/>
      <c r="Y123" s="142"/>
      <c r="Z123" s="157">
        <f t="shared" si="36"/>
        <v>-82.3798</v>
      </c>
      <c r="AA123" s="158">
        <v>5250</v>
      </c>
      <c r="AB123" s="159">
        <f t="shared" si="27"/>
        <v>10500</v>
      </c>
      <c r="AC123" s="160">
        <v>1355.6235</v>
      </c>
      <c r="AD123" s="160">
        <f t="shared" si="28"/>
        <v>2711.247</v>
      </c>
      <c r="AE123" s="161">
        <v>0.258214</v>
      </c>
      <c r="AF123" s="160">
        <v>6090</v>
      </c>
      <c r="AG123" s="160">
        <f t="shared" si="29"/>
        <v>12180</v>
      </c>
      <c r="AH123" s="160">
        <v>1493.897097</v>
      </c>
      <c r="AI123" s="159">
        <f t="shared" si="30"/>
        <v>2987.794194</v>
      </c>
      <c r="AJ123" s="161">
        <v>0.2453033</v>
      </c>
      <c r="AK123" s="143">
        <v>6156.33</v>
      </c>
      <c r="AL123" s="143">
        <v>1549.73</v>
      </c>
      <c r="AM123" s="141">
        <f t="shared" si="31"/>
        <v>0.586317142857143</v>
      </c>
      <c r="AN123" s="141">
        <f t="shared" si="32"/>
        <v>0.57159307138007</v>
      </c>
      <c r="AO123" s="141">
        <f t="shared" si="33"/>
        <v>0.505445812807882</v>
      </c>
      <c r="AP123" s="141">
        <f t="shared" si="34"/>
        <v>0.518686997622568</v>
      </c>
      <c r="AQ123" s="168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1"/>
      <c r="DQ123" s="181"/>
      <c r="DR123" s="181"/>
      <c r="DS123" s="181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1"/>
      <c r="EE123" s="181"/>
      <c r="EF123" s="181"/>
      <c r="EG123" s="181"/>
      <c r="EH123" s="181"/>
      <c r="EI123" s="181"/>
      <c r="EJ123" s="181"/>
      <c r="EK123" s="181"/>
      <c r="EL123" s="181"/>
      <c r="EM123" s="181"/>
      <c r="EN123" s="181"/>
      <c r="EO123" s="181"/>
      <c r="EP123" s="181"/>
      <c r="EQ123" s="181"/>
      <c r="ER123" s="181"/>
      <c r="ES123" s="181"/>
      <c r="ET123" s="181"/>
      <c r="EU123" s="181"/>
      <c r="EV123" s="181"/>
      <c r="EW123" s="181"/>
      <c r="EX123" s="181"/>
      <c r="EY123" s="181"/>
      <c r="EZ123" s="181"/>
      <c r="FA123" s="181"/>
      <c r="FB123" s="181"/>
      <c r="FC123" s="181"/>
      <c r="FD123" s="181"/>
      <c r="FE123" s="181"/>
      <c r="FF123" s="181"/>
      <c r="FG123" s="181"/>
      <c r="FH123" s="181"/>
      <c r="FI123" s="181"/>
      <c r="FJ123" s="181"/>
      <c r="FK123" s="181"/>
      <c r="FL123" s="181"/>
      <c r="FM123" s="181"/>
      <c r="FN123" s="181"/>
      <c r="FO123" s="181"/>
      <c r="FP123" s="181"/>
      <c r="FQ123" s="181"/>
      <c r="FR123" s="181"/>
      <c r="FS123" s="181"/>
      <c r="FT123" s="181"/>
      <c r="FU123" s="181"/>
      <c r="FV123" s="181"/>
      <c r="FW123" s="181"/>
      <c r="FX123" s="181"/>
      <c r="FY123" s="181"/>
      <c r="FZ123" s="181"/>
      <c r="GA123" s="181"/>
      <c r="GB123" s="181"/>
      <c r="GC123" s="181"/>
      <c r="GD123" s="181"/>
      <c r="GE123" s="181"/>
      <c r="GF123" s="181"/>
      <c r="GG123" s="181"/>
      <c r="GH123" s="181"/>
      <c r="GI123" s="181"/>
      <c r="GJ123" s="181"/>
      <c r="GK123" s="181"/>
      <c r="GL123" s="181"/>
      <c r="GM123" s="181"/>
      <c r="GN123" s="181"/>
      <c r="GO123" s="181"/>
      <c r="GP123" s="181"/>
      <c r="GQ123" s="181"/>
      <c r="GR123" s="181"/>
      <c r="GS123" s="181"/>
      <c r="GT123" s="181"/>
      <c r="GU123" s="181"/>
      <c r="GV123" s="181"/>
      <c r="GW123" s="181"/>
      <c r="GX123" s="181"/>
      <c r="GY123" s="181"/>
      <c r="GZ123" s="181"/>
      <c r="HA123" s="181"/>
      <c r="HB123" s="181"/>
      <c r="HC123" s="181"/>
      <c r="HD123" s="181"/>
      <c r="HE123" s="181"/>
      <c r="HF123" s="181"/>
      <c r="HG123" s="181"/>
      <c r="HH123" s="181"/>
      <c r="HI123" s="181"/>
      <c r="HJ123" s="181"/>
      <c r="HK123" s="181"/>
      <c r="HL123" s="181"/>
      <c r="HM123" s="181"/>
      <c r="HN123" s="181"/>
      <c r="HO123" s="181"/>
      <c r="HP123" s="181"/>
      <c r="HQ123" s="181"/>
      <c r="HR123" s="181"/>
      <c r="HS123" s="181"/>
      <c r="HT123" s="181"/>
      <c r="HU123" s="181"/>
      <c r="HV123" s="181"/>
      <c r="HW123" s="181"/>
      <c r="HX123" s="181"/>
      <c r="HY123" s="181"/>
      <c r="HZ123" s="181"/>
      <c r="IA123" s="181"/>
      <c r="IB123" s="181"/>
      <c r="IC123" s="181"/>
      <c r="ID123" s="181"/>
    </row>
    <row r="124" s="72" customFormat="1" ht="16" customHeight="1" spans="1:238">
      <c r="A124" s="104">
        <v>122</v>
      </c>
      <c r="B124" s="107">
        <v>113298</v>
      </c>
      <c r="C124" s="108" t="s">
        <v>173</v>
      </c>
      <c r="D124" s="100" t="s">
        <v>51</v>
      </c>
      <c r="E124" s="69">
        <v>2</v>
      </c>
      <c r="F124" s="101">
        <v>2</v>
      </c>
      <c r="G124" s="102" t="s">
        <v>49</v>
      </c>
      <c r="H124" s="103">
        <v>5775</v>
      </c>
      <c r="I124" s="127">
        <f t="shared" si="19"/>
        <v>17325</v>
      </c>
      <c r="J124" s="128">
        <v>1785.431773125</v>
      </c>
      <c r="K124" s="128">
        <f t="shared" si="20"/>
        <v>5356.295319375</v>
      </c>
      <c r="L124" s="129">
        <v>0.309165675</v>
      </c>
      <c r="M124" s="127">
        <v>6352.5</v>
      </c>
      <c r="N124" s="127">
        <f t="shared" si="21"/>
        <v>19057.5</v>
      </c>
      <c r="O124" s="128">
        <v>1865.77620291563</v>
      </c>
      <c r="P124" s="128">
        <f t="shared" si="22"/>
        <v>5597.32860874688</v>
      </c>
      <c r="Q124" s="138">
        <v>0.29370739125</v>
      </c>
      <c r="R124" s="143">
        <v>9047.58</v>
      </c>
      <c r="S124" s="143">
        <v>2443.24</v>
      </c>
      <c r="T124" s="147">
        <f t="shared" si="23"/>
        <v>0.52222683982684</v>
      </c>
      <c r="U124" s="141">
        <f t="shared" si="24"/>
        <v>0.456143631805031</v>
      </c>
      <c r="V124" s="147">
        <f t="shared" si="25"/>
        <v>0.474751672569854</v>
      </c>
      <c r="W124" s="141">
        <f t="shared" si="26"/>
        <v>0.436501083067015</v>
      </c>
      <c r="X124" s="142"/>
      <c r="Y124" s="142"/>
      <c r="Z124" s="157">
        <f t="shared" si="36"/>
        <v>-82.7742</v>
      </c>
      <c r="AA124" s="158">
        <v>5250</v>
      </c>
      <c r="AB124" s="159">
        <f t="shared" si="27"/>
        <v>10500</v>
      </c>
      <c r="AC124" s="160">
        <v>1664.73825</v>
      </c>
      <c r="AD124" s="160">
        <f t="shared" si="28"/>
        <v>3329.4765</v>
      </c>
      <c r="AE124" s="161">
        <v>0.317093</v>
      </c>
      <c r="AF124" s="160">
        <v>6090</v>
      </c>
      <c r="AG124" s="160">
        <f t="shared" si="29"/>
        <v>12180</v>
      </c>
      <c r="AH124" s="160">
        <v>1834.5415515</v>
      </c>
      <c r="AI124" s="159">
        <f t="shared" si="30"/>
        <v>3669.083103</v>
      </c>
      <c r="AJ124" s="161">
        <v>0.30123835</v>
      </c>
      <c r="AK124" s="143">
        <v>4678.65</v>
      </c>
      <c r="AL124" s="143">
        <v>1174.49</v>
      </c>
      <c r="AM124" s="141">
        <f t="shared" si="31"/>
        <v>0.445585714285714</v>
      </c>
      <c r="AN124" s="141">
        <f t="shared" si="32"/>
        <v>0.352755155352501</v>
      </c>
      <c r="AO124" s="141">
        <f t="shared" si="33"/>
        <v>0.384125615763547</v>
      </c>
      <c r="AP124" s="141">
        <f t="shared" si="34"/>
        <v>0.320104496690109</v>
      </c>
      <c r="AQ124" s="143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  <c r="CH124" s="165"/>
      <c r="CI124" s="165"/>
      <c r="CJ124" s="165"/>
      <c r="CK124" s="165"/>
      <c r="CL124" s="165"/>
      <c r="CM124" s="165"/>
      <c r="CN124" s="165"/>
      <c r="CO124" s="165"/>
      <c r="CP124" s="165"/>
      <c r="CQ124" s="165"/>
      <c r="CR124" s="165"/>
      <c r="CS124" s="165"/>
      <c r="CT124" s="165"/>
      <c r="CU124" s="165"/>
      <c r="CV124" s="165"/>
      <c r="CW124" s="165"/>
      <c r="CX124" s="165"/>
      <c r="CY124" s="165"/>
      <c r="CZ124" s="165"/>
      <c r="DA124" s="165"/>
      <c r="DB124" s="165"/>
      <c r="DC124" s="165"/>
      <c r="DD124" s="165"/>
      <c r="DE124" s="165"/>
      <c r="DF124" s="165"/>
      <c r="DG124" s="165"/>
      <c r="DH124" s="165"/>
      <c r="DI124" s="165"/>
      <c r="DJ124" s="165"/>
      <c r="DK124" s="165"/>
      <c r="DL124" s="165"/>
      <c r="DM124" s="165"/>
      <c r="DN124" s="165"/>
      <c r="DO124" s="165"/>
      <c r="DP124" s="165"/>
      <c r="DQ124" s="165"/>
      <c r="DR124" s="165"/>
      <c r="DS124" s="165"/>
      <c r="DT124" s="165"/>
      <c r="DU124" s="165"/>
      <c r="DV124" s="165"/>
      <c r="DW124" s="165"/>
      <c r="DX124" s="165"/>
      <c r="DY124" s="165"/>
      <c r="DZ124" s="165"/>
      <c r="EA124" s="165"/>
      <c r="EB124" s="165"/>
      <c r="EC124" s="165"/>
      <c r="ED124" s="165"/>
      <c r="EE124" s="165"/>
      <c r="EF124" s="165"/>
      <c r="EG124" s="165"/>
      <c r="EH124" s="165"/>
      <c r="EI124" s="165"/>
      <c r="EJ124" s="165"/>
      <c r="EK124" s="165"/>
      <c r="EL124" s="165"/>
      <c r="EM124" s="165"/>
      <c r="EN124" s="165"/>
      <c r="EO124" s="165"/>
      <c r="EP124" s="165"/>
      <c r="EQ124" s="165"/>
      <c r="ER124" s="165"/>
      <c r="ES124" s="165"/>
      <c r="ET124" s="165"/>
      <c r="EU124" s="165"/>
      <c r="EV124" s="165"/>
      <c r="EW124" s="165"/>
      <c r="EX124" s="165"/>
      <c r="EY124" s="165"/>
      <c r="EZ124" s="165"/>
      <c r="FA124" s="165"/>
      <c r="FB124" s="165"/>
      <c r="FC124" s="165"/>
      <c r="FD124" s="165"/>
      <c r="FE124" s="165"/>
      <c r="FF124" s="165"/>
      <c r="FG124" s="165"/>
      <c r="FH124" s="165"/>
      <c r="FI124" s="165"/>
      <c r="FJ124" s="165"/>
      <c r="FK124" s="165"/>
      <c r="FL124" s="165"/>
      <c r="FM124" s="165"/>
      <c r="FN124" s="165"/>
      <c r="FO124" s="165"/>
      <c r="FP124" s="165"/>
      <c r="FQ124" s="165"/>
      <c r="FR124" s="165"/>
      <c r="FS124" s="165"/>
      <c r="FT124" s="165"/>
      <c r="FU124" s="165"/>
      <c r="FV124" s="165"/>
      <c r="FW124" s="165"/>
      <c r="FX124" s="165"/>
      <c r="FY124" s="165"/>
      <c r="FZ124" s="165"/>
      <c r="GA124" s="165"/>
      <c r="GB124" s="165"/>
      <c r="GC124" s="165"/>
      <c r="GD124" s="165"/>
      <c r="GE124" s="165"/>
      <c r="GF124" s="165"/>
      <c r="GG124" s="165"/>
      <c r="GH124" s="165"/>
      <c r="GI124" s="165"/>
      <c r="GJ124" s="165"/>
      <c r="GK124" s="165"/>
      <c r="GL124" s="165"/>
      <c r="GM124" s="165"/>
      <c r="GN124" s="165"/>
      <c r="GO124" s="165"/>
      <c r="GP124" s="165"/>
      <c r="GQ124" s="165"/>
      <c r="GR124" s="165"/>
      <c r="GS124" s="165"/>
      <c r="GT124" s="165"/>
      <c r="GU124" s="165"/>
      <c r="GV124" s="165"/>
      <c r="GW124" s="165"/>
      <c r="GX124" s="165"/>
      <c r="GY124" s="165"/>
      <c r="GZ124" s="165"/>
      <c r="HA124" s="165"/>
      <c r="HB124" s="165"/>
      <c r="HC124" s="165"/>
      <c r="HD124" s="165"/>
      <c r="HE124" s="165"/>
      <c r="HF124" s="165"/>
      <c r="HG124" s="165"/>
      <c r="HH124" s="165"/>
      <c r="HI124" s="165"/>
      <c r="HJ124" s="165"/>
      <c r="HK124" s="165"/>
      <c r="HL124" s="165"/>
      <c r="HM124" s="165"/>
      <c r="HN124" s="165"/>
      <c r="HO124" s="165"/>
      <c r="HP124" s="165"/>
      <c r="HQ124" s="165"/>
      <c r="HR124" s="165"/>
      <c r="HS124" s="165"/>
      <c r="HT124" s="165"/>
      <c r="HU124" s="165"/>
      <c r="HV124" s="165"/>
      <c r="HW124" s="165"/>
      <c r="HX124" s="165"/>
      <c r="HY124" s="165"/>
      <c r="HZ124" s="165"/>
      <c r="IA124" s="165"/>
      <c r="IB124" s="165"/>
      <c r="IC124" s="165"/>
      <c r="ID124" s="165"/>
    </row>
    <row r="125" s="72" customFormat="1" ht="16" customHeight="1" spans="1:238">
      <c r="A125" s="104">
        <v>123</v>
      </c>
      <c r="B125" s="107">
        <v>102564</v>
      </c>
      <c r="C125" s="108" t="s">
        <v>174</v>
      </c>
      <c r="D125" s="100" t="s">
        <v>51</v>
      </c>
      <c r="E125" s="69">
        <v>2</v>
      </c>
      <c r="F125" s="101"/>
      <c r="G125" s="102" t="s">
        <v>41</v>
      </c>
      <c r="H125" s="103">
        <v>6897</v>
      </c>
      <c r="I125" s="127">
        <f t="shared" si="19"/>
        <v>20691</v>
      </c>
      <c r="J125" s="128">
        <v>1958.15589255</v>
      </c>
      <c r="K125" s="128">
        <f t="shared" si="20"/>
        <v>5874.46767765</v>
      </c>
      <c r="L125" s="129">
        <v>0.28391415</v>
      </c>
      <c r="M125" s="127">
        <v>7586.7</v>
      </c>
      <c r="N125" s="127">
        <f t="shared" si="21"/>
        <v>22760.1</v>
      </c>
      <c r="O125" s="128">
        <v>2046.27290771475</v>
      </c>
      <c r="P125" s="128">
        <f t="shared" si="22"/>
        <v>6138.81872314425</v>
      </c>
      <c r="Q125" s="138">
        <v>0.2697184425</v>
      </c>
      <c r="R125" s="143">
        <v>10740.52</v>
      </c>
      <c r="S125" s="143">
        <v>2972.01</v>
      </c>
      <c r="T125" s="147">
        <f t="shared" si="23"/>
        <v>0.519091392392828</v>
      </c>
      <c r="U125" s="141">
        <f t="shared" si="24"/>
        <v>0.505919882972088</v>
      </c>
      <c r="V125" s="147">
        <f t="shared" si="25"/>
        <v>0.471901265811662</v>
      </c>
      <c r="W125" s="141">
        <f t="shared" si="26"/>
        <v>0.484133859303433</v>
      </c>
      <c r="X125" s="142"/>
      <c r="Y125" s="142"/>
      <c r="Z125" s="157">
        <f t="shared" si="36"/>
        <v>-99.5048</v>
      </c>
      <c r="AA125" s="158">
        <v>6270</v>
      </c>
      <c r="AB125" s="159">
        <f t="shared" si="27"/>
        <v>12540</v>
      </c>
      <c r="AC125" s="160">
        <v>1825.78638</v>
      </c>
      <c r="AD125" s="160">
        <f t="shared" si="28"/>
        <v>3651.57276</v>
      </c>
      <c r="AE125" s="161">
        <v>0.291194</v>
      </c>
      <c r="AF125" s="160">
        <v>7273.2</v>
      </c>
      <c r="AG125" s="160">
        <f t="shared" si="29"/>
        <v>14546.4</v>
      </c>
      <c r="AH125" s="160">
        <v>2012.01659076</v>
      </c>
      <c r="AI125" s="159">
        <f t="shared" si="30"/>
        <v>4024.03318152</v>
      </c>
      <c r="AJ125" s="161">
        <v>0.2766343</v>
      </c>
      <c r="AK125" s="143">
        <v>4504.19</v>
      </c>
      <c r="AL125" s="143">
        <v>1152.52</v>
      </c>
      <c r="AM125" s="141">
        <f t="shared" si="31"/>
        <v>0.359185805422647</v>
      </c>
      <c r="AN125" s="141">
        <f t="shared" si="32"/>
        <v>0.3156229043619</v>
      </c>
      <c r="AO125" s="141">
        <f t="shared" si="33"/>
        <v>0.309642935709179</v>
      </c>
      <c r="AP125" s="141">
        <f t="shared" si="34"/>
        <v>0.286409169112432</v>
      </c>
      <c r="AQ125" s="143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174"/>
      <c r="DH125" s="174"/>
      <c r="DI125" s="174"/>
      <c r="DJ125" s="174"/>
      <c r="DK125" s="174"/>
      <c r="DL125" s="174"/>
      <c r="DM125" s="174"/>
      <c r="DN125" s="174"/>
      <c r="DO125" s="174"/>
      <c r="DP125" s="174"/>
      <c r="DQ125" s="174"/>
      <c r="DR125" s="174"/>
      <c r="DS125" s="174"/>
      <c r="DT125" s="174"/>
      <c r="DU125" s="174"/>
      <c r="DV125" s="174"/>
      <c r="DW125" s="174"/>
      <c r="DX125" s="174"/>
      <c r="DY125" s="174"/>
      <c r="DZ125" s="174"/>
      <c r="EA125" s="174"/>
      <c r="EB125" s="174"/>
      <c r="EC125" s="174"/>
      <c r="ED125" s="174"/>
      <c r="EE125" s="174"/>
      <c r="EF125" s="174"/>
      <c r="EG125" s="174"/>
      <c r="EH125" s="174"/>
      <c r="EI125" s="174"/>
      <c r="EJ125" s="174"/>
      <c r="EK125" s="174"/>
      <c r="EL125" s="174"/>
      <c r="EM125" s="174"/>
      <c r="EN125" s="174"/>
      <c r="EO125" s="174"/>
      <c r="EP125" s="174"/>
      <c r="EQ125" s="174"/>
      <c r="ER125" s="174"/>
      <c r="ES125" s="174"/>
      <c r="ET125" s="174"/>
      <c r="EU125" s="174"/>
      <c r="EV125" s="174"/>
      <c r="EW125" s="174"/>
      <c r="EX125" s="174"/>
      <c r="EY125" s="174"/>
      <c r="EZ125" s="174"/>
      <c r="FA125" s="174"/>
      <c r="FB125" s="174"/>
      <c r="FC125" s="174"/>
      <c r="FD125" s="174"/>
      <c r="FE125" s="174"/>
      <c r="FF125" s="174"/>
      <c r="FG125" s="174"/>
      <c r="FH125" s="174"/>
      <c r="FI125" s="174"/>
      <c r="FJ125" s="174"/>
      <c r="FK125" s="174"/>
      <c r="FL125" s="174"/>
      <c r="FM125" s="174"/>
      <c r="FN125" s="174"/>
      <c r="FO125" s="174"/>
      <c r="FP125" s="174"/>
      <c r="FQ125" s="174"/>
      <c r="FR125" s="174"/>
      <c r="FS125" s="174"/>
      <c r="FT125" s="174"/>
      <c r="FU125" s="174"/>
      <c r="FV125" s="174"/>
      <c r="FW125" s="174"/>
      <c r="FX125" s="174"/>
      <c r="FY125" s="174"/>
      <c r="FZ125" s="174"/>
      <c r="GA125" s="174"/>
      <c r="GB125" s="174"/>
      <c r="GC125" s="174"/>
      <c r="GD125" s="174"/>
      <c r="GE125" s="174"/>
      <c r="GF125" s="174"/>
      <c r="GG125" s="174"/>
      <c r="GH125" s="174"/>
      <c r="GI125" s="174"/>
      <c r="GJ125" s="174"/>
      <c r="GK125" s="174"/>
      <c r="GL125" s="174"/>
      <c r="GM125" s="174"/>
      <c r="GN125" s="174"/>
      <c r="GO125" s="174"/>
      <c r="GP125" s="174"/>
      <c r="GQ125" s="174"/>
      <c r="GR125" s="174"/>
      <c r="GS125" s="174"/>
      <c r="GT125" s="174"/>
      <c r="GU125" s="174"/>
      <c r="GV125" s="174"/>
      <c r="GW125" s="174"/>
      <c r="GX125" s="174"/>
      <c r="GY125" s="174"/>
      <c r="GZ125" s="174"/>
      <c r="HA125" s="174"/>
      <c r="HB125" s="174"/>
      <c r="HC125" s="174"/>
      <c r="HD125" s="174"/>
      <c r="HE125" s="174"/>
      <c r="HF125" s="174"/>
      <c r="HG125" s="174"/>
      <c r="HH125" s="174"/>
      <c r="HI125" s="174"/>
      <c r="HJ125" s="174"/>
      <c r="HK125" s="174"/>
      <c r="HL125" s="174"/>
      <c r="HM125" s="174"/>
      <c r="HN125" s="174"/>
      <c r="HO125" s="174"/>
      <c r="HP125" s="174"/>
      <c r="HQ125" s="174"/>
      <c r="HR125" s="174"/>
      <c r="HS125" s="174"/>
      <c r="HT125" s="174"/>
      <c r="HU125" s="174"/>
      <c r="HV125" s="174"/>
      <c r="HW125" s="174"/>
      <c r="HX125" s="174"/>
      <c r="HY125" s="174"/>
      <c r="HZ125" s="174"/>
      <c r="IA125" s="174"/>
      <c r="IB125" s="174"/>
      <c r="IC125" s="174"/>
      <c r="ID125" s="174"/>
    </row>
    <row r="126" s="72" customFormat="1" ht="16" customHeight="1" spans="1:238">
      <c r="A126" s="104">
        <v>124</v>
      </c>
      <c r="B126" s="109">
        <v>52</v>
      </c>
      <c r="C126" s="110" t="s">
        <v>175</v>
      </c>
      <c r="D126" s="100" t="s">
        <v>51</v>
      </c>
      <c r="E126" s="69">
        <v>2</v>
      </c>
      <c r="F126" s="101"/>
      <c r="G126" s="102" t="s">
        <v>44</v>
      </c>
      <c r="H126" s="103">
        <v>5500</v>
      </c>
      <c r="I126" s="127">
        <f t="shared" si="19"/>
        <v>16500</v>
      </c>
      <c r="J126" s="128">
        <v>1607.302125</v>
      </c>
      <c r="K126" s="128">
        <f t="shared" si="20"/>
        <v>4821.906375</v>
      </c>
      <c r="L126" s="129">
        <v>0.29223675</v>
      </c>
      <c r="M126" s="127">
        <v>6050</v>
      </c>
      <c r="N126" s="127">
        <f t="shared" si="21"/>
        <v>18150</v>
      </c>
      <c r="O126" s="128">
        <v>1679.630720625</v>
      </c>
      <c r="P126" s="128">
        <f t="shared" si="22"/>
        <v>5038.892161875</v>
      </c>
      <c r="Q126" s="138">
        <v>0.2776249125</v>
      </c>
      <c r="R126" s="143">
        <v>8472.42</v>
      </c>
      <c r="S126" s="143">
        <v>2077.95</v>
      </c>
      <c r="T126" s="147">
        <f t="shared" si="23"/>
        <v>0.51348</v>
      </c>
      <c r="U126" s="141">
        <f t="shared" si="24"/>
        <v>0.430939516116175</v>
      </c>
      <c r="V126" s="147">
        <f t="shared" si="25"/>
        <v>0.4668</v>
      </c>
      <c r="W126" s="141">
        <f t="shared" si="26"/>
        <v>0.412382312072895</v>
      </c>
      <c r="X126" s="142"/>
      <c r="Y126" s="142"/>
      <c r="Z126" s="157">
        <f t="shared" si="36"/>
        <v>-80.2758</v>
      </c>
      <c r="AA126" s="158">
        <v>5000</v>
      </c>
      <c r="AB126" s="159">
        <f t="shared" si="27"/>
        <v>10000</v>
      </c>
      <c r="AC126" s="160">
        <v>1498.65</v>
      </c>
      <c r="AD126" s="160">
        <f t="shared" si="28"/>
        <v>2997.3</v>
      </c>
      <c r="AE126" s="161">
        <v>0.29973</v>
      </c>
      <c r="AF126" s="160">
        <v>5800</v>
      </c>
      <c r="AG126" s="160">
        <f t="shared" si="29"/>
        <v>11600</v>
      </c>
      <c r="AH126" s="160">
        <v>1651.5123</v>
      </c>
      <c r="AI126" s="159">
        <f t="shared" si="30"/>
        <v>3303.0246</v>
      </c>
      <c r="AJ126" s="161">
        <v>0.2847435</v>
      </c>
      <c r="AK126" s="143">
        <v>4070.3</v>
      </c>
      <c r="AL126" s="143">
        <v>1057.15</v>
      </c>
      <c r="AM126" s="141">
        <f t="shared" si="31"/>
        <v>0.40703</v>
      </c>
      <c r="AN126" s="141">
        <f t="shared" si="32"/>
        <v>0.352700764020952</v>
      </c>
      <c r="AO126" s="141">
        <f t="shared" si="33"/>
        <v>0.350887931034483</v>
      </c>
      <c r="AP126" s="141">
        <f t="shared" si="34"/>
        <v>0.320055139764929</v>
      </c>
      <c r="AQ126" s="143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165"/>
      <c r="EK126" s="165"/>
      <c r="EL126" s="165"/>
      <c r="EM126" s="165"/>
      <c r="EN126" s="165"/>
      <c r="EO126" s="165"/>
      <c r="EP126" s="165"/>
      <c r="EQ126" s="165"/>
      <c r="ER126" s="165"/>
      <c r="ES126" s="165"/>
      <c r="ET126" s="165"/>
      <c r="EU126" s="165"/>
      <c r="EV126" s="165"/>
      <c r="EW126" s="165"/>
      <c r="EX126" s="165"/>
      <c r="EY126" s="165"/>
      <c r="EZ126" s="165"/>
      <c r="FA126" s="165"/>
      <c r="FB126" s="165"/>
      <c r="FC126" s="165"/>
      <c r="FD126" s="165"/>
      <c r="FE126" s="165"/>
      <c r="FF126" s="165"/>
      <c r="FG126" s="165"/>
      <c r="FH126" s="165"/>
      <c r="FI126" s="165"/>
      <c r="FJ126" s="165"/>
      <c r="FK126" s="165"/>
      <c r="FL126" s="165"/>
      <c r="FM126" s="165"/>
      <c r="FN126" s="165"/>
      <c r="FO126" s="165"/>
      <c r="FP126" s="165"/>
      <c r="FQ126" s="165"/>
      <c r="FR126" s="165"/>
      <c r="FS126" s="165"/>
      <c r="FT126" s="165"/>
      <c r="FU126" s="165"/>
      <c r="FV126" s="165"/>
      <c r="FW126" s="165"/>
      <c r="FX126" s="165"/>
      <c r="FY126" s="165"/>
      <c r="FZ126" s="165"/>
      <c r="GA126" s="165"/>
      <c r="GB126" s="165"/>
      <c r="GC126" s="165"/>
      <c r="GD126" s="165"/>
      <c r="GE126" s="165"/>
      <c r="GF126" s="165"/>
      <c r="GG126" s="165"/>
      <c r="GH126" s="165"/>
      <c r="GI126" s="165"/>
      <c r="GJ126" s="165"/>
      <c r="GK126" s="165"/>
      <c r="GL126" s="165"/>
      <c r="GM126" s="165"/>
      <c r="GN126" s="165"/>
      <c r="GO126" s="165"/>
      <c r="GP126" s="165"/>
      <c r="GQ126" s="165"/>
      <c r="GR126" s="165"/>
      <c r="GS126" s="165"/>
      <c r="GT126" s="165"/>
      <c r="GU126" s="165"/>
      <c r="GV126" s="165"/>
      <c r="GW126" s="165"/>
      <c r="GX126" s="165"/>
      <c r="GY126" s="165"/>
      <c r="GZ126" s="165"/>
      <c r="HA126" s="165"/>
      <c r="HB126" s="165"/>
      <c r="HC126" s="165"/>
      <c r="HD126" s="165"/>
      <c r="HE126" s="165"/>
      <c r="HF126" s="165"/>
      <c r="HG126" s="165"/>
      <c r="HH126" s="165"/>
      <c r="HI126" s="165"/>
      <c r="HJ126" s="165"/>
      <c r="HK126" s="165"/>
      <c r="HL126" s="165"/>
      <c r="HM126" s="165"/>
      <c r="HN126" s="165"/>
      <c r="HO126" s="165"/>
      <c r="HP126" s="165"/>
      <c r="HQ126" s="165"/>
      <c r="HR126" s="165"/>
      <c r="HS126" s="165"/>
      <c r="HT126" s="165"/>
      <c r="HU126" s="165"/>
      <c r="HV126" s="165"/>
      <c r="HW126" s="165"/>
      <c r="HX126" s="165"/>
      <c r="HY126" s="165"/>
      <c r="HZ126" s="165"/>
      <c r="IA126" s="165"/>
      <c r="IB126" s="165"/>
      <c r="IC126" s="165"/>
      <c r="ID126" s="165"/>
    </row>
    <row r="127" s="72" customFormat="1" ht="16" customHeight="1" spans="1:238">
      <c r="A127" s="104">
        <v>125</v>
      </c>
      <c r="B127" s="107">
        <v>106066</v>
      </c>
      <c r="C127" s="108" t="s">
        <v>176</v>
      </c>
      <c r="D127" s="100" t="s">
        <v>83</v>
      </c>
      <c r="E127" s="69">
        <v>0</v>
      </c>
      <c r="F127" s="101"/>
      <c r="G127" s="102" t="s">
        <v>59</v>
      </c>
      <c r="H127" s="103">
        <v>10340</v>
      </c>
      <c r="I127" s="127">
        <f t="shared" si="19"/>
        <v>31020</v>
      </c>
      <c r="J127" s="128">
        <v>3445.957515</v>
      </c>
      <c r="K127" s="128">
        <f t="shared" si="20"/>
        <v>10337.872545</v>
      </c>
      <c r="L127" s="129">
        <v>0.33326475</v>
      </c>
      <c r="M127" s="127">
        <v>11374</v>
      </c>
      <c r="N127" s="127">
        <f t="shared" si="21"/>
        <v>34122</v>
      </c>
      <c r="O127" s="128">
        <v>3601.025603175</v>
      </c>
      <c r="P127" s="128">
        <f t="shared" si="22"/>
        <v>10803.076809525</v>
      </c>
      <c r="Q127" s="138">
        <v>0.3166015125</v>
      </c>
      <c r="R127" s="143">
        <v>15651.94</v>
      </c>
      <c r="S127" s="143">
        <v>5823.12</v>
      </c>
      <c r="T127" s="147">
        <f t="shared" si="23"/>
        <v>0.504575757575758</v>
      </c>
      <c r="U127" s="141">
        <f t="shared" si="24"/>
        <v>0.563280304980777</v>
      </c>
      <c r="V127" s="147">
        <f t="shared" si="25"/>
        <v>0.45870523415978</v>
      </c>
      <c r="W127" s="141">
        <f t="shared" si="26"/>
        <v>0.539024215292609</v>
      </c>
      <c r="X127" s="142"/>
      <c r="Y127" s="142"/>
      <c r="Z127" s="157">
        <f t="shared" si="36"/>
        <v>-153.6806</v>
      </c>
      <c r="AA127" s="158">
        <v>9400</v>
      </c>
      <c r="AB127" s="159">
        <f t="shared" si="27"/>
        <v>18800</v>
      </c>
      <c r="AC127" s="160">
        <v>3213.014</v>
      </c>
      <c r="AD127" s="160">
        <f t="shared" si="28"/>
        <v>6426.028</v>
      </c>
      <c r="AE127" s="161">
        <v>0.34181</v>
      </c>
      <c r="AF127" s="160">
        <v>10904</v>
      </c>
      <c r="AG127" s="160">
        <f t="shared" si="29"/>
        <v>21808</v>
      </c>
      <c r="AH127" s="160">
        <v>3540.741428</v>
      </c>
      <c r="AI127" s="159">
        <f t="shared" si="30"/>
        <v>7081.482856</v>
      </c>
      <c r="AJ127" s="161">
        <v>0.3247195</v>
      </c>
      <c r="AK127" s="143">
        <v>8664.97</v>
      </c>
      <c r="AL127" s="143">
        <v>3117.34</v>
      </c>
      <c r="AM127" s="141">
        <f t="shared" si="31"/>
        <v>0.460902659574468</v>
      </c>
      <c r="AN127" s="141">
        <f t="shared" si="32"/>
        <v>0.485111487220411</v>
      </c>
      <c r="AO127" s="141">
        <f t="shared" si="33"/>
        <v>0.397329878943507</v>
      </c>
      <c r="AP127" s="141">
        <f t="shared" si="34"/>
        <v>0.440210060998558</v>
      </c>
      <c r="AQ127" s="143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5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165"/>
      <c r="EK127" s="165"/>
      <c r="EL127" s="165"/>
      <c r="EM127" s="165"/>
      <c r="EN127" s="165"/>
      <c r="EO127" s="165"/>
      <c r="EP127" s="165"/>
      <c r="EQ127" s="165"/>
      <c r="ER127" s="165"/>
      <c r="ES127" s="165"/>
      <c r="ET127" s="165"/>
      <c r="EU127" s="165"/>
      <c r="EV127" s="165"/>
      <c r="EW127" s="165"/>
      <c r="EX127" s="165"/>
      <c r="EY127" s="165"/>
      <c r="EZ127" s="165"/>
      <c r="FA127" s="165"/>
      <c r="FB127" s="165"/>
      <c r="FC127" s="165"/>
      <c r="FD127" s="165"/>
      <c r="FE127" s="165"/>
      <c r="FF127" s="165"/>
      <c r="FG127" s="165"/>
      <c r="FH127" s="165"/>
      <c r="FI127" s="165"/>
      <c r="FJ127" s="165"/>
      <c r="FK127" s="165"/>
      <c r="FL127" s="165"/>
      <c r="FM127" s="165"/>
      <c r="FN127" s="165"/>
      <c r="FO127" s="165"/>
      <c r="FP127" s="165"/>
      <c r="FQ127" s="165"/>
      <c r="FR127" s="165"/>
      <c r="FS127" s="165"/>
      <c r="FT127" s="165"/>
      <c r="FU127" s="165"/>
      <c r="FV127" s="165"/>
      <c r="FW127" s="165"/>
      <c r="FX127" s="165"/>
      <c r="FY127" s="165"/>
      <c r="FZ127" s="165"/>
      <c r="GA127" s="165"/>
      <c r="GB127" s="165"/>
      <c r="GC127" s="165"/>
      <c r="GD127" s="165"/>
      <c r="GE127" s="165"/>
      <c r="GF127" s="165"/>
      <c r="GG127" s="165"/>
      <c r="GH127" s="165"/>
      <c r="GI127" s="165"/>
      <c r="GJ127" s="165"/>
      <c r="GK127" s="165"/>
      <c r="GL127" s="165"/>
      <c r="GM127" s="165"/>
      <c r="GN127" s="165"/>
      <c r="GO127" s="165"/>
      <c r="GP127" s="165"/>
      <c r="GQ127" s="165"/>
      <c r="GR127" s="165"/>
      <c r="GS127" s="165"/>
      <c r="GT127" s="165"/>
      <c r="GU127" s="165"/>
      <c r="GV127" s="165"/>
      <c r="GW127" s="165"/>
      <c r="GX127" s="165"/>
      <c r="GY127" s="165"/>
      <c r="GZ127" s="165"/>
      <c r="HA127" s="165"/>
      <c r="HB127" s="165"/>
      <c r="HC127" s="165"/>
      <c r="HD127" s="165"/>
      <c r="HE127" s="165"/>
      <c r="HF127" s="165"/>
      <c r="HG127" s="165"/>
      <c r="HH127" s="165"/>
      <c r="HI127" s="165"/>
      <c r="HJ127" s="165"/>
      <c r="HK127" s="165"/>
      <c r="HL127" s="165"/>
      <c r="HM127" s="165"/>
      <c r="HN127" s="165"/>
      <c r="HO127" s="165"/>
      <c r="HP127" s="165"/>
      <c r="HQ127" s="165"/>
      <c r="HR127" s="165"/>
      <c r="HS127" s="165"/>
      <c r="HT127" s="165"/>
      <c r="HU127" s="165"/>
      <c r="HV127" s="165"/>
      <c r="HW127" s="165"/>
      <c r="HX127" s="165"/>
      <c r="HY127" s="165"/>
      <c r="HZ127" s="165"/>
      <c r="IA127" s="165"/>
      <c r="IB127" s="165"/>
      <c r="IC127" s="165"/>
      <c r="ID127" s="165"/>
    </row>
    <row r="128" s="72" customFormat="1" ht="16" customHeight="1" spans="1:238">
      <c r="A128" s="104">
        <v>126</v>
      </c>
      <c r="B128" s="105">
        <v>106865</v>
      </c>
      <c r="C128" s="106" t="s">
        <v>177</v>
      </c>
      <c r="D128" s="100" t="s">
        <v>51</v>
      </c>
      <c r="E128" s="69">
        <v>0</v>
      </c>
      <c r="F128" s="101"/>
      <c r="G128" s="102" t="s">
        <v>59</v>
      </c>
      <c r="H128" s="103">
        <v>6600</v>
      </c>
      <c r="I128" s="127">
        <f t="shared" si="19"/>
        <v>19800</v>
      </c>
      <c r="J128" s="128">
        <v>1798.305795</v>
      </c>
      <c r="K128" s="128">
        <f t="shared" si="20"/>
        <v>5394.917385</v>
      </c>
      <c r="L128" s="129">
        <v>0.272470575</v>
      </c>
      <c r="M128" s="127">
        <v>7260</v>
      </c>
      <c r="N128" s="127">
        <f t="shared" si="21"/>
        <v>21780</v>
      </c>
      <c r="O128" s="128">
        <v>1879.229555775</v>
      </c>
      <c r="P128" s="128">
        <f t="shared" si="22"/>
        <v>5637.688667325</v>
      </c>
      <c r="Q128" s="138">
        <v>0.25884704625</v>
      </c>
      <c r="R128" s="143">
        <v>9875.83</v>
      </c>
      <c r="S128" s="143">
        <v>2523.05</v>
      </c>
      <c r="T128" s="147">
        <f t="shared" si="23"/>
        <v>0.498779292929293</v>
      </c>
      <c r="U128" s="141">
        <f t="shared" si="24"/>
        <v>0.467671665745072</v>
      </c>
      <c r="V128" s="147">
        <f t="shared" si="25"/>
        <v>0.453435720844812</v>
      </c>
      <c r="W128" s="141">
        <f t="shared" si="26"/>
        <v>0.447532694492892</v>
      </c>
      <c r="X128" s="142"/>
      <c r="Y128" s="142"/>
      <c r="Z128" s="157">
        <f t="shared" si="36"/>
        <v>-99.2417</v>
      </c>
      <c r="AA128" s="158">
        <v>6000</v>
      </c>
      <c r="AB128" s="159">
        <f t="shared" si="27"/>
        <v>12000</v>
      </c>
      <c r="AC128" s="160">
        <v>1676.742</v>
      </c>
      <c r="AD128" s="160">
        <f t="shared" si="28"/>
        <v>3353.484</v>
      </c>
      <c r="AE128" s="161">
        <v>0.279457</v>
      </c>
      <c r="AF128" s="160">
        <v>6960</v>
      </c>
      <c r="AG128" s="160">
        <f t="shared" si="29"/>
        <v>13920</v>
      </c>
      <c r="AH128" s="160">
        <v>1847.769684</v>
      </c>
      <c r="AI128" s="159">
        <f t="shared" si="30"/>
        <v>3695.539368</v>
      </c>
      <c r="AJ128" s="161">
        <v>0.26548415</v>
      </c>
      <c r="AK128" s="143">
        <v>6069.24</v>
      </c>
      <c r="AL128" s="143">
        <v>1516.56</v>
      </c>
      <c r="AM128" s="141">
        <f t="shared" si="31"/>
        <v>0.50577</v>
      </c>
      <c r="AN128" s="141">
        <f t="shared" si="32"/>
        <v>0.452234154091685</v>
      </c>
      <c r="AO128" s="141">
        <f t="shared" si="33"/>
        <v>0.436008620689655</v>
      </c>
      <c r="AP128" s="141">
        <f t="shared" si="34"/>
        <v>0.410375820409878</v>
      </c>
      <c r="AQ128" s="198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5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65"/>
      <c r="ES128" s="165"/>
      <c r="ET128" s="165"/>
      <c r="EU128" s="165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65"/>
      <c r="FG128" s="165"/>
      <c r="FH128" s="165"/>
      <c r="FI128" s="165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65"/>
      <c r="FU128" s="165"/>
      <c r="FV128" s="165"/>
      <c r="FW128" s="165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65"/>
      <c r="GI128" s="165"/>
      <c r="GJ128" s="165"/>
      <c r="GK128" s="165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65"/>
      <c r="GW128" s="165"/>
      <c r="GX128" s="165"/>
      <c r="GY128" s="165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65"/>
      <c r="HK128" s="165"/>
      <c r="HL128" s="165"/>
      <c r="HM128" s="165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65"/>
      <c r="HY128" s="165"/>
      <c r="HZ128" s="165"/>
      <c r="IA128" s="165"/>
      <c r="IB128" s="165"/>
      <c r="IC128" s="165"/>
      <c r="ID128" s="165"/>
    </row>
    <row r="129" s="72" customFormat="1" ht="16" customHeight="1" spans="1:238">
      <c r="A129" s="104">
        <v>127</v>
      </c>
      <c r="B129" s="109">
        <v>359</v>
      </c>
      <c r="C129" s="110" t="s">
        <v>178</v>
      </c>
      <c r="D129" s="100" t="s">
        <v>83</v>
      </c>
      <c r="E129" s="69">
        <v>3</v>
      </c>
      <c r="F129" s="101"/>
      <c r="G129" s="102" t="s">
        <v>49</v>
      </c>
      <c r="H129" s="103">
        <v>11550</v>
      </c>
      <c r="I129" s="127">
        <f t="shared" si="19"/>
        <v>34650</v>
      </c>
      <c r="J129" s="128">
        <v>2588.8487625</v>
      </c>
      <c r="K129" s="128">
        <f t="shared" si="20"/>
        <v>7766.5462875</v>
      </c>
      <c r="L129" s="129">
        <v>0.22414275</v>
      </c>
      <c r="M129" s="127">
        <v>12705</v>
      </c>
      <c r="N129" s="127">
        <f t="shared" si="21"/>
        <v>38115</v>
      </c>
      <c r="O129" s="128">
        <v>2705.3469568125</v>
      </c>
      <c r="P129" s="128">
        <f t="shared" si="22"/>
        <v>8116.0408704375</v>
      </c>
      <c r="Q129" s="138">
        <v>0.2129356125</v>
      </c>
      <c r="R129" s="143">
        <v>17253.12</v>
      </c>
      <c r="S129" s="143">
        <v>4851.9</v>
      </c>
      <c r="T129" s="147">
        <f t="shared" si="23"/>
        <v>0.497925541125541</v>
      </c>
      <c r="U129" s="141">
        <f t="shared" si="24"/>
        <v>0.624717837297767</v>
      </c>
      <c r="V129" s="147">
        <f t="shared" si="25"/>
        <v>0.452659582841401</v>
      </c>
      <c r="W129" s="141">
        <f t="shared" si="26"/>
        <v>0.597816112246667</v>
      </c>
      <c r="X129" s="142"/>
      <c r="Y129" s="142"/>
      <c r="Z129" s="157">
        <f t="shared" si="36"/>
        <v>-173.9688</v>
      </c>
      <c r="AA129" s="158">
        <v>10500</v>
      </c>
      <c r="AB129" s="159">
        <f t="shared" si="27"/>
        <v>21000</v>
      </c>
      <c r="AC129" s="160">
        <v>2413.845</v>
      </c>
      <c r="AD129" s="160">
        <f t="shared" si="28"/>
        <v>4827.69</v>
      </c>
      <c r="AE129" s="161">
        <v>0.22989</v>
      </c>
      <c r="AF129" s="160">
        <v>12180</v>
      </c>
      <c r="AG129" s="160">
        <f t="shared" si="29"/>
        <v>24360</v>
      </c>
      <c r="AH129" s="160">
        <v>2660.05719</v>
      </c>
      <c r="AI129" s="159">
        <f t="shared" si="30"/>
        <v>5320.11438</v>
      </c>
      <c r="AJ129" s="161">
        <v>0.2183955</v>
      </c>
      <c r="AK129" s="143">
        <v>9387.29</v>
      </c>
      <c r="AL129" s="143">
        <v>2362.81</v>
      </c>
      <c r="AM129" s="141">
        <f t="shared" si="31"/>
        <v>0.44701380952381</v>
      </c>
      <c r="AN129" s="141">
        <f t="shared" si="32"/>
        <v>0.489428691568845</v>
      </c>
      <c r="AO129" s="141">
        <f t="shared" si="33"/>
        <v>0.385356732348112</v>
      </c>
      <c r="AP129" s="141">
        <f t="shared" si="34"/>
        <v>0.444127669300223</v>
      </c>
      <c r="AQ129" s="143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</row>
    <row r="130" s="72" customFormat="1" ht="16" customHeight="1" spans="1:238">
      <c r="A130" s="104">
        <v>128</v>
      </c>
      <c r="B130" s="107">
        <v>104533</v>
      </c>
      <c r="C130" s="108" t="s">
        <v>179</v>
      </c>
      <c r="D130" s="100" t="s">
        <v>51</v>
      </c>
      <c r="E130" s="69">
        <v>3</v>
      </c>
      <c r="F130" s="101"/>
      <c r="G130" s="102" t="s">
        <v>41</v>
      </c>
      <c r="H130" s="103">
        <v>6435</v>
      </c>
      <c r="I130" s="127">
        <f t="shared" si="19"/>
        <v>19305</v>
      </c>
      <c r="J130" s="128">
        <v>2049.122950875</v>
      </c>
      <c r="K130" s="128">
        <f t="shared" si="20"/>
        <v>6147.368852625</v>
      </c>
      <c r="L130" s="129">
        <v>0.318434025</v>
      </c>
      <c r="M130" s="127">
        <v>7078.5</v>
      </c>
      <c r="N130" s="127">
        <f t="shared" si="21"/>
        <v>21235.5</v>
      </c>
      <c r="O130" s="128">
        <v>2141.33348366437</v>
      </c>
      <c r="P130" s="128">
        <f t="shared" si="22"/>
        <v>6424.00045099312</v>
      </c>
      <c r="Q130" s="138">
        <v>0.30251232375</v>
      </c>
      <c r="R130" s="143">
        <v>9580.43</v>
      </c>
      <c r="S130" s="143">
        <v>2687.04</v>
      </c>
      <c r="T130" s="147">
        <f t="shared" si="23"/>
        <v>0.49626677026677</v>
      </c>
      <c r="U130" s="141">
        <f t="shared" si="24"/>
        <v>0.437104078902408</v>
      </c>
      <c r="V130" s="147">
        <f t="shared" si="25"/>
        <v>0.451151609333427</v>
      </c>
      <c r="W130" s="141">
        <f t="shared" si="26"/>
        <v>0.418281415217615</v>
      </c>
      <c r="X130" s="142"/>
      <c r="Y130" s="142"/>
      <c r="Z130" s="157">
        <f t="shared" si="36"/>
        <v>-97.2457</v>
      </c>
      <c r="AA130" s="158">
        <v>5850</v>
      </c>
      <c r="AB130" s="159">
        <f t="shared" si="27"/>
        <v>11700</v>
      </c>
      <c r="AC130" s="160">
        <v>1910.60415</v>
      </c>
      <c r="AD130" s="160">
        <f t="shared" si="28"/>
        <v>3821.2083</v>
      </c>
      <c r="AE130" s="161">
        <v>0.326599</v>
      </c>
      <c r="AF130" s="160">
        <v>6786</v>
      </c>
      <c r="AG130" s="160">
        <f t="shared" si="29"/>
        <v>13572</v>
      </c>
      <c r="AH130" s="160">
        <v>2105.4857733</v>
      </c>
      <c r="AI130" s="159">
        <f t="shared" si="30"/>
        <v>4210.9715466</v>
      </c>
      <c r="AJ130" s="161">
        <v>0.31026905</v>
      </c>
      <c r="AK130" s="143">
        <v>6355.98</v>
      </c>
      <c r="AL130" s="143">
        <v>1803.23</v>
      </c>
      <c r="AM130" s="141">
        <f t="shared" si="31"/>
        <v>0.543246153846154</v>
      </c>
      <c r="AN130" s="141">
        <f t="shared" si="32"/>
        <v>0.471900471900472</v>
      </c>
      <c r="AO130" s="141">
        <f t="shared" si="33"/>
        <v>0.468315649867374</v>
      </c>
      <c r="AP130" s="141">
        <f t="shared" si="34"/>
        <v>0.428221843829829</v>
      </c>
      <c r="AQ130" s="198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5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65"/>
      <c r="ES130" s="165"/>
      <c r="ET130" s="165"/>
      <c r="EU130" s="165"/>
      <c r="EV130" s="165"/>
      <c r="EW130" s="165"/>
      <c r="EX130" s="165"/>
      <c r="EY130" s="165"/>
      <c r="EZ130" s="165"/>
      <c r="FA130" s="165"/>
      <c r="FB130" s="165"/>
      <c r="FC130" s="165"/>
      <c r="FD130" s="165"/>
      <c r="FE130" s="165"/>
      <c r="FF130" s="165"/>
      <c r="FG130" s="165"/>
      <c r="FH130" s="165"/>
      <c r="FI130" s="165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65"/>
      <c r="FU130" s="165"/>
      <c r="FV130" s="165"/>
      <c r="FW130" s="165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65"/>
      <c r="GI130" s="165"/>
      <c r="GJ130" s="165"/>
      <c r="GK130" s="165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65"/>
      <c r="GW130" s="165"/>
      <c r="GX130" s="165"/>
      <c r="GY130" s="165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65"/>
      <c r="HK130" s="165"/>
      <c r="HL130" s="165"/>
      <c r="HM130" s="165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65"/>
      <c r="HY130" s="165"/>
      <c r="HZ130" s="165"/>
      <c r="IA130" s="165"/>
      <c r="IB130" s="165"/>
      <c r="IC130" s="165"/>
      <c r="ID130" s="165"/>
    </row>
    <row r="131" s="72" customFormat="1" ht="16" customHeight="1" spans="1:238">
      <c r="A131" s="104">
        <v>129</v>
      </c>
      <c r="B131" s="105">
        <v>115971</v>
      </c>
      <c r="C131" s="106" t="s">
        <v>180</v>
      </c>
      <c r="D131" s="100" t="s">
        <v>51</v>
      </c>
      <c r="E131" s="69">
        <v>2</v>
      </c>
      <c r="F131" s="101"/>
      <c r="G131" s="102" t="s">
        <v>38</v>
      </c>
      <c r="H131" s="103">
        <v>5800</v>
      </c>
      <c r="I131" s="127">
        <f t="shared" ref="I131:I142" si="37">H131*3</f>
        <v>17400</v>
      </c>
      <c r="J131" s="128">
        <v>1719.657225</v>
      </c>
      <c r="K131" s="128">
        <f t="shared" ref="K131:K142" si="38">J131*3</f>
        <v>5158.971675</v>
      </c>
      <c r="L131" s="129">
        <v>0.296492625</v>
      </c>
      <c r="M131" s="127">
        <v>6380</v>
      </c>
      <c r="N131" s="127">
        <f t="shared" ref="N131:N142" si="39">M131*3</f>
        <v>19140</v>
      </c>
      <c r="O131" s="128">
        <v>1797.041800125</v>
      </c>
      <c r="P131" s="128">
        <f t="shared" ref="P131:P142" si="40">O131*3</f>
        <v>5391.125400375</v>
      </c>
      <c r="Q131" s="138">
        <v>0.28166799375</v>
      </c>
      <c r="R131" s="143">
        <v>8619.85</v>
      </c>
      <c r="S131" s="143">
        <v>2252.14</v>
      </c>
      <c r="T131" s="147">
        <f t="shared" ref="T131:T143" si="41">R131/I131</f>
        <v>0.49539367816092</v>
      </c>
      <c r="U131" s="141">
        <f t="shared" ref="U131:U143" si="42">S131/K131</f>
        <v>0.43654823904417</v>
      </c>
      <c r="V131" s="147">
        <f t="shared" ref="V131:V143" si="43">R131/N131</f>
        <v>0.450357889237199</v>
      </c>
      <c r="W131" s="141">
        <f t="shared" ref="W131:W143" si="44">S131/P131</f>
        <v>0.417749511047052</v>
      </c>
      <c r="X131" s="142"/>
      <c r="Y131" s="142"/>
      <c r="Z131" s="157">
        <f t="shared" si="36"/>
        <v>-87.8015</v>
      </c>
      <c r="AA131" s="158">
        <v>5200</v>
      </c>
      <c r="AB131" s="159">
        <f t="shared" ref="AB131:AB142" si="45">AA131*2</f>
        <v>10400</v>
      </c>
      <c r="AC131" s="160">
        <v>1581.294</v>
      </c>
      <c r="AD131" s="160">
        <f t="shared" ref="AD131:AD142" si="46">AC131*2</f>
        <v>3162.588</v>
      </c>
      <c r="AE131" s="161">
        <v>0.304095</v>
      </c>
      <c r="AF131" s="160">
        <v>6032</v>
      </c>
      <c r="AG131" s="160">
        <f t="shared" ref="AG131:AG142" si="47">AF131*2</f>
        <v>12064</v>
      </c>
      <c r="AH131" s="160">
        <v>1742.585988</v>
      </c>
      <c r="AI131" s="159">
        <f t="shared" ref="AI131:AI142" si="48">AH131*2</f>
        <v>3485.171976</v>
      </c>
      <c r="AJ131" s="161">
        <v>0.28889025</v>
      </c>
      <c r="AK131" s="143">
        <v>9034.87</v>
      </c>
      <c r="AL131" s="143">
        <v>3202.03</v>
      </c>
      <c r="AM131" s="141">
        <f t="shared" ref="AM131:AM143" si="49">AK131/AB131</f>
        <v>0.8687375</v>
      </c>
      <c r="AN131" s="141">
        <f t="shared" ref="AN131:AN143" si="50">AL131/AD131</f>
        <v>1.01247143162499</v>
      </c>
      <c r="AO131" s="141">
        <f t="shared" ref="AO131:AO143" si="51">AK131/AG131</f>
        <v>0.748911637931035</v>
      </c>
      <c r="AP131" s="141">
        <f t="shared" ref="AP131:AP143" si="52">AL131/AI131</f>
        <v>0.918758104922854</v>
      </c>
      <c r="AQ131" s="143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5"/>
      <c r="EF131" s="165"/>
      <c r="EG131" s="165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65"/>
      <c r="ES131" s="165"/>
      <c r="ET131" s="165"/>
      <c r="EU131" s="165"/>
      <c r="EV131" s="165"/>
      <c r="EW131" s="165"/>
      <c r="EX131" s="165"/>
      <c r="EY131" s="165"/>
      <c r="EZ131" s="165"/>
      <c r="FA131" s="165"/>
      <c r="FB131" s="165"/>
      <c r="FC131" s="165"/>
      <c r="FD131" s="165"/>
      <c r="FE131" s="165"/>
      <c r="FF131" s="165"/>
      <c r="FG131" s="165"/>
      <c r="FH131" s="165"/>
      <c r="FI131" s="165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65"/>
      <c r="FU131" s="165"/>
      <c r="FV131" s="165"/>
      <c r="FW131" s="165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65"/>
      <c r="GI131" s="165"/>
      <c r="GJ131" s="165"/>
      <c r="GK131" s="165"/>
      <c r="GL131" s="165"/>
      <c r="GM131" s="165"/>
      <c r="GN131" s="165"/>
      <c r="GO131" s="165"/>
      <c r="GP131" s="165"/>
      <c r="GQ131" s="165"/>
      <c r="GR131" s="165"/>
      <c r="GS131" s="165"/>
      <c r="GT131" s="165"/>
      <c r="GU131" s="165"/>
      <c r="GV131" s="165"/>
      <c r="GW131" s="165"/>
      <c r="GX131" s="165"/>
      <c r="GY131" s="165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65"/>
      <c r="HK131" s="165"/>
      <c r="HL131" s="165"/>
      <c r="HM131" s="165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65"/>
      <c r="HY131" s="165"/>
      <c r="HZ131" s="165"/>
      <c r="IA131" s="165"/>
      <c r="IB131" s="165"/>
      <c r="IC131" s="165"/>
      <c r="ID131" s="165"/>
    </row>
    <row r="132" s="72" customFormat="1" ht="16" customHeight="1" spans="1:238">
      <c r="A132" s="104">
        <v>130</v>
      </c>
      <c r="B132" s="109">
        <v>399</v>
      </c>
      <c r="C132" s="110" t="s">
        <v>181</v>
      </c>
      <c r="D132" s="100" t="s">
        <v>43</v>
      </c>
      <c r="E132" s="69">
        <v>2</v>
      </c>
      <c r="F132" s="101"/>
      <c r="G132" s="102" t="s">
        <v>38</v>
      </c>
      <c r="H132" s="103">
        <v>8800</v>
      </c>
      <c r="I132" s="127">
        <f t="shared" si="37"/>
        <v>26400</v>
      </c>
      <c r="J132" s="128">
        <v>2285.38596</v>
      </c>
      <c r="K132" s="128">
        <f t="shared" si="38"/>
        <v>6856.15788</v>
      </c>
      <c r="L132" s="129">
        <v>0.25970295</v>
      </c>
      <c r="M132" s="127">
        <v>9680</v>
      </c>
      <c r="N132" s="127">
        <f t="shared" si="39"/>
        <v>29040</v>
      </c>
      <c r="O132" s="128">
        <v>2388.2283282</v>
      </c>
      <c r="P132" s="128">
        <f t="shared" si="40"/>
        <v>7164.6849846</v>
      </c>
      <c r="Q132" s="138">
        <v>0.2467178025</v>
      </c>
      <c r="R132" s="143">
        <v>13023.39</v>
      </c>
      <c r="S132" s="143">
        <v>3671.69</v>
      </c>
      <c r="T132" s="147">
        <f t="shared" si="41"/>
        <v>0.493310227272727</v>
      </c>
      <c r="U132" s="141">
        <f t="shared" si="42"/>
        <v>0.535531716781294</v>
      </c>
      <c r="V132" s="147">
        <f t="shared" si="43"/>
        <v>0.448463842975207</v>
      </c>
      <c r="W132" s="141">
        <f t="shared" si="44"/>
        <v>0.512470542374444</v>
      </c>
      <c r="X132" s="142"/>
      <c r="Y132" s="142"/>
      <c r="Z132" s="157">
        <f t="shared" si="36"/>
        <v>-133.7661</v>
      </c>
      <c r="AA132" s="158">
        <v>8000</v>
      </c>
      <c r="AB132" s="159">
        <f t="shared" si="45"/>
        <v>16000</v>
      </c>
      <c r="AC132" s="160">
        <v>2130.896</v>
      </c>
      <c r="AD132" s="160">
        <f t="shared" si="46"/>
        <v>4261.792</v>
      </c>
      <c r="AE132" s="161">
        <v>0.266362</v>
      </c>
      <c r="AF132" s="160">
        <v>9280</v>
      </c>
      <c r="AG132" s="160">
        <f t="shared" si="47"/>
        <v>18560</v>
      </c>
      <c r="AH132" s="160">
        <v>2348.247392</v>
      </c>
      <c r="AI132" s="159">
        <f t="shared" si="48"/>
        <v>4696.494784</v>
      </c>
      <c r="AJ132" s="161">
        <v>0.2530439</v>
      </c>
      <c r="AK132" s="143">
        <v>10256.19</v>
      </c>
      <c r="AL132" s="143">
        <v>2731.05</v>
      </c>
      <c r="AM132" s="141">
        <f t="shared" si="49"/>
        <v>0.641011875</v>
      </c>
      <c r="AN132" s="141">
        <f t="shared" si="50"/>
        <v>0.640821982865424</v>
      </c>
      <c r="AO132" s="141">
        <f t="shared" si="51"/>
        <v>0.552596443965517</v>
      </c>
      <c r="AP132" s="141">
        <f t="shared" si="52"/>
        <v>0.58150815142053</v>
      </c>
      <c r="AQ132" s="143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1"/>
      <c r="DQ132" s="181"/>
      <c r="DR132" s="181"/>
      <c r="DS132" s="181"/>
      <c r="DT132" s="181"/>
      <c r="DU132" s="181"/>
      <c r="DV132" s="181"/>
      <c r="DW132" s="181"/>
      <c r="DX132" s="181"/>
      <c r="DY132" s="181"/>
      <c r="DZ132" s="181"/>
      <c r="EA132" s="181"/>
      <c r="EB132" s="181"/>
      <c r="EC132" s="181"/>
      <c r="ED132" s="181"/>
      <c r="EE132" s="181"/>
      <c r="EF132" s="181"/>
      <c r="EG132" s="181"/>
      <c r="EH132" s="181"/>
      <c r="EI132" s="181"/>
      <c r="EJ132" s="181"/>
      <c r="EK132" s="181"/>
      <c r="EL132" s="181"/>
      <c r="EM132" s="181"/>
      <c r="EN132" s="181"/>
      <c r="EO132" s="181"/>
      <c r="EP132" s="181"/>
      <c r="EQ132" s="181"/>
      <c r="ER132" s="181"/>
      <c r="ES132" s="181"/>
      <c r="ET132" s="181"/>
      <c r="EU132" s="181"/>
      <c r="EV132" s="181"/>
      <c r="EW132" s="181"/>
      <c r="EX132" s="181"/>
      <c r="EY132" s="181"/>
      <c r="EZ132" s="181"/>
      <c r="FA132" s="181"/>
      <c r="FB132" s="181"/>
      <c r="FC132" s="181"/>
      <c r="FD132" s="181"/>
      <c r="FE132" s="181"/>
      <c r="FF132" s="181"/>
      <c r="FG132" s="181"/>
      <c r="FH132" s="181"/>
      <c r="FI132" s="181"/>
      <c r="FJ132" s="181"/>
      <c r="FK132" s="181"/>
      <c r="FL132" s="181"/>
      <c r="FM132" s="181"/>
      <c r="FN132" s="181"/>
      <c r="FO132" s="181"/>
      <c r="FP132" s="181"/>
      <c r="FQ132" s="181"/>
      <c r="FR132" s="181"/>
      <c r="FS132" s="181"/>
      <c r="FT132" s="181"/>
      <c r="FU132" s="181"/>
      <c r="FV132" s="181"/>
      <c r="FW132" s="181"/>
      <c r="FX132" s="181"/>
      <c r="FY132" s="181"/>
      <c r="FZ132" s="181"/>
      <c r="GA132" s="181"/>
      <c r="GB132" s="181"/>
      <c r="GC132" s="181"/>
      <c r="GD132" s="181"/>
      <c r="GE132" s="181"/>
      <c r="GF132" s="181"/>
      <c r="GG132" s="181"/>
      <c r="GH132" s="181"/>
      <c r="GI132" s="181"/>
      <c r="GJ132" s="181"/>
      <c r="GK132" s="181"/>
      <c r="GL132" s="181"/>
      <c r="GM132" s="181"/>
      <c r="GN132" s="181"/>
      <c r="GO132" s="181"/>
      <c r="GP132" s="181"/>
      <c r="GQ132" s="181"/>
      <c r="GR132" s="181"/>
      <c r="GS132" s="181"/>
      <c r="GT132" s="181"/>
      <c r="GU132" s="181"/>
      <c r="GV132" s="181"/>
      <c r="GW132" s="181"/>
      <c r="GX132" s="181"/>
      <c r="GY132" s="181"/>
      <c r="GZ132" s="181"/>
      <c r="HA132" s="181"/>
      <c r="HB132" s="181"/>
      <c r="HC132" s="181"/>
      <c r="HD132" s="181"/>
      <c r="HE132" s="181"/>
      <c r="HF132" s="181"/>
      <c r="HG132" s="181"/>
      <c r="HH132" s="181"/>
      <c r="HI132" s="181"/>
      <c r="HJ132" s="181"/>
      <c r="HK132" s="181"/>
      <c r="HL132" s="181"/>
      <c r="HM132" s="181"/>
      <c r="HN132" s="181"/>
      <c r="HO132" s="181"/>
      <c r="HP132" s="181"/>
      <c r="HQ132" s="181"/>
      <c r="HR132" s="181"/>
      <c r="HS132" s="181"/>
      <c r="HT132" s="181"/>
      <c r="HU132" s="181"/>
      <c r="HV132" s="181"/>
      <c r="HW132" s="181"/>
      <c r="HX132" s="181"/>
      <c r="HY132" s="181"/>
      <c r="HZ132" s="181"/>
      <c r="IA132" s="181"/>
      <c r="IB132" s="181"/>
      <c r="IC132" s="181"/>
      <c r="ID132" s="181"/>
    </row>
    <row r="133" s="72" customFormat="1" ht="16" customHeight="1" spans="1:238">
      <c r="A133" s="104">
        <v>131</v>
      </c>
      <c r="B133" s="105">
        <v>111064</v>
      </c>
      <c r="C133" s="106" t="s">
        <v>182</v>
      </c>
      <c r="D133" s="100" t="s">
        <v>40</v>
      </c>
      <c r="E133" s="69">
        <v>2</v>
      </c>
      <c r="F133" s="101"/>
      <c r="G133" s="102" t="s">
        <v>41</v>
      </c>
      <c r="H133" s="103">
        <v>3300</v>
      </c>
      <c r="I133" s="127">
        <f t="shared" si="37"/>
        <v>9900</v>
      </c>
      <c r="J133" s="128">
        <v>1032.1064325</v>
      </c>
      <c r="K133" s="128">
        <f t="shared" si="38"/>
        <v>3096.3192975</v>
      </c>
      <c r="L133" s="129">
        <v>0.312759525</v>
      </c>
      <c r="M133" s="127">
        <v>3630</v>
      </c>
      <c r="N133" s="127">
        <f t="shared" si="39"/>
        <v>10890</v>
      </c>
      <c r="O133" s="128">
        <v>1078.5512219625</v>
      </c>
      <c r="P133" s="128">
        <f t="shared" si="40"/>
        <v>3235.6536658875</v>
      </c>
      <c r="Q133" s="138">
        <v>0.29712154875</v>
      </c>
      <c r="R133" s="143">
        <v>4706.73</v>
      </c>
      <c r="S133" s="143">
        <v>1192.04</v>
      </c>
      <c r="T133" s="147">
        <f t="shared" si="41"/>
        <v>0.475427272727273</v>
      </c>
      <c r="U133" s="141">
        <f t="shared" si="42"/>
        <v>0.384986135300214</v>
      </c>
      <c r="V133" s="147">
        <f t="shared" si="43"/>
        <v>0.432206611570248</v>
      </c>
      <c r="W133" s="141">
        <f t="shared" si="44"/>
        <v>0.368407784976282</v>
      </c>
      <c r="X133" s="142"/>
      <c r="Y133" s="142"/>
      <c r="Z133" s="157">
        <f t="shared" si="36"/>
        <v>-51.9327</v>
      </c>
      <c r="AA133" s="158">
        <v>3000</v>
      </c>
      <c r="AB133" s="159">
        <f t="shared" si="45"/>
        <v>6000</v>
      </c>
      <c r="AC133" s="160">
        <v>962.337</v>
      </c>
      <c r="AD133" s="160">
        <f t="shared" si="46"/>
        <v>1924.674</v>
      </c>
      <c r="AE133" s="161">
        <v>0.320779</v>
      </c>
      <c r="AF133" s="160">
        <v>3480</v>
      </c>
      <c r="AG133" s="160">
        <f t="shared" si="47"/>
        <v>6960</v>
      </c>
      <c r="AH133" s="160">
        <v>1060.495374</v>
      </c>
      <c r="AI133" s="159">
        <f t="shared" si="48"/>
        <v>2120.990748</v>
      </c>
      <c r="AJ133" s="161">
        <v>0.30474005</v>
      </c>
      <c r="AK133" s="143">
        <v>2828.28</v>
      </c>
      <c r="AL133" s="143">
        <v>620.15</v>
      </c>
      <c r="AM133" s="141">
        <f t="shared" si="49"/>
        <v>0.47138</v>
      </c>
      <c r="AN133" s="141">
        <f t="shared" si="50"/>
        <v>0.322210410698123</v>
      </c>
      <c r="AO133" s="141">
        <f t="shared" si="51"/>
        <v>0.406362068965517</v>
      </c>
      <c r="AP133" s="141">
        <f t="shared" si="52"/>
        <v>0.292386942557281</v>
      </c>
      <c r="AQ133" s="176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5"/>
      <c r="CU133" s="165"/>
      <c r="CV133" s="165"/>
      <c r="CW133" s="165"/>
      <c r="CX133" s="165"/>
      <c r="CY133" s="165"/>
      <c r="CZ133" s="165"/>
      <c r="DA133" s="165"/>
      <c r="DB133" s="165"/>
      <c r="DC133" s="165"/>
      <c r="DD133" s="165"/>
      <c r="DE133" s="165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5"/>
      <c r="DP133" s="165"/>
      <c r="DQ133" s="165"/>
      <c r="DR133" s="165"/>
      <c r="DS133" s="165"/>
      <c r="DT133" s="165"/>
      <c r="DU133" s="165"/>
      <c r="DV133" s="165"/>
      <c r="DW133" s="165"/>
      <c r="DX133" s="165"/>
      <c r="DY133" s="165"/>
      <c r="DZ133" s="165"/>
      <c r="EA133" s="165"/>
      <c r="EB133" s="165"/>
      <c r="EC133" s="165"/>
      <c r="ED133" s="165"/>
      <c r="EE133" s="165"/>
      <c r="EF133" s="165"/>
      <c r="EG133" s="165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65"/>
      <c r="ES133" s="165"/>
      <c r="ET133" s="165"/>
      <c r="EU133" s="165"/>
      <c r="EV133" s="165"/>
      <c r="EW133" s="165"/>
      <c r="EX133" s="165"/>
      <c r="EY133" s="165"/>
      <c r="EZ133" s="165"/>
      <c r="FA133" s="165"/>
      <c r="FB133" s="165"/>
      <c r="FC133" s="165"/>
      <c r="FD133" s="165"/>
      <c r="FE133" s="165"/>
      <c r="FF133" s="165"/>
      <c r="FG133" s="165"/>
      <c r="FH133" s="165"/>
      <c r="FI133" s="165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65"/>
      <c r="FU133" s="165"/>
      <c r="FV133" s="165"/>
      <c r="FW133" s="165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65"/>
      <c r="GI133" s="165"/>
      <c r="GJ133" s="165"/>
      <c r="GK133" s="165"/>
      <c r="GL133" s="165"/>
      <c r="GM133" s="165"/>
      <c r="GN133" s="165"/>
      <c r="GO133" s="165"/>
      <c r="GP133" s="165"/>
      <c r="GQ133" s="165"/>
      <c r="GR133" s="165"/>
      <c r="GS133" s="165"/>
      <c r="GT133" s="165"/>
      <c r="GU133" s="165"/>
      <c r="GV133" s="165"/>
      <c r="GW133" s="165"/>
      <c r="GX133" s="165"/>
      <c r="GY133" s="165"/>
      <c r="GZ133" s="165"/>
      <c r="HA133" s="165"/>
      <c r="HB133" s="165"/>
      <c r="HC133" s="165"/>
      <c r="HD133" s="165"/>
      <c r="HE133" s="165"/>
      <c r="HF133" s="165"/>
      <c r="HG133" s="165"/>
      <c r="HH133" s="165"/>
      <c r="HI133" s="165"/>
      <c r="HJ133" s="165"/>
      <c r="HK133" s="165"/>
      <c r="HL133" s="165"/>
      <c r="HM133" s="165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65"/>
      <c r="HY133" s="165"/>
      <c r="HZ133" s="165"/>
      <c r="IA133" s="165"/>
      <c r="IB133" s="165"/>
      <c r="IC133" s="165"/>
      <c r="ID133" s="165"/>
    </row>
    <row r="134" s="72" customFormat="1" ht="16" customHeight="1" spans="1:238">
      <c r="A134" s="104">
        <v>132</v>
      </c>
      <c r="B134" s="109">
        <v>515</v>
      </c>
      <c r="C134" s="110" t="s">
        <v>183</v>
      </c>
      <c r="D134" s="100" t="s">
        <v>70</v>
      </c>
      <c r="E134" s="69">
        <v>2</v>
      </c>
      <c r="F134" s="101">
        <v>1</v>
      </c>
      <c r="G134" s="102" t="s">
        <v>53</v>
      </c>
      <c r="H134" s="103">
        <v>8700</v>
      </c>
      <c r="I134" s="127">
        <f t="shared" si="37"/>
        <v>26100</v>
      </c>
      <c r="J134" s="128">
        <v>2642.84163</v>
      </c>
      <c r="K134" s="128">
        <f t="shared" si="38"/>
        <v>7928.52489</v>
      </c>
      <c r="L134" s="129">
        <v>0.3037749</v>
      </c>
      <c r="M134" s="127">
        <v>9570</v>
      </c>
      <c r="N134" s="127">
        <f t="shared" si="39"/>
        <v>28710</v>
      </c>
      <c r="O134" s="128">
        <v>2761.76950335</v>
      </c>
      <c r="P134" s="128">
        <f t="shared" si="40"/>
        <v>8285.30851005</v>
      </c>
      <c r="Q134" s="138">
        <v>0.288586155</v>
      </c>
      <c r="R134" s="143">
        <v>12365.82</v>
      </c>
      <c r="S134" s="143">
        <v>4009.16</v>
      </c>
      <c r="T134" s="147">
        <f t="shared" si="41"/>
        <v>0.473786206896552</v>
      </c>
      <c r="U134" s="141">
        <f t="shared" si="42"/>
        <v>0.505662787923719</v>
      </c>
      <c r="V134" s="147">
        <f t="shared" si="43"/>
        <v>0.43071473354232</v>
      </c>
      <c r="W134" s="141">
        <f t="shared" si="44"/>
        <v>0.483887835333703</v>
      </c>
      <c r="X134" s="142"/>
      <c r="Y134" s="142"/>
      <c r="Z134" s="157">
        <f t="shared" si="36"/>
        <v>-137.3418</v>
      </c>
      <c r="AA134" s="158">
        <v>7900</v>
      </c>
      <c r="AB134" s="159">
        <f t="shared" si="45"/>
        <v>15800</v>
      </c>
      <c r="AC134" s="160">
        <v>2461.3556</v>
      </c>
      <c r="AD134" s="160">
        <f t="shared" si="46"/>
        <v>4922.7112</v>
      </c>
      <c r="AE134" s="161">
        <v>0.311564</v>
      </c>
      <c r="AF134" s="160">
        <v>9164</v>
      </c>
      <c r="AG134" s="160">
        <f t="shared" si="47"/>
        <v>18328</v>
      </c>
      <c r="AH134" s="160">
        <v>2712.4138712</v>
      </c>
      <c r="AI134" s="159">
        <f t="shared" si="48"/>
        <v>5424.8277424</v>
      </c>
      <c r="AJ134" s="161">
        <v>0.2959858</v>
      </c>
      <c r="AK134" s="143">
        <v>7348.37</v>
      </c>
      <c r="AL134" s="143">
        <v>2408.71</v>
      </c>
      <c r="AM134" s="141">
        <f t="shared" si="49"/>
        <v>0.465086708860759</v>
      </c>
      <c r="AN134" s="141">
        <f t="shared" si="50"/>
        <v>0.489305568037386</v>
      </c>
      <c r="AO134" s="141">
        <f t="shared" si="51"/>
        <v>0.400936817983413</v>
      </c>
      <c r="AP134" s="141">
        <f t="shared" si="52"/>
        <v>0.4440159419577</v>
      </c>
      <c r="AQ134" s="143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  <c r="CD134" s="172"/>
      <c r="CE134" s="172"/>
      <c r="CF134" s="172"/>
      <c r="CG134" s="172"/>
      <c r="CH134" s="172"/>
      <c r="CI134" s="172"/>
      <c r="CJ134" s="172"/>
      <c r="CK134" s="172"/>
      <c r="CL134" s="172"/>
      <c r="CM134" s="172"/>
      <c r="CN134" s="172"/>
      <c r="CO134" s="172"/>
      <c r="CP134" s="172"/>
      <c r="CQ134" s="172"/>
      <c r="CR134" s="172"/>
      <c r="CS134" s="172"/>
      <c r="CT134" s="172"/>
      <c r="CU134" s="172"/>
      <c r="CV134" s="172"/>
      <c r="CW134" s="172"/>
      <c r="CX134" s="172"/>
      <c r="CY134" s="172"/>
      <c r="CZ134" s="172"/>
      <c r="DA134" s="172"/>
      <c r="DB134" s="172"/>
      <c r="DC134" s="172"/>
      <c r="DD134" s="172"/>
      <c r="DE134" s="172"/>
      <c r="DF134" s="172"/>
      <c r="DG134" s="172"/>
      <c r="DH134" s="172"/>
      <c r="DI134" s="172"/>
      <c r="DJ134" s="172"/>
      <c r="DK134" s="172"/>
      <c r="DL134" s="172"/>
      <c r="DM134" s="172"/>
      <c r="DN134" s="172"/>
      <c r="DO134" s="172"/>
      <c r="DP134" s="172"/>
      <c r="DQ134" s="172"/>
      <c r="DR134" s="172"/>
      <c r="DS134" s="172"/>
      <c r="DT134" s="172"/>
      <c r="DU134" s="172"/>
      <c r="DV134" s="172"/>
      <c r="DW134" s="172"/>
      <c r="DX134" s="172"/>
      <c r="DY134" s="172"/>
      <c r="DZ134" s="172"/>
      <c r="EA134" s="172"/>
      <c r="EB134" s="172"/>
      <c r="EC134" s="172"/>
      <c r="ED134" s="172"/>
      <c r="EE134" s="172"/>
      <c r="EF134" s="172"/>
      <c r="EG134" s="172"/>
      <c r="EH134" s="172"/>
      <c r="EI134" s="172"/>
      <c r="EJ134" s="172"/>
      <c r="EK134" s="172"/>
      <c r="EL134" s="172"/>
      <c r="EM134" s="172"/>
      <c r="EN134" s="172"/>
      <c r="EO134" s="172"/>
      <c r="EP134" s="172"/>
      <c r="EQ134" s="172"/>
      <c r="ER134" s="172"/>
      <c r="ES134" s="172"/>
      <c r="ET134" s="172"/>
      <c r="EU134" s="172"/>
      <c r="EV134" s="172"/>
      <c r="EW134" s="172"/>
      <c r="EX134" s="172"/>
      <c r="EY134" s="172"/>
      <c r="EZ134" s="172"/>
      <c r="FA134" s="172"/>
      <c r="FB134" s="172"/>
      <c r="FC134" s="172"/>
      <c r="FD134" s="172"/>
      <c r="FE134" s="172"/>
      <c r="FF134" s="172"/>
      <c r="FG134" s="172"/>
      <c r="FH134" s="172"/>
      <c r="FI134" s="172"/>
      <c r="FJ134" s="172"/>
      <c r="FK134" s="172"/>
      <c r="FL134" s="172"/>
      <c r="FM134" s="172"/>
      <c r="FN134" s="172"/>
      <c r="FO134" s="172"/>
      <c r="FP134" s="172"/>
      <c r="FQ134" s="172"/>
      <c r="FR134" s="172"/>
      <c r="FS134" s="172"/>
      <c r="FT134" s="172"/>
      <c r="FU134" s="172"/>
      <c r="FV134" s="172"/>
      <c r="FW134" s="172"/>
      <c r="FX134" s="172"/>
      <c r="FY134" s="172"/>
      <c r="FZ134" s="172"/>
      <c r="GA134" s="172"/>
      <c r="GB134" s="172"/>
      <c r="GC134" s="172"/>
      <c r="GD134" s="172"/>
      <c r="GE134" s="172"/>
      <c r="GF134" s="172"/>
      <c r="GG134" s="172"/>
      <c r="GH134" s="172"/>
      <c r="GI134" s="172"/>
      <c r="GJ134" s="172"/>
      <c r="GK134" s="172"/>
      <c r="GL134" s="172"/>
      <c r="GM134" s="172"/>
      <c r="GN134" s="172"/>
      <c r="GO134" s="172"/>
      <c r="GP134" s="172"/>
      <c r="GQ134" s="172"/>
      <c r="GR134" s="172"/>
      <c r="GS134" s="172"/>
      <c r="GT134" s="172"/>
      <c r="GU134" s="172"/>
      <c r="GV134" s="172"/>
      <c r="GW134" s="172"/>
      <c r="GX134" s="172"/>
      <c r="GY134" s="172"/>
      <c r="GZ134" s="172"/>
      <c r="HA134" s="172"/>
      <c r="HB134" s="172"/>
      <c r="HC134" s="172"/>
      <c r="HD134" s="172"/>
      <c r="HE134" s="172"/>
      <c r="HF134" s="172"/>
      <c r="HG134" s="172"/>
      <c r="HH134" s="172"/>
      <c r="HI134" s="172"/>
      <c r="HJ134" s="172"/>
      <c r="HK134" s="172"/>
      <c r="HL134" s="172"/>
      <c r="HM134" s="172"/>
      <c r="HN134" s="172"/>
      <c r="HO134" s="172"/>
      <c r="HP134" s="172"/>
      <c r="HQ134" s="172"/>
      <c r="HR134" s="172"/>
      <c r="HS134" s="172"/>
      <c r="HT134" s="172"/>
      <c r="HU134" s="172"/>
      <c r="HV134" s="172"/>
      <c r="HW134" s="172"/>
      <c r="HX134" s="172"/>
      <c r="HY134" s="172"/>
      <c r="HZ134" s="172"/>
      <c r="IA134" s="172"/>
      <c r="IB134" s="172"/>
      <c r="IC134" s="172"/>
      <c r="ID134" s="172"/>
    </row>
    <row r="135" s="72" customFormat="1" ht="16" customHeight="1" spans="1:238">
      <c r="A135" s="104">
        <v>133</v>
      </c>
      <c r="B135" s="107">
        <v>114069</v>
      </c>
      <c r="C135" s="108" t="s">
        <v>184</v>
      </c>
      <c r="D135" s="100" t="s">
        <v>40</v>
      </c>
      <c r="E135" s="69">
        <v>2</v>
      </c>
      <c r="F135" s="101"/>
      <c r="G135" s="102" t="s">
        <v>53</v>
      </c>
      <c r="H135" s="103">
        <v>3960</v>
      </c>
      <c r="I135" s="127">
        <f t="shared" si="37"/>
        <v>11880</v>
      </c>
      <c r="J135" s="128">
        <v>1248.57018</v>
      </c>
      <c r="K135" s="128">
        <f t="shared" si="38"/>
        <v>3745.71054</v>
      </c>
      <c r="L135" s="129">
        <v>0.3152955</v>
      </c>
      <c r="M135" s="127">
        <v>4356</v>
      </c>
      <c r="N135" s="127">
        <f t="shared" si="39"/>
        <v>13068</v>
      </c>
      <c r="O135" s="128">
        <v>1304.7558381</v>
      </c>
      <c r="P135" s="128">
        <f t="shared" si="40"/>
        <v>3914.2675143</v>
      </c>
      <c r="Q135" s="138">
        <v>0.299530725</v>
      </c>
      <c r="R135" s="143">
        <v>5555.4</v>
      </c>
      <c r="S135" s="143">
        <v>1582.04</v>
      </c>
      <c r="T135" s="147">
        <f t="shared" si="41"/>
        <v>0.467626262626263</v>
      </c>
      <c r="U135" s="141">
        <f t="shared" si="42"/>
        <v>0.422360452871513</v>
      </c>
      <c r="V135" s="147">
        <f t="shared" si="43"/>
        <v>0.425114784205693</v>
      </c>
      <c r="W135" s="141">
        <f t="shared" si="44"/>
        <v>0.404172682173697</v>
      </c>
      <c r="X135" s="142"/>
      <c r="Y135" s="142"/>
      <c r="Z135" s="157">
        <f t="shared" si="36"/>
        <v>-63.246</v>
      </c>
      <c r="AA135" s="158">
        <v>3600</v>
      </c>
      <c r="AB135" s="159">
        <f t="shared" si="45"/>
        <v>7200</v>
      </c>
      <c r="AC135" s="160">
        <v>1164.168</v>
      </c>
      <c r="AD135" s="160">
        <f t="shared" si="46"/>
        <v>2328.336</v>
      </c>
      <c r="AE135" s="161">
        <v>0.32338</v>
      </c>
      <c r="AF135" s="160">
        <v>4176</v>
      </c>
      <c r="AG135" s="160">
        <f t="shared" si="47"/>
        <v>8352</v>
      </c>
      <c r="AH135" s="160">
        <v>1282.913136</v>
      </c>
      <c r="AI135" s="159">
        <f t="shared" si="48"/>
        <v>2565.826272</v>
      </c>
      <c r="AJ135" s="161">
        <v>0.307211</v>
      </c>
      <c r="AK135" s="143">
        <v>3101.84</v>
      </c>
      <c r="AL135" s="143">
        <v>883.55</v>
      </c>
      <c r="AM135" s="141">
        <f t="shared" si="49"/>
        <v>0.430811111111111</v>
      </c>
      <c r="AN135" s="141">
        <f t="shared" si="50"/>
        <v>0.379477017062829</v>
      </c>
      <c r="AO135" s="141">
        <f t="shared" si="51"/>
        <v>0.371388888888889</v>
      </c>
      <c r="AP135" s="141">
        <f t="shared" si="52"/>
        <v>0.344353010038865</v>
      </c>
      <c r="AQ135" s="198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5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5"/>
      <c r="EC135" s="165"/>
      <c r="ED135" s="165"/>
      <c r="EE135" s="165"/>
      <c r="EF135" s="165"/>
      <c r="EG135" s="165"/>
      <c r="EH135" s="165"/>
      <c r="EI135" s="165"/>
      <c r="EJ135" s="165"/>
      <c r="EK135" s="165"/>
      <c r="EL135" s="165"/>
      <c r="EM135" s="165"/>
      <c r="EN135" s="165"/>
      <c r="EO135" s="165"/>
      <c r="EP135" s="165"/>
      <c r="EQ135" s="165"/>
      <c r="ER135" s="165"/>
      <c r="ES135" s="165"/>
      <c r="ET135" s="165"/>
      <c r="EU135" s="165"/>
      <c r="EV135" s="165"/>
      <c r="EW135" s="165"/>
      <c r="EX135" s="165"/>
      <c r="EY135" s="165"/>
      <c r="EZ135" s="165"/>
      <c r="FA135" s="165"/>
      <c r="FB135" s="165"/>
      <c r="FC135" s="165"/>
      <c r="FD135" s="165"/>
      <c r="FE135" s="165"/>
      <c r="FF135" s="165"/>
      <c r="FG135" s="165"/>
      <c r="FH135" s="165"/>
      <c r="FI135" s="165"/>
      <c r="FJ135" s="165"/>
      <c r="FK135" s="165"/>
      <c r="FL135" s="165"/>
      <c r="FM135" s="165"/>
      <c r="FN135" s="165"/>
      <c r="FO135" s="165"/>
      <c r="FP135" s="165"/>
      <c r="FQ135" s="165"/>
      <c r="FR135" s="165"/>
      <c r="FS135" s="165"/>
      <c r="FT135" s="165"/>
      <c r="FU135" s="165"/>
      <c r="FV135" s="165"/>
      <c r="FW135" s="165"/>
      <c r="FX135" s="165"/>
      <c r="FY135" s="165"/>
      <c r="FZ135" s="165"/>
      <c r="GA135" s="165"/>
      <c r="GB135" s="165"/>
      <c r="GC135" s="165"/>
      <c r="GD135" s="165"/>
      <c r="GE135" s="165"/>
      <c r="GF135" s="165"/>
      <c r="GG135" s="165"/>
      <c r="GH135" s="165"/>
      <c r="GI135" s="165"/>
      <c r="GJ135" s="165"/>
      <c r="GK135" s="165"/>
      <c r="GL135" s="165"/>
      <c r="GM135" s="165"/>
      <c r="GN135" s="165"/>
      <c r="GO135" s="165"/>
      <c r="GP135" s="165"/>
      <c r="GQ135" s="165"/>
      <c r="GR135" s="165"/>
      <c r="GS135" s="165"/>
      <c r="GT135" s="165"/>
      <c r="GU135" s="165"/>
      <c r="GV135" s="165"/>
      <c r="GW135" s="165"/>
      <c r="GX135" s="165"/>
      <c r="GY135" s="165"/>
      <c r="GZ135" s="165"/>
      <c r="HA135" s="165"/>
      <c r="HB135" s="165"/>
      <c r="HC135" s="165"/>
      <c r="HD135" s="165"/>
      <c r="HE135" s="165"/>
      <c r="HF135" s="165"/>
      <c r="HG135" s="165"/>
      <c r="HH135" s="165"/>
      <c r="HI135" s="165"/>
      <c r="HJ135" s="165"/>
      <c r="HK135" s="165"/>
      <c r="HL135" s="165"/>
      <c r="HM135" s="165"/>
      <c r="HN135" s="165"/>
      <c r="HO135" s="165"/>
      <c r="HP135" s="165"/>
      <c r="HQ135" s="165"/>
      <c r="HR135" s="165"/>
      <c r="HS135" s="165"/>
      <c r="HT135" s="165"/>
      <c r="HU135" s="165"/>
      <c r="HV135" s="165"/>
      <c r="HW135" s="165"/>
      <c r="HX135" s="165"/>
      <c r="HY135" s="165"/>
      <c r="HZ135" s="165"/>
      <c r="IA135" s="165"/>
      <c r="IB135" s="165"/>
      <c r="IC135" s="165"/>
      <c r="ID135" s="165"/>
    </row>
    <row r="136" s="72" customFormat="1" ht="16" customHeight="1" spans="1:238">
      <c r="A136" s="104">
        <v>134</v>
      </c>
      <c r="B136" s="105">
        <v>119263</v>
      </c>
      <c r="C136" s="106" t="s">
        <v>185</v>
      </c>
      <c r="D136" s="100" t="s">
        <v>40</v>
      </c>
      <c r="E136" s="69">
        <v>2</v>
      </c>
      <c r="F136" s="101"/>
      <c r="G136" s="102" t="s">
        <v>49</v>
      </c>
      <c r="H136" s="103">
        <v>3300</v>
      </c>
      <c r="I136" s="127">
        <f t="shared" si="37"/>
        <v>9900</v>
      </c>
      <c r="J136" s="128">
        <v>891.35046</v>
      </c>
      <c r="K136" s="128">
        <f t="shared" si="38"/>
        <v>2674.05138</v>
      </c>
      <c r="L136" s="129">
        <v>0.2701062</v>
      </c>
      <c r="M136" s="127">
        <v>3630</v>
      </c>
      <c r="N136" s="127">
        <f t="shared" si="39"/>
        <v>10890</v>
      </c>
      <c r="O136" s="128">
        <v>931.4612307</v>
      </c>
      <c r="P136" s="128">
        <f t="shared" si="40"/>
        <v>2794.3836921</v>
      </c>
      <c r="Q136" s="138">
        <v>0.25660089</v>
      </c>
      <c r="R136" s="143">
        <v>4363.39</v>
      </c>
      <c r="S136" s="143">
        <v>1239.08</v>
      </c>
      <c r="T136" s="147">
        <f t="shared" si="41"/>
        <v>0.440746464646465</v>
      </c>
      <c r="U136" s="141">
        <f t="shared" si="42"/>
        <v>0.463371799535131</v>
      </c>
      <c r="V136" s="147">
        <f t="shared" si="43"/>
        <v>0.400678604224059</v>
      </c>
      <c r="W136" s="141">
        <f t="shared" si="44"/>
        <v>0.443417989985771</v>
      </c>
      <c r="X136" s="142"/>
      <c r="Y136" s="142"/>
      <c r="Z136" s="157">
        <f t="shared" si="36"/>
        <v>-55.3661</v>
      </c>
      <c r="AA136" s="158">
        <v>3600</v>
      </c>
      <c r="AB136" s="159">
        <f t="shared" si="45"/>
        <v>7200</v>
      </c>
      <c r="AC136" s="160">
        <v>997.3152</v>
      </c>
      <c r="AD136" s="160">
        <f t="shared" si="46"/>
        <v>1994.6304</v>
      </c>
      <c r="AE136" s="161">
        <v>0.277032</v>
      </c>
      <c r="AF136" s="160">
        <v>4176</v>
      </c>
      <c r="AG136" s="160">
        <f t="shared" si="47"/>
        <v>8352</v>
      </c>
      <c r="AH136" s="160">
        <v>1099.0413504</v>
      </c>
      <c r="AI136" s="159">
        <f t="shared" si="48"/>
        <v>2198.0827008</v>
      </c>
      <c r="AJ136" s="161">
        <v>0.2631804</v>
      </c>
      <c r="AK136" s="143">
        <v>3859.05</v>
      </c>
      <c r="AL136" s="143">
        <v>1011.92</v>
      </c>
      <c r="AM136" s="141">
        <f t="shared" si="49"/>
        <v>0.535979166666667</v>
      </c>
      <c r="AN136" s="141">
        <f t="shared" si="50"/>
        <v>0.507322058262022</v>
      </c>
      <c r="AO136" s="141">
        <f t="shared" si="51"/>
        <v>0.462051005747126</v>
      </c>
      <c r="AP136" s="141">
        <f t="shared" si="52"/>
        <v>0.460364844157915</v>
      </c>
      <c r="AQ136" s="198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5"/>
      <c r="EF136" s="165"/>
      <c r="EG136" s="165"/>
      <c r="EH136" s="165"/>
      <c r="EI136" s="165"/>
      <c r="EJ136" s="165"/>
      <c r="EK136" s="165"/>
      <c r="EL136" s="165"/>
      <c r="EM136" s="165"/>
      <c r="EN136" s="165"/>
      <c r="EO136" s="165"/>
      <c r="EP136" s="165"/>
      <c r="EQ136" s="165"/>
      <c r="ER136" s="165"/>
      <c r="ES136" s="165"/>
      <c r="ET136" s="165"/>
      <c r="EU136" s="165"/>
      <c r="EV136" s="165"/>
      <c r="EW136" s="165"/>
      <c r="EX136" s="165"/>
      <c r="EY136" s="165"/>
      <c r="EZ136" s="165"/>
      <c r="FA136" s="165"/>
      <c r="FB136" s="165"/>
      <c r="FC136" s="165"/>
      <c r="FD136" s="165"/>
      <c r="FE136" s="165"/>
      <c r="FF136" s="165"/>
      <c r="FG136" s="165"/>
      <c r="FH136" s="165"/>
      <c r="FI136" s="165"/>
      <c r="FJ136" s="165"/>
      <c r="FK136" s="165"/>
      <c r="FL136" s="165"/>
      <c r="FM136" s="165"/>
      <c r="FN136" s="165"/>
      <c r="FO136" s="165"/>
      <c r="FP136" s="165"/>
      <c r="FQ136" s="165"/>
      <c r="FR136" s="165"/>
      <c r="FS136" s="165"/>
      <c r="FT136" s="165"/>
      <c r="FU136" s="165"/>
      <c r="FV136" s="165"/>
      <c r="FW136" s="165"/>
      <c r="FX136" s="165"/>
      <c r="FY136" s="165"/>
      <c r="FZ136" s="165"/>
      <c r="GA136" s="165"/>
      <c r="GB136" s="165"/>
      <c r="GC136" s="165"/>
      <c r="GD136" s="165"/>
      <c r="GE136" s="165"/>
      <c r="GF136" s="165"/>
      <c r="GG136" s="165"/>
      <c r="GH136" s="165"/>
      <c r="GI136" s="165"/>
      <c r="GJ136" s="165"/>
      <c r="GK136" s="165"/>
      <c r="GL136" s="165"/>
      <c r="GM136" s="165"/>
      <c r="GN136" s="165"/>
      <c r="GO136" s="165"/>
      <c r="GP136" s="165"/>
      <c r="GQ136" s="165"/>
      <c r="GR136" s="165"/>
      <c r="GS136" s="165"/>
      <c r="GT136" s="165"/>
      <c r="GU136" s="165"/>
      <c r="GV136" s="165"/>
      <c r="GW136" s="165"/>
      <c r="GX136" s="165"/>
      <c r="GY136" s="165"/>
      <c r="GZ136" s="165"/>
      <c r="HA136" s="165"/>
      <c r="HB136" s="165"/>
      <c r="HC136" s="165"/>
      <c r="HD136" s="165"/>
      <c r="HE136" s="165"/>
      <c r="HF136" s="165"/>
      <c r="HG136" s="165"/>
      <c r="HH136" s="165"/>
      <c r="HI136" s="165"/>
      <c r="HJ136" s="165"/>
      <c r="HK136" s="165"/>
      <c r="HL136" s="165"/>
      <c r="HM136" s="165"/>
      <c r="HN136" s="165"/>
      <c r="HO136" s="165"/>
      <c r="HP136" s="165"/>
      <c r="HQ136" s="165"/>
      <c r="HR136" s="165"/>
      <c r="HS136" s="165"/>
      <c r="HT136" s="165"/>
      <c r="HU136" s="165"/>
      <c r="HV136" s="165"/>
      <c r="HW136" s="165"/>
      <c r="HX136" s="165"/>
      <c r="HY136" s="165"/>
      <c r="HZ136" s="165"/>
      <c r="IA136" s="165"/>
      <c r="IB136" s="165"/>
      <c r="IC136" s="165"/>
      <c r="ID136" s="165"/>
    </row>
    <row r="137" s="72" customFormat="1" ht="16" customHeight="1" spans="1:238">
      <c r="A137" s="104">
        <v>135</v>
      </c>
      <c r="B137" s="98">
        <v>106569</v>
      </c>
      <c r="C137" s="99" t="s">
        <v>186</v>
      </c>
      <c r="D137" s="100" t="s">
        <v>70</v>
      </c>
      <c r="E137" s="67">
        <v>1</v>
      </c>
      <c r="F137" s="101"/>
      <c r="G137" s="102" t="s">
        <v>49</v>
      </c>
      <c r="H137" s="103">
        <v>8360</v>
      </c>
      <c r="I137" s="127">
        <f t="shared" si="37"/>
        <v>25080</v>
      </c>
      <c r="J137" s="128">
        <v>2571.974691</v>
      </c>
      <c r="K137" s="128">
        <f t="shared" si="38"/>
        <v>7715.924073</v>
      </c>
      <c r="L137" s="129">
        <v>0.307652475</v>
      </c>
      <c r="M137" s="127">
        <v>9196</v>
      </c>
      <c r="N137" s="127">
        <f t="shared" si="39"/>
        <v>27588</v>
      </c>
      <c r="O137" s="128">
        <v>2687.713552095</v>
      </c>
      <c r="P137" s="128">
        <f t="shared" si="40"/>
        <v>8063.140656285</v>
      </c>
      <c r="Q137" s="138">
        <v>0.29226985125</v>
      </c>
      <c r="R137" s="139">
        <v>10973</v>
      </c>
      <c r="S137" s="139">
        <v>3075.31</v>
      </c>
      <c r="T137" s="147">
        <f t="shared" si="41"/>
        <v>0.437519936204147</v>
      </c>
      <c r="U137" s="141">
        <f t="shared" si="42"/>
        <v>0.398566648777857</v>
      </c>
      <c r="V137" s="147">
        <f t="shared" si="43"/>
        <v>0.397745396549224</v>
      </c>
      <c r="W137" s="141">
        <f t="shared" si="44"/>
        <v>0.381403491653451</v>
      </c>
      <c r="X137" s="142"/>
      <c r="Y137" s="142"/>
      <c r="Z137" s="157">
        <f t="shared" si="36"/>
        <v>-141.07</v>
      </c>
      <c r="AA137" s="158">
        <v>7600</v>
      </c>
      <c r="AB137" s="159">
        <f t="shared" si="45"/>
        <v>15200</v>
      </c>
      <c r="AC137" s="160">
        <v>2398.1116</v>
      </c>
      <c r="AD137" s="160">
        <f t="shared" si="46"/>
        <v>4796.2232</v>
      </c>
      <c r="AE137" s="161">
        <v>0.315541</v>
      </c>
      <c r="AF137" s="160">
        <v>8816</v>
      </c>
      <c r="AG137" s="160">
        <f t="shared" si="47"/>
        <v>17632</v>
      </c>
      <c r="AH137" s="160">
        <v>2642.7189832</v>
      </c>
      <c r="AI137" s="159">
        <f t="shared" si="48"/>
        <v>5285.4379664</v>
      </c>
      <c r="AJ137" s="161">
        <v>0.29976395</v>
      </c>
      <c r="AK137" s="139">
        <v>7376.5</v>
      </c>
      <c r="AL137" s="139">
        <v>2462.78</v>
      </c>
      <c r="AM137" s="141">
        <f t="shared" si="49"/>
        <v>0.485296052631579</v>
      </c>
      <c r="AN137" s="141">
        <f t="shared" si="50"/>
        <v>0.513483192358521</v>
      </c>
      <c r="AO137" s="141">
        <f t="shared" si="51"/>
        <v>0.418358666061706</v>
      </c>
      <c r="AP137" s="141">
        <f t="shared" si="52"/>
        <v>0.465955709944211</v>
      </c>
      <c r="AQ137" s="200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5"/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5"/>
      <c r="DP137" s="165"/>
      <c r="DQ137" s="165"/>
      <c r="DR137" s="165"/>
      <c r="DS137" s="165"/>
      <c r="DT137" s="165"/>
      <c r="DU137" s="165"/>
      <c r="DV137" s="165"/>
      <c r="DW137" s="165"/>
      <c r="DX137" s="165"/>
      <c r="DY137" s="165"/>
      <c r="DZ137" s="165"/>
      <c r="EA137" s="165"/>
      <c r="EB137" s="165"/>
      <c r="EC137" s="165"/>
      <c r="ED137" s="165"/>
      <c r="EE137" s="165"/>
      <c r="EF137" s="165"/>
      <c r="EG137" s="165"/>
      <c r="EH137" s="165"/>
      <c r="EI137" s="165"/>
      <c r="EJ137" s="165"/>
      <c r="EK137" s="165"/>
      <c r="EL137" s="165"/>
      <c r="EM137" s="165"/>
      <c r="EN137" s="165"/>
      <c r="EO137" s="165"/>
      <c r="EP137" s="165"/>
      <c r="EQ137" s="165"/>
      <c r="ER137" s="165"/>
      <c r="ES137" s="165"/>
      <c r="ET137" s="165"/>
      <c r="EU137" s="165"/>
      <c r="EV137" s="165"/>
      <c r="EW137" s="165"/>
      <c r="EX137" s="165"/>
      <c r="EY137" s="165"/>
      <c r="EZ137" s="165"/>
      <c r="FA137" s="165"/>
      <c r="FB137" s="165"/>
      <c r="FC137" s="165"/>
      <c r="FD137" s="165"/>
      <c r="FE137" s="165"/>
      <c r="FF137" s="165"/>
      <c r="FG137" s="165"/>
      <c r="FH137" s="165"/>
      <c r="FI137" s="165"/>
      <c r="FJ137" s="165"/>
      <c r="FK137" s="165"/>
      <c r="FL137" s="165"/>
      <c r="FM137" s="165"/>
      <c r="FN137" s="165"/>
      <c r="FO137" s="165"/>
      <c r="FP137" s="165"/>
      <c r="FQ137" s="165"/>
      <c r="FR137" s="165"/>
      <c r="FS137" s="165"/>
      <c r="FT137" s="165"/>
      <c r="FU137" s="165"/>
      <c r="FV137" s="165"/>
      <c r="FW137" s="165"/>
      <c r="FX137" s="165"/>
      <c r="FY137" s="165"/>
      <c r="FZ137" s="165"/>
      <c r="GA137" s="165"/>
      <c r="GB137" s="165"/>
      <c r="GC137" s="165"/>
      <c r="GD137" s="165"/>
      <c r="GE137" s="165"/>
      <c r="GF137" s="165"/>
      <c r="GG137" s="165"/>
      <c r="GH137" s="165"/>
      <c r="GI137" s="165"/>
      <c r="GJ137" s="165"/>
      <c r="GK137" s="165"/>
      <c r="GL137" s="165"/>
      <c r="GM137" s="165"/>
      <c r="GN137" s="165"/>
      <c r="GO137" s="165"/>
      <c r="GP137" s="165"/>
      <c r="GQ137" s="165"/>
      <c r="GR137" s="165"/>
      <c r="GS137" s="165"/>
      <c r="GT137" s="165"/>
      <c r="GU137" s="165"/>
      <c r="GV137" s="165"/>
      <c r="GW137" s="165"/>
      <c r="GX137" s="165"/>
      <c r="GY137" s="165"/>
      <c r="GZ137" s="165"/>
      <c r="HA137" s="165"/>
      <c r="HB137" s="165"/>
      <c r="HC137" s="165"/>
      <c r="HD137" s="165"/>
      <c r="HE137" s="165"/>
      <c r="HF137" s="165"/>
      <c r="HG137" s="165"/>
      <c r="HH137" s="165"/>
      <c r="HI137" s="165"/>
      <c r="HJ137" s="165"/>
      <c r="HK137" s="165"/>
      <c r="HL137" s="165"/>
      <c r="HM137" s="165"/>
      <c r="HN137" s="165"/>
      <c r="HO137" s="165"/>
      <c r="HP137" s="165"/>
      <c r="HQ137" s="165"/>
      <c r="HR137" s="165"/>
      <c r="HS137" s="165"/>
      <c r="HT137" s="165"/>
      <c r="HU137" s="165"/>
      <c r="HV137" s="165"/>
      <c r="HW137" s="165"/>
      <c r="HX137" s="165"/>
      <c r="HY137" s="165"/>
      <c r="HZ137" s="165"/>
      <c r="IA137" s="165"/>
      <c r="IB137" s="165"/>
      <c r="IC137" s="165"/>
      <c r="ID137" s="165"/>
    </row>
    <row r="138" s="72" customFormat="1" ht="16" customHeight="1" spans="1:238">
      <c r="A138" s="104">
        <v>136</v>
      </c>
      <c r="B138" s="109">
        <v>339</v>
      </c>
      <c r="C138" s="110" t="s">
        <v>187</v>
      </c>
      <c r="D138" s="100" t="s">
        <v>51</v>
      </c>
      <c r="E138" s="69">
        <v>2</v>
      </c>
      <c r="F138" s="101"/>
      <c r="G138" s="102" t="s">
        <v>49</v>
      </c>
      <c r="H138" s="103">
        <v>6050</v>
      </c>
      <c r="I138" s="127">
        <f t="shared" si="37"/>
        <v>18150</v>
      </c>
      <c r="J138" s="128">
        <v>1650.73569375</v>
      </c>
      <c r="K138" s="128">
        <f t="shared" si="38"/>
        <v>4952.20708125</v>
      </c>
      <c r="L138" s="129">
        <v>0.272848875</v>
      </c>
      <c r="M138" s="127">
        <v>6655</v>
      </c>
      <c r="N138" s="127">
        <f t="shared" si="39"/>
        <v>19965</v>
      </c>
      <c r="O138" s="128">
        <v>1725.01879996875</v>
      </c>
      <c r="P138" s="128">
        <f t="shared" si="40"/>
        <v>5175.05639990625</v>
      </c>
      <c r="Q138" s="138">
        <v>0.25920643125</v>
      </c>
      <c r="R138" s="143">
        <v>7759.56</v>
      </c>
      <c r="S138" s="143">
        <v>1195.69</v>
      </c>
      <c r="T138" s="147">
        <f t="shared" si="41"/>
        <v>0.427523966942149</v>
      </c>
      <c r="U138" s="141">
        <f t="shared" si="42"/>
        <v>0.241445880671491</v>
      </c>
      <c r="V138" s="147">
        <f t="shared" si="43"/>
        <v>0.38865815176559</v>
      </c>
      <c r="W138" s="141">
        <f t="shared" si="44"/>
        <v>0.23104868963779</v>
      </c>
      <c r="X138" s="142"/>
      <c r="Y138" s="142"/>
      <c r="Z138" s="157">
        <f t="shared" si="36"/>
        <v>-103.9044</v>
      </c>
      <c r="AA138" s="158">
        <v>5500</v>
      </c>
      <c r="AB138" s="159">
        <f t="shared" si="45"/>
        <v>11000</v>
      </c>
      <c r="AC138" s="160">
        <v>1539.1475</v>
      </c>
      <c r="AD138" s="160">
        <f t="shared" si="46"/>
        <v>3078.295</v>
      </c>
      <c r="AE138" s="161">
        <v>0.279845</v>
      </c>
      <c r="AF138" s="160">
        <v>6380</v>
      </c>
      <c r="AG138" s="160">
        <f t="shared" si="47"/>
        <v>12760</v>
      </c>
      <c r="AH138" s="160">
        <v>1696.140545</v>
      </c>
      <c r="AI138" s="159">
        <f t="shared" si="48"/>
        <v>3392.28109</v>
      </c>
      <c r="AJ138" s="161">
        <v>0.26585275</v>
      </c>
      <c r="AK138" s="143">
        <v>5843.92</v>
      </c>
      <c r="AL138" s="143">
        <v>1874.86</v>
      </c>
      <c r="AM138" s="141">
        <f t="shared" si="49"/>
        <v>0.531265454545455</v>
      </c>
      <c r="AN138" s="141">
        <f t="shared" si="50"/>
        <v>0.609057936292656</v>
      </c>
      <c r="AO138" s="141">
        <f t="shared" si="51"/>
        <v>0.457987460815047</v>
      </c>
      <c r="AP138" s="141">
        <f t="shared" si="52"/>
        <v>0.552684152715658</v>
      </c>
      <c r="AQ138" s="176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72"/>
      <c r="CQ138" s="172"/>
      <c r="CR138" s="172"/>
      <c r="CS138" s="172"/>
      <c r="CT138" s="172"/>
      <c r="CU138" s="172"/>
      <c r="CV138" s="172"/>
      <c r="CW138" s="172"/>
      <c r="CX138" s="172"/>
      <c r="CY138" s="172"/>
      <c r="CZ138" s="172"/>
      <c r="DA138" s="172"/>
      <c r="DB138" s="172"/>
      <c r="DC138" s="172"/>
      <c r="DD138" s="172"/>
      <c r="DE138" s="172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2"/>
      <c r="DT138" s="172"/>
      <c r="DU138" s="172"/>
      <c r="DV138" s="172"/>
      <c r="DW138" s="172"/>
      <c r="DX138" s="172"/>
      <c r="DY138" s="172"/>
      <c r="DZ138" s="172"/>
      <c r="EA138" s="172"/>
      <c r="EB138" s="172"/>
      <c r="EC138" s="172"/>
      <c r="ED138" s="172"/>
      <c r="EE138" s="172"/>
      <c r="EF138" s="172"/>
      <c r="EG138" s="172"/>
      <c r="EH138" s="172"/>
      <c r="EI138" s="172"/>
      <c r="EJ138" s="172"/>
      <c r="EK138" s="172"/>
      <c r="EL138" s="172"/>
      <c r="EM138" s="172"/>
      <c r="EN138" s="172"/>
      <c r="EO138" s="172"/>
      <c r="EP138" s="172"/>
      <c r="EQ138" s="172"/>
      <c r="ER138" s="172"/>
      <c r="ES138" s="172"/>
      <c r="ET138" s="172"/>
      <c r="EU138" s="172"/>
      <c r="EV138" s="172"/>
      <c r="EW138" s="172"/>
      <c r="EX138" s="172"/>
      <c r="EY138" s="172"/>
      <c r="EZ138" s="172"/>
      <c r="FA138" s="172"/>
      <c r="FB138" s="172"/>
      <c r="FC138" s="172"/>
      <c r="FD138" s="172"/>
      <c r="FE138" s="172"/>
      <c r="FF138" s="172"/>
      <c r="FG138" s="172"/>
      <c r="FH138" s="172"/>
      <c r="FI138" s="172"/>
      <c r="FJ138" s="172"/>
      <c r="FK138" s="172"/>
      <c r="FL138" s="172"/>
      <c r="FM138" s="172"/>
      <c r="FN138" s="172"/>
      <c r="FO138" s="172"/>
      <c r="FP138" s="172"/>
      <c r="FQ138" s="172"/>
      <c r="FR138" s="172"/>
      <c r="FS138" s="172"/>
      <c r="FT138" s="172"/>
      <c r="FU138" s="172"/>
      <c r="FV138" s="172"/>
      <c r="FW138" s="172"/>
      <c r="FX138" s="172"/>
      <c r="FY138" s="172"/>
      <c r="FZ138" s="172"/>
      <c r="GA138" s="172"/>
      <c r="GB138" s="172"/>
      <c r="GC138" s="172"/>
      <c r="GD138" s="172"/>
      <c r="GE138" s="172"/>
      <c r="GF138" s="172"/>
      <c r="GG138" s="172"/>
      <c r="GH138" s="172"/>
      <c r="GI138" s="172"/>
      <c r="GJ138" s="172"/>
      <c r="GK138" s="172"/>
      <c r="GL138" s="172"/>
      <c r="GM138" s="172"/>
      <c r="GN138" s="172"/>
      <c r="GO138" s="172"/>
      <c r="GP138" s="172"/>
      <c r="GQ138" s="172"/>
      <c r="GR138" s="172"/>
      <c r="GS138" s="172"/>
      <c r="GT138" s="172"/>
      <c r="GU138" s="172"/>
      <c r="GV138" s="172"/>
      <c r="GW138" s="172"/>
      <c r="GX138" s="172"/>
      <c r="GY138" s="172"/>
      <c r="GZ138" s="172"/>
      <c r="HA138" s="172"/>
      <c r="HB138" s="172"/>
      <c r="HC138" s="172"/>
      <c r="HD138" s="172"/>
      <c r="HE138" s="172"/>
      <c r="HF138" s="172"/>
      <c r="HG138" s="172"/>
      <c r="HH138" s="172"/>
      <c r="HI138" s="172"/>
      <c r="HJ138" s="172"/>
      <c r="HK138" s="172"/>
      <c r="HL138" s="172"/>
      <c r="HM138" s="172"/>
      <c r="HN138" s="172"/>
      <c r="HO138" s="172"/>
      <c r="HP138" s="172"/>
      <c r="HQ138" s="172"/>
      <c r="HR138" s="172"/>
      <c r="HS138" s="172"/>
      <c r="HT138" s="172"/>
      <c r="HU138" s="172"/>
      <c r="HV138" s="172"/>
      <c r="HW138" s="172"/>
      <c r="HX138" s="172"/>
      <c r="HY138" s="172"/>
      <c r="HZ138" s="172"/>
      <c r="IA138" s="172"/>
      <c r="IB138" s="172"/>
      <c r="IC138" s="172"/>
      <c r="ID138" s="172"/>
    </row>
    <row r="139" s="72" customFormat="1" ht="16" customHeight="1" spans="1:238">
      <c r="A139" s="104">
        <v>137</v>
      </c>
      <c r="B139" s="201">
        <v>119262</v>
      </c>
      <c r="C139" s="202" t="s">
        <v>188</v>
      </c>
      <c r="D139" s="100" t="s">
        <v>189</v>
      </c>
      <c r="E139" s="69">
        <v>0</v>
      </c>
      <c r="F139" s="101"/>
      <c r="G139" s="102" t="s">
        <v>38</v>
      </c>
      <c r="H139" s="103">
        <v>3300</v>
      </c>
      <c r="I139" s="127">
        <f t="shared" si="37"/>
        <v>9900</v>
      </c>
      <c r="J139" s="128">
        <v>965.3175675</v>
      </c>
      <c r="K139" s="128">
        <f t="shared" si="38"/>
        <v>2895.9527025</v>
      </c>
      <c r="L139" s="129">
        <v>0.292520475</v>
      </c>
      <c r="M139" s="127">
        <v>3630</v>
      </c>
      <c r="N139" s="127">
        <f t="shared" si="39"/>
        <v>10890</v>
      </c>
      <c r="O139" s="128">
        <v>1008.7568580375</v>
      </c>
      <c r="P139" s="128">
        <f t="shared" si="40"/>
        <v>3026.2705741125</v>
      </c>
      <c r="Q139" s="138">
        <v>0.27789445125</v>
      </c>
      <c r="R139" s="143">
        <v>4002.21</v>
      </c>
      <c r="S139" s="143">
        <v>1362.53</v>
      </c>
      <c r="T139" s="147">
        <f t="shared" si="41"/>
        <v>0.404263636363636</v>
      </c>
      <c r="U139" s="141">
        <f t="shared" si="42"/>
        <v>0.470494562574783</v>
      </c>
      <c r="V139" s="147">
        <f t="shared" si="43"/>
        <v>0.367512396694215</v>
      </c>
      <c r="W139" s="141">
        <f t="shared" si="44"/>
        <v>0.450234031172042</v>
      </c>
      <c r="X139" s="142"/>
      <c r="Y139" s="142"/>
      <c r="Z139" s="157">
        <v>0</v>
      </c>
      <c r="AA139" s="158">
        <v>3000</v>
      </c>
      <c r="AB139" s="159">
        <f t="shared" si="45"/>
        <v>6000</v>
      </c>
      <c r="AC139" s="160">
        <v>900.063</v>
      </c>
      <c r="AD139" s="160">
        <f t="shared" si="46"/>
        <v>1800.126</v>
      </c>
      <c r="AE139" s="161">
        <v>0.300021</v>
      </c>
      <c r="AF139" s="160">
        <v>3480</v>
      </c>
      <c r="AG139" s="160">
        <f t="shared" si="47"/>
        <v>6960</v>
      </c>
      <c r="AH139" s="160">
        <v>991.869426</v>
      </c>
      <c r="AI139" s="159">
        <f t="shared" si="48"/>
        <v>1983.738852</v>
      </c>
      <c r="AJ139" s="161">
        <v>0.28501995</v>
      </c>
      <c r="AK139" s="143">
        <v>3127.28</v>
      </c>
      <c r="AL139" s="143">
        <v>1127.46</v>
      </c>
      <c r="AM139" s="141">
        <f t="shared" si="49"/>
        <v>0.521213333333333</v>
      </c>
      <c r="AN139" s="141">
        <f t="shared" si="50"/>
        <v>0.626322824068982</v>
      </c>
      <c r="AO139" s="141">
        <f t="shared" si="51"/>
        <v>0.44932183908046</v>
      </c>
      <c r="AP139" s="141">
        <f t="shared" si="52"/>
        <v>0.568351020026299</v>
      </c>
      <c r="AQ139" s="187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2"/>
      <c r="CF139" s="172"/>
      <c r="CG139" s="172"/>
      <c r="CH139" s="172"/>
      <c r="CI139" s="172"/>
      <c r="CJ139" s="172"/>
      <c r="CK139" s="172"/>
      <c r="CL139" s="172"/>
      <c r="CM139" s="172"/>
      <c r="CN139" s="172"/>
      <c r="CO139" s="172"/>
      <c r="CP139" s="172"/>
      <c r="CQ139" s="172"/>
      <c r="CR139" s="172"/>
      <c r="CS139" s="172"/>
      <c r="CT139" s="172"/>
      <c r="CU139" s="172"/>
      <c r="CV139" s="172"/>
      <c r="CW139" s="172"/>
      <c r="CX139" s="172"/>
      <c r="CY139" s="172"/>
      <c r="CZ139" s="172"/>
      <c r="DA139" s="172"/>
      <c r="DB139" s="172"/>
      <c r="DC139" s="172"/>
      <c r="DD139" s="172"/>
      <c r="DE139" s="172"/>
      <c r="DF139" s="172"/>
      <c r="DG139" s="172"/>
      <c r="DH139" s="172"/>
      <c r="DI139" s="172"/>
      <c r="DJ139" s="172"/>
      <c r="DK139" s="172"/>
      <c r="DL139" s="172"/>
      <c r="DM139" s="172"/>
      <c r="DN139" s="172"/>
      <c r="DO139" s="172"/>
      <c r="DP139" s="172"/>
      <c r="DQ139" s="172"/>
      <c r="DR139" s="172"/>
      <c r="DS139" s="172"/>
      <c r="DT139" s="172"/>
      <c r="DU139" s="172"/>
      <c r="DV139" s="172"/>
      <c r="DW139" s="172"/>
      <c r="DX139" s="172"/>
      <c r="DY139" s="172"/>
      <c r="DZ139" s="172"/>
      <c r="EA139" s="172"/>
      <c r="EB139" s="172"/>
      <c r="EC139" s="172"/>
      <c r="ED139" s="172"/>
      <c r="EE139" s="172"/>
      <c r="EF139" s="172"/>
      <c r="EG139" s="172"/>
      <c r="EH139" s="172"/>
      <c r="EI139" s="172"/>
      <c r="EJ139" s="172"/>
      <c r="EK139" s="172"/>
      <c r="EL139" s="172"/>
      <c r="EM139" s="172"/>
      <c r="EN139" s="172"/>
      <c r="EO139" s="172"/>
      <c r="EP139" s="172"/>
      <c r="EQ139" s="172"/>
      <c r="ER139" s="172"/>
      <c r="ES139" s="172"/>
      <c r="ET139" s="172"/>
      <c r="EU139" s="172"/>
      <c r="EV139" s="172"/>
      <c r="EW139" s="172"/>
      <c r="EX139" s="172"/>
      <c r="EY139" s="172"/>
      <c r="EZ139" s="172"/>
      <c r="FA139" s="172"/>
      <c r="FB139" s="172"/>
      <c r="FC139" s="172"/>
      <c r="FD139" s="172"/>
      <c r="FE139" s="172"/>
      <c r="FF139" s="172"/>
      <c r="FG139" s="172"/>
      <c r="FH139" s="172"/>
      <c r="FI139" s="172"/>
      <c r="FJ139" s="172"/>
      <c r="FK139" s="172"/>
      <c r="FL139" s="172"/>
      <c r="FM139" s="172"/>
      <c r="FN139" s="172"/>
      <c r="FO139" s="172"/>
      <c r="FP139" s="172"/>
      <c r="FQ139" s="172"/>
      <c r="FR139" s="172"/>
      <c r="FS139" s="172"/>
      <c r="FT139" s="172"/>
      <c r="FU139" s="172"/>
      <c r="FV139" s="172"/>
      <c r="FW139" s="172"/>
      <c r="FX139" s="172"/>
      <c r="FY139" s="172"/>
      <c r="FZ139" s="172"/>
      <c r="GA139" s="172"/>
      <c r="GB139" s="172"/>
      <c r="GC139" s="172"/>
      <c r="GD139" s="172"/>
      <c r="GE139" s="172"/>
      <c r="GF139" s="172"/>
      <c r="GG139" s="172"/>
      <c r="GH139" s="172"/>
      <c r="GI139" s="172"/>
      <c r="GJ139" s="172"/>
      <c r="GK139" s="172"/>
      <c r="GL139" s="172"/>
      <c r="GM139" s="172"/>
      <c r="GN139" s="172"/>
      <c r="GO139" s="172"/>
      <c r="GP139" s="172"/>
      <c r="GQ139" s="172"/>
      <c r="GR139" s="172"/>
      <c r="GS139" s="172"/>
      <c r="GT139" s="172"/>
      <c r="GU139" s="172"/>
      <c r="GV139" s="172"/>
      <c r="GW139" s="172"/>
      <c r="GX139" s="172"/>
      <c r="GY139" s="172"/>
      <c r="GZ139" s="172"/>
      <c r="HA139" s="172"/>
      <c r="HB139" s="172"/>
      <c r="HC139" s="172"/>
      <c r="HD139" s="172"/>
      <c r="HE139" s="172"/>
      <c r="HF139" s="172"/>
      <c r="HG139" s="172"/>
      <c r="HH139" s="172"/>
      <c r="HI139" s="172"/>
      <c r="HJ139" s="172"/>
      <c r="HK139" s="172"/>
      <c r="HL139" s="172"/>
      <c r="HM139" s="172"/>
      <c r="HN139" s="172"/>
      <c r="HO139" s="172"/>
      <c r="HP139" s="172"/>
      <c r="HQ139" s="172"/>
      <c r="HR139" s="172"/>
      <c r="HS139" s="172"/>
      <c r="HT139" s="172"/>
      <c r="HU139" s="172"/>
      <c r="HV139" s="172"/>
      <c r="HW139" s="172"/>
      <c r="HX139" s="172"/>
      <c r="HY139" s="172"/>
      <c r="HZ139" s="172"/>
      <c r="IA139" s="172"/>
      <c r="IB139" s="172"/>
      <c r="IC139" s="172"/>
      <c r="ID139" s="172"/>
    </row>
    <row r="140" s="72" customFormat="1" ht="16" customHeight="1" spans="1:238">
      <c r="A140" s="104">
        <v>138</v>
      </c>
      <c r="B140" s="117">
        <v>106568</v>
      </c>
      <c r="C140" s="118" t="s">
        <v>190</v>
      </c>
      <c r="D140" s="100" t="s">
        <v>40</v>
      </c>
      <c r="E140" s="69">
        <v>2</v>
      </c>
      <c r="F140" s="101"/>
      <c r="G140" s="102" t="s">
        <v>53</v>
      </c>
      <c r="H140" s="103">
        <v>4950</v>
      </c>
      <c r="I140" s="127">
        <f t="shared" si="37"/>
        <v>14850</v>
      </c>
      <c r="J140" s="128">
        <v>1615.731975</v>
      </c>
      <c r="K140" s="128">
        <f t="shared" si="38"/>
        <v>4847.195925</v>
      </c>
      <c r="L140" s="129">
        <v>0.3264105</v>
      </c>
      <c r="M140" s="127">
        <v>5445</v>
      </c>
      <c r="N140" s="127">
        <f t="shared" si="39"/>
        <v>16335</v>
      </c>
      <c r="O140" s="128">
        <v>1688.439913875</v>
      </c>
      <c r="P140" s="128">
        <f t="shared" si="40"/>
        <v>5065.319741625</v>
      </c>
      <c r="Q140" s="138">
        <v>0.310089975</v>
      </c>
      <c r="R140" s="143">
        <v>5721.88</v>
      </c>
      <c r="S140" s="143">
        <v>1626.01</v>
      </c>
      <c r="T140" s="147">
        <f t="shared" si="41"/>
        <v>0.385311784511784</v>
      </c>
      <c r="U140" s="141">
        <f t="shared" si="42"/>
        <v>0.3354537396794</v>
      </c>
      <c r="V140" s="147">
        <f t="shared" si="43"/>
        <v>0.350283440465259</v>
      </c>
      <c r="W140" s="141">
        <f t="shared" si="44"/>
        <v>0.32100836332957</v>
      </c>
      <c r="X140" s="142"/>
      <c r="Y140" s="142"/>
      <c r="Z140" s="157">
        <f>(R140-I140)*0.01</f>
        <v>-91.2812</v>
      </c>
      <c r="AA140" s="158">
        <v>4500</v>
      </c>
      <c r="AB140" s="159">
        <f t="shared" si="45"/>
        <v>9000</v>
      </c>
      <c r="AC140" s="160">
        <v>1506.51</v>
      </c>
      <c r="AD140" s="160">
        <f t="shared" si="46"/>
        <v>3013.02</v>
      </c>
      <c r="AE140" s="161">
        <v>0.33478</v>
      </c>
      <c r="AF140" s="160">
        <v>5220</v>
      </c>
      <c r="AG140" s="160">
        <f t="shared" si="47"/>
        <v>10440</v>
      </c>
      <c r="AH140" s="160">
        <v>1660.17402</v>
      </c>
      <c r="AI140" s="159">
        <f t="shared" si="48"/>
        <v>3320.34804</v>
      </c>
      <c r="AJ140" s="161">
        <v>0.318041</v>
      </c>
      <c r="AK140" s="143">
        <v>5346.8</v>
      </c>
      <c r="AL140" s="143">
        <v>1396.28</v>
      </c>
      <c r="AM140" s="141">
        <f t="shared" si="49"/>
        <v>0.594088888888889</v>
      </c>
      <c r="AN140" s="141">
        <f t="shared" si="50"/>
        <v>0.463415443641264</v>
      </c>
      <c r="AO140" s="141">
        <f t="shared" si="51"/>
        <v>0.512145593869732</v>
      </c>
      <c r="AP140" s="141">
        <f t="shared" si="52"/>
        <v>0.420522181162671</v>
      </c>
      <c r="AQ140" s="143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5"/>
      <c r="DR140" s="165"/>
      <c r="DS140" s="165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165"/>
      <c r="EK140" s="165"/>
      <c r="EL140" s="165"/>
      <c r="EM140" s="165"/>
      <c r="EN140" s="165"/>
      <c r="EO140" s="165"/>
      <c r="EP140" s="165"/>
      <c r="EQ140" s="165"/>
      <c r="ER140" s="165"/>
      <c r="ES140" s="165"/>
      <c r="ET140" s="165"/>
      <c r="EU140" s="165"/>
      <c r="EV140" s="165"/>
      <c r="EW140" s="165"/>
      <c r="EX140" s="165"/>
      <c r="EY140" s="165"/>
      <c r="EZ140" s="165"/>
      <c r="FA140" s="165"/>
      <c r="FB140" s="165"/>
      <c r="FC140" s="165"/>
      <c r="FD140" s="165"/>
      <c r="FE140" s="165"/>
      <c r="FF140" s="165"/>
      <c r="FG140" s="165"/>
      <c r="FH140" s="165"/>
      <c r="FI140" s="165"/>
      <c r="FJ140" s="165"/>
      <c r="FK140" s="165"/>
      <c r="FL140" s="165"/>
      <c r="FM140" s="165"/>
      <c r="FN140" s="165"/>
      <c r="FO140" s="165"/>
      <c r="FP140" s="165"/>
      <c r="FQ140" s="165"/>
      <c r="FR140" s="165"/>
      <c r="FS140" s="165"/>
      <c r="FT140" s="165"/>
      <c r="FU140" s="165"/>
      <c r="FV140" s="165"/>
      <c r="FW140" s="165"/>
      <c r="FX140" s="165"/>
      <c r="FY140" s="165"/>
      <c r="FZ140" s="165"/>
      <c r="GA140" s="165"/>
      <c r="GB140" s="165"/>
      <c r="GC140" s="165"/>
      <c r="GD140" s="165"/>
      <c r="GE140" s="165"/>
      <c r="GF140" s="165"/>
      <c r="GG140" s="165"/>
      <c r="GH140" s="165"/>
      <c r="GI140" s="165"/>
      <c r="GJ140" s="165"/>
      <c r="GK140" s="165"/>
      <c r="GL140" s="165"/>
      <c r="GM140" s="165"/>
      <c r="GN140" s="165"/>
      <c r="GO140" s="165"/>
      <c r="GP140" s="165"/>
      <c r="GQ140" s="165"/>
      <c r="GR140" s="165"/>
      <c r="GS140" s="165"/>
      <c r="GT140" s="165"/>
      <c r="GU140" s="165"/>
      <c r="GV140" s="165"/>
      <c r="GW140" s="165"/>
      <c r="GX140" s="165"/>
      <c r="GY140" s="165"/>
      <c r="GZ140" s="165"/>
      <c r="HA140" s="165"/>
      <c r="HB140" s="165"/>
      <c r="HC140" s="165"/>
      <c r="HD140" s="165"/>
      <c r="HE140" s="165"/>
      <c r="HF140" s="165"/>
      <c r="HG140" s="165"/>
      <c r="HH140" s="165"/>
      <c r="HI140" s="165"/>
      <c r="HJ140" s="165"/>
      <c r="HK140" s="165"/>
      <c r="HL140" s="165"/>
      <c r="HM140" s="165"/>
      <c r="HN140" s="165"/>
      <c r="HO140" s="165"/>
      <c r="HP140" s="165"/>
      <c r="HQ140" s="165"/>
      <c r="HR140" s="165"/>
      <c r="HS140" s="165"/>
      <c r="HT140" s="165"/>
      <c r="HU140" s="165"/>
      <c r="HV140" s="165"/>
      <c r="HW140" s="165"/>
      <c r="HX140" s="165"/>
      <c r="HY140" s="165"/>
      <c r="HZ140" s="165"/>
      <c r="IA140" s="165"/>
      <c r="IB140" s="165"/>
      <c r="IC140" s="165"/>
      <c r="ID140" s="165"/>
    </row>
    <row r="141" s="72" customFormat="1" ht="16" customHeight="1" spans="1:238">
      <c r="A141" s="104">
        <v>139</v>
      </c>
      <c r="B141" s="107">
        <v>113023</v>
      </c>
      <c r="C141" s="108" t="s">
        <v>191</v>
      </c>
      <c r="D141" s="100" t="s">
        <v>40</v>
      </c>
      <c r="E141" s="69">
        <v>1</v>
      </c>
      <c r="F141" s="101">
        <v>1</v>
      </c>
      <c r="G141" s="102" t="s">
        <v>38</v>
      </c>
      <c r="H141" s="103">
        <v>4125</v>
      </c>
      <c r="I141" s="127">
        <f t="shared" si="37"/>
        <v>12375</v>
      </c>
      <c r="J141" s="128">
        <v>1003.783584375</v>
      </c>
      <c r="K141" s="128">
        <f t="shared" si="38"/>
        <v>3011.350753125</v>
      </c>
      <c r="L141" s="129">
        <v>0.243341475</v>
      </c>
      <c r="M141" s="127">
        <v>4537.5</v>
      </c>
      <c r="N141" s="127">
        <f t="shared" si="39"/>
        <v>13612.5</v>
      </c>
      <c r="O141" s="128">
        <v>1048.95384567187</v>
      </c>
      <c r="P141" s="128">
        <f t="shared" si="40"/>
        <v>3146.86153701562</v>
      </c>
      <c r="Q141" s="138">
        <v>0.23117440125</v>
      </c>
      <c r="R141" s="143">
        <v>3916.75</v>
      </c>
      <c r="S141" s="143">
        <v>1019.41</v>
      </c>
      <c r="T141" s="147">
        <f t="shared" si="41"/>
        <v>0.316505050505051</v>
      </c>
      <c r="U141" s="141">
        <f t="shared" si="42"/>
        <v>0.338522504873309</v>
      </c>
      <c r="V141" s="147">
        <f t="shared" si="43"/>
        <v>0.2877318640955</v>
      </c>
      <c r="W141" s="141">
        <f t="shared" si="44"/>
        <v>0.323944980740008</v>
      </c>
      <c r="X141" s="142"/>
      <c r="Y141" s="142"/>
      <c r="Z141" s="157">
        <f>(R141-I141)*0.01</f>
        <v>-84.5825</v>
      </c>
      <c r="AA141" s="158">
        <v>3750</v>
      </c>
      <c r="AB141" s="159">
        <f t="shared" si="45"/>
        <v>7500</v>
      </c>
      <c r="AC141" s="160">
        <v>935.92875</v>
      </c>
      <c r="AD141" s="160">
        <f t="shared" si="46"/>
        <v>1871.8575</v>
      </c>
      <c r="AE141" s="161">
        <v>0.249581</v>
      </c>
      <c r="AF141" s="160">
        <v>4350</v>
      </c>
      <c r="AG141" s="160">
        <f t="shared" si="47"/>
        <v>8700</v>
      </c>
      <c r="AH141" s="160">
        <v>1031.3934825</v>
      </c>
      <c r="AI141" s="159">
        <f t="shared" si="48"/>
        <v>2062.786965</v>
      </c>
      <c r="AJ141" s="161">
        <v>0.23710195</v>
      </c>
      <c r="AK141" s="143">
        <v>2266.3</v>
      </c>
      <c r="AL141" s="143">
        <v>313.95</v>
      </c>
      <c r="AM141" s="141">
        <f t="shared" si="49"/>
        <v>0.302173333333333</v>
      </c>
      <c r="AN141" s="141">
        <f t="shared" si="50"/>
        <v>0.167721100564546</v>
      </c>
      <c r="AO141" s="141">
        <f t="shared" si="51"/>
        <v>0.260494252873563</v>
      </c>
      <c r="AP141" s="141">
        <f t="shared" si="52"/>
        <v>0.152197005956938</v>
      </c>
      <c r="AQ141" s="14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</row>
    <row r="142" s="72" customFormat="1" ht="17" customHeight="1" spans="1:238">
      <c r="A142" s="111">
        <v>140</v>
      </c>
      <c r="B142" s="98">
        <v>391</v>
      </c>
      <c r="C142" s="99" t="s">
        <v>192</v>
      </c>
      <c r="D142" s="100" t="s">
        <v>70</v>
      </c>
      <c r="E142" s="67">
        <v>3</v>
      </c>
      <c r="F142" s="101"/>
      <c r="G142" s="102" t="s">
        <v>38</v>
      </c>
      <c r="H142" s="103">
        <v>8200</v>
      </c>
      <c r="I142" s="127">
        <f t="shared" si="37"/>
        <v>24600</v>
      </c>
      <c r="J142" s="128">
        <v>2720.61855</v>
      </c>
      <c r="K142" s="128">
        <f t="shared" si="38"/>
        <v>8161.85565</v>
      </c>
      <c r="L142" s="129">
        <v>0.33178275</v>
      </c>
      <c r="M142" s="127">
        <v>9020</v>
      </c>
      <c r="N142" s="127">
        <f t="shared" si="39"/>
        <v>27060</v>
      </c>
      <c r="O142" s="128">
        <v>2843.04638475</v>
      </c>
      <c r="P142" s="128">
        <f t="shared" si="40"/>
        <v>8529.13915425</v>
      </c>
      <c r="Q142" s="138">
        <v>0.3151936125</v>
      </c>
      <c r="R142" s="139">
        <v>7545.81</v>
      </c>
      <c r="S142" s="139">
        <v>2509.78</v>
      </c>
      <c r="T142" s="147">
        <f t="shared" si="41"/>
        <v>0.306740243902439</v>
      </c>
      <c r="U142" s="141">
        <f t="shared" si="42"/>
        <v>0.307501150182679</v>
      </c>
      <c r="V142" s="147">
        <f t="shared" si="43"/>
        <v>0.278854767184036</v>
      </c>
      <c r="W142" s="141">
        <f t="shared" si="44"/>
        <v>0.294259473859023</v>
      </c>
      <c r="X142" s="142"/>
      <c r="Y142" s="142"/>
      <c r="Z142" s="157">
        <f>(R142-I142)*0.01</f>
        <v>-170.5419</v>
      </c>
      <c r="AA142" s="158">
        <v>7300</v>
      </c>
      <c r="AB142" s="159">
        <f t="shared" si="45"/>
        <v>14600</v>
      </c>
      <c r="AC142" s="160">
        <v>2484.117</v>
      </c>
      <c r="AD142" s="160">
        <f t="shared" si="46"/>
        <v>4968.234</v>
      </c>
      <c r="AE142" s="161">
        <v>0.34029</v>
      </c>
      <c r="AF142" s="160">
        <v>8468</v>
      </c>
      <c r="AG142" s="160">
        <f t="shared" si="47"/>
        <v>16936</v>
      </c>
      <c r="AH142" s="160">
        <v>2737.496934</v>
      </c>
      <c r="AI142" s="159">
        <f t="shared" si="48"/>
        <v>5474.993868</v>
      </c>
      <c r="AJ142" s="161">
        <v>0.3232755</v>
      </c>
      <c r="AK142" s="139">
        <v>4559.87</v>
      </c>
      <c r="AL142" s="139">
        <v>1428.79</v>
      </c>
      <c r="AM142" s="141">
        <f t="shared" si="49"/>
        <v>0.312319863013699</v>
      </c>
      <c r="AN142" s="141">
        <f t="shared" si="50"/>
        <v>0.287585085565616</v>
      </c>
      <c r="AO142" s="141">
        <f t="shared" si="51"/>
        <v>0.269241261218706</v>
      </c>
      <c r="AP142" s="141">
        <f t="shared" si="52"/>
        <v>0.260966502328145</v>
      </c>
      <c r="AQ142" s="168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</row>
    <row r="143" s="72" customFormat="1" ht="16" customHeight="1" spans="1:238">
      <c r="A143" s="102" t="s">
        <v>193</v>
      </c>
      <c r="B143" s="102"/>
      <c r="C143" s="203"/>
      <c r="D143" s="100"/>
      <c r="E143" s="69">
        <f>SUM(E1:E49)</f>
        <v>157</v>
      </c>
      <c r="F143" s="101">
        <v>45</v>
      </c>
      <c r="G143" s="102"/>
      <c r="H143" s="103">
        <f>SUM(H3:H142)</f>
        <v>1358974</v>
      </c>
      <c r="I143" s="127">
        <f>SUM(I3:I142)</f>
        <v>4076922</v>
      </c>
      <c r="J143" s="128">
        <f>SUM(J3:J142)</f>
        <v>358588.919491625</v>
      </c>
      <c r="K143" s="128">
        <f>SUM(K3:K142)</f>
        <v>1075766.75847487</v>
      </c>
      <c r="L143" s="129">
        <v>0.263867387817298</v>
      </c>
      <c r="M143" s="127">
        <f>SUM(M3:M142)</f>
        <v>1500358.9</v>
      </c>
      <c r="N143" s="127">
        <f>SUM(N3:N142)</f>
        <v>4501076.7</v>
      </c>
      <c r="O143" s="128">
        <f>SUM(O3:O142)</f>
        <v>375759.307498295</v>
      </c>
      <c r="P143" s="128">
        <f>SUM(P3:P142)</f>
        <v>1127277.92249489</v>
      </c>
      <c r="Q143" s="138">
        <v>0.250674018426433</v>
      </c>
      <c r="R143" s="143">
        <f>SUM(R3:R142)</f>
        <v>3412869.61</v>
      </c>
      <c r="S143" s="143">
        <f>SUM(S3:S142)</f>
        <v>767675.78</v>
      </c>
      <c r="T143" s="147">
        <f t="shared" si="41"/>
        <v>0.837119182069218</v>
      </c>
      <c r="U143" s="141">
        <f t="shared" si="42"/>
        <v>0.713608013960519</v>
      </c>
      <c r="V143" s="147">
        <f t="shared" si="43"/>
        <v>0.75823404875549</v>
      </c>
      <c r="W143" s="141">
        <f t="shared" si="44"/>
        <v>0.680999569565759</v>
      </c>
      <c r="X143" s="142"/>
      <c r="Y143" s="142"/>
      <c r="Z143" s="157"/>
      <c r="AA143" s="158">
        <f>SUM(AA3:AA142)</f>
        <v>1244760</v>
      </c>
      <c r="AB143" s="159">
        <f>SUM(AB3:AB142)</f>
        <v>2489520</v>
      </c>
      <c r="AC143" s="160">
        <f>SUM(AC3:AC142)</f>
        <v>336004.64635</v>
      </c>
      <c r="AD143" s="160">
        <f>SUM(AD3:AD142)</f>
        <v>672009.2927</v>
      </c>
      <c r="AE143" s="161">
        <v>0.269935285798066</v>
      </c>
      <c r="AF143" s="160">
        <f>SUM(AF3:AF142)</f>
        <v>1443921.6</v>
      </c>
      <c r="AG143" s="160">
        <f>SUM(AG3:AG142)</f>
        <v>2887843.2</v>
      </c>
      <c r="AH143" s="160">
        <f>SUM(AH3:AH142)</f>
        <v>370277.1202777</v>
      </c>
      <c r="AI143" s="159">
        <f>SUM(AI3:AI142)</f>
        <v>740554.240555399</v>
      </c>
      <c r="AJ143" s="161">
        <v>0.256438521508162</v>
      </c>
      <c r="AK143" s="143">
        <f>SUM(AK3:AK142)</f>
        <v>1684496.32</v>
      </c>
      <c r="AL143" s="143">
        <f>SUM(AL3:AL142)</f>
        <v>371934.06</v>
      </c>
      <c r="AM143" s="141">
        <f t="shared" si="49"/>
        <v>0.676634981843889</v>
      </c>
      <c r="AN143" s="141">
        <f t="shared" si="50"/>
        <v>0.553465650014515</v>
      </c>
      <c r="AO143" s="141">
        <f t="shared" si="51"/>
        <v>0.583306018830939</v>
      </c>
      <c r="AP143" s="141">
        <f t="shared" si="52"/>
        <v>0.502237431955096</v>
      </c>
      <c r="AQ143" s="143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174"/>
      <c r="DH143" s="174"/>
      <c r="DI143" s="174"/>
      <c r="DJ143" s="174"/>
      <c r="DK143" s="174"/>
      <c r="DL143" s="174"/>
      <c r="DM143" s="174"/>
      <c r="DN143" s="174"/>
      <c r="DO143" s="174"/>
      <c r="DP143" s="174"/>
      <c r="DQ143" s="174"/>
      <c r="DR143" s="174"/>
      <c r="DS143" s="174"/>
      <c r="DT143" s="174"/>
      <c r="DU143" s="174"/>
      <c r="DV143" s="174"/>
      <c r="DW143" s="174"/>
      <c r="DX143" s="174"/>
      <c r="DY143" s="174"/>
      <c r="DZ143" s="174"/>
      <c r="EA143" s="174"/>
      <c r="EB143" s="174"/>
      <c r="EC143" s="174"/>
      <c r="ED143" s="174"/>
      <c r="EE143" s="174"/>
      <c r="EF143" s="174"/>
      <c r="EG143" s="174"/>
      <c r="EH143" s="174"/>
      <c r="EI143" s="174"/>
      <c r="EJ143" s="174"/>
      <c r="EK143" s="174"/>
      <c r="EL143" s="174"/>
      <c r="EM143" s="174"/>
      <c r="EN143" s="174"/>
      <c r="EO143" s="174"/>
      <c r="EP143" s="174"/>
      <c r="EQ143" s="174"/>
      <c r="ER143" s="174"/>
      <c r="ES143" s="174"/>
      <c r="ET143" s="174"/>
      <c r="EU143" s="174"/>
      <c r="EV143" s="174"/>
      <c r="EW143" s="174"/>
      <c r="EX143" s="174"/>
      <c r="EY143" s="174"/>
      <c r="EZ143" s="174"/>
      <c r="FA143" s="174"/>
      <c r="FB143" s="174"/>
      <c r="FC143" s="174"/>
      <c r="FD143" s="174"/>
      <c r="FE143" s="174"/>
      <c r="FF143" s="174"/>
      <c r="FG143" s="174"/>
      <c r="FH143" s="174"/>
      <c r="FI143" s="174"/>
      <c r="FJ143" s="174"/>
      <c r="FK143" s="174"/>
      <c r="FL143" s="174"/>
      <c r="FM143" s="174"/>
      <c r="FN143" s="174"/>
      <c r="FO143" s="174"/>
      <c r="FP143" s="174"/>
      <c r="FQ143" s="174"/>
      <c r="FR143" s="174"/>
      <c r="FS143" s="174"/>
      <c r="FT143" s="174"/>
      <c r="FU143" s="174"/>
      <c r="FV143" s="174"/>
      <c r="FW143" s="174"/>
      <c r="FX143" s="174"/>
      <c r="FY143" s="174"/>
      <c r="FZ143" s="174"/>
      <c r="GA143" s="174"/>
      <c r="GB143" s="174"/>
      <c r="GC143" s="174"/>
      <c r="GD143" s="174"/>
      <c r="GE143" s="174"/>
      <c r="GF143" s="174"/>
      <c r="GG143" s="174"/>
      <c r="GH143" s="174"/>
      <c r="GI143" s="174"/>
      <c r="GJ143" s="174"/>
      <c r="GK143" s="174"/>
      <c r="GL143" s="174"/>
      <c r="GM143" s="174"/>
      <c r="GN143" s="174"/>
      <c r="GO143" s="174"/>
      <c r="GP143" s="174"/>
      <c r="GQ143" s="174"/>
      <c r="GR143" s="174"/>
      <c r="GS143" s="174"/>
      <c r="GT143" s="174"/>
      <c r="GU143" s="174"/>
      <c r="GV143" s="174"/>
      <c r="GW143" s="174"/>
      <c r="GX143" s="174"/>
      <c r="GY143" s="174"/>
      <c r="GZ143" s="174"/>
      <c r="HA143" s="174"/>
      <c r="HB143" s="174"/>
      <c r="HC143" s="174"/>
      <c r="HD143" s="174"/>
      <c r="HE143" s="174"/>
      <c r="HF143" s="174"/>
      <c r="HG143" s="174"/>
      <c r="HH143" s="174"/>
      <c r="HI143" s="174"/>
      <c r="HJ143" s="174"/>
      <c r="HK143" s="174"/>
      <c r="HL143" s="174"/>
      <c r="HM143" s="174"/>
      <c r="HN143" s="174"/>
      <c r="HO143" s="174"/>
      <c r="HP143" s="174"/>
      <c r="HQ143" s="174"/>
      <c r="HR143" s="174"/>
      <c r="HS143" s="174"/>
      <c r="HT143" s="174"/>
      <c r="HU143" s="174"/>
      <c r="HV143" s="174"/>
      <c r="HW143" s="174"/>
      <c r="HX143" s="174"/>
      <c r="HY143" s="174"/>
      <c r="HZ143" s="174"/>
      <c r="IA143" s="174"/>
      <c r="IB143" s="174"/>
      <c r="IC143" s="174"/>
      <c r="ID143" s="174"/>
    </row>
    <row r="144" s="72" customFormat="1" customHeight="1" spans="1:43">
      <c r="A144" s="75"/>
      <c r="B144" s="75"/>
      <c r="C144" s="204"/>
      <c r="D144" s="75"/>
      <c r="E144" s="205"/>
      <c r="F144" s="205"/>
      <c r="G144" s="75"/>
      <c r="H144" s="79"/>
      <c r="I144" s="80"/>
      <c r="J144" s="81"/>
      <c r="K144" s="81"/>
      <c r="L144" s="82"/>
      <c r="M144" s="80"/>
      <c r="N144" s="80"/>
      <c r="O144" s="81"/>
      <c r="P144" s="81"/>
      <c r="Q144" s="83"/>
      <c r="T144" s="84"/>
      <c r="U144" s="83"/>
      <c r="V144" s="84"/>
      <c r="W144" s="83"/>
      <c r="X144" s="85"/>
      <c r="Y144" s="85"/>
      <c r="Z144" s="86"/>
      <c r="AB144" s="87"/>
      <c r="AE144" s="83"/>
      <c r="AI144" s="87"/>
      <c r="AJ144" s="83"/>
      <c r="AM144" s="83"/>
      <c r="AN144" s="83"/>
      <c r="AO144" s="83"/>
      <c r="AP144" s="83"/>
      <c r="AQ144" s="85"/>
    </row>
    <row r="145" s="72" customFormat="1" customHeight="1" spans="1:43">
      <c r="A145" s="75"/>
      <c r="B145" s="75"/>
      <c r="C145" s="76"/>
      <c r="D145" s="77"/>
      <c r="E145" s="78"/>
      <c r="F145" s="78"/>
      <c r="G145" s="74"/>
      <c r="H145" s="79"/>
      <c r="I145" s="80"/>
      <c r="J145" s="81"/>
      <c r="K145" s="81"/>
      <c r="L145" s="82"/>
      <c r="M145" s="80"/>
      <c r="N145" s="80"/>
      <c r="O145" s="81"/>
      <c r="P145" s="81"/>
      <c r="Q145" s="83"/>
      <c r="T145" s="84"/>
      <c r="U145" s="83"/>
      <c r="V145" s="84"/>
      <c r="W145" s="83"/>
      <c r="X145" s="85"/>
      <c r="Y145" s="85"/>
      <c r="Z145" s="86"/>
      <c r="AB145" s="87"/>
      <c r="AE145" s="83"/>
      <c r="AI145" s="87"/>
      <c r="AJ145" s="83"/>
      <c r="AM145" s="83"/>
      <c r="AN145" s="83"/>
      <c r="AO145" s="83"/>
      <c r="AP145" s="83"/>
      <c r="AQ145" s="85"/>
    </row>
    <row r="146" s="72" customFormat="1" customHeight="1" spans="1:43">
      <c r="A146" s="75"/>
      <c r="B146" s="75"/>
      <c r="C146" s="76"/>
      <c r="D146" s="77"/>
      <c r="E146" s="78"/>
      <c r="F146" s="78"/>
      <c r="G146" s="74"/>
      <c r="H146" s="79"/>
      <c r="I146" s="80"/>
      <c r="J146" s="81"/>
      <c r="K146" s="81"/>
      <c r="L146" s="82"/>
      <c r="M146" s="80"/>
      <c r="N146" s="80"/>
      <c r="O146" s="81"/>
      <c r="P146" s="81"/>
      <c r="Q146" s="83"/>
      <c r="T146" s="84"/>
      <c r="U146" s="83"/>
      <c r="V146" s="84"/>
      <c r="W146" s="83"/>
      <c r="X146" s="85"/>
      <c r="Y146" s="85"/>
      <c r="Z146" s="86"/>
      <c r="AB146" s="87"/>
      <c r="AE146" s="83"/>
      <c r="AI146" s="87"/>
      <c r="AJ146" s="83"/>
      <c r="AM146" s="83"/>
      <c r="AN146" s="83"/>
      <c r="AO146" s="83"/>
      <c r="AP146" s="83"/>
      <c r="AQ146" s="85"/>
    </row>
    <row r="147" s="72" customFormat="1" customHeight="1" spans="1:43">
      <c r="A147" s="75"/>
      <c r="B147" s="75"/>
      <c r="C147" s="76"/>
      <c r="D147" s="77"/>
      <c r="E147" s="78"/>
      <c r="F147" s="78"/>
      <c r="G147" s="74"/>
      <c r="H147" s="79"/>
      <c r="I147" s="80"/>
      <c r="J147" s="81"/>
      <c r="K147" s="81"/>
      <c r="L147" s="82"/>
      <c r="M147" s="80"/>
      <c r="N147" s="80"/>
      <c r="O147" s="81"/>
      <c r="P147" s="81"/>
      <c r="Q147" s="83"/>
      <c r="T147" s="84"/>
      <c r="U147" s="83"/>
      <c r="V147" s="84"/>
      <c r="W147" s="83"/>
      <c r="X147" s="85"/>
      <c r="Y147" s="85"/>
      <c r="Z147" s="86"/>
      <c r="AB147" s="87"/>
      <c r="AE147" s="83"/>
      <c r="AI147" s="87"/>
      <c r="AJ147" s="83"/>
      <c r="AM147" s="83"/>
      <c r="AN147" s="83"/>
      <c r="AO147" s="83"/>
      <c r="AP147" s="83"/>
      <c r="AQ147" s="85"/>
    </row>
    <row r="148" s="72" customFormat="1" customHeight="1" spans="1:43">
      <c r="A148" s="75"/>
      <c r="B148" s="206"/>
      <c r="C148" s="76"/>
      <c r="D148" s="77"/>
      <c r="E148" s="78"/>
      <c r="F148" s="78"/>
      <c r="G148" s="74"/>
      <c r="H148" s="79"/>
      <c r="I148" s="80"/>
      <c r="J148" s="81"/>
      <c r="K148" s="81"/>
      <c r="L148" s="82"/>
      <c r="M148" s="80"/>
      <c r="N148" s="80"/>
      <c r="O148" s="81"/>
      <c r="P148" s="81"/>
      <c r="Q148" s="83"/>
      <c r="T148" s="84"/>
      <c r="U148" s="83"/>
      <c r="V148" s="84"/>
      <c r="W148" s="83"/>
      <c r="X148" s="85"/>
      <c r="Y148" s="85"/>
      <c r="Z148" s="86"/>
      <c r="AB148" s="87"/>
      <c r="AE148" s="83"/>
      <c r="AI148" s="87"/>
      <c r="AJ148" s="83"/>
      <c r="AM148" s="83"/>
      <c r="AN148" s="83"/>
      <c r="AO148" s="83"/>
      <c r="AP148" s="83"/>
      <c r="AQ148" s="85"/>
    </row>
    <row r="149" s="72" customFormat="1" customHeight="1" spans="1:43">
      <c r="A149" s="75"/>
      <c r="B149" s="206"/>
      <c r="C149" s="76"/>
      <c r="D149" s="77"/>
      <c r="E149" s="78"/>
      <c r="F149" s="78"/>
      <c r="G149" s="74"/>
      <c r="H149" s="79"/>
      <c r="I149" s="80"/>
      <c r="J149" s="81"/>
      <c r="K149" s="81"/>
      <c r="L149" s="82"/>
      <c r="M149" s="80"/>
      <c r="N149" s="80"/>
      <c r="O149" s="81"/>
      <c r="P149" s="81"/>
      <c r="Q149" s="83"/>
      <c r="T149" s="84"/>
      <c r="U149" s="83"/>
      <c r="V149" s="84"/>
      <c r="W149" s="83"/>
      <c r="X149" s="85"/>
      <c r="Y149" s="85"/>
      <c r="Z149" s="86"/>
      <c r="AB149" s="87"/>
      <c r="AE149" s="83"/>
      <c r="AI149" s="87"/>
      <c r="AJ149" s="83"/>
      <c r="AM149" s="83"/>
      <c r="AN149" s="83"/>
      <c r="AO149" s="83"/>
      <c r="AP149" s="83"/>
      <c r="AQ149" s="85"/>
    </row>
  </sheetData>
  <mergeCells count="11">
    <mergeCell ref="A1:G1"/>
    <mergeCell ref="I1:P1"/>
    <mergeCell ref="R1:S1"/>
    <mergeCell ref="T1:U1"/>
    <mergeCell ref="V1:W1"/>
    <mergeCell ref="X1:Y1"/>
    <mergeCell ref="AB1:AI1"/>
    <mergeCell ref="AK1:AL1"/>
    <mergeCell ref="AM1:AN1"/>
    <mergeCell ref="AO1:AP1"/>
    <mergeCell ref="Z1:Z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2" sqref="A12"/>
    </sheetView>
  </sheetViews>
  <sheetFormatPr defaultColWidth="9" defaultRowHeight="30" customHeight="1" outlineLevelCol="7"/>
  <cols>
    <col min="2" max="2" width="21.875" customWidth="1"/>
    <col min="5" max="5" width="10.375" customWidth="1"/>
    <col min="8" max="8" width="17.875" customWidth="1"/>
  </cols>
  <sheetData>
    <row r="1" ht="24" customHeight="1" spans="1:8">
      <c r="A1" s="55" t="s">
        <v>194</v>
      </c>
      <c r="B1" s="55"/>
      <c r="C1" s="55"/>
      <c r="D1" s="55"/>
      <c r="E1" s="55"/>
      <c r="F1" s="56"/>
      <c r="G1" s="57"/>
      <c r="H1" s="58"/>
    </row>
    <row r="2" customHeight="1" spans="1:8">
      <c r="A2" s="59" t="s">
        <v>9</v>
      </c>
      <c r="B2" s="59" t="s">
        <v>15</v>
      </c>
      <c r="C2" s="59" t="s">
        <v>195</v>
      </c>
      <c r="D2" s="60" t="s">
        <v>196</v>
      </c>
      <c r="E2" s="61" t="s">
        <v>197</v>
      </c>
      <c r="F2" s="62" t="s">
        <v>198</v>
      </c>
      <c r="G2" s="63" t="s">
        <v>199</v>
      </c>
      <c r="H2" s="58" t="s">
        <v>200</v>
      </c>
    </row>
    <row r="3" ht="24" customHeight="1" spans="1:8">
      <c r="A3" s="64">
        <v>1</v>
      </c>
      <c r="B3" s="64" t="s">
        <v>201</v>
      </c>
      <c r="C3" s="64">
        <v>21</v>
      </c>
      <c r="D3" s="65">
        <v>8</v>
      </c>
      <c r="E3" s="66">
        <f>D3/C3</f>
        <v>0.380952380952381</v>
      </c>
      <c r="F3" s="67"/>
      <c r="G3" s="67"/>
      <c r="H3" s="68">
        <f t="shared" ref="H3:H9" si="0">(1-E3)*-4</f>
        <v>-2.47619047619048</v>
      </c>
    </row>
    <row r="4" ht="24" customHeight="1" spans="1:8">
      <c r="A4" s="64">
        <v>2</v>
      </c>
      <c r="B4" s="64" t="s">
        <v>202</v>
      </c>
      <c r="C4" s="64">
        <v>19</v>
      </c>
      <c r="D4" s="65">
        <v>3</v>
      </c>
      <c r="E4" s="66">
        <f>D4/C4</f>
        <v>0.157894736842105</v>
      </c>
      <c r="F4" s="67"/>
      <c r="G4" s="67"/>
      <c r="H4" s="68">
        <f t="shared" si="0"/>
        <v>-3.36842105263158</v>
      </c>
    </row>
    <row r="5" ht="24" customHeight="1" spans="1:8">
      <c r="A5" s="64">
        <v>4</v>
      </c>
      <c r="B5" s="64" t="s">
        <v>203</v>
      </c>
      <c r="C5" s="64">
        <v>5</v>
      </c>
      <c r="D5" s="65">
        <v>1</v>
      </c>
      <c r="E5" s="66">
        <f t="shared" ref="E5:E10" si="1">D5/C5</f>
        <v>0.2</v>
      </c>
      <c r="F5" s="67"/>
      <c r="G5" s="67"/>
      <c r="H5" s="68">
        <f t="shared" si="0"/>
        <v>-3.2</v>
      </c>
    </row>
    <row r="6" ht="24" customHeight="1" spans="1:8">
      <c r="A6" s="64">
        <v>5</v>
      </c>
      <c r="B6" s="64" t="s">
        <v>38</v>
      </c>
      <c r="C6" s="64">
        <v>33</v>
      </c>
      <c r="D6" s="65">
        <v>9</v>
      </c>
      <c r="E6" s="66">
        <f t="shared" si="1"/>
        <v>0.272727272727273</v>
      </c>
      <c r="F6" s="67"/>
      <c r="G6" s="67"/>
      <c r="H6" s="68">
        <f t="shared" si="0"/>
        <v>-2.90909090909091</v>
      </c>
    </row>
    <row r="7" ht="24" customHeight="1" spans="1:8">
      <c r="A7" s="64">
        <v>6</v>
      </c>
      <c r="B7" s="64" t="s">
        <v>53</v>
      </c>
      <c r="C7" s="64">
        <v>22</v>
      </c>
      <c r="D7" s="65">
        <v>3</v>
      </c>
      <c r="E7" s="66">
        <f t="shared" si="1"/>
        <v>0.136363636363636</v>
      </c>
      <c r="F7" s="67"/>
      <c r="G7" s="67"/>
      <c r="H7" s="68">
        <f t="shared" si="0"/>
        <v>-3.45454545454545</v>
      </c>
    </row>
    <row r="8" ht="24" customHeight="1" spans="1:8">
      <c r="A8" s="64">
        <v>7</v>
      </c>
      <c r="B8" s="64" t="s">
        <v>204</v>
      </c>
      <c r="C8" s="64">
        <v>5</v>
      </c>
      <c r="D8" s="65">
        <v>2</v>
      </c>
      <c r="E8" s="66">
        <f t="shared" si="1"/>
        <v>0.4</v>
      </c>
      <c r="F8" s="69"/>
      <c r="G8" s="67"/>
      <c r="H8" s="68">
        <f t="shared" si="0"/>
        <v>-2.4</v>
      </c>
    </row>
    <row r="9" ht="24" customHeight="1" spans="1:8">
      <c r="A9" s="64">
        <v>8</v>
      </c>
      <c r="B9" s="64" t="s">
        <v>49</v>
      </c>
      <c r="C9" s="64">
        <v>35</v>
      </c>
      <c r="D9" s="65">
        <v>6</v>
      </c>
      <c r="E9" s="66">
        <f t="shared" si="1"/>
        <v>0.171428571428571</v>
      </c>
      <c r="F9" s="67"/>
      <c r="G9" s="67"/>
      <c r="H9" s="68">
        <f t="shared" si="0"/>
        <v>-3.31428571428571</v>
      </c>
    </row>
    <row r="10" customHeight="1" spans="1:8">
      <c r="A10" s="55" t="s">
        <v>205</v>
      </c>
      <c r="B10" s="55"/>
      <c r="C10" s="55">
        <f>SUM(C3:C9)</f>
        <v>140</v>
      </c>
      <c r="D10" s="55">
        <f>SUM(D3:D9)</f>
        <v>32</v>
      </c>
      <c r="E10" s="61">
        <f t="shared" si="1"/>
        <v>0.228571428571429</v>
      </c>
      <c r="F10" s="62"/>
      <c r="G10" s="63">
        <f>SUM(G3:G9)</f>
        <v>0</v>
      </c>
      <c r="H10" s="70">
        <f>SUM(H3:H9)</f>
        <v>-21.1225336067441</v>
      </c>
    </row>
  </sheetData>
  <mergeCells count="2">
    <mergeCell ref="A1:H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workbookViewId="0">
      <selection activeCell="F5" sqref="F5"/>
    </sheetView>
  </sheetViews>
  <sheetFormatPr defaultColWidth="20" defaultRowHeight="12.75"/>
  <cols>
    <col min="1" max="1" width="9.375" style="47" customWidth="1"/>
    <col min="2" max="2" width="20" style="47"/>
    <col min="3" max="3" width="8.125" style="47" customWidth="1"/>
    <col min="4" max="4" width="10.375" style="47" customWidth="1"/>
    <col min="5" max="5" width="10" style="47" customWidth="1"/>
    <col min="6" max="6" width="19.25" style="47" customWidth="1"/>
    <col min="7" max="7" width="10.625" style="47" customWidth="1"/>
    <col min="8" max="8" width="11.125" style="48" customWidth="1"/>
    <col min="9" max="9" width="20" style="47"/>
    <col min="10" max="10" width="9.75" style="47" customWidth="1"/>
    <col min="11" max="11" width="7.875" style="47" customWidth="1"/>
    <col min="12" max="12" width="6.875" style="47" customWidth="1"/>
    <col min="13" max="255" width="20" style="47"/>
  </cols>
  <sheetData>
    <row r="1" s="47" customFormat="1" ht="15.75" spans="1:12">
      <c r="A1" s="49" t="s">
        <v>206</v>
      </c>
      <c r="B1" s="49" t="s">
        <v>207</v>
      </c>
      <c r="C1" s="49" t="s">
        <v>208</v>
      </c>
      <c r="D1" s="49" t="s">
        <v>209</v>
      </c>
      <c r="E1" s="49" t="s">
        <v>210</v>
      </c>
      <c r="F1" s="49" t="s">
        <v>211</v>
      </c>
      <c r="G1" s="49" t="s">
        <v>212</v>
      </c>
      <c r="H1" s="50" t="s">
        <v>213</v>
      </c>
      <c r="I1" s="49" t="s">
        <v>214</v>
      </c>
      <c r="J1" s="49" t="s">
        <v>215</v>
      </c>
      <c r="K1" s="49" t="s">
        <v>216</v>
      </c>
      <c r="L1" s="49" t="s">
        <v>217</v>
      </c>
    </row>
    <row r="2" s="47" customFormat="1" spans="1:12">
      <c r="A2" s="51">
        <v>117491</v>
      </c>
      <c r="B2" s="51" t="s">
        <v>218</v>
      </c>
      <c r="C2" s="51" t="s">
        <v>219</v>
      </c>
      <c r="D2" s="51" t="s">
        <v>220</v>
      </c>
      <c r="E2" s="51" t="s">
        <v>221</v>
      </c>
      <c r="F2" s="51" t="s">
        <v>222</v>
      </c>
      <c r="G2" s="51" t="s">
        <v>223</v>
      </c>
      <c r="H2" s="52">
        <v>-45</v>
      </c>
      <c r="I2" s="51" t="s">
        <v>224</v>
      </c>
      <c r="J2" s="51" t="s">
        <v>225</v>
      </c>
      <c r="K2" s="51" t="s">
        <v>226</v>
      </c>
      <c r="L2" s="51" t="s">
        <v>227</v>
      </c>
    </row>
    <row r="3" s="47" customFormat="1" spans="1:12">
      <c r="A3" s="51">
        <v>102567</v>
      </c>
      <c r="B3" s="51" t="s">
        <v>228</v>
      </c>
      <c r="C3" s="51" t="s">
        <v>229</v>
      </c>
      <c r="D3" s="51" t="s">
        <v>230</v>
      </c>
      <c r="E3" s="51" t="s">
        <v>221</v>
      </c>
      <c r="F3" s="51" t="s">
        <v>231</v>
      </c>
      <c r="G3" s="51" t="s">
        <v>232</v>
      </c>
      <c r="H3" s="52">
        <v>-30</v>
      </c>
      <c r="I3" s="51" t="s">
        <v>233</v>
      </c>
      <c r="J3" s="51" t="s">
        <v>234</v>
      </c>
      <c r="K3" s="51" t="s">
        <v>226</v>
      </c>
      <c r="L3" s="51" t="s">
        <v>227</v>
      </c>
    </row>
    <row r="4" s="47" customFormat="1" spans="1:12">
      <c r="A4" s="51">
        <v>727</v>
      </c>
      <c r="B4" s="51" t="s">
        <v>235</v>
      </c>
      <c r="C4" s="51" t="s">
        <v>236</v>
      </c>
      <c r="D4" s="51" t="s">
        <v>237</v>
      </c>
      <c r="E4" s="51" t="s">
        <v>221</v>
      </c>
      <c r="F4" s="51" t="s">
        <v>222</v>
      </c>
      <c r="G4" s="51" t="s">
        <v>232</v>
      </c>
      <c r="H4" s="52">
        <v>-30</v>
      </c>
      <c r="I4" s="51" t="s">
        <v>238</v>
      </c>
      <c r="J4" s="51" t="s">
        <v>239</v>
      </c>
      <c r="K4" s="51" t="s">
        <v>226</v>
      </c>
      <c r="L4" s="51" t="s">
        <v>227</v>
      </c>
    </row>
    <row r="5" s="47" customFormat="1" spans="1:12">
      <c r="A5" s="51">
        <v>339</v>
      </c>
      <c r="B5" s="51" t="s">
        <v>240</v>
      </c>
      <c r="C5" s="51" t="s">
        <v>241</v>
      </c>
      <c r="D5" s="51" t="s">
        <v>242</v>
      </c>
      <c r="E5" s="51" t="s">
        <v>221</v>
      </c>
      <c r="F5" s="51" t="s">
        <v>222</v>
      </c>
      <c r="G5" s="51">
        <v>70</v>
      </c>
      <c r="H5" s="52">
        <v>-25</v>
      </c>
      <c r="I5" s="51" t="s">
        <v>243</v>
      </c>
      <c r="J5" s="51" t="s">
        <v>244</v>
      </c>
      <c r="K5" s="51" t="s">
        <v>226</v>
      </c>
      <c r="L5" s="51" t="s">
        <v>227</v>
      </c>
    </row>
    <row r="6" s="47" customFormat="1" spans="1:12">
      <c r="A6" s="51">
        <v>754</v>
      </c>
      <c r="B6" s="51" t="s">
        <v>245</v>
      </c>
      <c r="C6" s="51" t="s">
        <v>246</v>
      </c>
      <c r="D6" s="51" t="s">
        <v>247</v>
      </c>
      <c r="E6" s="51" t="s">
        <v>221</v>
      </c>
      <c r="F6" s="51" t="s">
        <v>248</v>
      </c>
      <c r="G6" s="51" t="s">
        <v>249</v>
      </c>
      <c r="H6" s="52">
        <v>-20</v>
      </c>
      <c r="I6" s="51" t="s">
        <v>250</v>
      </c>
      <c r="J6" s="51" t="s">
        <v>251</v>
      </c>
      <c r="K6" s="51" t="s">
        <v>226</v>
      </c>
      <c r="L6" s="51" t="s">
        <v>227</v>
      </c>
    </row>
    <row r="7" s="47" customFormat="1" spans="1:12">
      <c r="A7" s="51">
        <v>103198</v>
      </c>
      <c r="B7" s="51" t="s">
        <v>252</v>
      </c>
      <c r="C7" s="51" t="s">
        <v>253</v>
      </c>
      <c r="D7" s="51" t="s">
        <v>254</v>
      </c>
      <c r="E7" s="51" t="s">
        <v>221</v>
      </c>
      <c r="F7" s="51" t="s">
        <v>222</v>
      </c>
      <c r="G7" s="51" t="s">
        <v>249</v>
      </c>
      <c r="H7" s="52">
        <v>-20</v>
      </c>
      <c r="I7" s="51" t="s">
        <v>255</v>
      </c>
      <c r="J7" s="51" t="s">
        <v>256</v>
      </c>
      <c r="K7" s="51" t="s">
        <v>226</v>
      </c>
      <c r="L7" s="51" t="s">
        <v>227</v>
      </c>
    </row>
    <row r="8" s="47" customFormat="1" spans="1:12">
      <c r="A8" s="51">
        <v>114844</v>
      </c>
      <c r="B8" s="51" t="s">
        <v>257</v>
      </c>
      <c r="C8" s="51" t="s">
        <v>258</v>
      </c>
      <c r="D8" s="51" t="s">
        <v>259</v>
      </c>
      <c r="E8" s="51" t="s">
        <v>221</v>
      </c>
      <c r="F8" s="51" t="s">
        <v>260</v>
      </c>
      <c r="G8" s="51" t="s">
        <v>261</v>
      </c>
      <c r="H8" s="52">
        <v>-15</v>
      </c>
      <c r="I8" s="51" t="s">
        <v>262</v>
      </c>
      <c r="J8" s="51" t="s">
        <v>263</v>
      </c>
      <c r="K8" s="51" t="s">
        <v>226</v>
      </c>
      <c r="L8" s="51" t="s">
        <v>227</v>
      </c>
    </row>
    <row r="9" s="47" customFormat="1" spans="1:12">
      <c r="A9" s="51">
        <v>102934</v>
      </c>
      <c r="B9" s="51" t="s">
        <v>264</v>
      </c>
      <c r="C9" s="51" t="s">
        <v>265</v>
      </c>
      <c r="D9" s="51" t="s">
        <v>266</v>
      </c>
      <c r="E9" s="51" t="s">
        <v>221</v>
      </c>
      <c r="F9" s="51" t="s">
        <v>222</v>
      </c>
      <c r="G9" s="51" t="s">
        <v>267</v>
      </c>
      <c r="H9" s="52">
        <v>-10</v>
      </c>
      <c r="I9" s="51" t="s">
        <v>268</v>
      </c>
      <c r="J9" s="51" t="s">
        <v>256</v>
      </c>
      <c r="K9" s="51" t="s">
        <v>226</v>
      </c>
      <c r="L9" s="51" t="s">
        <v>227</v>
      </c>
    </row>
    <row r="10" s="47" customFormat="1" spans="1:12">
      <c r="A10" s="51">
        <v>737</v>
      </c>
      <c r="B10" s="51" t="s">
        <v>269</v>
      </c>
      <c r="C10" s="51" t="s">
        <v>270</v>
      </c>
      <c r="D10" s="51" t="s">
        <v>271</v>
      </c>
      <c r="E10" s="51" t="s">
        <v>221</v>
      </c>
      <c r="F10" s="51" t="s">
        <v>272</v>
      </c>
      <c r="G10" s="51" t="s">
        <v>273</v>
      </c>
      <c r="H10" s="52">
        <v>-5</v>
      </c>
      <c r="I10" s="51" t="s">
        <v>274</v>
      </c>
      <c r="J10" s="51" t="s">
        <v>275</v>
      </c>
      <c r="K10" s="51" t="s">
        <v>226</v>
      </c>
      <c r="L10" s="51" t="s">
        <v>227</v>
      </c>
    </row>
    <row r="11" s="47" customFormat="1" spans="1:12">
      <c r="A11" s="51">
        <v>111400</v>
      </c>
      <c r="B11" s="51" t="s">
        <v>276</v>
      </c>
      <c r="C11" s="51" t="s">
        <v>277</v>
      </c>
      <c r="D11" s="51" t="s">
        <v>278</v>
      </c>
      <c r="E11" s="51" t="s">
        <v>221</v>
      </c>
      <c r="F11" s="51" t="s">
        <v>279</v>
      </c>
      <c r="G11" s="51" t="s">
        <v>273</v>
      </c>
      <c r="H11" s="52">
        <v>-5</v>
      </c>
      <c r="I11" s="51" t="s">
        <v>280</v>
      </c>
      <c r="J11" s="51" t="s">
        <v>281</v>
      </c>
      <c r="K11" s="51" t="s">
        <v>226</v>
      </c>
      <c r="L11" s="51" t="s">
        <v>227</v>
      </c>
    </row>
    <row r="12" s="47" customFormat="1" spans="1:12">
      <c r="A12" s="51">
        <v>723</v>
      </c>
      <c r="B12" s="51" t="s">
        <v>282</v>
      </c>
      <c r="C12" s="51" t="s">
        <v>283</v>
      </c>
      <c r="D12" s="51" t="s">
        <v>284</v>
      </c>
      <c r="E12" s="51" t="s">
        <v>221</v>
      </c>
      <c r="F12" s="51" t="s">
        <v>285</v>
      </c>
      <c r="G12" s="51" t="s">
        <v>273</v>
      </c>
      <c r="H12" s="52">
        <v>-5</v>
      </c>
      <c r="I12" s="51" t="s">
        <v>286</v>
      </c>
      <c r="J12" s="51" t="s">
        <v>287</v>
      </c>
      <c r="K12" s="51" t="s">
        <v>226</v>
      </c>
      <c r="L12" s="51" t="s">
        <v>227</v>
      </c>
    </row>
    <row r="13" s="47" customFormat="1" spans="1:12">
      <c r="A13" s="51">
        <v>591</v>
      </c>
      <c r="B13" s="51" t="s">
        <v>288</v>
      </c>
      <c r="C13" s="51" t="s">
        <v>289</v>
      </c>
      <c r="D13" s="51" t="s">
        <v>290</v>
      </c>
      <c r="E13" s="51" t="s">
        <v>221</v>
      </c>
      <c r="F13" s="51" t="s">
        <v>279</v>
      </c>
      <c r="G13" s="51" t="s">
        <v>273</v>
      </c>
      <c r="H13" s="52">
        <v>-5</v>
      </c>
      <c r="I13" s="51" t="s">
        <v>291</v>
      </c>
      <c r="J13" s="51" t="s">
        <v>292</v>
      </c>
      <c r="K13" s="51" t="s">
        <v>226</v>
      </c>
      <c r="L13" s="51" t="s">
        <v>227</v>
      </c>
    </row>
    <row r="14" s="47" customFormat="1" spans="1:12">
      <c r="A14" s="51">
        <v>387</v>
      </c>
      <c r="B14" s="51" t="s">
        <v>293</v>
      </c>
      <c r="C14" s="51" t="s">
        <v>294</v>
      </c>
      <c r="D14" s="51" t="s">
        <v>295</v>
      </c>
      <c r="E14" s="51" t="s">
        <v>221</v>
      </c>
      <c r="F14" s="51" t="s">
        <v>296</v>
      </c>
      <c r="G14" s="51" t="s">
        <v>273</v>
      </c>
      <c r="H14" s="52">
        <v>-5</v>
      </c>
      <c r="I14" s="51" t="s">
        <v>297</v>
      </c>
      <c r="J14" s="51" t="s">
        <v>298</v>
      </c>
      <c r="K14" s="51" t="s">
        <v>226</v>
      </c>
      <c r="L14" s="51" t="s">
        <v>227</v>
      </c>
    </row>
    <row r="15" s="47" customFormat="1" spans="1:12">
      <c r="A15" s="51">
        <v>111064</v>
      </c>
      <c r="B15" s="51" t="s">
        <v>182</v>
      </c>
      <c r="C15" s="51" t="s">
        <v>299</v>
      </c>
      <c r="D15" s="51" t="s">
        <v>300</v>
      </c>
      <c r="E15" s="51" t="s">
        <v>221</v>
      </c>
      <c r="F15" s="51" t="s">
        <v>301</v>
      </c>
      <c r="G15" s="51" t="s">
        <v>273</v>
      </c>
      <c r="H15" s="52">
        <v>-5</v>
      </c>
      <c r="I15" s="51" t="s">
        <v>302</v>
      </c>
      <c r="J15" s="51" t="s">
        <v>303</v>
      </c>
      <c r="K15" s="51" t="s">
        <v>226</v>
      </c>
      <c r="L15" s="51" t="s">
        <v>227</v>
      </c>
    </row>
    <row r="16" s="47" customFormat="1" spans="1:12">
      <c r="A16" s="51">
        <v>387</v>
      </c>
      <c r="B16" s="51" t="s">
        <v>293</v>
      </c>
      <c r="C16" s="51" t="s">
        <v>304</v>
      </c>
      <c r="D16" s="51" t="s">
        <v>305</v>
      </c>
      <c r="E16" s="51" t="s">
        <v>221</v>
      </c>
      <c r="F16" s="51" t="s">
        <v>296</v>
      </c>
      <c r="G16" s="51" t="s">
        <v>273</v>
      </c>
      <c r="H16" s="52">
        <v>-5</v>
      </c>
      <c r="I16" s="51" t="s">
        <v>306</v>
      </c>
      <c r="J16" s="51" t="s">
        <v>307</v>
      </c>
      <c r="K16" s="51" t="s">
        <v>226</v>
      </c>
      <c r="L16" s="51" t="s">
        <v>227</v>
      </c>
    </row>
    <row r="17" s="47" customFormat="1" spans="1:12">
      <c r="A17" s="51">
        <v>113833</v>
      </c>
      <c r="B17" s="51" t="s">
        <v>308</v>
      </c>
      <c r="C17" s="51" t="s">
        <v>309</v>
      </c>
      <c r="D17" s="51" t="s">
        <v>310</v>
      </c>
      <c r="E17" s="51" t="s">
        <v>221</v>
      </c>
      <c r="F17" s="51" t="s">
        <v>311</v>
      </c>
      <c r="G17" s="51" t="s">
        <v>273</v>
      </c>
      <c r="H17" s="52">
        <v>-5</v>
      </c>
      <c r="I17" s="51" t="s">
        <v>312</v>
      </c>
      <c r="J17" s="51" t="s">
        <v>313</v>
      </c>
      <c r="K17" s="51" t="s">
        <v>226</v>
      </c>
      <c r="L17" s="51" t="s">
        <v>227</v>
      </c>
    </row>
    <row r="18" s="47" customFormat="1" spans="1:12">
      <c r="A18" s="51">
        <v>744</v>
      </c>
      <c r="B18" s="51" t="s">
        <v>314</v>
      </c>
      <c r="C18" s="51" t="s">
        <v>315</v>
      </c>
      <c r="D18" s="51" t="s">
        <v>316</v>
      </c>
      <c r="E18" s="51" t="s">
        <v>221</v>
      </c>
      <c r="F18" s="51" t="s">
        <v>285</v>
      </c>
      <c r="G18" s="51" t="s">
        <v>273</v>
      </c>
      <c r="H18" s="52">
        <v>-5</v>
      </c>
      <c r="I18" s="51" t="s">
        <v>317</v>
      </c>
      <c r="J18" s="51" t="s">
        <v>318</v>
      </c>
      <c r="K18" s="51" t="s">
        <v>226</v>
      </c>
      <c r="L18" s="51" t="s">
        <v>227</v>
      </c>
    </row>
    <row r="19" s="47" customFormat="1" spans="1:12">
      <c r="A19" s="51">
        <v>120844</v>
      </c>
      <c r="B19" s="51" t="s">
        <v>319</v>
      </c>
      <c r="C19" s="51" t="s">
        <v>320</v>
      </c>
      <c r="D19" s="51" t="s">
        <v>321</v>
      </c>
      <c r="E19" s="51" t="s">
        <v>221</v>
      </c>
      <c r="F19" s="51" t="s">
        <v>301</v>
      </c>
      <c r="G19" s="51">
        <v>90</v>
      </c>
      <c r="H19" s="52">
        <v>-5</v>
      </c>
      <c r="I19" s="51" t="s">
        <v>322</v>
      </c>
      <c r="J19" s="51" t="s">
        <v>323</v>
      </c>
      <c r="K19" s="51" t="s">
        <v>226</v>
      </c>
      <c r="L19" s="51" t="s">
        <v>227</v>
      </c>
    </row>
    <row r="20" s="47" customFormat="1" spans="1:12">
      <c r="A20" s="51">
        <v>104430</v>
      </c>
      <c r="B20" s="51" t="s">
        <v>324</v>
      </c>
      <c r="C20" s="51" t="s">
        <v>325</v>
      </c>
      <c r="D20" s="51" t="s">
        <v>326</v>
      </c>
      <c r="E20" s="51" t="s">
        <v>221</v>
      </c>
      <c r="F20" s="51" t="s">
        <v>296</v>
      </c>
      <c r="G20" s="53" t="s">
        <v>327</v>
      </c>
      <c r="H20" s="54">
        <v>-50</v>
      </c>
      <c r="I20" s="51" t="s">
        <v>328</v>
      </c>
      <c r="J20" s="51" t="s">
        <v>329</v>
      </c>
      <c r="K20" s="51" t="s">
        <v>330</v>
      </c>
      <c r="L20" s="51" t="s">
        <v>331</v>
      </c>
    </row>
    <row r="21" s="47" customFormat="1" spans="1:12">
      <c r="A21" s="51">
        <v>727</v>
      </c>
      <c r="B21" s="51" t="s">
        <v>235</v>
      </c>
      <c r="C21" s="51" t="s">
        <v>332</v>
      </c>
      <c r="D21" s="51" t="s">
        <v>333</v>
      </c>
      <c r="E21" s="51" t="s">
        <v>221</v>
      </c>
      <c r="F21" s="51" t="s">
        <v>222</v>
      </c>
      <c r="G21" s="53" t="s">
        <v>327</v>
      </c>
      <c r="H21" s="54">
        <v>-50</v>
      </c>
      <c r="I21" s="51" t="s">
        <v>328</v>
      </c>
      <c r="J21" s="51" t="s">
        <v>329</v>
      </c>
      <c r="K21" s="51" t="s">
        <v>330</v>
      </c>
      <c r="L21" s="51" t="s">
        <v>331</v>
      </c>
    </row>
    <row r="22" s="47" customFormat="1" spans="1:12">
      <c r="A22" s="51">
        <v>113023</v>
      </c>
      <c r="B22" s="51" t="s">
        <v>334</v>
      </c>
      <c r="C22" s="51" t="s">
        <v>335</v>
      </c>
      <c r="D22" s="51" t="s">
        <v>336</v>
      </c>
      <c r="E22" s="51" t="s">
        <v>221</v>
      </c>
      <c r="F22" s="51" t="s">
        <v>301</v>
      </c>
      <c r="G22" s="53" t="s">
        <v>327</v>
      </c>
      <c r="H22" s="54">
        <v>-50</v>
      </c>
      <c r="I22" s="51" t="s">
        <v>328</v>
      </c>
      <c r="J22" s="51" t="s">
        <v>329</v>
      </c>
      <c r="K22" s="51" t="s">
        <v>330</v>
      </c>
      <c r="L22" s="51" t="s">
        <v>331</v>
      </c>
    </row>
    <row r="23" s="47" customFormat="1" spans="1:12">
      <c r="A23" s="51">
        <v>108277</v>
      </c>
      <c r="B23" s="51" t="s">
        <v>337</v>
      </c>
      <c r="C23" s="51" t="s">
        <v>338</v>
      </c>
      <c r="D23" s="51" t="s">
        <v>339</v>
      </c>
      <c r="E23" s="51" t="s">
        <v>221</v>
      </c>
      <c r="F23" s="51" t="s">
        <v>222</v>
      </c>
      <c r="G23" s="53" t="s">
        <v>327</v>
      </c>
      <c r="H23" s="54">
        <v>-50</v>
      </c>
      <c r="I23" s="51" t="s">
        <v>328</v>
      </c>
      <c r="J23" s="51" t="s">
        <v>329</v>
      </c>
      <c r="K23" s="51" t="s">
        <v>330</v>
      </c>
      <c r="L23" s="51" t="s">
        <v>331</v>
      </c>
    </row>
    <row r="24" s="47" customFormat="1" spans="1:12">
      <c r="A24" s="51">
        <v>753</v>
      </c>
      <c r="B24" s="51" t="s">
        <v>340</v>
      </c>
      <c r="C24" s="51" t="s">
        <v>341</v>
      </c>
      <c r="D24" s="51" t="s">
        <v>342</v>
      </c>
      <c r="E24" s="51" t="s">
        <v>221</v>
      </c>
      <c r="F24" s="51" t="s">
        <v>296</v>
      </c>
      <c r="G24" s="53" t="s">
        <v>327</v>
      </c>
      <c r="H24" s="54">
        <v>-50</v>
      </c>
      <c r="I24" s="51" t="s">
        <v>328</v>
      </c>
      <c r="J24" s="51" t="s">
        <v>329</v>
      </c>
      <c r="K24" s="51" t="s">
        <v>330</v>
      </c>
      <c r="L24" s="51" t="s">
        <v>331</v>
      </c>
    </row>
    <row r="25" s="47" customFormat="1" spans="1:12">
      <c r="A25" s="51">
        <v>377</v>
      </c>
      <c r="B25" s="51" t="s">
        <v>142</v>
      </c>
      <c r="C25" s="51" t="s">
        <v>343</v>
      </c>
      <c r="D25" s="51" t="s">
        <v>344</v>
      </c>
      <c r="E25" s="51" t="s">
        <v>221</v>
      </c>
      <c r="F25" s="51" t="s">
        <v>296</v>
      </c>
      <c r="G25" s="53" t="s">
        <v>327</v>
      </c>
      <c r="H25" s="54">
        <v>-50</v>
      </c>
      <c r="I25" s="51" t="s">
        <v>328</v>
      </c>
      <c r="J25" s="51" t="s">
        <v>329</v>
      </c>
      <c r="K25" s="51" t="s">
        <v>330</v>
      </c>
      <c r="L25" s="51" t="s">
        <v>331</v>
      </c>
    </row>
    <row r="26" s="47" customFormat="1" spans="1:12">
      <c r="A26" s="51">
        <v>117310</v>
      </c>
      <c r="B26" s="51" t="s">
        <v>345</v>
      </c>
      <c r="C26" s="51" t="s">
        <v>346</v>
      </c>
      <c r="D26" s="51" t="s">
        <v>347</v>
      </c>
      <c r="E26" s="51" t="s">
        <v>221</v>
      </c>
      <c r="F26" s="51" t="s">
        <v>272</v>
      </c>
      <c r="G26" s="53" t="s">
        <v>327</v>
      </c>
      <c r="H26" s="54">
        <v>-50</v>
      </c>
      <c r="I26" s="51" t="s">
        <v>328</v>
      </c>
      <c r="J26" s="51" t="s">
        <v>329</v>
      </c>
      <c r="K26" s="51" t="s">
        <v>330</v>
      </c>
      <c r="L26" s="51" t="s">
        <v>331</v>
      </c>
    </row>
    <row r="27" s="47" customFormat="1" spans="1:12">
      <c r="A27" s="51">
        <v>377</v>
      </c>
      <c r="B27" s="51" t="s">
        <v>142</v>
      </c>
      <c r="C27" s="51" t="s">
        <v>348</v>
      </c>
      <c r="D27" s="51" t="s">
        <v>349</v>
      </c>
      <c r="E27" s="51" t="s">
        <v>221</v>
      </c>
      <c r="F27" s="51" t="s">
        <v>296</v>
      </c>
      <c r="G27" s="53" t="s">
        <v>327</v>
      </c>
      <c r="H27" s="54">
        <v>-50</v>
      </c>
      <c r="I27" s="51" t="s">
        <v>328</v>
      </c>
      <c r="J27" s="51" t="s">
        <v>329</v>
      </c>
      <c r="K27" s="51" t="s">
        <v>330</v>
      </c>
      <c r="L27" s="51" t="s">
        <v>331</v>
      </c>
    </row>
    <row r="28" s="47" customFormat="1" spans="1:12">
      <c r="A28" s="51">
        <v>709</v>
      </c>
      <c r="B28" s="51" t="s">
        <v>350</v>
      </c>
      <c r="C28" s="51" t="s">
        <v>351</v>
      </c>
      <c r="D28" s="51" t="s">
        <v>352</v>
      </c>
      <c r="E28" s="51" t="s">
        <v>221</v>
      </c>
      <c r="F28" s="51" t="s">
        <v>222</v>
      </c>
      <c r="G28" s="53" t="s">
        <v>327</v>
      </c>
      <c r="H28" s="54">
        <v>-50</v>
      </c>
      <c r="I28" s="51" t="s">
        <v>328</v>
      </c>
      <c r="J28" s="51" t="s">
        <v>329</v>
      </c>
      <c r="K28" s="51" t="s">
        <v>330</v>
      </c>
      <c r="L28" s="51" t="s">
        <v>331</v>
      </c>
    </row>
    <row r="29" s="47" customFormat="1" spans="1:12">
      <c r="A29" s="51">
        <v>582</v>
      </c>
      <c r="B29" s="51" t="s">
        <v>353</v>
      </c>
      <c r="C29" s="51" t="s">
        <v>354</v>
      </c>
      <c r="D29" s="51" t="s">
        <v>355</v>
      </c>
      <c r="E29" s="51" t="s">
        <v>221</v>
      </c>
      <c r="F29" s="51" t="s">
        <v>311</v>
      </c>
      <c r="G29" s="53" t="s">
        <v>327</v>
      </c>
      <c r="H29" s="54">
        <v>-50</v>
      </c>
      <c r="I29" s="51" t="s">
        <v>328</v>
      </c>
      <c r="J29" s="51" t="s">
        <v>329</v>
      </c>
      <c r="K29" s="51" t="s">
        <v>330</v>
      </c>
      <c r="L29" s="51" t="s">
        <v>331</v>
      </c>
    </row>
    <row r="30" s="47" customFormat="1" spans="1:12">
      <c r="A30" s="51">
        <v>347</v>
      </c>
      <c r="B30" s="51" t="s">
        <v>131</v>
      </c>
      <c r="C30" s="51" t="s">
        <v>356</v>
      </c>
      <c r="D30" s="51" t="s">
        <v>357</v>
      </c>
      <c r="E30" s="51" t="s">
        <v>221</v>
      </c>
      <c r="F30" s="51" t="s">
        <v>311</v>
      </c>
      <c r="G30" s="53" t="s">
        <v>327</v>
      </c>
      <c r="H30" s="54">
        <v>-50</v>
      </c>
      <c r="I30" s="51" t="s">
        <v>328</v>
      </c>
      <c r="J30" s="51" t="s">
        <v>329</v>
      </c>
      <c r="K30" s="51" t="s">
        <v>330</v>
      </c>
      <c r="L30" s="51" t="s">
        <v>331</v>
      </c>
    </row>
    <row r="31" s="47" customFormat="1" spans="1:12">
      <c r="A31" s="51">
        <v>373</v>
      </c>
      <c r="B31" s="51" t="s">
        <v>115</v>
      </c>
      <c r="C31" s="51" t="s">
        <v>358</v>
      </c>
      <c r="D31" s="51" t="s">
        <v>359</v>
      </c>
      <c r="E31" s="51" t="s">
        <v>221</v>
      </c>
      <c r="F31" s="51" t="s">
        <v>285</v>
      </c>
      <c r="G31" s="53" t="s">
        <v>327</v>
      </c>
      <c r="H31" s="54">
        <v>-50</v>
      </c>
      <c r="I31" s="51" t="s">
        <v>328</v>
      </c>
      <c r="J31" s="51" t="s">
        <v>329</v>
      </c>
      <c r="K31" s="51" t="s">
        <v>330</v>
      </c>
      <c r="L31" s="51" t="s">
        <v>331</v>
      </c>
    </row>
    <row r="32" s="47" customFormat="1" spans="1:12">
      <c r="A32" s="51">
        <v>106569</v>
      </c>
      <c r="B32" s="51" t="s">
        <v>360</v>
      </c>
      <c r="C32" s="51" t="s">
        <v>361</v>
      </c>
      <c r="D32" s="51" t="s">
        <v>362</v>
      </c>
      <c r="E32" s="51" t="s">
        <v>221</v>
      </c>
      <c r="F32" s="51" t="s">
        <v>222</v>
      </c>
      <c r="G32" s="53" t="s">
        <v>327</v>
      </c>
      <c r="H32" s="54">
        <v>-50</v>
      </c>
      <c r="I32" s="51" t="s">
        <v>328</v>
      </c>
      <c r="J32" s="51" t="s">
        <v>329</v>
      </c>
      <c r="K32" s="51" t="s">
        <v>330</v>
      </c>
      <c r="L32" s="51" t="s">
        <v>331</v>
      </c>
    </row>
    <row r="33" s="47" customFormat="1" spans="1:12">
      <c r="A33" s="51">
        <v>726</v>
      </c>
      <c r="B33" s="51" t="s">
        <v>363</v>
      </c>
      <c r="C33" s="51" t="s">
        <v>364</v>
      </c>
      <c r="D33" s="51" t="s">
        <v>365</v>
      </c>
      <c r="E33" s="51" t="s">
        <v>221</v>
      </c>
      <c r="F33" s="51" t="s">
        <v>311</v>
      </c>
      <c r="G33" s="53" t="s">
        <v>327</v>
      </c>
      <c r="H33" s="54">
        <v>-50</v>
      </c>
      <c r="I33" s="51" t="s">
        <v>328</v>
      </c>
      <c r="J33" s="51" t="s">
        <v>329</v>
      </c>
      <c r="K33" s="51" t="s">
        <v>330</v>
      </c>
      <c r="L33" s="51" t="s">
        <v>331</v>
      </c>
    </row>
    <row r="34" s="47" customFormat="1" spans="1:12">
      <c r="A34" s="51">
        <v>106066</v>
      </c>
      <c r="B34" s="51" t="s">
        <v>366</v>
      </c>
      <c r="C34" s="51" t="s">
        <v>367</v>
      </c>
      <c r="D34" s="51" t="s">
        <v>368</v>
      </c>
      <c r="E34" s="51" t="s">
        <v>221</v>
      </c>
      <c r="F34" s="51" t="s">
        <v>369</v>
      </c>
      <c r="G34" s="53" t="s">
        <v>327</v>
      </c>
      <c r="H34" s="54">
        <v>-50</v>
      </c>
      <c r="I34" s="51" t="s">
        <v>328</v>
      </c>
      <c r="J34" s="51" t="s">
        <v>329</v>
      </c>
      <c r="K34" s="51" t="s">
        <v>330</v>
      </c>
      <c r="L34" s="51" t="s">
        <v>331</v>
      </c>
    </row>
    <row r="35" s="47" customFormat="1" spans="1:12">
      <c r="A35" s="51">
        <v>106568</v>
      </c>
      <c r="B35" s="51" t="s">
        <v>370</v>
      </c>
      <c r="C35" s="51" t="s">
        <v>371</v>
      </c>
      <c r="D35" s="51" t="s">
        <v>372</v>
      </c>
      <c r="E35" s="51" t="s">
        <v>221</v>
      </c>
      <c r="F35" s="51" t="s">
        <v>296</v>
      </c>
      <c r="G35" s="53" t="s">
        <v>327</v>
      </c>
      <c r="H35" s="54">
        <v>-50</v>
      </c>
      <c r="I35" s="51" t="s">
        <v>328</v>
      </c>
      <c r="J35" s="51" t="s">
        <v>329</v>
      </c>
      <c r="K35" s="51" t="s">
        <v>330</v>
      </c>
      <c r="L35" s="51" t="s">
        <v>331</v>
      </c>
    </row>
    <row r="36" s="47" customFormat="1" spans="1:12">
      <c r="A36" s="51">
        <v>111219</v>
      </c>
      <c r="B36" s="51" t="s">
        <v>373</v>
      </c>
      <c r="C36" s="51" t="s">
        <v>374</v>
      </c>
      <c r="D36" s="51" t="s">
        <v>375</v>
      </c>
      <c r="E36" s="51" t="s">
        <v>221</v>
      </c>
      <c r="F36" s="51" t="s">
        <v>311</v>
      </c>
      <c r="G36" s="53" t="s">
        <v>327</v>
      </c>
      <c r="H36" s="54">
        <v>-50</v>
      </c>
      <c r="I36" s="51" t="s">
        <v>328</v>
      </c>
      <c r="J36" s="51" t="s">
        <v>329</v>
      </c>
      <c r="K36" s="51" t="s">
        <v>330</v>
      </c>
      <c r="L36" s="51" t="s">
        <v>331</v>
      </c>
    </row>
    <row r="37" s="47" customFormat="1" spans="1:12">
      <c r="A37" s="51">
        <v>391</v>
      </c>
      <c r="B37" s="51" t="s">
        <v>376</v>
      </c>
      <c r="C37" s="51" t="s">
        <v>377</v>
      </c>
      <c r="D37" s="51" t="s">
        <v>378</v>
      </c>
      <c r="E37" s="51" t="s">
        <v>221</v>
      </c>
      <c r="F37" s="51" t="s">
        <v>260</v>
      </c>
      <c r="G37" s="53" t="s">
        <v>327</v>
      </c>
      <c r="H37" s="54">
        <v>-50</v>
      </c>
      <c r="I37" s="51" t="s">
        <v>328</v>
      </c>
      <c r="J37" s="51" t="s">
        <v>329</v>
      </c>
      <c r="K37" s="51" t="s">
        <v>330</v>
      </c>
      <c r="L37" s="51" t="s">
        <v>331</v>
      </c>
    </row>
    <row r="38" s="47" customFormat="1" spans="1:12">
      <c r="A38" s="51">
        <v>743</v>
      </c>
      <c r="B38" s="51" t="s">
        <v>379</v>
      </c>
      <c r="C38" s="51" t="s">
        <v>380</v>
      </c>
      <c r="D38" s="51" t="s">
        <v>381</v>
      </c>
      <c r="E38" s="51" t="s">
        <v>221</v>
      </c>
      <c r="F38" s="51" t="s">
        <v>296</v>
      </c>
      <c r="G38" s="53" t="s">
        <v>327</v>
      </c>
      <c r="H38" s="54">
        <v>-50</v>
      </c>
      <c r="I38" s="51" t="s">
        <v>328</v>
      </c>
      <c r="J38" s="51" t="s">
        <v>329</v>
      </c>
      <c r="K38" s="51" t="s">
        <v>330</v>
      </c>
      <c r="L38" s="51" t="s">
        <v>331</v>
      </c>
    </row>
    <row r="39" s="47" customFormat="1" spans="1:12">
      <c r="A39" s="51">
        <v>118951</v>
      </c>
      <c r="B39" s="51" t="s">
        <v>382</v>
      </c>
      <c r="C39" s="51" t="s">
        <v>383</v>
      </c>
      <c r="D39" s="51" t="s">
        <v>384</v>
      </c>
      <c r="E39" s="51" t="s">
        <v>221</v>
      </c>
      <c r="F39" s="51" t="s">
        <v>385</v>
      </c>
      <c r="G39" s="53" t="s">
        <v>327</v>
      </c>
      <c r="H39" s="54">
        <v>-50</v>
      </c>
      <c r="I39" s="51" t="s">
        <v>328</v>
      </c>
      <c r="J39" s="51" t="s">
        <v>329</v>
      </c>
      <c r="K39" s="51" t="s">
        <v>330</v>
      </c>
      <c r="L39" s="51" t="s">
        <v>331</v>
      </c>
    </row>
    <row r="40" s="47" customFormat="1" spans="1:12">
      <c r="A40" s="51">
        <v>106485</v>
      </c>
      <c r="B40" s="51" t="s">
        <v>386</v>
      </c>
      <c r="C40" s="51" t="s">
        <v>387</v>
      </c>
      <c r="D40" s="51" t="s">
        <v>388</v>
      </c>
      <c r="E40" s="51" t="s">
        <v>221</v>
      </c>
      <c r="F40" s="51" t="s">
        <v>296</v>
      </c>
      <c r="G40" s="53" t="s">
        <v>327</v>
      </c>
      <c r="H40" s="54">
        <v>-50</v>
      </c>
      <c r="I40" s="51" t="s">
        <v>328</v>
      </c>
      <c r="J40" s="51" t="s">
        <v>329</v>
      </c>
      <c r="K40" s="51" t="s">
        <v>330</v>
      </c>
      <c r="L40" s="51" t="s">
        <v>331</v>
      </c>
    </row>
    <row r="41" s="47" customFormat="1" spans="1:12">
      <c r="A41" s="51">
        <v>105910</v>
      </c>
      <c r="B41" s="51" t="s">
        <v>389</v>
      </c>
      <c r="C41" s="51" t="s">
        <v>390</v>
      </c>
      <c r="D41" s="51" t="s">
        <v>391</v>
      </c>
      <c r="E41" s="51" t="s">
        <v>221</v>
      </c>
      <c r="F41" s="51" t="s">
        <v>272</v>
      </c>
      <c r="G41" s="53" t="s">
        <v>327</v>
      </c>
      <c r="H41" s="54">
        <v>-50</v>
      </c>
      <c r="I41" s="51" t="s">
        <v>328</v>
      </c>
      <c r="J41" s="51" t="s">
        <v>329</v>
      </c>
      <c r="K41" s="51" t="s">
        <v>330</v>
      </c>
      <c r="L41" s="51" t="s">
        <v>331</v>
      </c>
    </row>
    <row r="42" s="47" customFormat="1" spans="1:12">
      <c r="A42" s="51">
        <v>106399</v>
      </c>
      <c r="B42" s="51" t="s">
        <v>112</v>
      </c>
      <c r="C42" s="51" t="s">
        <v>392</v>
      </c>
      <c r="D42" s="51" t="s">
        <v>393</v>
      </c>
      <c r="E42" s="51" t="s">
        <v>221</v>
      </c>
      <c r="F42" s="51" t="s">
        <v>222</v>
      </c>
      <c r="G42" s="53" t="s">
        <v>327</v>
      </c>
      <c r="H42" s="54">
        <v>-50</v>
      </c>
      <c r="I42" s="51" t="s">
        <v>328</v>
      </c>
      <c r="J42" s="51" t="s">
        <v>329</v>
      </c>
      <c r="K42" s="51" t="s">
        <v>330</v>
      </c>
      <c r="L42" s="51" t="s">
        <v>331</v>
      </c>
    </row>
    <row r="43" s="47" customFormat="1" spans="1:12">
      <c r="A43" s="51">
        <v>337</v>
      </c>
      <c r="B43" s="51" t="s">
        <v>394</v>
      </c>
      <c r="C43" s="51" t="s">
        <v>395</v>
      </c>
      <c r="D43" s="51" t="s">
        <v>396</v>
      </c>
      <c r="E43" s="51" t="s">
        <v>221</v>
      </c>
      <c r="F43" s="51" t="s">
        <v>260</v>
      </c>
      <c r="G43" s="53" t="s">
        <v>327</v>
      </c>
      <c r="H43" s="54">
        <v>-50</v>
      </c>
      <c r="I43" s="51" t="s">
        <v>328</v>
      </c>
      <c r="J43" s="51" t="s">
        <v>329</v>
      </c>
      <c r="K43" s="51" t="s">
        <v>330</v>
      </c>
      <c r="L43" s="51" t="s">
        <v>331</v>
      </c>
    </row>
    <row r="44" s="47" customFormat="1" spans="1:12">
      <c r="A44" s="51">
        <v>750</v>
      </c>
      <c r="B44" s="51" t="s">
        <v>397</v>
      </c>
      <c r="C44" s="51" t="s">
        <v>398</v>
      </c>
      <c r="D44" s="51" t="s">
        <v>399</v>
      </c>
      <c r="E44" s="51" t="s">
        <v>221</v>
      </c>
      <c r="F44" s="51" t="s">
        <v>272</v>
      </c>
      <c r="G44" s="53" t="s">
        <v>327</v>
      </c>
      <c r="H44" s="54">
        <v>-50</v>
      </c>
      <c r="I44" s="51" t="s">
        <v>328</v>
      </c>
      <c r="J44" s="51" t="s">
        <v>329</v>
      </c>
      <c r="K44" s="51" t="s">
        <v>330</v>
      </c>
      <c r="L44" s="51" t="s">
        <v>331</v>
      </c>
    </row>
    <row r="45" s="47" customFormat="1" spans="1:12">
      <c r="A45" s="51">
        <v>750</v>
      </c>
      <c r="B45" s="51" t="s">
        <v>397</v>
      </c>
      <c r="C45" s="51" t="s">
        <v>400</v>
      </c>
      <c r="D45" s="51" t="s">
        <v>401</v>
      </c>
      <c r="E45" s="51" t="s">
        <v>221</v>
      </c>
      <c r="F45" s="51" t="s">
        <v>272</v>
      </c>
      <c r="G45" s="53" t="s">
        <v>327</v>
      </c>
      <c r="H45" s="54">
        <v>-50</v>
      </c>
      <c r="I45" s="51" t="s">
        <v>328</v>
      </c>
      <c r="J45" s="51" t="s">
        <v>329</v>
      </c>
      <c r="K45" s="51" t="s">
        <v>330</v>
      </c>
      <c r="L45" s="51" t="s">
        <v>331</v>
      </c>
    </row>
    <row r="46" s="47" customFormat="1" spans="1:12">
      <c r="A46" s="51">
        <v>110378</v>
      </c>
      <c r="B46" s="51" t="s">
        <v>402</v>
      </c>
      <c r="C46" s="51" t="s">
        <v>403</v>
      </c>
      <c r="D46" s="51" t="s">
        <v>404</v>
      </c>
      <c r="E46" s="51" t="s">
        <v>221</v>
      </c>
      <c r="F46" s="51" t="s">
        <v>405</v>
      </c>
      <c r="G46" s="53" t="s">
        <v>327</v>
      </c>
      <c r="H46" s="54">
        <v>-50</v>
      </c>
      <c r="I46" s="51" t="s">
        <v>328</v>
      </c>
      <c r="J46" s="51" t="s">
        <v>329</v>
      </c>
      <c r="K46" s="51" t="s">
        <v>330</v>
      </c>
      <c r="L46" s="51" t="s">
        <v>331</v>
      </c>
    </row>
    <row r="47" s="47" customFormat="1" spans="1:12">
      <c r="A47" s="51">
        <v>339</v>
      </c>
      <c r="B47" s="51" t="s">
        <v>240</v>
      </c>
      <c r="C47" s="51" t="s">
        <v>406</v>
      </c>
      <c r="D47" s="51" t="s">
        <v>407</v>
      </c>
      <c r="E47" s="51" t="s">
        <v>221</v>
      </c>
      <c r="F47" s="51" t="s">
        <v>222</v>
      </c>
      <c r="G47" s="53" t="s">
        <v>327</v>
      </c>
      <c r="H47" s="54">
        <v>-50</v>
      </c>
      <c r="I47" s="51" t="s">
        <v>328</v>
      </c>
      <c r="J47" s="51" t="s">
        <v>329</v>
      </c>
      <c r="K47" s="51" t="s">
        <v>330</v>
      </c>
      <c r="L47" s="51" t="s">
        <v>331</v>
      </c>
    </row>
    <row r="48" s="47" customFormat="1" spans="1:12">
      <c r="A48" s="51">
        <v>750</v>
      </c>
      <c r="B48" s="51" t="s">
        <v>397</v>
      </c>
      <c r="C48" s="51" t="s">
        <v>408</v>
      </c>
      <c r="D48" s="51" t="s">
        <v>409</v>
      </c>
      <c r="E48" s="51" t="s">
        <v>221</v>
      </c>
      <c r="F48" s="51" t="s">
        <v>272</v>
      </c>
      <c r="G48" s="53" t="s">
        <v>327</v>
      </c>
      <c r="H48" s="54">
        <v>-50</v>
      </c>
      <c r="I48" s="51" t="s">
        <v>328</v>
      </c>
      <c r="J48" s="51" t="s">
        <v>329</v>
      </c>
      <c r="K48" s="51" t="s">
        <v>330</v>
      </c>
      <c r="L48" s="51" t="s">
        <v>331</v>
      </c>
    </row>
    <row r="49" s="47" customFormat="1" spans="1:12">
      <c r="A49" s="51">
        <v>745</v>
      </c>
      <c r="B49" s="51" t="s">
        <v>410</v>
      </c>
      <c r="C49" s="51" t="s">
        <v>411</v>
      </c>
      <c r="D49" s="51" t="s">
        <v>412</v>
      </c>
      <c r="E49" s="51" t="s">
        <v>221</v>
      </c>
      <c r="F49" s="51" t="s">
        <v>311</v>
      </c>
      <c r="G49" s="53" t="s">
        <v>327</v>
      </c>
      <c r="H49" s="54">
        <v>-50</v>
      </c>
      <c r="I49" s="51" t="s">
        <v>328</v>
      </c>
      <c r="J49" s="51" t="s">
        <v>329</v>
      </c>
      <c r="K49" s="51" t="s">
        <v>330</v>
      </c>
      <c r="L49" s="51" t="s">
        <v>331</v>
      </c>
    </row>
    <row r="50" s="47" customFormat="1" spans="1:12">
      <c r="A50" s="51">
        <v>513</v>
      </c>
      <c r="B50" s="51" t="s">
        <v>413</v>
      </c>
      <c r="C50" s="51" t="s">
        <v>414</v>
      </c>
      <c r="D50" s="51" t="s">
        <v>415</v>
      </c>
      <c r="E50" s="51" t="s">
        <v>221</v>
      </c>
      <c r="F50" s="51" t="s">
        <v>222</v>
      </c>
      <c r="G50" s="53" t="s">
        <v>327</v>
      </c>
      <c r="H50" s="54">
        <v>-50</v>
      </c>
      <c r="I50" s="51" t="s">
        <v>328</v>
      </c>
      <c r="J50" s="51" t="s">
        <v>329</v>
      </c>
      <c r="K50" s="51" t="s">
        <v>330</v>
      </c>
      <c r="L50" s="51" t="s">
        <v>331</v>
      </c>
    </row>
    <row r="51" s="47" customFormat="1" spans="1:12">
      <c r="A51" s="51">
        <v>514</v>
      </c>
      <c r="B51" s="51" t="s">
        <v>416</v>
      </c>
      <c r="C51" s="51" t="s">
        <v>417</v>
      </c>
      <c r="D51" s="51" t="s">
        <v>418</v>
      </c>
      <c r="E51" s="51" t="s">
        <v>221</v>
      </c>
      <c r="F51" s="51" t="s">
        <v>231</v>
      </c>
      <c r="G51" s="53" t="s">
        <v>327</v>
      </c>
      <c r="H51" s="54">
        <v>-50</v>
      </c>
      <c r="I51" s="51" t="s">
        <v>328</v>
      </c>
      <c r="J51" s="51" t="s">
        <v>329</v>
      </c>
      <c r="K51" s="51" t="s">
        <v>330</v>
      </c>
      <c r="L51" s="51" t="s">
        <v>331</v>
      </c>
    </row>
    <row r="52" s="47" customFormat="1" spans="1:12">
      <c r="A52" s="51">
        <v>359</v>
      </c>
      <c r="B52" s="51" t="s">
        <v>178</v>
      </c>
      <c r="C52" s="51" t="s">
        <v>419</v>
      </c>
      <c r="D52" s="51" t="s">
        <v>420</v>
      </c>
      <c r="E52" s="51" t="s">
        <v>221</v>
      </c>
      <c r="F52" s="51" t="s">
        <v>222</v>
      </c>
      <c r="G52" s="53" t="s">
        <v>327</v>
      </c>
      <c r="H52" s="54">
        <v>-50</v>
      </c>
      <c r="I52" s="51" t="s">
        <v>328</v>
      </c>
      <c r="J52" s="51" t="s">
        <v>329</v>
      </c>
      <c r="K52" s="51" t="s">
        <v>330</v>
      </c>
      <c r="L52" s="51" t="s">
        <v>331</v>
      </c>
    </row>
    <row r="53" s="47" customFormat="1" spans="1:12">
      <c r="A53" s="51">
        <v>113008</v>
      </c>
      <c r="B53" s="51" t="s">
        <v>421</v>
      </c>
      <c r="C53" s="51" t="s">
        <v>422</v>
      </c>
      <c r="D53" s="51" t="s">
        <v>423</v>
      </c>
      <c r="E53" s="51" t="s">
        <v>221</v>
      </c>
      <c r="F53" s="51" t="s">
        <v>424</v>
      </c>
      <c r="G53" s="53" t="s">
        <v>327</v>
      </c>
      <c r="H53" s="54">
        <v>-50</v>
      </c>
      <c r="I53" s="51" t="s">
        <v>328</v>
      </c>
      <c r="J53" s="51" t="s">
        <v>329</v>
      </c>
      <c r="K53" s="51" t="s">
        <v>330</v>
      </c>
      <c r="L53" s="51" t="s">
        <v>331</v>
      </c>
    </row>
    <row r="54" s="47" customFormat="1" spans="1:12">
      <c r="A54" s="51">
        <v>752</v>
      </c>
      <c r="B54" s="51" t="s">
        <v>157</v>
      </c>
      <c r="C54" s="51" t="s">
        <v>425</v>
      </c>
      <c r="D54" s="51" t="s">
        <v>426</v>
      </c>
      <c r="E54" s="51" t="s">
        <v>221</v>
      </c>
      <c r="F54" s="51" t="s">
        <v>222</v>
      </c>
      <c r="G54" s="53" t="s">
        <v>327</v>
      </c>
      <c r="H54" s="54">
        <v>-50</v>
      </c>
      <c r="I54" s="51" t="s">
        <v>328</v>
      </c>
      <c r="J54" s="51" t="s">
        <v>329</v>
      </c>
      <c r="K54" s="51" t="s">
        <v>330</v>
      </c>
      <c r="L54" s="51" t="s">
        <v>331</v>
      </c>
    </row>
    <row r="55" s="47" customFormat="1" spans="1:12">
      <c r="A55" s="51">
        <v>571</v>
      </c>
      <c r="B55" s="51" t="s">
        <v>427</v>
      </c>
      <c r="C55" s="51" t="s">
        <v>428</v>
      </c>
      <c r="D55" s="51" t="s">
        <v>429</v>
      </c>
      <c r="E55" s="51" t="s">
        <v>221</v>
      </c>
      <c r="F55" s="51" t="s">
        <v>272</v>
      </c>
      <c r="G55" s="53" t="s">
        <v>327</v>
      </c>
      <c r="H55" s="54">
        <v>-50</v>
      </c>
      <c r="I55" s="51" t="s">
        <v>328</v>
      </c>
      <c r="J55" s="51" t="s">
        <v>329</v>
      </c>
      <c r="K55" s="51" t="s">
        <v>330</v>
      </c>
      <c r="L55" s="51" t="s">
        <v>331</v>
      </c>
    </row>
    <row r="56" s="47" customFormat="1" spans="1:12">
      <c r="A56" s="51">
        <v>399</v>
      </c>
      <c r="B56" s="51" t="s">
        <v>430</v>
      </c>
      <c r="C56" s="51" t="s">
        <v>431</v>
      </c>
      <c r="D56" s="51" t="s">
        <v>432</v>
      </c>
      <c r="E56" s="51" t="s">
        <v>221</v>
      </c>
      <c r="F56" s="51" t="s">
        <v>272</v>
      </c>
      <c r="G56" s="53" t="s">
        <v>327</v>
      </c>
      <c r="H56" s="54">
        <v>-50</v>
      </c>
      <c r="I56" s="51" t="s">
        <v>328</v>
      </c>
      <c r="J56" s="51" t="s">
        <v>329</v>
      </c>
      <c r="K56" s="51" t="s">
        <v>330</v>
      </c>
      <c r="L56" s="51" t="s">
        <v>331</v>
      </c>
    </row>
    <row r="57" s="47" customFormat="1" spans="1:12">
      <c r="A57" s="51">
        <v>105396</v>
      </c>
      <c r="B57" s="51" t="s">
        <v>433</v>
      </c>
      <c r="C57" s="51" t="s">
        <v>434</v>
      </c>
      <c r="D57" s="51" t="s">
        <v>435</v>
      </c>
      <c r="E57" s="51" t="s">
        <v>221</v>
      </c>
      <c r="F57" s="51" t="s">
        <v>272</v>
      </c>
      <c r="G57" s="53" t="s">
        <v>327</v>
      </c>
      <c r="H57" s="54">
        <v>-50</v>
      </c>
      <c r="I57" s="51" t="s">
        <v>328</v>
      </c>
      <c r="J57" s="51" t="s">
        <v>329</v>
      </c>
      <c r="K57" s="51" t="s">
        <v>330</v>
      </c>
      <c r="L57" s="51" t="s">
        <v>331</v>
      </c>
    </row>
    <row r="58" s="47" customFormat="1" spans="1:12">
      <c r="A58" s="51">
        <v>110378</v>
      </c>
      <c r="B58" s="51" t="s">
        <v>402</v>
      </c>
      <c r="C58" s="51" t="s">
        <v>436</v>
      </c>
      <c r="D58" s="51" t="s">
        <v>437</v>
      </c>
      <c r="E58" s="51" t="s">
        <v>221</v>
      </c>
      <c r="F58" s="51" t="s">
        <v>405</v>
      </c>
      <c r="G58" s="53" t="s">
        <v>327</v>
      </c>
      <c r="H58" s="54">
        <v>-50</v>
      </c>
      <c r="I58" s="51" t="s">
        <v>328</v>
      </c>
      <c r="J58" s="51" t="s">
        <v>329</v>
      </c>
      <c r="K58" s="51" t="s">
        <v>330</v>
      </c>
      <c r="L58" s="51" t="s">
        <v>331</v>
      </c>
    </row>
    <row r="59" s="47" customFormat="1" spans="1:12">
      <c r="A59" s="51">
        <v>377</v>
      </c>
      <c r="B59" s="51" t="s">
        <v>142</v>
      </c>
      <c r="C59" s="51" t="s">
        <v>438</v>
      </c>
      <c r="D59" s="51" t="s">
        <v>439</v>
      </c>
      <c r="E59" s="51" t="s">
        <v>221</v>
      </c>
      <c r="F59" s="51" t="s">
        <v>296</v>
      </c>
      <c r="G59" s="53" t="s">
        <v>327</v>
      </c>
      <c r="H59" s="54">
        <v>-50</v>
      </c>
      <c r="I59" s="51" t="s">
        <v>328</v>
      </c>
      <c r="J59" s="51" t="s">
        <v>329</v>
      </c>
      <c r="K59" s="51" t="s">
        <v>330</v>
      </c>
      <c r="L59" s="51" t="s">
        <v>331</v>
      </c>
    </row>
    <row r="60" s="47" customFormat="1" spans="1:12">
      <c r="A60" s="51">
        <v>104430</v>
      </c>
      <c r="B60" s="51" t="s">
        <v>324</v>
      </c>
      <c r="C60" s="51" t="s">
        <v>440</v>
      </c>
      <c r="D60" s="51" t="s">
        <v>441</v>
      </c>
      <c r="E60" s="51" t="s">
        <v>221</v>
      </c>
      <c r="F60" s="51" t="s">
        <v>296</v>
      </c>
      <c r="G60" s="53" t="s">
        <v>327</v>
      </c>
      <c r="H60" s="54">
        <v>-50</v>
      </c>
      <c r="I60" s="51" t="s">
        <v>328</v>
      </c>
      <c r="J60" s="51" t="s">
        <v>329</v>
      </c>
      <c r="K60" s="51" t="s">
        <v>330</v>
      </c>
      <c r="L60" s="51" t="s">
        <v>331</v>
      </c>
    </row>
    <row r="61" s="47" customFormat="1" spans="1:12">
      <c r="A61" s="51">
        <v>307</v>
      </c>
      <c r="B61" s="51" t="s">
        <v>442</v>
      </c>
      <c r="C61" s="51" t="s">
        <v>443</v>
      </c>
      <c r="D61" s="51" t="s">
        <v>444</v>
      </c>
      <c r="E61" s="51" t="s">
        <v>221</v>
      </c>
      <c r="F61" s="51" t="s">
        <v>369</v>
      </c>
      <c r="G61" s="53" t="s">
        <v>327</v>
      </c>
      <c r="H61" s="54">
        <v>-50</v>
      </c>
      <c r="I61" s="51" t="s">
        <v>328</v>
      </c>
      <c r="J61" s="51" t="s">
        <v>329</v>
      </c>
      <c r="K61" s="51" t="s">
        <v>330</v>
      </c>
      <c r="L61" s="51" t="s">
        <v>331</v>
      </c>
    </row>
    <row r="62" s="47" customFormat="1" spans="1:12">
      <c r="A62" s="51">
        <v>114286</v>
      </c>
      <c r="B62" s="51" t="s">
        <v>445</v>
      </c>
      <c r="C62" s="51" t="s">
        <v>446</v>
      </c>
      <c r="D62" s="51" t="s">
        <v>447</v>
      </c>
      <c r="E62" s="51" t="s">
        <v>221</v>
      </c>
      <c r="F62" s="51" t="s">
        <v>311</v>
      </c>
      <c r="G62" s="53" t="s">
        <v>327</v>
      </c>
      <c r="H62" s="54">
        <v>-50</v>
      </c>
      <c r="I62" s="51" t="s">
        <v>328</v>
      </c>
      <c r="J62" s="51" t="s">
        <v>329</v>
      </c>
      <c r="K62" s="51" t="s">
        <v>330</v>
      </c>
      <c r="L62" s="51" t="s">
        <v>331</v>
      </c>
    </row>
    <row r="63" s="47" customFormat="1" spans="1:12">
      <c r="A63" s="51">
        <v>105910</v>
      </c>
      <c r="B63" s="51" t="s">
        <v>389</v>
      </c>
      <c r="C63" s="51" t="s">
        <v>448</v>
      </c>
      <c r="D63" s="51" t="s">
        <v>449</v>
      </c>
      <c r="E63" s="51" t="s">
        <v>221</v>
      </c>
      <c r="F63" s="51" t="s">
        <v>272</v>
      </c>
      <c r="G63" s="53" t="s">
        <v>327</v>
      </c>
      <c r="H63" s="54">
        <v>-50</v>
      </c>
      <c r="I63" s="51" t="s">
        <v>328</v>
      </c>
      <c r="J63" s="51" t="s">
        <v>329</v>
      </c>
      <c r="K63" s="51" t="s">
        <v>330</v>
      </c>
      <c r="L63" s="51" t="s">
        <v>331</v>
      </c>
    </row>
    <row r="64" s="47" customFormat="1" spans="1:12">
      <c r="A64" s="51">
        <v>745</v>
      </c>
      <c r="B64" s="51" t="s">
        <v>410</v>
      </c>
      <c r="C64" s="51" t="s">
        <v>450</v>
      </c>
      <c r="D64" s="51" t="s">
        <v>451</v>
      </c>
      <c r="E64" s="51" t="s">
        <v>221</v>
      </c>
      <c r="F64" s="51" t="s">
        <v>311</v>
      </c>
      <c r="G64" s="53" t="s">
        <v>327</v>
      </c>
      <c r="H64" s="54">
        <v>-50</v>
      </c>
      <c r="I64" s="51" t="s">
        <v>328</v>
      </c>
      <c r="J64" s="51" t="s">
        <v>329</v>
      </c>
      <c r="K64" s="51" t="s">
        <v>330</v>
      </c>
      <c r="L64" s="51" t="s">
        <v>331</v>
      </c>
    </row>
    <row r="65" s="47" customFormat="1" spans="1:12">
      <c r="A65" s="51">
        <v>337</v>
      </c>
      <c r="B65" s="51" t="s">
        <v>394</v>
      </c>
      <c r="C65" s="51" t="s">
        <v>452</v>
      </c>
      <c r="D65" s="51" t="s">
        <v>453</v>
      </c>
      <c r="E65" s="51" t="s">
        <v>221</v>
      </c>
      <c r="F65" s="51" t="s">
        <v>260</v>
      </c>
      <c r="G65" s="53" t="s">
        <v>327</v>
      </c>
      <c r="H65" s="54">
        <v>-50</v>
      </c>
      <c r="I65" s="51" t="s">
        <v>328</v>
      </c>
      <c r="J65" s="51" t="s">
        <v>329</v>
      </c>
      <c r="K65" s="51" t="s">
        <v>330</v>
      </c>
      <c r="L65" s="51" t="s">
        <v>331</v>
      </c>
    </row>
    <row r="66" s="47" customFormat="1" spans="1:12">
      <c r="A66" s="51">
        <v>114069</v>
      </c>
      <c r="B66" s="51" t="s">
        <v>454</v>
      </c>
      <c r="C66" s="51" t="s">
        <v>455</v>
      </c>
      <c r="D66" s="51" t="s">
        <v>456</v>
      </c>
      <c r="E66" s="51" t="s">
        <v>221</v>
      </c>
      <c r="F66" s="51" t="s">
        <v>272</v>
      </c>
      <c r="G66" s="53" t="s">
        <v>327</v>
      </c>
      <c r="H66" s="54">
        <v>-50</v>
      </c>
      <c r="I66" s="51" t="s">
        <v>328</v>
      </c>
      <c r="J66" s="51" t="s">
        <v>329</v>
      </c>
      <c r="K66" s="51" t="s">
        <v>330</v>
      </c>
      <c r="L66" s="51" t="s">
        <v>331</v>
      </c>
    </row>
    <row r="67" s="47" customFormat="1" spans="1:12">
      <c r="A67" s="51">
        <v>355</v>
      </c>
      <c r="B67" s="51" t="s">
        <v>89</v>
      </c>
      <c r="C67" s="51" t="s">
        <v>457</v>
      </c>
      <c r="D67" s="51" t="s">
        <v>458</v>
      </c>
      <c r="E67" s="51" t="s">
        <v>221</v>
      </c>
      <c r="F67" s="51" t="s">
        <v>285</v>
      </c>
      <c r="G67" s="53" t="s">
        <v>327</v>
      </c>
      <c r="H67" s="54">
        <v>-50</v>
      </c>
      <c r="I67" s="51" t="s">
        <v>328</v>
      </c>
      <c r="J67" s="51" t="s">
        <v>329</v>
      </c>
      <c r="K67" s="51" t="s">
        <v>330</v>
      </c>
      <c r="L67" s="51" t="s">
        <v>331</v>
      </c>
    </row>
    <row r="68" s="47" customFormat="1" spans="1:12">
      <c r="A68" s="51">
        <v>105751</v>
      </c>
      <c r="B68" s="51" t="s">
        <v>459</v>
      </c>
      <c r="C68" s="51" t="s">
        <v>460</v>
      </c>
      <c r="D68" s="51" t="s">
        <v>461</v>
      </c>
      <c r="E68" s="51" t="s">
        <v>221</v>
      </c>
      <c r="F68" s="51" t="s">
        <v>272</v>
      </c>
      <c r="G68" s="53" t="s">
        <v>327</v>
      </c>
      <c r="H68" s="54">
        <v>-50</v>
      </c>
      <c r="I68" s="51" t="s">
        <v>328</v>
      </c>
      <c r="J68" s="51" t="s">
        <v>329</v>
      </c>
      <c r="K68" s="51" t="s">
        <v>330</v>
      </c>
      <c r="L68" s="51" t="s">
        <v>331</v>
      </c>
    </row>
    <row r="69" s="47" customFormat="1" spans="1:12">
      <c r="A69" s="51">
        <v>114685</v>
      </c>
      <c r="B69" s="51" t="s">
        <v>462</v>
      </c>
      <c r="C69" s="51" t="s">
        <v>463</v>
      </c>
      <c r="D69" s="51" t="s">
        <v>464</v>
      </c>
      <c r="E69" s="51" t="s">
        <v>221</v>
      </c>
      <c r="F69" s="51" t="s">
        <v>285</v>
      </c>
      <c r="G69" s="53" t="s">
        <v>327</v>
      </c>
      <c r="H69" s="54">
        <v>-50</v>
      </c>
      <c r="I69" s="51" t="s">
        <v>328</v>
      </c>
      <c r="J69" s="51" t="s">
        <v>329</v>
      </c>
      <c r="K69" s="51" t="s">
        <v>330</v>
      </c>
      <c r="L69" s="51" t="s">
        <v>331</v>
      </c>
    </row>
    <row r="70" s="47" customFormat="1" spans="1:12">
      <c r="A70" s="51">
        <v>341</v>
      </c>
      <c r="B70" s="51" t="s">
        <v>98</v>
      </c>
      <c r="C70" s="51" t="s">
        <v>465</v>
      </c>
      <c r="D70" s="51" t="s">
        <v>466</v>
      </c>
      <c r="E70" s="51" t="s">
        <v>221</v>
      </c>
      <c r="F70" s="51" t="s">
        <v>279</v>
      </c>
      <c r="G70" s="53" t="s">
        <v>327</v>
      </c>
      <c r="H70" s="54">
        <v>-50</v>
      </c>
      <c r="I70" s="51" t="s">
        <v>328</v>
      </c>
      <c r="J70" s="51" t="s">
        <v>329</v>
      </c>
      <c r="K70" s="51" t="s">
        <v>330</v>
      </c>
      <c r="L70" s="51" t="s">
        <v>331</v>
      </c>
    </row>
    <row r="71" s="47" customFormat="1" spans="1:12">
      <c r="A71" s="51">
        <v>359</v>
      </c>
      <c r="B71" s="51" t="s">
        <v>178</v>
      </c>
      <c r="C71" s="51" t="s">
        <v>467</v>
      </c>
      <c r="D71" s="51" t="s">
        <v>468</v>
      </c>
      <c r="E71" s="51" t="s">
        <v>221</v>
      </c>
      <c r="F71" s="51" t="s">
        <v>222</v>
      </c>
      <c r="G71" s="53" t="s">
        <v>327</v>
      </c>
      <c r="H71" s="54">
        <v>-50</v>
      </c>
      <c r="I71" s="51" t="s">
        <v>328</v>
      </c>
      <c r="J71" s="51" t="s">
        <v>329</v>
      </c>
      <c r="K71" s="51" t="s">
        <v>330</v>
      </c>
      <c r="L71" s="51" t="s">
        <v>331</v>
      </c>
    </row>
    <row r="72" s="47" customFormat="1" spans="1:12">
      <c r="A72" s="51">
        <v>116919</v>
      </c>
      <c r="B72" s="51" t="s">
        <v>469</v>
      </c>
      <c r="C72" s="51" t="s">
        <v>470</v>
      </c>
      <c r="D72" s="51" t="s">
        <v>471</v>
      </c>
      <c r="E72" s="51" t="s">
        <v>221</v>
      </c>
      <c r="F72" s="51" t="s">
        <v>285</v>
      </c>
      <c r="G72" s="53" t="s">
        <v>327</v>
      </c>
      <c r="H72" s="54">
        <v>-50</v>
      </c>
      <c r="I72" s="51" t="s">
        <v>328</v>
      </c>
      <c r="J72" s="51" t="s">
        <v>329</v>
      </c>
      <c r="K72" s="51" t="s">
        <v>330</v>
      </c>
      <c r="L72" s="51" t="s">
        <v>331</v>
      </c>
    </row>
    <row r="73" s="47" customFormat="1" spans="1:12">
      <c r="A73" s="51">
        <v>114622</v>
      </c>
      <c r="B73" s="51" t="s">
        <v>137</v>
      </c>
      <c r="C73" s="51" t="s">
        <v>472</v>
      </c>
      <c r="D73" s="51" t="s">
        <v>473</v>
      </c>
      <c r="E73" s="51" t="s">
        <v>221</v>
      </c>
      <c r="F73" s="51" t="s">
        <v>285</v>
      </c>
      <c r="G73" s="53" t="s">
        <v>327</v>
      </c>
      <c r="H73" s="54">
        <v>-50</v>
      </c>
      <c r="I73" s="51" t="s">
        <v>328</v>
      </c>
      <c r="J73" s="51" t="s">
        <v>329</v>
      </c>
      <c r="K73" s="51" t="s">
        <v>330</v>
      </c>
      <c r="L73" s="51" t="s">
        <v>331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F11" sqref="F11"/>
    </sheetView>
  </sheetViews>
  <sheetFormatPr defaultColWidth="9" defaultRowHeight="13.5" outlineLevelCol="2"/>
  <cols>
    <col min="1" max="1" width="9.875" style="37" customWidth="1"/>
    <col min="2" max="2" width="17" style="37" customWidth="1"/>
    <col min="3" max="3" width="17.25" style="37" customWidth="1"/>
  </cols>
  <sheetData>
    <row r="1" s="36" customFormat="1" spans="1:3">
      <c r="A1" s="38" t="s">
        <v>474</v>
      </c>
      <c r="B1" s="39" t="s">
        <v>475</v>
      </c>
      <c r="C1" s="40" t="s">
        <v>476</v>
      </c>
    </row>
    <row r="2" spans="1:3">
      <c r="A2" s="41">
        <v>307</v>
      </c>
      <c r="B2" s="37" t="s">
        <v>88</v>
      </c>
      <c r="C2" s="42">
        <v>4</v>
      </c>
    </row>
    <row r="3" spans="1:3">
      <c r="A3" s="43">
        <v>308</v>
      </c>
      <c r="B3" s="37" t="s">
        <v>477</v>
      </c>
      <c r="C3" s="44">
        <v>2</v>
      </c>
    </row>
    <row r="4" spans="1:3">
      <c r="A4" s="43">
        <v>337</v>
      </c>
      <c r="B4" s="37" t="s">
        <v>478</v>
      </c>
      <c r="C4" s="44">
        <v>6</v>
      </c>
    </row>
    <row r="5" spans="1:3">
      <c r="A5" s="43">
        <v>377</v>
      </c>
      <c r="B5" s="37" t="s">
        <v>479</v>
      </c>
      <c r="C5" s="44">
        <v>1</v>
      </c>
    </row>
    <row r="6" spans="1:3">
      <c r="A6" s="43">
        <v>515</v>
      </c>
      <c r="B6" s="37" t="s">
        <v>480</v>
      </c>
      <c r="C6" s="44">
        <v>1</v>
      </c>
    </row>
    <row r="7" spans="1:3">
      <c r="A7" s="43">
        <v>571</v>
      </c>
      <c r="B7" s="37" t="s">
        <v>481</v>
      </c>
      <c r="C7" s="44">
        <v>2</v>
      </c>
    </row>
    <row r="8" spans="1:3">
      <c r="A8" s="43">
        <v>581</v>
      </c>
      <c r="B8" s="37" t="s">
        <v>482</v>
      </c>
      <c r="C8" s="44">
        <v>3</v>
      </c>
    </row>
    <row r="9" spans="1:3">
      <c r="A9" s="43">
        <v>585</v>
      </c>
      <c r="B9" s="37" t="s">
        <v>483</v>
      </c>
      <c r="C9" s="44">
        <v>3</v>
      </c>
    </row>
    <row r="10" spans="1:3">
      <c r="A10" s="43">
        <v>726</v>
      </c>
      <c r="B10" s="37" t="s">
        <v>484</v>
      </c>
      <c r="C10" s="44">
        <v>3</v>
      </c>
    </row>
    <row r="11" spans="1:3">
      <c r="A11" s="43">
        <v>752</v>
      </c>
      <c r="B11" s="37" t="s">
        <v>485</v>
      </c>
      <c r="C11" s="44">
        <v>1</v>
      </c>
    </row>
    <row r="12" spans="1:3">
      <c r="A12" s="43">
        <v>102934</v>
      </c>
      <c r="B12" s="37" t="s">
        <v>156</v>
      </c>
      <c r="C12" s="44">
        <v>2</v>
      </c>
    </row>
    <row r="13" spans="1:3">
      <c r="A13" s="43">
        <v>105267</v>
      </c>
      <c r="B13" s="37" t="s">
        <v>486</v>
      </c>
      <c r="C13" s="44">
        <v>3</v>
      </c>
    </row>
    <row r="14" spans="1:3">
      <c r="A14" s="43">
        <v>105751</v>
      </c>
      <c r="B14" s="37" t="s">
        <v>163</v>
      </c>
      <c r="C14" s="44">
        <v>1</v>
      </c>
    </row>
    <row r="15" spans="1:3">
      <c r="A15" s="43">
        <v>105910</v>
      </c>
      <c r="B15" s="37" t="s">
        <v>121</v>
      </c>
      <c r="C15" s="44">
        <v>2</v>
      </c>
    </row>
    <row r="16" spans="1:3">
      <c r="A16" s="43">
        <v>106485</v>
      </c>
      <c r="B16" s="37" t="s">
        <v>104</v>
      </c>
      <c r="C16" s="44">
        <v>1</v>
      </c>
    </row>
    <row r="17" spans="1:3">
      <c r="A17" s="43">
        <v>113023</v>
      </c>
      <c r="B17" s="37" t="s">
        <v>487</v>
      </c>
      <c r="C17" s="44">
        <v>1</v>
      </c>
    </row>
    <row r="18" spans="1:3">
      <c r="A18" s="43">
        <v>113298</v>
      </c>
      <c r="B18" s="37" t="s">
        <v>173</v>
      </c>
      <c r="C18" s="44">
        <v>2</v>
      </c>
    </row>
    <row r="19" spans="1:3">
      <c r="A19" s="43">
        <v>114286</v>
      </c>
      <c r="B19" s="37" t="s">
        <v>445</v>
      </c>
      <c r="C19" s="44">
        <v>2</v>
      </c>
    </row>
    <row r="20" spans="1:3">
      <c r="A20" s="43">
        <v>114685</v>
      </c>
      <c r="B20" s="37" t="s">
        <v>488</v>
      </c>
      <c r="C20" s="44">
        <v>4</v>
      </c>
    </row>
    <row r="21" spans="1:3">
      <c r="A21" s="43">
        <v>116773</v>
      </c>
      <c r="B21" s="37" t="s">
        <v>489</v>
      </c>
      <c r="C21" s="44">
        <v>1</v>
      </c>
    </row>
    <row r="22" spans="1:3">
      <c r="A22" s="45" t="s">
        <v>490</v>
      </c>
      <c r="C22" s="46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37" workbookViewId="0">
      <selection activeCell="I54" sqref="I54"/>
    </sheetView>
  </sheetViews>
  <sheetFormatPr defaultColWidth="9" defaultRowHeight="18" customHeight="1" outlineLevelCol="6"/>
  <cols>
    <col min="1" max="1" width="5.25" style="23" customWidth="1"/>
    <col min="2" max="2" width="10" style="24" customWidth="1"/>
    <col min="3" max="3" width="8.375" style="24" customWidth="1"/>
    <col min="4" max="5" width="10.75" style="24" customWidth="1"/>
    <col min="6" max="6" width="8.375" style="24" customWidth="1"/>
    <col min="7" max="7" width="16.375" style="25" customWidth="1"/>
    <col min="8" max="16384" width="9" style="24"/>
  </cols>
  <sheetData>
    <row r="1" customHeight="1" spans="1:7">
      <c r="A1" s="26" t="s">
        <v>9</v>
      </c>
      <c r="B1" s="26" t="s">
        <v>15</v>
      </c>
      <c r="C1" s="26" t="s">
        <v>474</v>
      </c>
      <c r="D1" s="26" t="s">
        <v>475</v>
      </c>
      <c r="E1" s="26" t="s">
        <v>491</v>
      </c>
      <c r="F1" s="26" t="s">
        <v>492</v>
      </c>
      <c r="G1" s="27" t="s">
        <v>493</v>
      </c>
    </row>
    <row r="2" customHeight="1" spans="1:7">
      <c r="A2" s="28">
        <v>1</v>
      </c>
      <c r="B2" s="29" t="s">
        <v>59</v>
      </c>
      <c r="C2" s="29">
        <v>307</v>
      </c>
      <c r="D2" s="29" t="s">
        <v>88</v>
      </c>
      <c r="E2" s="29" t="s">
        <v>494</v>
      </c>
      <c r="F2" s="29">
        <v>14471</v>
      </c>
      <c r="G2" s="29" t="s">
        <v>495</v>
      </c>
    </row>
    <row r="3" customHeight="1" spans="1:7">
      <c r="A3" s="28">
        <v>2</v>
      </c>
      <c r="B3" s="29" t="s">
        <v>59</v>
      </c>
      <c r="C3" s="29">
        <v>307</v>
      </c>
      <c r="D3" s="29" t="s">
        <v>88</v>
      </c>
      <c r="E3" s="29" t="s">
        <v>496</v>
      </c>
      <c r="F3" s="29">
        <v>14408</v>
      </c>
      <c r="G3" s="29" t="s">
        <v>497</v>
      </c>
    </row>
    <row r="4" customHeight="1" spans="1:7">
      <c r="A4" s="28">
        <v>3</v>
      </c>
      <c r="B4" s="29" t="s">
        <v>59</v>
      </c>
      <c r="C4" s="29">
        <v>307</v>
      </c>
      <c r="D4" s="29" t="s">
        <v>88</v>
      </c>
      <c r="E4" s="29" t="s">
        <v>494</v>
      </c>
      <c r="F4" s="29">
        <v>14471</v>
      </c>
      <c r="G4" s="29" t="s">
        <v>498</v>
      </c>
    </row>
    <row r="5" customHeight="1" spans="1:7">
      <c r="A5" s="28">
        <v>4</v>
      </c>
      <c r="B5" s="29" t="s">
        <v>59</v>
      </c>
      <c r="C5" s="29">
        <v>307</v>
      </c>
      <c r="D5" s="29" t="s">
        <v>88</v>
      </c>
      <c r="E5" s="29" t="s">
        <v>499</v>
      </c>
      <c r="F5" s="29">
        <v>14448</v>
      </c>
      <c r="G5" s="29" t="s">
        <v>498</v>
      </c>
    </row>
    <row r="6" customHeight="1" spans="1:7">
      <c r="A6" s="28">
        <v>5</v>
      </c>
      <c r="B6" s="29" t="s">
        <v>49</v>
      </c>
      <c r="C6" s="29">
        <v>102934</v>
      </c>
      <c r="D6" s="29" t="s">
        <v>156</v>
      </c>
      <c r="E6" s="29" t="s">
        <v>500</v>
      </c>
      <c r="F6" s="29">
        <v>14439</v>
      </c>
      <c r="G6" s="29">
        <v>8.24</v>
      </c>
    </row>
    <row r="7" customHeight="1" spans="1:7">
      <c r="A7" s="28">
        <v>6</v>
      </c>
      <c r="B7" s="29" t="s">
        <v>49</v>
      </c>
      <c r="C7" s="29">
        <v>102934</v>
      </c>
      <c r="D7" s="29" t="s">
        <v>156</v>
      </c>
      <c r="E7" s="29" t="s">
        <v>501</v>
      </c>
      <c r="F7" s="29">
        <v>14403</v>
      </c>
      <c r="G7" s="29">
        <v>8.23</v>
      </c>
    </row>
    <row r="8" customHeight="1" spans="1:7">
      <c r="A8" s="28">
        <v>7</v>
      </c>
      <c r="B8" s="29" t="s">
        <v>49</v>
      </c>
      <c r="C8" s="29">
        <v>116773</v>
      </c>
      <c r="D8" s="29" t="s">
        <v>489</v>
      </c>
      <c r="E8" s="29" t="s">
        <v>502</v>
      </c>
      <c r="F8" s="29">
        <v>14433</v>
      </c>
      <c r="G8" s="29" t="s">
        <v>503</v>
      </c>
    </row>
    <row r="9" customHeight="1" spans="1:7">
      <c r="A9" s="28">
        <v>8</v>
      </c>
      <c r="B9" s="29" t="s">
        <v>49</v>
      </c>
      <c r="C9" s="29">
        <v>726</v>
      </c>
      <c r="D9" s="29" t="s">
        <v>484</v>
      </c>
      <c r="E9" s="29" t="s">
        <v>504</v>
      </c>
      <c r="F9" s="29">
        <v>14447</v>
      </c>
      <c r="G9" s="29">
        <v>8.22</v>
      </c>
    </row>
    <row r="10" customHeight="1" spans="1:7">
      <c r="A10" s="28">
        <v>9</v>
      </c>
      <c r="B10" s="29" t="s">
        <v>49</v>
      </c>
      <c r="C10" s="29">
        <v>726</v>
      </c>
      <c r="D10" s="29" t="s">
        <v>484</v>
      </c>
      <c r="E10" s="29" t="s">
        <v>505</v>
      </c>
      <c r="F10" s="29">
        <v>14473</v>
      </c>
      <c r="G10" s="29">
        <v>8.23</v>
      </c>
    </row>
    <row r="11" customHeight="1" spans="1:7">
      <c r="A11" s="28">
        <v>10</v>
      </c>
      <c r="B11" s="29" t="s">
        <v>49</v>
      </c>
      <c r="C11" s="29">
        <v>752</v>
      </c>
      <c r="D11" s="29" t="s">
        <v>485</v>
      </c>
      <c r="E11" s="29" t="s">
        <v>506</v>
      </c>
      <c r="F11" s="29">
        <v>14415</v>
      </c>
      <c r="G11" s="29">
        <v>8.23</v>
      </c>
    </row>
    <row r="12" customHeight="1" spans="1:7">
      <c r="A12" s="28">
        <v>11</v>
      </c>
      <c r="B12" s="29" t="s">
        <v>49</v>
      </c>
      <c r="C12" s="29">
        <v>105267</v>
      </c>
      <c r="D12" s="29" t="s">
        <v>486</v>
      </c>
      <c r="E12" s="29" t="s">
        <v>507</v>
      </c>
      <c r="F12" s="29">
        <v>14456</v>
      </c>
      <c r="G12" s="29">
        <v>8.24</v>
      </c>
    </row>
    <row r="13" customHeight="1" spans="1:7">
      <c r="A13" s="28">
        <v>12</v>
      </c>
      <c r="B13" s="29" t="s">
        <v>49</v>
      </c>
      <c r="C13" s="29">
        <v>105267</v>
      </c>
      <c r="D13" s="29" t="s">
        <v>486</v>
      </c>
      <c r="E13" s="29" t="s">
        <v>508</v>
      </c>
      <c r="F13" s="29">
        <v>14442</v>
      </c>
      <c r="G13" s="29">
        <v>8.23</v>
      </c>
    </row>
    <row r="14" customHeight="1" spans="1:7">
      <c r="A14" s="28">
        <v>13</v>
      </c>
      <c r="B14" s="29" t="s">
        <v>49</v>
      </c>
      <c r="C14" s="29">
        <v>105267</v>
      </c>
      <c r="D14" s="29" t="s">
        <v>486</v>
      </c>
      <c r="E14" s="29" t="s">
        <v>509</v>
      </c>
      <c r="F14" s="29">
        <v>14364</v>
      </c>
      <c r="G14" s="29">
        <v>8.25</v>
      </c>
    </row>
    <row r="15" customHeight="1" spans="1:7">
      <c r="A15" s="28">
        <v>14</v>
      </c>
      <c r="B15" s="29" t="s">
        <v>49</v>
      </c>
      <c r="C15" s="29">
        <v>114286</v>
      </c>
      <c r="D15" s="29" t="s">
        <v>445</v>
      </c>
      <c r="E15" s="29" t="s">
        <v>510</v>
      </c>
      <c r="F15" s="29">
        <v>14360</v>
      </c>
      <c r="G15" s="29">
        <v>8.24</v>
      </c>
    </row>
    <row r="16" customHeight="1" spans="1:7">
      <c r="A16" s="28">
        <v>15</v>
      </c>
      <c r="B16" s="29" t="s">
        <v>49</v>
      </c>
      <c r="C16" s="29">
        <v>114286</v>
      </c>
      <c r="D16" s="29" t="s">
        <v>445</v>
      </c>
      <c r="E16" s="29" t="s">
        <v>511</v>
      </c>
      <c r="F16" s="29">
        <v>14421</v>
      </c>
      <c r="G16" s="29">
        <v>8.21</v>
      </c>
    </row>
    <row r="17" customHeight="1" spans="1:7">
      <c r="A17" s="28">
        <v>16</v>
      </c>
      <c r="B17" s="29" t="s">
        <v>49</v>
      </c>
      <c r="C17" s="29">
        <v>113298</v>
      </c>
      <c r="D17" s="29" t="s">
        <v>173</v>
      </c>
      <c r="E17" s="29" t="s">
        <v>512</v>
      </c>
      <c r="F17" s="29">
        <v>14355</v>
      </c>
      <c r="G17" s="29">
        <v>8.23</v>
      </c>
    </row>
    <row r="18" customHeight="1" spans="1:7">
      <c r="A18" s="28">
        <v>17</v>
      </c>
      <c r="B18" s="30" t="s">
        <v>49</v>
      </c>
      <c r="C18" s="28">
        <v>113298</v>
      </c>
      <c r="D18" s="30" t="s">
        <v>173</v>
      </c>
      <c r="E18" s="30" t="s">
        <v>513</v>
      </c>
      <c r="F18" s="28">
        <v>14373</v>
      </c>
      <c r="G18" s="28">
        <v>8.24</v>
      </c>
    </row>
    <row r="19" customHeight="1" spans="1:7">
      <c r="A19" s="28">
        <v>18</v>
      </c>
      <c r="B19" s="31" t="s">
        <v>38</v>
      </c>
      <c r="C19" s="31">
        <v>114685</v>
      </c>
      <c r="D19" s="31" t="s">
        <v>488</v>
      </c>
      <c r="E19" s="31" t="s">
        <v>514</v>
      </c>
      <c r="F19" s="31">
        <v>14468</v>
      </c>
      <c r="G19" s="31" t="s">
        <v>497</v>
      </c>
    </row>
    <row r="20" customHeight="1" spans="1:7">
      <c r="A20" s="28">
        <v>19</v>
      </c>
      <c r="B20" s="31" t="s">
        <v>38</v>
      </c>
      <c r="C20" s="31">
        <v>114685</v>
      </c>
      <c r="D20" s="31" t="s">
        <v>488</v>
      </c>
      <c r="E20" s="31" t="s">
        <v>515</v>
      </c>
      <c r="F20" s="31">
        <v>14470</v>
      </c>
      <c r="G20" s="31" t="s">
        <v>497</v>
      </c>
    </row>
    <row r="21" customHeight="1" spans="1:7">
      <c r="A21" s="28">
        <v>20</v>
      </c>
      <c r="B21" s="31" t="s">
        <v>38</v>
      </c>
      <c r="C21" s="31">
        <v>114685</v>
      </c>
      <c r="D21" s="31" t="s">
        <v>488</v>
      </c>
      <c r="E21" s="31" t="s">
        <v>516</v>
      </c>
      <c r="F21" s="31">
        <v>14451</v>
      </c>
      <c r="G21" s="31" t="s">
        <v>517</v>
      </c>
    </row>
    <row r="22" customHeight="1" spans="1:7">
      <c r="A22" s="28">
        <v>21</v>
      </c>
      <c r="B22" s="31" t="s">
        <v>38</v>
      </c>
      <c r="C22" s="31">
        <v>114685</v>
      </c>
      <c r="D22" s="31" t="s">
        <v>488</v>
      </c>
      <c r="E22" s="31" t="s">
        <v>518</v>
      </c>
      <c r="F22" s="31">
        <v>14367</v>
      </c>
      <c r="G22" s="31" t="s">
        <v>498</v>
      </c>
    </row>
    <row r="23" customHeight="1" spans="1:7">
      <c r="A23" s="28">
        <v>22</v>
      </c>
      <c r="B23" s="31" t="s">
        <v>38</v>
      </c>
      <c r="C23" s="31">
        <v>581</v>
      </c>
      <c r="D23" s="31" t="s">
        <v>482</v>
      </c>
      <c r="E23" s="31" t="s">
        <v>519</v>
      </c>
      <c r="F23" s="31">
        <v>14485</v>
      </c>
      <c r="G23" s="31" t="s">
        <v>498</v>
      </c>
    </row>
    <row r="24" customHeight="1" spans="1:7">
      <c r="A24" s="28">
        <v>23</v>
      </c>
      <c r="B24" s="31" t="s">
        <v>38</v>
      </c>
      <c r="C24" s="31">
        <v>581</v>
      </c>
      <c r="D24" s="31" t="s">
        <v>482</v>
      </c>
      <c r="E24" s="31" t="s">
        <v>520</v>
      </c>
      <c r="F24" s="31">
        <v>14475</v>
      </c>
      <c r="G24" s="31" t="s">
        <v>497</v>
      </c>
    </row>
    <row r="25" customHeight="1" spans="1:7">
      <c r="A25" s="28">
        <v>24</v>
      </c>
      <c r="B25" s="31" t="s">
        <v>38</v>
      </c>
      <c r="C25" s="31">
        <v>581</v>
      </c>
      <c r="D25" s="31" t="s">
        <v>482</v>
      </c>
      <c r="E25" s="31" t="s">
        <v>521</v>
      </c>
      <c r="F25" s="31">
        <v>14424</v>
      </c>
      <c r="G25" s="31" t="s">
        <v>495</v>
      </c>
    </row>
    <row r="26" customHeight="1" spans="1:7">
      <c r="A26" s="28">
        <v>25</v>
      </c>
      <c r="B26" s="31" t="s">
        <v>38</v>
      </c>
      <c r="C26" s="31">
        <v>337</v>
      </c>
      <c r="D26" s="32" t="s">
        <v>478</v>
      </c>
      <c r="E26" s="32" t="s">
        <v>522</v>
      </c>
      <c r="F26" s="31">
        <v>14429</v>
      </c>
      <c r="G26" s="32" t="s">
        <v>497</v>
      </c>
    </row>
    <row r="27" customHeight="1" spans="1:7">
      <c r="A27" s="28">
        <v>26</v>
      </c>
      <c r="B27" s="31" t="s">
        <v>38</v>
      </c>
      <c r="C27" s="31">
        <v>337</v>
      </c>
      <c r="D27" s="32" t="s">
        <v>478</v>
      </c>
      <c r="E27" s="32" t="s">
        <v>523</v>
      </c>
      <c r="F27" s="31">
        <v>14483</v>
      </c>
      <c r="G27" s="32" t="s">
        <v>497</v>
      </c>
    </row>
    <row r="28" customHeight="1" spans="1:7">
      <c r="A28" s="28">
        <v>27</v>
      </c>
      <c r="B28" s="31" t="s">
        <v>38</v>
      </c>
      <c r="C28" s="31">
        <v>337</v>
      </c>
      <c r="D28" s="32" t="s">
        <v>478</v>
      </c>
      <c r="E28" s="32" t="s">
        <v>524</v>
      </c>
      <c r="F28" s="31">
        <v>14379</v>
      </c>
      <c r="G28" s="32" t="s">
        <v>517</v>
      </c>
    </row>
    <row r="29" customHeight="1" spans="1:7">
      <c r="A29" s="28">
        <v>28</v>
      </c>
      <c r="B29" s="31" t="s">
        <v>38</v>
      </c>
      <c r="C29" s="31">
        <v>337</v>
      </c>
      <c r="D29" s="32" t="s">
        <v>478</v>
      </c>
      <c r="E29" s="32" t="s">
        <v>525</v>
      </c>
      <c r="F29" s="31">
        <v>14419</v>
      </c>
      <c r="G29" s="32" t="s">
        <v>517</v>
      </c>
    </row>
    <row r="30" customHeight="1" spans="1:7">
      <c r="A30" s="28">
        <v>29</v>
      </c>
      <c r="B30" s="31" t="s">
        <v>38</v>
      </c>
      <c r="C30" s="31">
        <v>337</v>
      </c>
      <c r="D30" s="32" t="s">
        <v>478</v>
      </c>
      <c r="E30" s="32" t="s">
        <v>526</v>
      </c>
      <c r="F30" s="31">
        <v>14469</v>
      </c>
      <c r="G30" s="32" t="s">
        <v>517</v>
      </c>
    </row>
    <row r="31" customHeight="1" spans="1:7">
      <c r="A31" s="28">
        <v>30</v>
      </c>
      <c r="B31" s="31" t="s">
        <v>38</v>
      </c>
      <c r="C31" s="33">
        <v>337</v>
      </c>
      <c r="D31" s="34" t="s">
        <v>478</v>
      </c>
      <c r="E31" s="34" t="s">
        <v>527</v>
      </c>
      <c r="F31" s="33">
        <v>14487</v>
      </c>
      <c r="G31" s="34" t="s">
        <v>497</v>
      </c>
    </row>
    <row r="32" customHeight="1" spans="1:7">
      <c r="A32" s="28">
        <v>31</v>
      </c>
      <c r="B32" s="31" t="s">
        <v>38</v>
      </c>
      <c r="C32" s="31">
        <v>585</v>
      </c>
      <c r="D32" s="32" t="s">
        <v>483</v>
      </c>
      <c r="E32" s="32" t="s">
        <v>528</v>
      </c>
      <c r="F32" s="31">
        <v>14380</v>
      </c>
      <c r="G32" s="32" t="s">
        <v>529</v>
      </c>
    </row>
    <row r="33" customHeight="1" spans="1:7">
      <c r="A33" s="28">
        <v>32</v>
      </c>
      <c r="B33" s="31" t="s">
        <v>38</v>
      </c>
      <c r="C33" s="31">
        <v>585</v>
      </c>
      <c r="D33" s="32" t="s">
        <v>483</v>
      </c>
      <c r="E33" s="32" t="s">
        <v>530</v>
      </c>
      <c r="F33" s="31">
        <v>14476</v>
      </c>
      <c r="G33" s="32" t="s">
        <v>495</v>
      </c>
    </row>
    <row r="34" customHeight="1" spans="1:7">
      <c r="A34" s="28">
        <v>33</v>
      </c>
      <c r="B34" s="31" t="s">
        <v>38</v>
      </c>
      <c r="C34" s="31">
        <v>113023</v>
      </c>
      <c r="D34" s="32" t="s">
        <v>487</v>
      </c>
      <c r="E34" s="32" t="s">
        <v>531</v>
      </c>
      <c r="F34" s="31">
        <v>14310</v>
      </c>
      <c r="G34" s="32" t="s">
        <v>529</v>
      </c>
    </row>
    <row r="35" customHeight="1" spans="1:7">
      <c r="A35" s="28">
        <v>34</v>
      </c>
      <c r="B35" s="31" t="s">
        <v>38</v>
      </c>
      <c r="C35" s="31">
        <v>585</v>
      </c>
      <c r="D35" s="32" t="s">
        <v>483</v>
      </c>
      <c r="E35" s="32" t="s">
        <v>532</v>
      </c>
      <c r="F35" s="31">
        <v>14384</v>
      </c>
      <c r="G35" s="32" t="s">
        <v>497</v>
      </c>
    </row>
    <row r="36" ht="28" customHeight="1" spans="1:7">
      <c r="A36" s="28">
        <v>35</v>
      </c>
      <c r="B36" s="31" t="s">
        <v>38</v>
      </c>
      <c r="C36" s="31">
        <v>308</v>
      </c>
      <c r="D36" s="32" t="s">
        <v>477</v>
      </c>
      <c r="E36" s="32" t="s">
        <v>533</v>
      </c>
      <c r="F36" s="31">
        <v>14404</v>
      </c>
      <c r="G36" s="35" t="s">
        <v>534</v>
      </c>
    </row>
    <row r="37" customHeight="1" spans="1:7">
      <c r="A37" s="28">
        <v>36</v>
      </c>
      <c r="B37" s="31" t="s">
        <v>38</v>
      </c>
      <c r="C37" s="31">
        <v>106485</v>
      </c>
      <c r="D37" s="32" t="s">
        <v>104</v>
      </c>
      <c r="E37" s="32" t="s">
        <v>535</v>
      </c>
      <c r="F37" s="31">
        <v>14647</v>
      </c>
      <c r="G37" s="32" t="s">
        <v>497</v>
      </c>
    </row>
    <row r="38" customHeight="1" spans="1:7">
      <c r="A38" s="28">
        <v>37</v>
      </c>
      <c r="B38" s="31" t="s">
        <v>38</v>
      </c>
      <c r="C38" s="31">
        <v>105910</v>
      </c>
      <c r="D38" s="32" t="s">
        <v>121</v>
      </c>
      <c r="E38" s="32" t="s">
        <v>536</v>
      </c>
      <c r="F38" s="31">
        <v>14312</v>
      </c>
      <c r="G38" s="32" t="s">
        <v>498</v>
      </c>
    </row>
    <row r="39" customHeight="1" spans="1:7">
      <c r="A39" s="28">
        <v>38</v>
      </c>
      <c r="B39" s="31" t="s">
        <v>38</v>
      </c>
      <c r="C39" s="31">
        <v>105910</v>
      </c>
      <c r="D39" s="32" t="s">
        <v>121</v>
      </c>
      <c r="E39" s="32" t="s">
        <v>537</v>
      </c>
      <c r="F39" s="31">
        <v>14315</v>
      </c>
      <c r="G39" s="32" t="s">
        <v>497</v>
      </c>
    </row>
    <row r="40" customHeight="1" spans="1:7">
      <c r="A40" s="28">
        <v>39</v>
      </c>
      <c r="B40" s="31" t="s">
        <v>38</v>
      </c>
      <c r="C40" s="31">
        <v>308</v>
      </c>
      <c r="D40" s="32" t="s">
        <v>477</v>
      </c>
      <c r="E40" s="32" t="s">
        <v>538</v>
      </c>
      <c r="F40" s="31">
        <v>14453</v>
      </c>
      <c r="G40" s="32" t="s">
        <v>517</v>
      </c>
    </row>
    <row r="41" customHeight="1" spans="1:7">
      <c r="A41" s="28">
        <v>40</v>
      </c>
      <c r="B41" s="31" t="s">
        <v>539</v>
      </c>
      <c r="C41" s="31">
        <v>515</v>
      </c>
      <c r="D41" s="31" t="s">
        <v>480</v>
      </c>
      <c r="E41" s="31" t="s">
        <v>540</v>
      </c>
      <c r="F41" s="31">
        <v>14361</v>
      </c>
      <c r="G41" s="31">
        <v>8.23</v>
      </c>
    </row>
    <row r="42" customHeight="1" spans="1:7">
      <c r="A42" s="28">
        <v>41</v>
      </c>
      <c r="B42" s="31" t="s">
        <v>539</v>
      </c>
      <c r="C42" s="31">
        <v>377</v>
      </c>
      <c r="D42" s="31" t="s">
        <v>479</v>
      </c>
      <c r="E42" s="31" t="s">
        <v>541</v>
      </c>
      <c r="F42" s="31">
        <v>14571</v>
      </c>
      <c r="G42" s="31">
        <v>8.23</v>
      </c>
    </row>
    <row r="43" customHeight="1" spans="1:7">
      <c r="A43" s="28">
        <v>42</v>
      </c>
      <c r="B43" s="31" t="s">
        <v>539</v>
      </c>
      <c r="C43" s="31">
        <v>726</v>
      </c>
      <c r="D43" s="31" t="s">
        <v>542</v>
      </c>
      <c r="E43" s="31" t="s">
        <v>543</v>
      </c>
      <c r="F43" s="31">
        <v>14406</v>
      </c>
      <c r="G43" s="31">
        <v>8.22</v>
      </c>
    </row>
    <row r="44" customHeight="1" spans="1:7">
      <c r="A44" s="28">
        <v>43</v>
      </c>
      <c r="B44" s="31" t="s">
        <v>539</v>
      </c>
      <c r="C44" s="31">
        <v>105751</v>
      </c>
      <c r="D44" s="31" t="s">
        <v>163</v>
      </c>
      <c r="E44" s="31" t="s">
        <v>544</v>
      </c>
      <c r="F44" s="31">
        <v>14416</v>
      </c>
      <c r="G44" s="31">
        <v>8.23</v>
      </c>
    </row>
    <row r="45" customHeight="1" spans="1:7">
      <c r="A45" s="28">
        <v>44</v>
      </c>
      <c r="B45" s="31" t="s">
        <v>539</v>
      </c>
      <c r="C45" s="31">
        <v>571</v>
      </c>
      <c r="D45" s="31" t="s">
        <v>481</v>
      </c>
      <c r="E45" s="31" t="s">
        <v>545</v>
      </c>
      <c r="F45" s="31">
        <v>14411</v>
      </c>
      <c r="G45" s="31">
        <v>8.24</v>
      </c>
    </row>
    <row r="46" customHeight="1" spans="1:7">
      <c r="A46" s="28">
        <v>45</v>
      </c>
      <c r="B46" s="31" t="s">
        <v>539</v>
      </c>
      <c r="C46" s="31">
        <v>571</v>
      </c>
      <c r="D46" s="31" t="s">
        <v>481</v>
      </c>
      <c r="E46" s="31" t="s">
        <v>546</v>
      </c>
      <c r="F46" s="31">
        <v>14430</v>
      </c>
      <c r="G46" s="31">
        <v>8.25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E8" sqref="E8"/>
    </sheetView>
  </sheetViews>
  <sheetFormatPr defaultColWidth="9" defaultRowHeight="25" customHeight="1" outlineLevelRow="6" outlineLevelCol="6"/>
  <sheetData>
    <row r="1" customHeight="1" spans="1:7">
      <c r="A1" s="19" t="s">
        <v>547</v>
      </c>
      <c r="B1" s="19"/>
      <c r="C1" s="19"/>
      <c r="D1" s="19"/>
      <c r="E1" s="19"/>
      <c r="F1" s="19"/>
      <c r="G1" s="20"/>
    </row>
    <row r="2" customHeight="1" spans="1:7">
      <c r="A2" s="19" t="s">
        <v>9</v>
      </c>
      <c r="B2" s="19" t="s">
        <v>15</v>
      </c>
      <c r="C2" s="19" t="s">
        <v>10</v>
      </c>
      <c r="D2" s="19" t="s">
        <v>475</v>
      </c>
      <c r="E2" s="19" t="s">
        <v>548</v>
      </c>
      <c r="F2" s="19" t="s">
        <v>549</v>
      </c>
      <c r="G2" s="20" t="s">
        <v>550</v>
      </c>
    </row>
    <row r="3" customHeight="1" spans="1:7">
      <c r="A3" s="21">
        <v>1</v>
      </c>
      <c r="B3" s="21" t="s">
        <v>539</v>
      </c>
      <c r="C3" s="21">
        <v>118758</v>
      </c>
      <c r="D3" s="21" t="s">
        <v>551</v>
      </c>
      <c r="E3" s="21">
        <v>9895</v>
      </c>
      <c r="F3" s="21" t="s">
        <v>552</v>
      </c>
      <c r="G3" s="22">
        <v>40</v>
      </c>
    </row>
    <row r="4" customHeight="1" spans="1:7">
      <c r="A4" s="21">
        <v>2</v>
      </c>
      <c r="B4" s="21" t="s">
        <v>539</v>
      </c>
      <c r="C4" s="21">
        <v>118758</v>
      </c>
      <c r="D4" s="21" t="s">
        <v>551</v>
      </c>
      <c r="E4" s="21">
        <v>8233</v>
      </c>
      <c r="F4" s="21" t="s">
        <v>553</v>
      </c>
      <c r="G4" s="22">
        <v>40</v>
      </c>
    </row>
    <row r="5" customHeight="1" spans="1:7">
      <c r="A5" s="21">
        <v>3</v>
      </c>
      <c r="B5" s="21" t="s">
        <v>539</v>
      </c>
      <c r="C5" s="21">
        <v>118758</v>
      </c>
      <c r="D5" s="21" t="s">
        <v>551</v>
      </c>
      <c r="E5" s="21">
        <v>12940</v>
      </c>
      <c r="F5" s="21" t="s">
        <v>554</v>
      </c>
      <c r="G5" s="22">
        <v>40</v>
      </c>
    </row>
    <row r="6" customHeight="1" spans="1:7">
      <c r="A6" s="21">
        <v>4</v>
      </c>
      <c r="B6" s="21" t="s">
        <v>539</v>
      </c>
      <c r="C6" s="21">
        <v>118758</v>
      </c>
      <c r="D6" s="21" t="s">
        <v>551</v>
      </c>
      <c r="E6" s="21">
        <v>13327</v>
      </c>
      <c r="F6" s="21" t="s">
        <v>555</v>
      </c>
      <c r="G6" s="22">
        <v>40</v>
      </c>
    </row>
    <row r="7" customHeight="1" spans="1:7">
      <c r="A7" s="21">
        <v>5</v>
      </c>
      <c r="B7" s="21" t="s">
        <v>539</v>
      </c>
      <c r="C7" s="21">
        <v>118758</v>
      </c>
      <c r="D7" s="21" t="s">
        <v>551</v>
      </c>
      <c r="E7" s="21">
        <v>14171</v>
      </c>
      <c r="F7" s="21" t="s">
        <v>458</v>
      </c>
      <c r="G7" s="22">
        <v>40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7"/>
  <sheetViews>
    <sheetView workbookViewId="0">
      <selection activeCell="C8" sqref="C8"/>
    </sheetView>
  </sheetViews>
  <sheetFormatPr defaultColWidth="8" defaultRowHeight="12.75" outlineLevelCol="3"/>
  <cols>
    <col min="1" max="1" width="7.625" style="9"/>
    <col min="2" max="3" width="15.625" style="9"/>
    <col min="4" max="4" width="12.25" style="9"/>
    <col min="5" max="16384" width="8" style="9"/>
  </cols>
  <sheetData>
    <row r="3" s="9" customFormat="1" spans="1:3">
      <c r="A3" s="10"/>
      <c r="B3" s="10" t="s">
        <v>556</v>
      </c>
      <c r="C3" s="11"/>
    </row>
    <row r="4" s="9" customFormat="1" spans="1:4">
      <c r="A4" s="10" t="s">
        <v>474</v>
      </c>
      <c r="B4" s="10" t="s">
        <v>557</v>
      </c>
      <c r="C4" s="12" t="s">
        <v>558</v>
      </c>
      <c r="D4" s="13" t="s">
        <v>559</v>
      </c>
    </row>
    <row r="5" s="9" customFormat="1" spans="1:4">
      <c r="A5" s="10">
        <v>52</v>
      </c>
      <c r="B5" s="10">
        <v>122760</v>
      </c>
      <c r="C5" s="12">
        <v>122760</v>
      </c>
      <c r="D5" s="9">
        <v>0</v>
      </c>
    </row>
    <row r="6" s="9" customFormat="1" spans="1:4">
      <c r="A6" s="14">
        <v>54</v>
      </c>
      <c r="B6" s="15">
        <v>241056</v>
      </c>
      <c r="C6" s="16">
        <v>241056</v>
      </c>
      <c r="D6" s="9">
        <v>0</v>
      </c>
    </row>
    <row r="7" s="9" customFormat="1" spans="1:4">
      <c r="A7" s="14">
        <v>56</v>
      </c>
      <c r="B7" s="15">
        <v>124775</v>
      </c>
      <c r="C7" s="16">
        <v>124775</v>
      </c>
      <c r="D7" s="9">
        <v>0</v>
      </c>
    </row>
    <row r="8" s="9" customFormat="1" spans="1:4">
      <c r="A8" s="14">
        <v>307</v>
      </c>
      <c r="B8" s="15">
        <v>2018100</v>
      </c>
      <c r="C8" s="16">
        <v>2018100</v>
      </c>
      <c r="D8" s="9">
        <v>0</v>
      </c>
    </row>
    <row r="9" s="9" customFormat="1" spans="1:4">
      <c r="A9" s="14">
        <v>308</v>
      </c>
      <c r="B9" s="15">
        <v>202611</v>
      </c>
      <c r="C9" s="16">
        <v>150660</v>
      </c>
      <c r="D9" s="9">
        <v>-51951</v>
      </c>
    </row>
    <row r="10" s="9" customFormat="1" spans="1:4">
      <c r="A10" s="14">
        <v>311</v>
      </c>
      <c r="B10" s="15">
        <v>227850</v>
      </c>
      <c r="C10" s="16">
        <v>227850</v>
      </c>
      <c r="D10" s="9">
        <v>0</v>
      </c>
    </row>
    <row r="11" s="9" customFormat="1" spans="1:4">
      <c r="A11" s="14">
        <v>329</v>
      </c>
      <c r="B11" s="15">
        <v>204600</v>
      </c>
      <c r="C11" s="16">
        <v>204600</v>
      </c>
      <c r="D11" s="9">
        <v>0</v>
      </c>
    </row>
    <row r="12" s="9" customFormat="1" spans="1:4">
      <c r="A12" s="14">
        <v>337</v>
      </c>
      <c r="B12" s="15">
        <v>748650</v>
      </c>
      <c r="C12" s="16">
        <v>748650</v>
      </c>
      <c r="D12" s="9">
        <v>0</v>
      </c>
    </row>
    <row r="13" s="9" customFormat="1" spans="1:4">
      <c r="A13" s="14">
        <v>339</v>
      </c>
      <c r="B13" s="15">
        <v>129580</v>
      </c>
      <c r="C13" s="16">
        <v>129580</v>
      </c>
      <c r="D13" s="9">
        <v>0</v>
      </c>
    </row>
    <row r="14" s="9" customFormat="1" spans="1:4">
      <c r="A14" s="14">
        <v>341</v>
      </c>
      <c r="B14" s="15">
        <v>435240</v>
      </c>
      <c r="C14" s="16">
        <v>435240</v>
      </c>
      <c r="D14" s="9">
        <v>0</v>
      </c>
    </row>
    <row r="15" s="9" customFormat="1" spans="1:4">
      <c r="A15" s="14">
        <v>343</v>
      </c>
      <c r="B15" s="15">
        <v>416307</v>
      </c>
      <c r="C15" s="16">
        <v>559860</v>
      </c>
      <c r="D15" s="9">
        <v>143553</v>
      </c>
    </row>
    <row r="16" s="9" customFormat="1" spans="1:4">
      <c r="A16" s="14">
        <v>347</v>
      </c>
      <c r="B16" s="15">
        <v>132990</v>
      </c>
      <c r="C16" s="16">
        <v>132990</v>
      </c>
      <c r="D16" s="9">
        <v>0</v>
      </c>
    </row>
    <row r="17" s="9" customFormat="1" spans="1:4">
      <c r="A17" s="14">
        <v>349</v>
      </c>
      <c r="B17" s="15">
        <v>156860</v>
      </c>
      <c r="C17" s="16">
        <v>156860</v>
      </c>
      <c r="D17" s="9">
        <v>0</v>
      </c>
    </row>
    <row r="18" s="9" customFormat="1" spans="1:4">
      <c r="A18" s="14">
        <v>351</v>
      </c>
      <c r="B18" s="15">
        <v>136400</v>
      </c>
      <c r="C18" s="16">
        <v>136400</v>
      </c>
      <c r="D18" s="9">
        <v>0</v>
      </c>
    </row>
    <row r="19" s="9" customFormat="1" spans="1:4">
      <c r="A19" s="14">
        <v>355</v>
      </c>
      <c r="B19" s="15">
        <v>167400</v>
      </c>
      <c r="C19" s="16">
        <v>167400</v>
      </c>
      <c r="D19" s="9">
        <v>0</v>
      </c>
    </row>
    <row r="20" s="9" customFormat="1" spans="1:4">
      <c r="A20" s="14">
        <v>357</v>
      </c>
      <c r="B20" s="15">
        <v>220968</v>
      </c>
      <c r="C20" s="16">
        <v>220968</v>
      </c>
      <c r="D20" s="9">
        <v>0</v>
      </c>
    </row>
    <row r="21" s="9" customFormat="1" spans="1:4">
      <c r="A21" s="14">
        <v>359</v>
      </c>
      <c r="B21" s="15">
        <v>265980</v>
      </c>
      <c r="C21" s="16">
        <v>265980</v>
      </c>
      <c r="D21" s="9">
        <v>0</v>
      </c>
    </row>
    <row r="22" s="9" customFormat="1" spans="1:4">
      <c r="A22" s="14">
        <v>365</v>
      </c>
      <c r="B22" s="15">
        <v>245520</v>
      </c>
      <c r="C22" s="16">
        <v>331452</v>
      </c>
      <c r="D22" s="9">
        <v>85932</v>
      </c>
    </row>
    <row r="23" s="9" customFormat="1" spans="1:4">
      <c r="A23" s="14">
        <v>367</v>
      </c>
      <c r="B23" s="15">
        <v>167090</v>
      </c>
      <c r="C23" s="16">
        <v>167090</v>
      </c>
      <c r="D23" s="9">
        <v>0</v>
      </c>
    </row>
    <row r="24" s="9" customFormat="1" spans="1:4">
      <c r="A24" s="14">
        <v>371</v>
      </c>
      <c r="B24" s="15">
        <v>96255</v>
      </c>
      <c r="C24" s="16">
        <v>96255</v>
      </c>
      <c r="D24" s="9">
        <v>0</v>
      </c>
    </row>
    <row r="25" s="9" customFormat="1" spans="1:4">
      <c r="A25" s="14">
        <v>373</v>
      </c>
      <c r="B25" s="15">
        <v>301320</v>
      </c>
      <c r="C25" s="16">
        <v>301320</v>
      </c>
      <c r="D25" s="9">
        <v>0</v>
      </c>
    </row>
    <row r="26" s="9" customFormat="1" spans="1:4">
      <c r="A26" s="14">
        <v>377</v>
      </c>
      <c r="B26" s="15">
        <v>234360</v>
      </c>
      <c r="C26" s="16">
        <v>234360</v>
      </c>
      <c r="D26" s="9">
        <v>0</v>
      </c>
    </row>
    <row r="27" s="9" customFormat="1" spans="1:4">
      <c r="A27" s="14">
        <v>379</v>
      </c>
      <c r="B27" s="15">
        <v>264492</v>
      </c>
      <c r="C27" s="16">
        <v>264492</v>
      </c>
      <c r="D27" s="9">
        <v>0</v>
      </c>
    </row>
    <row r="28" s="9" customFormat="1" spans="1:4">
      <c r="A28" s="14">
        <v>385</v>
      </c>
      <c r="B28" s="15">
        <v>401760</v>
      </c>
      <c r="C28" s="16">
        <v>401760</v>
      </c>
      <c r="D28" s="9">
        <v>0</v>
      </c>
    </row>
    <row r="29" s="9" customFormat="1" spans="1:4">
      <c r="A29" s="14">
        <v>387</v>
      </c>
      <c r="B29" s="15">
        <v>260400</v>
      </c>
      <c r="C29" s="16">
        <v>260400</v>
      </c>
      <c r="D29" s="9">
        <v>0</v>
      </c>
    </row>
    <row r="30" s="9" customFormat="1" spans="1:4">
      <c r="A30" s="14">
        <v>391</v>
      </c>
      <c r="B30" s="15">
        <v>187488.01</v>
      </c>
      <c r="C30" s="16">
        <v>187488</v>
      </c>
      <c r="D30" s="9">
        <v>-0.0100000000093132</v>
      </c>
    </row>
    <row r="31" s="9" customFormat="1" spans="1:4">
      <c r="A31" s="14">
        <v>399</v>
      </c>
      <c r="B31" s="15">
        <v>207576</v>
      </c>
      <c r="C31" s="16">
        <v>207576</v>
      </c>
      <c r="D31" s="9">
        <v>0</v>
      </c>
    </row>
    <row r="32" s="9" customFormat="1" spans="1:4">
      <c r="A32" s="14">
        <v>511</v>
      </c>
      <c r="B32" s="15">
        <v>252340</v>
      </c>
      <c r="C32" s="16">
        <v>252340</v>
      </c>
      <c r="D32" s="9">
        <v>0</v>
      </c>
    </row>
    <row r="33" s="9" customFormat="1" spans="1:4">
      <c r="A33" s="14">
        <v>513</v>
      </c>
      <c r="B33" s="15">
        <v>251100</v>
      </c>
      <c r="C33" s="16">
        <v>251100</v>
      </c>
      <c r="D33" s="9">
        <v>0</v>
      </c>
    </row>
    <row r="34" s="9" customFormat="1" spans="1:4">
      <c r="A34" s="14">
        <v>514</v>
      </c>
      <c r="B34" s="15">
        <v>267840</v>
      </c>
      <c r="C34" s="16">
        <v>267840</v>
      </c>
      <c r="D34" s="9">
        <v>0</v>
      </c>
    </row>
    <row r="35" s="9" customFormat="1" spans="1:4">
      <c r="A35" s="14">
        <v>515</v>
      </c>
      <c r="B35" s="15">
        <v>204600</v>
      </c>
      <c r="C35" s="16">
        <v>204600</v>
      </c>
      <c r="D35" s="9">
        <v>0</v>
      </c>
    </row>
    <row r="36" s="9" customFormat="1" spans="1:4">
      <c r="A36" s="14">
        <v>517</v>
      </c>
      <c r="B36" s="15">
        <v>1074150</v>
      </c>
      <c r="C36" s="16">
        <v>1074150</v>
      </c>
      <c r="D36" s="9">
        <v>0</v>
      </c>
    </row>
    <row r="37" s="9" customFormat="1" spans="1:4">
      <c r="A37" s="14">
        <v>539</v>
      </c>
      <c r="B37" s="15">
        <v>163680</v>
      </c>
      <c r="C37" s="16">
        <v>163680</v>
      </c>
      <c r="D37" s="9">
        <v>0</v>
      </c>
    </row>
    <row r="38" s="9" customFormat="1" spans="1:4">
      <c r="A38" s="14">
        <v>545</v>
      </c>
      <c r="B38" s="15">
        <v>49910</v>
      </c>
      <c r="C38" s="16">
        <v>99820</v>
      </c>
      <c r="D38" s="9">
        <v>49910</v>
      </c>
    </row>
    <row r="39" s="9" customFormat="1" spans="1:4">
      <c r="A39" s="14">
        <v>546</v>
      </c>
      <c r="B39" s="15">
        <v>311364</v>
      </c>
      <c r="C39" s="16">
        <v>311364</v>
      </c>
      <c r="D39" s="9">
        <v>0</v>
      </c>
    </row>
    <row r="40" s="9" customFormat="1" spans="1:4">
      <c r="A40" s="14">
        <v>549</v>
      </c>
      <c r="B40" s="15">
        <v>119350</v>
      </c>
      <c r="C40" s="16">
        <v>119350</v>
      </c>
      <c r="D40" s="9">
        <v>0</v>
      </c>
    </row>
    <row r="41" s="9" customFormat="1" spans="1:4">
      <c r="A41" s="14">
        <v>570</v>
      </c>
      <c r="B41" s="15">
        <v>136400</v>
      </c>
      <c r="C41" s="16">
        <v>136400</v>
      </c>
      <c r="D41" s="9">
        <v>0</v>
      </c>
    </row>
    <row r="42" s="9" customFormat="1" spans="1:4">
      <c r="A42" s="14">
        <v>571</v>
      </c>
      <c r="B42" s="15">
        <v>423150</v>
      </c>
      <c r="C42" s="16">
        <v>423150</v>
      </c>
      <c r="D42" s="9">
        <v>0</v>
      </c>
    </row>
    <row r="43" s="9" customFormat="1" spans="1:4">
      <c r="A43" s="14">
        <v>572</v>
      </c>
      <c r="B43" s="15">
        <v>177320</v>
      </c>
      <c r="C43" s="16">
        <v>177320</v>
      </c>
      <c r="D43" s="9">
        <v>0</v>
      </c>
    </row>
    <row r="44" s="9" customFormat="1" spans="1:4">
      <c r="A44" s="14">
        <v>573</v>
      </c>
      <c r="B44" s="15">
        <v>143220</v>
      </c>
      <c r="C44" s="16">
        <v>143220</v>
      </c>
      <c r="D44" s="9">
        <v>0</v>
      </c>
    </row>
    <row r="45" s="9" customFormat="1" spans="1:4">
      <c r="A45" s="14">
        <v>578</v>
      </c>
      <c r="B45" s="15">
        <v>261144</v>
      </c>
      <c r="C45" s="16">
        <v>261144</v>
      </c>
      <c r="D45" s="9">
        <v>0</v>
      </c>
    </row>
    <row r="46" s="9" customFormat="1" spans="1:4">
      <c r="A46" s="14">
        <v>581</v>
      </c>
      <c r="B46" s="15">
        <v>294624</v>
      </c>
      <c r="C46" s="16">
        <v>294624</v>
      </c>
      <c r="D46" s="9">
        <v>0</v>
      </c>
    </row>
    <row r="47" s="9" customFormat="1" spans="1:4">
      <c r="A47" s="14">
        <v>582</v>
      </c>
      <c r="B47" s="15">
        <v>1236900</v>
      </c>
      <c r="C47" s="16">
        <v>1236900</v>
      </c>
      <c r="D47" s="9">
        <v>0</v>
      </c>
    </row>
    <row r="48" s="9" customFormat="1" spans="1:4">
      <c r="A48" s="14">
        <v>585</v>
      </c>
      <c r="B48" s="15">
        <v>289695</v>
      </c>
      <c r="C48" s="16">
        <v>289695</v>
      </c>
      <c r="D48" s="9">
        <v>0</v>
      </c>
    </row>
    <row r="49" s="9" customFormat="1" spans="1:4">
      <c r="A49" s="14">
        <v>587</v>
      </c>
      <c r="B49" s="15">
        <v>170500</v>
      </c>
      <c r="C49" s="16">
        <v>170500</v>
      </c>
      <c r="D49" s="9">
        <v>0</v>
      </c>
    </row>
    <row r="50" s="9" customFormat="1" spans="1:4">
      <c r="A50" s="14">
        <v>591</v>
      </c>
      <c r="B50" s="15">
        <v>40920</v>
      </c>
      <c r="C50" s="16">
        <v>40920</v>
      </c>
      <c r="D50" s="9">
        <v>0</v>
      </c>
    </row>
    <row r="51" s="9" customFormat="1" spans="1:4">
      <c r="A51" s="14">
        <v>594</v>
      </c>
      <c r="B51" s="15">
        <v>139035</v>
      </c>
      <c r="C51" s="16">
        <v>139035</v>
      </c>
      <c r="D51" s="9">
        <v>0</v>
      </c>
    </row>
    <row r="52" s="9" customFormat="1" spans="1:4">
      <c r="A52" s="14">
        <v>598</v>
      </c>
      <c r="B52" s="15">
        <v>200880</v>
      </c>
      <c r="C52" s="16">
        <v>200880</v>
      </c>
      <c r="D52" s="9">
        <v>0</v>
      </c>
    </row>
    <row r="53" s="9" customFormat="1" spans="1:4">
      <c r="A53" s="14">
        <v>704</v>
      </c>
      <c r="B53" s="15">
        <v>146630</v>
      </c>
      <c r="C53" s="16">
        <v>146630</v>
      </c>
      <c r="D53" s="9">
        <v>0</v>
      </c>
    </row>
    <row r="54" s="9" customFormat="1" spans="1:4">
      <c r="A54" s="14">
        <v>706</v>
      </c>
      <c r="B54" s="15">
        <v>128340.01</v>
      </c>
      <c r="C54" s="16">
        <v>85560</v>
      </c>
      <c r="D54" s="9">
        <v>-42780.01</v>
      </c>
    </row>
    <row r="55" s="9" customFormat="1" spans="1:4">
      <c r="A55" s="14">
        <v>707</v>
      </c>
      <c r="B55" s="15">
        <v>358050</v>
      </c>
      <c r="C55" s="16">
        <v>358050</v>
      </c>
      <c r="D55" s="9">
        <v>0</v>
      </c>
    </row>
    <row r="56" s="9" customFormat="1" spans="1:4">
      <c r="A56" s="14">
        <v>709</v>
      </c>
      <c r="B56" s="15">
        <v>301320</v>
      </c>
      <c r="C56" s="16">
        <v>301320</v>
      </c>
      <c r="D56" s="9">
        <v>0</v>
      </c>
    </row>
    <row r="57" s="9" customFormat="1" spans="1:4">
      <c r="A57" s="14">
        <v>710</v>
      </c>
      <c r="B57" s="15">
        <v>135470</v>
      </c>
      <c r="C57" s="16">
        <v>135470</v>
      </c>
      <c r="D57" s="9">
        <v>0</v>
      </c>
    </row>
    <row r="58" s="9" customFormat="1" spans="1:4">
      <c r="A58" s="14">
        <v>712</v>
      </c>
      <c r="B58" s="15">
        <v>358050</v>
      </c>
      <c r="C58" s="16">
        <v>358050</v>
      </c>
      <c r="D58" s="9">
        <v>0</v>
      </c>
    </row>
    <row r="59" s="9" customFormat="1" spans="1:4">
      <c r="A59" s="14">
        <v>713</v>
      </c>
      <c r="B59" s="15">
        <v>117645</v>
      </c>
      <c r="C59" s="16">
        <v>117645</v>
      </c>
      <c r="D59" s="9">
        <v>0</v>
      </c>
    </row>
    <row r="60" s="9" customFormat="1" spans="1:4">
      <c r="A60" s="14">
        <v>716</v>
      </c>
      <c r="B60" s="15">
        <v>170500</v>
      </c>
      <c r="C60" s="16">
        <v>170500</v>
      </c>
      <c r="D60" s="9">
        <v>0</v>
      </c>
    </row>
    <row r="61" s="9" customFormat="1" spans="1:4">
      <c r="A61" s="14">
        <v>717</v>
      </c>
      <c r="B61" s="15">
        <v>156860</v>
      </c>
      <c r="C61" s="16">
        <v>156860</v>
      </c>
      <c r="D61" s="9">
        <v>0</v>
      </c>
    </row>
    <row r="62" s="9" customFormat="1" spans="1:4">
      <c r="A62" s="14">
        <v>720</v>
      </c>
      <c r="B62" s="15">
        <v>149730</v>
      </c>
      <c r="C62" s="16">
        <v>99820</v>
      </c>
      <c r="D62" s="9">
        <v>-49910</v>
      </c>
    </row>
    <row r="63" s="9" customFormat="1" spans="1:4">
      <c r="A63" s="14">
        <v>721</v>
      </c>
      <c r="B63" s="15">
        <v>177320</v>
      </c>
      <c r="C63" s="16">
        <v>177320</v>
      </c>
      <c r="D63" s="9">
        <v>0</v>
      </c>
    </row>
    <row r="64" s="9" customFormat="1" spans="1:4">
      <c r="A64" s="14">
        <v>723</v>
      </c>
      <c r="B64" s="15">
        <v>128340</v>
      </c>
      <c r="C64" s="16">
        <v>128340</v>
      </c>
      <c r="D64" s="9">
        <v>0</v>
      </c>
    </row>
    <row r="65" s="9" customFormat="1" spans="1:4">
      <c r="A65" s="14">
        <v>724</v>
      </c>
      <c r="B65" s="15">
        <v>244404</v>
      </c>
      <c r="C65" s="16">
        <v>244404</v>
      </c>
      <c r="D65" s="9">
        <v>0</v>
      </c>
    </row>
    <row r="66" s="9" customFormat="1" spans="1:4">
      <c r="A66" s="14">
        <v>726</v>
      </c>
      <c r="B66" s="15">
        <v>217620</v>
      </c>
      <c r="C66" s="16">
        <v>217620</v>
      </c>
      <c r="D66" s="9">
        <v>0</v>
      </c>
    </row>
    <row r="67" s="9" customFormat="1" spans="1:4">
      <c r="A67" s="14">
        <v>727</v>
      </c>
      <c r="B67" s="15">
        <v>136400</v>
      </c>
      <c r="C67" s="16">
        <v>136400</v>
      </c>
      <c r="D67" s="9">
        <v>0</v>
      </c>
    </row>
    <row r="68" s="9" customFormat="1" spans="1:4">
      <c r="A68" s="14">
        <v>730</v>
      </c>
      <c r="B68" s="15">
        <v>312480</v>
      </c>
      <c r="C68" s="16">
        <v>312480</v>
      </c>
      <c r="D68" s="9">
        <v>0</v>
      </c>
    </row>
    <row r="69" s="9" customFormat="1" spans="1:4">
      <c r="A69" s="14">
        <v>732</v>
      </c>
      <c r="B69" s="15">
        <v>128340</v>
      </c>
      <c r="C69" s="16">
        <v>128340</v>
      </c>
      <c r="D69" s="9">
        <v>0</v>
      </c>
    </row>
    <row r="70" s="9" customFormat="1" spans="1:4">
      <c r="A70" s="14">
        <v>733</v>
      </c>
      <c r="B70" s="15">
        <v>139035</v>
      </c>
      <c r="C70" s="16">
        <v>139035</v>
      </c>
      <c r="D70" s="9">
        <v>0</v>
      </c>
    </row>
    <row r="71" s="9" customFormat="1" spans="1:4">
      <c r="A71" s="14">
        <v>737</v>
      </c>
      <c r="B71" s="15">
        <v>238700</v>
      </c>
      <c r="C71" s="16">
        <v>238700</v>
      </c>
      <c r="D71" s="9">
        <v>0</v>
      </c>
    </row>
    <row r="72" s="9" customFormat="1" spans="1:4">
      <c r="A72" s="14">
        <v>738</v>
      </c>
      <c r="B72" s="15">
        <v>135470</v>
      </c>
      <c r="C72" s="16">
        <v>135470</v>
      </c>
      <c r="D72" s="9">
        <v>0</v>
      </c>
    </row>
    <row r="73" s="9" customFormat="1" spans="1:4">
      <c r="A73" s="14">
        <v>740</v>
      </c>
      <c r="B73" s="15">
        <v>139035.01</v>
      </c>
      <c r="C73" s="16">
        <v>92690</v>
      </c>
      <c r="D73" s="9">
        <v>-46345.01</v>
      </c>
    </row>
    <row r="74" s="9" customFormat="1" spans="1:4">
      <c r="A74" s="14">
        <v>742</v>
      </c>
      <c r="B74" s="15">
        <v>334800</v>
      </c>
      <c r="C74" s="16">
        <v>334800</v>
      </c>
      <c r="D74" s="9">
        <v>0</v>
      </c>
    </row>
    <row r="75" s="9" customFormat="1" spans="1:4">
      <c r="A75" s="14">
        <v>743</v>
      </c>
      <c r="B75" s="15">
        <v>187550</v>
      </c>
      <c r="C75" s="16">
        <v>187550</v>
      </c>
      <c r="D75" s="9">
        <v>0</v>
      </c>
    </row>
    <row r="76" s="9" customFormat="1" spans="1:4">
      <c r="A76" s="14">
        <v>744</v>
      </c>
      <c r="B76" s="15">
        <v>207576</v>
      </c>
      <c r="C76" s="16">
        <v>207576</v>
      </c>
      <c r="D76" s="9">
        <v>0</v>
      </c>
    </row>
    <row r="77" s="9" customFormat="1" spans="1:4">
      <c r="A77" s="14">
        <v>745</v>
      </c>
      <c r="B77" s="15">
        <v>170500</v>
      </c>
      <c r="C77" s="16">
        <v>170500</v>
      </c>
      <c r="D77" s="9">
        <v>0</v>
      </c>
    </row>
    <row r="78" s="9" customFormat="1" spans="1:4">
      <c r="A78" s="14">
        <v>746</v>
      </c>
      <c r="B78" s="15">
        <v>241056</v>
      </c>
      <c r="C78" s="16">
        <v>241056</v>
      </c>
      <c r="D78" s="9">
        <v>0</v>
      </c>
    </row>
    <row r="79" s="9" customFormat="1" spans="1:4">
      <c r="A79" s="14">
        <v>747</v>
      </c>
      <c r="B79" s="15">
        <v>267840</v>
      </c>
      <c r="C79" s="16">
        <v>206460</v>
      </c>
      <c r="D79" s="9">
        <v>-61380</v>
      </c>
    </row>
    <row r="80" s="9" customFormat="1" spans="1:4">
      <c r="A80" s="14">
        <v>748</v>
      </c>
      <c r="B80" s="15">
        <v>173910</v>
      </c>
      <c r="C80" s="16">
        <v>173910</v>
      </c>
      <c r="D80" s="9">
        <v>0</v>
      </c>
    </row>
    <row r="81" s="9" customFormat="1" spans="1:4">
      <c r="A81" s="14">
        <v>750</v>
      </c>
      <c r="B81" s="15">
        <v>823064.52</v>
      </c>
      <c r="C81" s="16">
        <v>945000</v>
      </c>
      <c r="D81" s="9">
        <v>121935.48</v>
      </c>
    </row>
    <row r="82" s="9" customFormat="1" spans="1:4">
      <c r="A82" s="14">
        <v>752</v>
      </c>
      <c r="B82" s="15">
        <v>139035</v>
      </c>
      <c r="C82" s="16">
        <v>139035</v>
      </c>
      <c r="D82" s="9">
        <v>0</v>
      </c>
    </row>
    <row r="83" s="9" customFormat="1" spans="1:4">
      <c r="A83" s="14">
        <v>753</v>
      </c>
      <c r="B83" s="15">
        <v>92690</v>
      </c>
      <c r="C83" s="16">
        <v>92690</v>
      </c>
      <c r="D83" s="9">
        <v>0</v>
      </c>
    </row>
    <row r="84" s="9" customFormat="1" spans="1:4">
      <c r="A84" s="14">
        <v>754</v>
      </c>
      <c r="B84" s="15">
        <v>174096</v>
      </c>
      <c r="C84" s="16">
        <v>174096</v>
      </c>
      <c r="D84" s="9">
        <v>0</v>
      </c>
    </row>
    <row r="85" s="9" customFormat="1" spans="1:4">
      <c r="A85" s="14">
        <v>101453</v>
      </c>
      <c r="B85" s="15">
        <v>217620</v>
      </c>
      <c r="C85" s="16">
        <v>217620</v>
      </c>
      <c r="D85" s="9">
        <v>0</v>
      </c>
    </row>
    <row r="86" s="9" customFormat="1" spans="1:4">
      <c r="A86" s="14">
        <v>102479</v>
      </c>
      <c r="B86" s="15">
        <v>150040</v>
      </c>
      <c r="C86" s="16">
        <v>150040</v>
      </c>
      <c r="D86" s="9">
        <v>0</v>
      </c>
    </row>
    <row r="87" s="9" customFormat="1" spans="1:4">
      <c r="A87" s="14">
        <v>102564</v>
      </c>
      <c r="B87" s="15">
        <v>156860</v>
      </c>
      <c r="C87" s="16">
        <v>156860</v>
      </c>
      <c r="D87" s="9">
        <v>0</v>
      </c>
    </row>
    <row r="88" s="9" customFormat="1" spans="1:4">
      <c r="A88" s="14">
        <v>102565</v>
      </c>
      <c r="B88" s="15">
        <v>204600</v>
      </c>
      <c r="C88" s="16">
        <v>204600</v>
      </c>
      <c r="D88" s="9">
        <v>0</v>
      </c>
    </row>
    <row r="89" s="9" customFormat="1" spans="1:4">
      <c r="A89" s="14">
        <v>102567</v>
      </c>
      <c r="B89" s="15">
        <v>110515</v>
      </c>
      <c r="C89" s="16">
        <v>110515</v>
      </c>
      <c r="D89" s="9">
        <v>0</v>
      </c>
    </row>
    <row r="90" s="9" customFormat="1" spans="1:4">
      <c r="A90" s="14">
        <v>102934</v>
      </c>
      <c r="B90" s="15">
        <v>251100</v>
      </c>
      <c r="C90" s="16">
        <v>251100</v>
      </c>
      <c r="D90" s="9">
        <v>0</v>
      </c>
    </row>
    <row r="91" s="9" customFormat="1" spans="1:4">
      <c r="A91" s="14">
        <v>103198</v>
      </c>
      <c r="B91" s="15">
        <v>211420</v>
      </c>
      <c r="C91" s="16">
        <v>211420</v>
      </c>
      <c r="D91" s="9">
        <v>0</v>
      </c>
    </row>
    <row r="92" s="9" customFormat="1" spans="1:4">
      <c r="A92" s="14">
        <v>103199</v>
      </c>
      <c r="B92" s="15">
        <v>130944</v>
      </c>
      <c r="C92" s="16">
        <v>163800</v>
      </c>
      <c r="D92" s="9">
        <v>32856</v>
      </c>
    </row>
    <row r="93" s="9" customFormat="1" spans="1:4">
      <c r="A93" s="14">
        <v>103639</v>
      </c>
      <c r="B93" s="15">
        <v>180792</v>
      </c>
      <c r="C93" s="16">
        <v>180792</v>
      </c>
      <c r="D93" s="9">
        <v>0</v>
      </c>
    </row>
    <row r="94" s="9" customFormat="1" spans="1:4">
      <c r="A94" s="14">
        <v>104428</v>
      </c>
      <c r="B94" s="15">
        <v>170500</v>
      </c>
      <c r="C94" s="16">
        <v>170500</v>
      </c>
      <c r="D94" s="9">
        <v>0</v>
      </c>
    </row>
    <row r="95" s="9" customFormat="1" spans="1:4">
      <c r="A95" s="14">
        <v>104429</v>
      </c>
      <c r="B95" s="15">
        <v>114080</v>
      </c>
      <c r="C95" s="16">
        <v>114080</v>
      </c>
      <c r="D95" s="9">
        <v>0</v>
      </c>
    </row>
    <row r="96" s="9" customFormat="1" spans="1:4">
      <c r="A96" s="14">
        <v>104430</v>
      </c>
      <c r="B96" s="15">
        <v>121210</v>
      </c>
      <c r="C96" s="16">
        <v>121210</v>
      </c>
      <c r="D96" s="9">
        <v>0</v>
      </c>
    </row>
    <row r="97" s="9" customFormat="1" spans="1:4">
      <c r="A97" s="14">
        <v>104533</v>
      </c>
      <c r="B97" s="15">
        <v>139035</v>
      </c>
      <c r="C97" s="16">
        <v>139035</v>
      </c>
      <c r="D97" s="9">
        <v>0</v>
      </c>
    </row>
    <row r="98" s="9" customFormat="1" spans="1:4">
      <c r="A98" s="14">
        <v>104838</v>
      </c>
      <c r="B98" s="15">
        <v>142600</v>
      </c>
      <c r="C98" s="16">
        <v>142600</v>
      </c>
      <c r="D98" s="9">
        <v>0</v>
      </c>
    </row>
    <row r="99" s="9" customFormat="1" spans="1:4">
      <c r="A99" s="14">
        <v>105267</v>
      </c>
      <c r="B99" s="15">
        <v>218240</v>
      </c>
      <c r="C99" s="16">
        <v>218240</v>
      </c>
      <c r="D99" s="9">
        <v>0</v>
      </c>
    </row>
    <row r="100" s="9" customFormat="1" spans="1:4">
      <c r="A100" s="14">
        <v>105396</v>
      </c>
      <c r="B100" s="15">
        <v>117645</v>
      </c>
      <c r="C100" s="16">
        <v>117645</v>
      </c>
      <c r="D100" s="9">
        <v>0</v>
      </c>
    </row>
    <row r="101" s="9" customFormat="1" spans="1:4">
      <c r="A101" s="14">
        <v>105751</v>
      </c>
      <c r="B101" s="15">
        <v>231880</v>
      </c>
      <c r="C101" s="16">
        <v>231880</v>
      </c>
      <c r="D101" s="9">
        <v>0</v>
      </c>
    </row>
    <row r="102" s="9" customFormat="1" spans="1:4">
      <c r="A102" s="14">
        <v>105910</v>
      </c>
      <c r="B102" s="15">
        <v>173600</v>
      </c>
      <c r="C102" s="16">
        <v>115733.333333333</v>
      </c>
      <c r="D102" s="9">
        <v>-57866.666666667</v>
      </c>
    </row>
    <row r="103" s="9" customFormat="1" spans="1:4">
      <c r="A103" s="14">
        <v>106066</v>
      </c>
      <c r="B103" s="15">
        <v>238700</v>
      </c>
      <c r="C103" s="16">
        <v>238700</v>
      </c>
      <c r="D103" s="9">
        <v>0</v>
      </c>
    </row>
    <row r="104" s="9" customFormat="1" spans="1:4">
      <c r="A104" s="14">
        <v>106399</v>
      </c>
      <c r="B104" s="15">
        <v>206770</v>
      </c>
      <c r="C104" s="16">
        <v>206770</v>
      </c>
      <c r="D104" s="9">
        <v>0</v>
      </c>
    </row>
    <row r="105" s="9" customFormat="1" spans="1:4">
      <c r="A105" s="14">
        <v>106485</v>
      </c>
      <c r="B105" s="15">
        <v>128340</v>
      </c>
      <c r="C105" s="16">
        <v>64170</v>
      </c>
      <c r="D105" s="9">
        <v>-64170</v>
      </c>
    </row>
    <row r="106" s="9" customFormat="1" spans="1:4">
      <c r="A106" s="14">
        <v>106568</v>
      </c>
      <c r="B106" s="15">
        <v>110515</v>
      </c>
      <c r="C106" s="16">
        <v>110515</v>
      </c>
      <c r="D106" s="9">
        <v>0</v>
      </c>
    </row>
    <row r="107" s="9" customFormat="1" spans="1:4">
      <c r="A107" s="14">
        <v>106569</v>
      </c>
      <c r="B107" s="15">
        <v>184016</v>
      </c>
      <c r="C107" s="16">
        <v>184016</v>
      </c>
      <c r="D107" s="9">
        <v>0</v>
      </c>
    </row>
    <row r="108" s="9" customFormat="1" spans="1:4">
      <c r="A108" s="14">
        <v>106865</v>
      </c>
      <c r="B108" s="15">
        <v>149730</v>
      </c>
      <c r="C108" s="16">
        <v>149730</v>
      </c>
      <c r="D108" s="9">
        <v>0</v>
      </c>
    </row>
    <row r="109" s="9" customFormat="1" spans="1:4">
      <c r="A109" s="14">
        <v>107658</v>
      </c>
      <c r="B109" s="15">
        <v>231880</v>
      </c>
      <c r="C109" s="16">
        <v>231880</v>
      </c>
      <c r="D109" s="9">
        <v>0</v>
      </c>
    </row>
    <row r="110" s="9" customFormat="1" spans="1:4">
      <c r="A110" s="14">
        <v>107728</v>
      </c>
      <c r="B110" s="15">
        <v>156240</v>
      </c>
      <c r="C110" s="16">
        <v>156240</v>
      </c>
      <c r="D110" s="9">
        <v>0</v>
      </c>
    </row>
    <row r="111" s="9" customFormat="1" spans="1:4">
      <c r="A111" s="14">
        <v>107829</v>
      </c>
      <c r="B111" s="15">
        <v>99820</v>
      </c>
      <c r="C111" s="16">
        <v>99820</v>
      </c>
      <c r="D111" s="9">
        <v>0</v>
      </c>
    </row>
    <row r="112" s="9" customFormat="1" spans="1:4">
      <c r="A112" s="14">
        <v>108277</v>
      </c>
      <c r="B112" s="15">
        <v>142600</v>
      </c>
      <c r="C112" s="16">
        <v>142600</v>
      </c>
      <c r="D112" s="9">
        <v>0</v>
      </c>
    </row>
    <row r="113" s="9" customFormat="1" spans="1:4">
      <c r="A113" s="14">
        <v>108656</v>
      </c>
      <c r="B113" s="15">
        <v>224595</v>
      </c>
      <c r="C113" s="16">
        <v>224595</v>
      </c>
      <c r="D113" s="9">
        <v>0</v>
      </c>
    </row>
    <row r="114" s="9" customFormat="1" spans="1:4">
      <c r="A114" s="14">
        <v>110378</v>
      </c>
      <c r="B114" s="15">
        <v>99820</v>
      </c>
      <c r="C114" s="16">
        <v>99820</v>
      </c>
      <c r="D114" s="9">
        <v>0</v>
      </c>
    </row>
    <row r="115" s="9" customFormat="1" spans="1:4">
      <c r="A115" s="14">
        <v>111064</v>
      </c>
      <c r="B115" s="15">
        <v>51150</v>
      </c>
      <c r="C115" s="16">
        <v>51150</v>
      </c>
      <c r="D115" s="9">
        <v>0</v>
      </c>
    </row>
    <row r="116" s="9" customFormat="1" spans="1:4">
      <c r="A116" s="14">
        <v>111219</v>
      </c>
      <c r="B116" s="15">
        <v>217620</v>
      </c>
      <c r="C116" s="16">
        <v>217620</v>
      </c>
      <c r="D116" s="9">
        <v>0</v>
      </c>
    </row>
    <row r="117" s="9" customFormat="1" spans="1:4">
      <c r="A117" s="14">
        <v>111400</v>
      </c>
      <c r="B117" s="15">
        <v>323950</v>
      </c>
      <c r="C117" s="16">
        <v>323950</v>
      </c>
      <c r="D117" s="9">
        <v>0</v>
      </c>
    </row>
    <row r="118" s="9" customFormat="1" spans="1:4">
      <c r="A118" s="14">
        <v>112415</v>
      </c>
      <c r="B118" s="15">
        <v>136400</v>
      </c>
      <c r="C118" s="16">
        <v>136400</v>
      </c>
      <c r="D118" s="9">
        <v>0</v>
      </c>
    </row>
    <row r="119" s="9" customFormat="1" spans="1:4">
      <c r="A119" s="14">
        <v>112888</v>
      </c>
      <c r="B119" s="15">
        <v>136400</v>
      </c>
      <c r="C119" s="16">
        <v>136400</v>
      </c>
      <c r="D119" s="9">
        <v>0</v>
      </c>
    </row>
    <row r="120" s="9" customFormat="1" spans="1:4">
      <c r="A120" s="14">
        <v>113023</v>
      </c>
      <c r="B120" s="15">
        <v>85250</v>
      </c>
      <c r="C120" s="16">
        <v>85250</v>
      </c>
      <c r="D120" s="9">
        <v>0</v>
      </c>
    </row>
    <row r="121" s="9" customFormat="1" spans="1:4">
      <c r="A121" s="14">
        <v>113025</v>
      </c>
      <c r="B121" s="15">
        <v>102300</v>
      </c>
      <c r="C121" s="16">
        <v>102300</v>
      </c>
      <c r="D121" s="9">
        <v>0</v>
      </c>
    </row>
    <row r="122" s="9" customFormat="1" spans="1:4">
      <c r="A122" s="14">
        <v>113298</v>
      </c>
      <c r="B122" s="15">
        <v>119350</v>
      </c>
      <c r="C122" s="16">
        <v>119350</v>
      </c>
      <c r="D122" s="9">
        <v>0</v>
      </c>
    </row>
    <row r="123" s="9" customFormat="1" spans="1:4">
      <c r="A123" s="14">
        <v>113299</v>
      </c>
      <c r="B123" s="15">
        <v>109120</v>
      </c>
      <c r="C123" s="16">
        <v>109120</v>
      </c>
      <c r="D123" s="9">
        <v>0</v>
      </c>
    </row>
    <row r="124" s="9" customFormat="1" spans="1:4">
      <c r="A124" s="14">
        <v>113833</v>
      </c>
      <c r="B124" s="15">
        <v>116250</v>
      </c>
      <c r="C124" s="16">
        <v>116250</v>
      </c>
      <c r="D124" s="9">
        <v>0</v>
      </c>
    </row>
    <row r="125" s="9" customFormat="1" spans="1:4">
      <c r="A125" s="14">
        <v>114069</v>
      </c>
      <c r="B125" s="15">
        <v>85250</v>
      </c>
      <c r="C125" s="16">
        <v>85250</v>
      </c>
      <c r="D125" s="9">
        <v>0</v>
      </c>
    </row>
    <row r="126" s="9" customFormat="1" spans="1:4">
      <c r="A126" s="14">
        <v>114286</v>
      </c>
      <c r="B126" s="15">
        <v>163680</v>
      </c>
      <c r="C126" s="16">
        <v>163680</v>
      </c>
      <c r="D126" s="9">
        <v>0</v>
      </c>
    </row>
    <row r="127" s="9" customFormat="1" spans="1:4">
      <c r="A127" s="14">
        <v>114622</v>
      </c>
      <c r="B127" s="15">
        <v>211420</v>
      </c>
      <c r="C127" s="16">
        <v>211420</v>
      </c>
      <c r="D127" s="9">
        <v>0</v>
      </c>
    </row>
    <row r="128" s="9" customFormat="1" spans="1:4">
      <c r="A128" s="14">
        <v>114685</v>
      </c>
      <c r="B128" s="15">
        <v>579700</v>
      </c>
      <c r="C128" s="16">
        <v>579700</v>
      </c>
      <c r="D128" s="9">
        <v>0</v>
      </c>
    </row>
    <row r="129" s="9" customFormat="1" spans="1:4">
      <c r="A129" s="14">
        <v>114844</v>
      </c>
      <c r="B129" s="15">
        <v>265980</v>
      </c>
      <c r="C129" s="16">
        <v>265980</v>
      </c>
      <c r="D129" s="9">
        <v>0</v>
      </c>
    </row>
    <row r="130" s="9" customFormat="1" spans="1:4">
      <c r="A130" s="14">
        <v>115971</v>
      </c>
      <c r="B130" s="15">
        <v>128340</v>
      </c>
      <c r="C130" s="16">
        <v>128355</v>
      </c>
      <c r="D130" s="9">
        <v>15</v>
      </c>
    </row>
    <row r="131" s="9" customFormat="1" spans="1:4">
      <c r="A131" s="14">
        <v>116482</v>
      </c>
      <c r="B131" s="15">
        <v>128340</v>
      </c>
      <c r="C131" s="16">
        <v>128340</v>
      </c>
      <c r="D131" s="9">
        <v>0</v>
      </c>
    </row>
    <row r="132" s="9" customFormat="1" spans="1:4">
      <c r="A132" s="14">
        <v>116773</v>
      </c>
      <c r="B132" s="15">
        <v>3100</v>
      </c>
      <c r="C132" s="16">
        <v>96100</v>
      </c>
      <c r="D132" s="9">
        <v>93000</v>
      </c>
    </row>
    <row r="133" s="9" customFormat="1" spans="1:4">
      <c r="A133" s="14">
        <v>116919</v>
      </c>
      <c r="B133" s="15">
        <v>137253</v>
      </c>
      <c r="C133" s="16">
        <v>136758</v>
      </c>
      <c r="D133" s="9">
        <v>-495</v>
      </c>
    </row>
    <row r="134" s="9" customFormat="1" spans="1:4">
      <c r="A134" s="14">
        <v>117184</v>
      </c>
      <c r="B134" s="15">
        <v>185380</v>
      </c>
      <c r="C134" s="16">
        <v>185380</v>
      </c>
      <c r="D134" s="9">
        <v>0</v>
      </c>
    </row>
    <row r="135" s="9" customFormat="1" spans="1:4">
      <c r="A135" s="14">
        <v>117310</v>
      </c>
      <c r="B135" s="15">
        <v>106950</v>
      </c>
      <c r="C135" s="16">
        <v>106950</v>
      </c>
      <c r="D135" s="9">
        <v>0</v>
      </c>
    </row>
    <row r="136" s="9" customFormat="1" spans="1:4">
      <c r="A136" s="14">
        <v>117491</v>
      </c>
      <c r="B136" s="15">
        <v>249550</v>
      </c>
      <c r="C136" s="16">
        <v>249550</v>
      </c>
      <c r="D136" s="9">
        <v>0</v>
      </c>
    </row>
    <row r="137" s="9" customFormat="1" spans="1:4">
      <c r="A137" s="14">
        <v>117637</v>
      </c>
      <c r="B137" s="15">
        <v>71300</v>
      </c>
      <c r="C137" s="16">
        <v>71300</v>
      </c>
      <c r="D137" s="9">
        <v>0</v>
      </c>
    </row>
    <row r="138" s="9" customFormat="1" spans="1:4">
      <c r="A138" s="14">
        <v>117923</v>
      </c>
      <c r="B138" s="15">
        <v>71300</v>
      </c>
      <c r="C138" s="16">
        <v>71300</v>
      </c>
      <c r="D138" s="9">
        <v>0</v>
      </c>
    </row>
    <row r="139" s="9" customFormat="1" spans="1:4">
      <c r="A139" s="14">
        <v>118074</v>
      </c>
      <c r="B139" s="15">
        <v>99820</v>
      </c>
      <c r="C139" s="16">
        <v>99820</v>
      </c>
      <c r="D139" s="9">
        <v>0</v>
      </c>
    </row>
    <row r="140" s="9" customFormat="1" spans="1:4">
      <c r="A140" s="14">
        <v>118151</v>
      </c>
      <c r="B140" s="15">
        <v>81995</v>
      </c>
      <c r="C140" s="16">
        <v>81995</v>
      </c>
      <c r="D140" s="9">
        <v>0</v>
      </c>
    </row>
    <row r="141" s="9" customFormat="1" spans="1:4">
      <c r="A141" s="14">
        <v>118758</v>
      </c>
      <c r="B141" s="15">
        <v>71300</v>
      </c>
      <c r="C141" s="16">
        <v>71300</v>
      </c>
      <c r="D141" s="9">
        <v>0</v>
      </c>
    </row>
    <row r="142" s="9" customFormat="1" spans="1:4">
      <c r="A142" s="14">
        <v>118951</v>
      </c>
      <c r="B142" s="15">
        <v>71300</v>
      </c>
      <c r="C142" s="16">
        <v>71300</v>
      </c>
      <c r="D142" s="9">
        <v>0</v>
      </c>
    </row>
    <row r="143" s="9" customFormat="1" spans="1:4">
      <c r="A143" s="14">
        <v>119262</v>
      </c>
      <c r="B143" s="15">
        <v>89125</v>
      </c>
      <c r="C143" s="16">
        <v>89125</v>
      </c>
      <c r="D143" s="9">
        <v>0</v>
      </c>
    </row>
    <row r="144" s="9" customFormat="1" spans="1:4">
      <c r="A144" s="14">
        <v>119263</v>
      </c>
      <c r="B144" s="15">
        <v>89125</v>
      </c>
      <c r="C144" s="16">
        <v>89125</v>
      </c>
      <c r="D144" s="9">
        <v>0</v>
      </c>
    </row>
    <row r="145" s="9" customFormat="1" spans="1:4">
      <c r="A145" s="14">
        <v>120844</v>
      </c>
      <c r="B145" s="15">
        <v>89125</v>
      </c>
      <c r="C145" s="16">
        <v>89125</v>
      </c>
      <c r="D145" s="9">
        <v>0</v>
      </c>
    </row>
    <row r="146" s="9" customFormat="1" spans="1:4">
      <c r="A146" s="14" t="s">
        <v>560</v>
      </c>
      <c r="B146" s="15"/>
      <c r="C146" s="16"/>
      <c r="D146" s="9">
        <v>0</v>
      </c>
    </row>
    <row r="147" s="9" customFormat="1" spans="1:4">
      <c r="A147" s="17" t="s">
        <v>490</v>
      </c>
      <c r="B147" s="17">
        <v>30751196.55</v>
      </c>
      <c r="C147" s="18">
        <v>312562.013544018</v>
      </c>
      <c r="D147" s="9">
        <v>-30438634.536456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workbookViewId="0">
      <selection activeCell="C15" sqref="C15"/>
    </sheetView>
  </sheetViews>
  <sheetFormatPr defaultColWidth="9" defaultRowHeight="13.5" outlineLevelCol="7"/>
  <cols>
    <col min="1" max="3" width="9" style="1"/>
    <col min="4" max="4" width="37" style="1" customWidth="1"/>
    <col min="5" max="16384" width="9" style="1"/>
  </cols>
  <sheetData>
    <row r="1" s="1" customFormat="1" ht="14.25" spans="1:8">
      <c r="A1" s="2" t="s">
        <v>561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9</v>
      </c>
      <c r="B2" s="3" t="s">
        <v>562</v>
      </c>
      <c r="C2" s="3" t="s">
        <v>10</v>
      </c>
      <c r="D2" s="3" t="s">
        <v>11</v>
      </c>
      <c r="E2" s="3" t="s">
        <v>15</v>
      </c>
      <c r="F2" s="3" t="s">
        <v>563</v>
      </c>
      <c r="G2" s="3" t="s">
        <v>564</v>
      </c>
      <c r="H2" s="3" t="s">
        <v>565</v>
      </c>
    </row>
    <row r="3" s="1" customFormat="1" ht="14.25" spans="1:8">
      <c r="A3" s="3">
        <v>1</v>
      </c>
      <c r="B3" s="3">
        <v>30</v>
      </c>
      <c r="C3" s="3">
        <v>307</v>
      </c>
      <c r="D3" s="3" t="s">
        <v>566</v>
      </c>
      <c r="E3" s="3" t="s">
        <v>59</v>
      </c>
      <c r="F3" s="4">
        <v>2006022.53</v>
      </c>
      <c r="G3" s="5">
        <v>66867.4176666667</v>
      </c>
      <c r="H3" s="6" t="s">
        <v>55</v>
      </c>
    </row>
    <row r="4" s="1" customFormat="1" ht="14.25" spans="1:8">
      <c r="A4" s="3">
        <v>2</v>
      </c>
      <c r="B4" s="3">
        <v>30</v>
      </c>
      <c r="C4" s="3">
        <v>582</v>
      </c>
      <c r="D4" s="3" t="s">
        <v>567</v>
      </c>
      <c r="E4" s="3" t="s">
        <v>568</v>
      </c>
      <c r="F4" s="4">
        <v>1210640</v>
      </c>
      <c r="G4" s="5">
        <v>40354.6666666667</v>
      </c>
      <c r="H4" s="6" t="s">
        <v>55</v>
      </c>
    </row>
    <row r="5" s="1" customFormat="1" ht="14.25" spans="1:8">
      <c r="A5" s="3">
        <v>3</v>
      </c>
      <c r="B5" s="3">
        <v>30</v>
      </c>
      <c r="C5" s="3">
        <v>517</v>
      </c>
      <c r="D5" s="3" t="s">
        <v>569</v>
      </c>
      <c r="E5" s="3" t="s">
        <v>38</v>
      </c>
      <c r="F5" s="4">
        <v>950296.17</v>
      </c>
      <c r="G5" s="5">
        <v>31676.539</v>
      </c>
      <c r="H5" s="6" t="s">
        <v>37</v>
      </c>
    </row>
    <row r="6" s="1" customFormat="1" ht="14.25" spans="1:8">
      <c r="A6" s="3">
        <v>4</v>
      </c>
      <c r="B6" s="3">
        <v>30</v>
      </c>
      <c r="C6" s="3">
        <v>750</v>
      </c>
      <c r="D6" s="3" t="s">
        <v>570</v>
      </c>
      <c r="E6" s="3" t="s">
        <v>59</v>
      </c>
      <c r="F6" s="4">
        <v>778903.67</v>
      </c>
      <c r="G6" s="5">
        <v>25963.4556666667</v>
      </c>
      <c r="H6" s="6" t="s">
        <v>37</v>
      </c>
    </row>
    <row r="7" s="1" customFormat="1" ht="14.25" spans="1:8">
      <c r="A7" s="3">
        <v>5</v>
      </c>
      <c r="B7" s="3">
        <v>30</v>
      </c>
      <c r="C7" s="3">
        <v>337</v>
      </c>
      <c r="D7" s="3" t="s">
        <v>571</v>
      </c>
      <c r="E7" s="3" t="s">
        <v>38</v>
      </c>
      <c r="F7" s="4">
        <v>677683</v>
      </c>
      <c r="G7" s="5">
        <v>22589.4333333333</v>
      </c>
      <c r="H7" s="6" t="s">
        <v>37</v>
      </c>
    </row>
    <row r="8" s="1" customFormat="1" ht="14.25" spans="1:8">
      <c r="A8" s="3">
        <v>6</v>
      </c>
      <c r="B8" s="3">
        <v>30</v>
      </c>
      <c r="C8" s="3">
        <v>114685</v>
      </c>
      <c r="D8" s="3" t="s">
        <v>572</v>
      </c>
      <c r="E8" s="3" t="s">
        <v>38</v>
      </c>
      <c r="F8" s="4">
        <v>539309.3</v>
      </c>
      <c r="G8" s="5">
        <v>17976.9766666667</v>
      </c>
      <c r="H8" s="6" t="s">
        <v>48</v>
      </c>
    </row>
    <row r="9" s="1" customFormat="1" ht="14.25" spans="1:8">
      <c r="A9" s="3">
        <v>7</v>
      </c>
      <c r="B9" s="3">
        <v>30</v>
      </c>
      <c r="C9" s="3">
        <v>343</v>
      </c>
      <c r="D9" s="3" t="s">
        <v>573</v>
      </c>
      <c r="E9" s="3" t="s">
        <v>568</v>
      </c>
      <c r="F9" s="4">
        <v>490975.2</v>
      </c>
      <c r="G9" s="5">
        <v>16365.84</v>
      </c>
      <c r="H9" s="6" t="s">
        <v>48</v>
      </c>
    </row>
    <row r="10" s="1" customFormat="1" ht="14.25" spans="1:8">
      <c r="A10" s="3">
        <v>8</v>
      </c>
      <c r="B10" s="3">
        <v>30</v>
      </c>
      <c r="C10" s="3">
        <v>385</v>
      </c>
      <c r="D10" s="3" t="s">
        <v>574</v>
      </c>
      <c r="E10" s="3" t="s">
        <v>64</v>
      </c>
      <c r="F10" s="4">
        <v>410624.13</v>
      </c>
      <c r="G10" s="5">
        <v>13687.471</v>
      </c>
      <c r="H10" s="6" t="s">
        <v>48</v>
      </c>
    </row>
    <row r="11" s="1" customFormat="1" ht="14.25" spans="1:8">
      <c r="A11" s="3">
        <v>9</v>
      </c>
      <c r="B11" s="3">
        <v>30</v>
      </c>
      <c r="C11" s="3">
        <v>571</v>
      </c>
      <c r="D11" s="3" t="s">
        <v>575</v>
      </c>
      <c r="E11" s="3" t="s">
        <v>53</v>
      </c>
      <c r="F11" s="4">
        <v>355179.03</v>
      </c>
      <c r="G11" s="5">
        <v>11839.301</v>
      </c>
      <c r="H11" s="6" t="s">
        <v>48</v>
      </c>
    </row>
    <row r="12" s="1" customFormat="1" ht="14.25" spans="1:8">
      <c r="A12" s="3">
        <v>10</v>
      </c>
      <c r="B12" s="3">
        <v>30</v>
      </c>
      <c r="C12" s="3">
        <v>707</v>
      </c>
      <c r="D12" s="3" t="s">
        <v>576</v>
      </c>
      <c r="E12" s="3" t="s">
        <v>53</v>
      </c>
      <c r="F12" s="4">
        <v>352115.73</v>
      </c>
      <c r="G12" s="5">
        <v>11737.191</v>
      </c>
      <c r="H12" s="6" t="s">
        <v>48</v>
      </c>
    </row>
    <row r="13" s="1" customFormat="1" ht="14.25" spans="1:8">
      <c r="A13" s="3">
        <v>11</v>
      </c>
      <c r="B13" s="3">
        <v>30</v>
      </c>
      <c r="C13" s="3">
        <v>341</v>
      </c>
      <c r="D13" s="3" t="s">
        <v>577</v>
      </c>
      <c r="E13" s="3" t="s">
        <v>41</v>
      </c>
      <c r="F13" s="4">
        <v>346919.23</v>
      </c>
      <c r="G13" s="5">
        <v>11563.9743333333</v>
      </c>
      <c r="H13" s="6" t="s">
        <v>48</v>
      </c>
    </row>
    <row r="14" s="1" customFormat="1" ht="14.25" spans="1:8">
      <c r="A14" s="3">
        <v>12</v>
      </c>
      <c r="B14" s="3">
        <v>30</v>
      </c>
      <c r="C14" s="3">
        <v>742</v>
      </c>
      <c r="D14" s="3" t="s">
        <v>578</v>
      </c>
      <c r="E14" s="3" t="s">
        <v>59</v>
      </c>
      <c r="F14" s="4">
        <v>337678</v>
      </c>
      <c r="G14" s="5">
        <v>11255.9333333333</v>
      </c>
      <c r="H14" s="6" t="s">
        <v>48</v>
      </c>
    </row>
    <row r="15" s="1" customFormat="1" ht="14.25" spans="1:8">
      <c r="A15" s="3">
        <v>13</v>
      </c>
      <c r="B15" s="3">
        <v>30</v>
      </c>
      <c r="C15" s="3">
        <v>712</v>
      </c>
      <c r="D15" s="3" t="s">
        <v>579</v>
      </c>
      <c r="E15" s="3" t="s">
        <v>53</v>
      </c>
      <c r="F15" s="4">
        <v>307247.38</v>
      </c>
      <c r="G15" s="5">
        <v>10241.5793333333</v>
      </c>
      <c r="H15" s="6" t="s">
        <v>48</v>
      </c>
    </row>
    <row r="16" s="1" customFormat="1" ht="14.25" spans="1:8">
      <c r="A16" s="3">
        <v>14</v>
      </c>
      <c r="B16" s="3">
        <v>30</v>
      </c>
      <c r="C16" s="3">
        <v>365</v>
      </c>
      <c r="D16" s="3" t="s">
        <v>580</v>
      </c>
      <c r="E16" s="3" t="s">
        <v>568</v>
      </c>
      <c r="F16" s="4">
        <v>304051.82</v>
      </c>
      <c r="G16" s="5">
        <v>10135.0606666667</v>
      </c>
      <c r="H16" s="6" t="s">
        <v>48</v>
      </c>
    </row>
    <row r="17" s="1" customFormat="1" ht="14.25" spans="1:8">
      <c r="A17" s="3">
        <v>15</v>
      </c>
      <c r="B17" s="3">
        <v>30</v>
      </c>
      <c r="C17" s="3">
        <v>737</v>
      </c>
      <c r="D17" s="3" t="s">
        <v>581</v>
      </c>
      <c r="E17" s="3" t="s">
        <v>53</v>
      </c>
      <c r="F17" s="4">
        <v>295522.82</v>
      </c>
      <c r="G17" s="5">
        <v>9850.76066666667</v>
      </c>
      <c r="H17" s="6" t="s">
        <v>83</v>
      </c>
    </row>
    <row r="18" s="1" customFormat="1" ht="14.25" spans="1:8">
      <c r="A18" s="3">
        <v>16</v>
      </c>
      <c r="B18" s="3">
        <v>30</v>
      </c>
      <c r="C18" s="3">
        <v>111400</v>
      </c>
      <c r="D18" s="3" t="s">
        <v>582</v>
      </c>
      <c r="E18" s="3" t="s">
        <v>41</v>
      </c>
      <c r="F18" s="4">
        <v>288030.75</v>
      </c>
      <c r="G18" s="5">
        <v>9601.025</v>
      </c>
      <c r="H18" s="6" t="s">
        <v>83</v>
      </c>
    </row>
    <row r="19" s="1" customFormat="1" ht="14.25" spans="1:8">
      <c r="A19" s="3">
        <v>17</v>
      </c>
      <c r="B19" s="3">
        <v>30</v>
      </c>
      <c r="C19" s="3">
        <v>730</v>
      </c>
      <c r="D19" s="3" t="s">
        <v>583</v>
      </c>
      <c r="E19" s="3" t="s">
        <v>584</v>
      </c>
      <c r="F19" s="4">
        <v>273234</v>
      </c>
      <c r="G19" s="5">
        <v>9107.8</v>
      </c>
      <c r="H19" s="6" t="s">
        <v>48</v>
      </c>
    </row>
    <row r="20" s="1" customFormat="1" ht="14.25" spans="1:8">
      <c r="A20" s="3">
        <v>18</v>
      </c>
      <c r="B20" s="3">
        <v>30</v>
      </c>
      <c r="C20" s="3">
        <v>514</v>
      </c>
      <c r="D20" s="3" t="s">
        <v>585</v>
      </c>
      <c r="E20" s="3" t="s">
        <v>64</v>
      </c>
      <c r="F20" s="4">
        <v>263600.83</v>
      </c>
      <c r="G20" s="5">
        <v>8786.69433333333</v>
      </c>
      <c r="H20" s="6" t="s">
        <v>83</v>
      </c>
    </row>
    <row r="21" s="1" customFormat="1" ht="14.25" spans="1:8">
      <c r="A21" s="3">
        <v>19</v>
      </c>
      <c r="B21" s="3">
        <v>30</v>
      </c>
      <c r="C21" s="3">
        <v>359</v>
      </c>
      <c r="D21" s="3" t="s">
        <v>586</v>
      </c>
      <c r="E21" s="3" t="s">
        <v>568</v>
      </c>
      <c r="F21" s="4">
        <v>262274.17</v>
      </c>
      <c r="G21" s="5">
        <v>8742.47233333333</v>
      </c>
      <c r="H21" s="6" t="s">
        <v>83</v>
      </c>
    </row>
    <row r="22" s="1" customFormat="1" ht="14.25" spans="1:8">
      <c r="A22" s="3">
        <v>20</v>
      </c>
      <c r="B22" s="3">
        <v>30</v>
      </c>
      <c r="C22" s="3">
        <v>546</v>
      </c>
      <c r="D22" s="3" t="s">
        <v>587</v>
      </c>
      <c r="E22" s="3" t="s">
        <v>53</v>
      </c>
      <c r="F22" s="4">
        <v>256143.36</v>
      </c>
      <c r="G22" s="5">
        <v>8538.112</v>
      </c>
      <c r="H22" s="6" t="s">
        <v>83</v>
      </c>
    </row>
    <row r="23" s="1" customFormat="1" ht="14.25" spans="1:8">
      <c r="A23" s="3">
        <v>21</v>
      </c>
      <c r="B23" s="3">
        <v>30</v>
      </c>
      <c r="C23" s="3">
        <v>379</v>
      </c>
      <c r="D23" s="3" t="s">
        <v>588</v>
      </c>
      <c r="E23" s="3" t="s">
        <v>568</v>
      </c>
      <c r="F23" s="4">
        <v>253699.04</v>
      </c>
      <c r="G23" s="5">
        <v>8456.63466666667</v>
      </c>
      <c r="H23" s="6" t="s">
        <v>83</v>
      </c>
    </row>
    <row r="24" s="1" customFormat="1" ht="14.25" spans="1:8">
      <c r="A24" s="3">
        <v>22</v>
      </c>
      <c r="B24" s="3">
        <v>30</v>
      </c>
      <c r="C24" s="3">
        <v>373</v>
      </c>
      <c r="D24" s="3" t="s">
        <v>589</v>
      </c>
      <c r="E24" s="3" t="s">
        <v>38</v>
      </c>
      <c r="F24" s="4">
        <v>252864.99</v>
      </c>
      <c r="G24" s="5">
        <v>8428.833</v>
      </c>
      <c r="H24" s="6" t="s">
        <v>83</v>
      </c>
    </row>
    <row r="25" s="1" customFormat="1" ht="14.25" spans="1:8">
      <c r="A25" s="3">
        <v>23</v>
      </c>
      <c r="B25" s="3">
        <v>30</v>
      </c>
      <c r="C25" s="3">
        <v>511</v>
      </c>
      <c r="D25" s="3" t="s">
        <v>590</v>
      </c>
      <c r="E25" s="3" t="s">
        <v>53</v>
      </c>
      <c r="F25" s="4">
        <v>250270.05</v>
      </c>
      <c r="G25" s="5">
        <v>8342.335</v>
      </c>
      <c r="H25" s="6" t="s">
        <v>83</v>
      </c>
    </row>
    <row r="26" s="1" customFormat="1" ht="14.25" spans="1:8">
      <c r="A26" s="3">
        <v>24</v>
      </c>
      <c r="B26" s="3">
        <v>30</v>
      </c>
      <c r="C26" s="3">
        <v>581</v>
      </c>
      <c r="D26" s="3" t="s">
        <v>591</v>
      </c>
      <c r="E26" s="3" t="s">
        <v>584</v>
      </c>
      <c r="F26" s="4">
        <v>249269.55</v>
      </c>
      <c r="G26" s="5">
        <v>8308.985</v>
      </c>
      <c r="H26" s="6" t="s">
        <v>83</v>
      </c>
    </row>
    <row r="27" s="1" customFormat="1" ht="14.25" spans="1:8">
      <c r="A27" s="3">
        <v>25</v>
      </c>
      <c r="B27" s="3">
        <v>30</v>
      </c>
      <c r="C27" s="3">
        <v>585</v>
      </c>
      <c r="D27" s="3" t="s">
        <v>592</v>
      </c>
      <c r="E27" s="3" t="s">
        <v>584</v>
      </c>
      <c r="F27" s="4">
        <v>244429.52</v>
      </c>
      <c r="G27" s="5">
        <v>8147.65066666667</v>
      </c>
      <c r="H27" s="6" t="s">
        <v>83</v>
      </c>
    </row>
    <row r="28" s="1" customFormat="1" ht="14.25" spans="1:8">
      <c r="A28" s="3">
        <v>26</v>
      </c>
      <c r="B28" s="3">
        <v>30</v>
      </c>
      <c r="C28" s="3">
        <v>329</v>
      </c>
      <c r="D28" s="3" t="s">
        <v>593</v>
      </c>
      <c r="E28" s="3" t="s">
        <v>44</v>
      </c>
      <c r="F28" s="4">
        <v>241263.77</v>
      </c>
      <c r="G28" s="5">
        <v>8042.12566666667</v>
      </c>
      <c r="H28" s="6" t="s">
        <v>83</v>
      </c>
    </row>
    <row r="29" s="1" customFormat="1" ht="14.25" spans="1:8">
      <c r="A29" s="3">
        <v>27</v>
      </c>
      <c r="B29" s="3">
        <v>30</v>
      </c>
      <c r="C29" s="3">
        <v>117491</v>
      </c>
      <c r="D29" s="3" t="s">
        <v>218</v>
      </c>
      <c r="E29" s="3" t="s">
        <v>568</v>
      </c>
      <c r="F29" s="4">
        <v>234883.41</v>
      </c>
      <c r="G29" s="5">
        <v>7829.447</v>
      </c>
      <c r="H29" s="6" t="s">
        <v>43</v>
      </c>
    </row>
    <row r="30" s="1" customFormat="1" ht="14.25" spans="1:8">
      <c r="A30" s="3">
        <v>28</v>
      </c>
      <c r="B30" s="3">
        <v>30</v>
      </c>
      <c r="C30" s="3">
        <v>106066</v>
      </c>
      <c r="D30" s="3" t="s">
        <v>594</v>
      </c>
      <c r="E30" s="3" t="s">
        <v>59</v>
      </c>
      <c r="F30" s="4">
        <v>229710.91</v>
      </c>
      <c r="G30" s="5">
        <v>7657.03033333333</v>
      </c>
      <c r="H30" s="6" t="s">
        <v>43</v>
      </c>
    </row>
    <row r="31" s="1" customFormat="1" ht="14.25" spans="1:8">
      <c r="A31" s="3">
        <v>29</v>
      </c>
      <c r="B31" s="3">
        <v>30</v>
      </c>
      <c r="C31" s="3">
        <v>724</v>
      </c>
      <c r="D31" s="3" t="s">
        <v>595</v>
      </c>
      <c r="E31" s="3" t="s">
        <v>38</v>
      </c>
      <c r="F31" s="4">
        <v>225875.45</v>
      </c>
      <c r="G31" s="5">
        <v>7529.18166666667</v>
      </c>
      <c r="H31" s="6" t="s">
        <v>43</v>
      </c>
    </row>
    <row r="32" s="1" customFormat="1" ht="14.25" spans="1:8">
      <c r="A32" s="3">
        <v>30</v>
      </c>
      <c r="B32" s="3">
        <v>30</v>
      </c>
      <c r="C32" s="3">
        <v>54</v>
      </c>
      <c r="D32" s="3" t="s">
        <v>596</v>
      </c>
      <c r="E32" s="3" t="s">
        <v>44</v>
      </c>
      <c r="F32" s="4">
        <v>224146.7</v>
      </c>
      <c r="G32" s="5">
        <v>7471.55666666667</v>
      </c>
      <c r="H32" s="6" t="s">
        <v>43</v>
      </c>
    </row>
    <row r="33" s="1" customFormat="1" ht="14.25" spans="1:8">
      <c r="A33" s="3">
        <v>31</v>
      </c>
      <c r="B33" s="3">
        <v>30</v>
      </c>
      <c r="C33" s="3">
        <v>114844</v>
      </c>
      <c r="D33" s="3" t="s">
        <v>597</v>
      </c>
      <c r="E33" s="3" t="s">
        <v>38</v>
      </c>
      <c r="F33" s="4">
        <v>223560</v>
      </c>
      <c r="G33" s="5">
        <v>7452</v>
      </c>
      <c r="H33" s="6" t="s">
        <v>43</v>
      </c>
    </row>
    <row r="34" s="1" customFormat="1" ht="14.25" spans="1:8">
      <c r="A34" s="3">
        <v>32</v>
      </c>
      <c r="B34" s="3">
        <v>30</v>
      </c>
      <c r="C34" s="3">
        <v>387</v>
      </c>
      <c r="D34" s="3" t="s">
        <v>598</v>
      </c>
      <c r="E34" s="3" t="s">
        <v>53</v>
      </c>
      <c r="F34" s="4">
        <v>221999.51</v>
      </c>
      <c r="G34" s="5">
        <v>7399.98366666667</v>
      </c>
      <c r="H34" s="6" t="s">
        <v>43</v>
      </c>
    </row>
    <row r="35" s="1" customFormat="1" ht="14.25" spans="1:8">
      <c r="A35" s="3">
        <v>33</v>
      </c>
      <c r="B35" s="3">
        <v>30</v>
      </c>
      <c r="C35" s="3">
        <v>513</v>
      </c>
      <c r="D35" s="3" t="s">
        <v>599</v>
      </c>
      <c r="E35" s="3" t="s">
        <v>584</v>
      </c>
      <c r="F35" s="4">
        <v>219581.39</v>
      </c>
      <c r="G35" s="5">
        <v>7319.37966666667</v>
      </c>
      <c r="H35" s="6" t="s">
        <v>43</v>
      </c>
    </row>
    <row r="36" s="1" customFormat="1" ht="14.25" spans="1:8">
      <c r="A36" s="3">
        <v>34</v>
      </c>
      <c r="B36" s="3">
        <v>30</v>
      </c>
      <c r="C36" s="3">
        <v>578</v>
      </c>
      <c r="D36" s="3" t="s">
        <v>600</v>
      </c>
      <c r="E36" s="3" t="s">
        <v>584</v>
      </c>
      <c r="F36" s="4">
        <v>218608.1</v>
      </c>
      <c r="G36" s="5">
        <v>7286.93666666667</v>
      </c>
      <c r="H36" s="6" t="s">
        <v>43</v>
      </c>
    </row>
    <row r="37" s="1" customFormat="1" ht="14.25" spans="1:8">
      <c r="A37" s="3">
        <v>35</v>
      </c>
      <c r="B37" s="3">
        <v>30</v>
      </c>
      <c r="C37" s="3">
        <v>357</v>
      </c>
      <c r="D37" s="3" t="s">
        <v>601</v>
      </c>
      <c r="E37" s="3" t="s">
        <v>568</v>
      </c>
      <c r="F37" s="4">
        <v>217464.01</v>
      </c>
      <c r="G37" s="5">
        <v>7248.80033333333</v>
      </c>
      <c r="H37" s="6" t="s">
        <v>43</v>
      </c>
    </row>
    <row r="38" s="1" customFormat="1" ht="14.25" spans="1:8">
      <c r="A38" s="3">
        <v>36</v>
      </c>
      <c r="B38" s="3">
        <v>30</v>
      </c>
      <c r="C38" s="3">
        <v>747</v>
      </c>
      <c r="D38" s="3" t="s">
        <v>602</v>
      </c>
      <c r="E38" s="3" t="s">
        <v>38</v>
      </c>
      <c r="F38" s="4">
        <v>215519.77</v>
      </c>
      <c r="G38" s="5">
        <v>7183.99233333333</v>
      </c>
      <c r="H38" s="6" t="s">
        <v>43</v>
      </c>
    </row>
    <row r="39" s="1" customFormat="1" ht="14.25" spans="1:8">
      <c r="A39" s="3">
        <v>37</v>
      </c>
      <c r="B39" s="3">
        <v>30</v>
      </c>
      <c r="C39" s="3">
        <v>709</v>
      </c>
      <c r="D39" s="3" t="s">
        <v>603</v>
      </c>
      <c r="E39" s="3" t="s">
        <v>584</v>
      </c>
      <c r="F39" s="4">
        <v>213669.93</v>
      </c>
      <c r="G39" s="5">
        <v>7122.331</v>
      </c>
      <c r="H39" s="6" t="s">
        <v>43</v>
      </c>
    </row>
    <row r="40" s="1" customFormat="1" ht="14.25" spans="1:8">
      <c r="A40" s="3">
        <v>38</v>
      </c>
      <c r="B40" s="3">
        <v>30</v>
      </c>
      <c r="C40" s="3">
        <v>311</v>
      </c>
      <c r="D40" s="3" t="s">
        <v>604</v>
      </c>
      <c r="E40" s="3" t="s">
        <v>568</v>
      </c>
      <c r="F40" s="4">
        <v>209271.31</v>
      </c>
      <c r="G40" s="5">
        <v>6975.71033333333</v>
      </c>
      <c r="H40" s="6" t="s">
        <v>43</v>
      </c>
    </row>
    <row r="41" s="1" customFormat="1" ht="14.25" spans="1:8">
      <c r="A41" s="3">
        <v>39</v>
      </c>
      <c r="B41" s="3">
        <v>30</v>
      </c>
      <c r="C41" s="3">
        <v>107658</v>
      </c>
      <c r="D41" s="3" t="s">
        <v>605</v>
      </c>
      <c r="E41" s="3" t="s">
        <v>584</v>
      </c>
      <c r="F41" s="4">
        <v>206345.54</v>
      </c>
      <c r="G41" s="5">
        <v>6878.18466666667</v>
      </c>
      <c r="H41" s="6" t="s">
        <v>43</v>
      </c>
    </row>
    <row r="42" s="1" customFormat="1" ht="14.25" spans="1:8">
      <c r="A42" s="3">
        <v>40</v>
      </c>
      <c r="B42" s="3">
        <v>30</v>
      </c>
      <c r="C42" s="3">
        <v>108656</v>
      </c>
      <c r="D42" s="3" t="s">
        <v>606</v>
      </c>
      <c r="E42" s="3" t="s">
        <v>64</v>
      </c>
      <c r="F42" s="4">
        <v>200278.75</v>
      </c>
      <c r="G42" s="5">
        <v>6675.95833333333</v>
      </c>
      <c r="H42" s="6" t="s">
        <v>43</v>
      </c>
    </row>
    <row r="43" s="1" customFormat="1" ht="14.25" spans="1:8">
      <c r="A43" s="3">
        <v>41</v>
      </c>
      <c r="B43" s="3">
        <v>30</v>
      </c>
      <c r="C43" s="3">
        <v>105267</v>
      </c>
      <c r="D43" s="3" t="s">
        <v>118</v>
      </c>
      <c r="E43" s="3" t="s">
        <v>568</v>
      </c>
      <c r="F43" s="4">
        <v>197405.33</v>
      </c>
      <c r="G43" s="5">
        <v>6580.17766666667</v>
      </c>
      <c r="H43" s="6" t="s">
        <v>43</v>
      </c>
    </row>
    <row r="44" s="1" customFormat="1" ht="14.25" spans="1:8">
      <c r="A44" s="3">
        <v>42</v>
      </c>
      <c r="B44" s="3">
        <v>30</v>
      </c>
      <c r="C44" s="3">
        <v>746</v>
      </c>
      <c r="D44" s="3" t="s">
        <v>607</v>
      </c>
      <c r="E44" s="3" t="s">
        <v>41</v>
      </c>
      <c r="F44" s="4">
        <v>196783.8</v>
      </c>
      <c r="G44" s="5">
        <v>6559.46</v>
      </c>
      <c r="H44" s="6" t="s">
        <v>43</v>
      </c>
    </row>
    <row r="45" s="1" customFormat="1" ht="14.25" spans="1:8">
      <c r="A45" s="3">
        <v>43</v>
      </c>
      <c r="B45" s="3">
        <v>30</v>
      </c>
      <c r="C45" s="3">
        <v>111219</v>
      </c>
      <c r="D45" s="3" t="s">
        <v>608</v>
      </c>
      <c r="E45" s="3" t="s">
        <v>568</v>
      </c>
      <c r="F45" s="4">
        <v>196607.63</v>
      </c>
      <c r="G45" s="5">
        <v>6553.58766666667</v>
      </c>
      <c r="H45" s="6" t="s">
        <v>43</v>
      </c>
    </row>
    <row r="46" s="1" customFormat="1" ht="14.25" spans="1:8">
      <c r="A46" s="3">
        <v>44</v>
      </c>
      <c r="B46" s="3">
        <v>30</v>
      </c>
      <c r="C46" s="3">
        <v>726</v>
      </c>
      <c r="D46" s="3" t="s">
        <v>609</v>
      </c>
      <c r="E46" s="3" t="s">
        <v>568</v>
      </c>
      <c r="F46" s="4">
        <v>194732.13</v>
      </c>
      <c r="G46" s="5">
        <v>6491.071</v>
      </c>
      <c r="H46" s="6" t="s">
        <v>43</v>
      </c>
    </row>
    <row r="47" s="1" customFormat="1" ht="14.25" spans="1:8">
      <c r="A47" s="3">
        <v>45</v>
      </c>
      <c r="B47" s="3">
        <v>30</v>
      </c>
      <c r="C47" s="3">
        <v>106399</v>
      </c>
      <c r="D47" s="3" t="s">
        <v>610</v>
      </c>
      <c r="E47" s="3" t="s">
        <v>584</v>
      </c>
      <c r="F47" s="4">
        <v>192715.21</v>
      </c>
      <c r="G47" s="5">
        <v>6423.84033333333</v>
      </c>
      <c r="H47" s="6" t="s">
        <v>43</v>
      </c>
    </row>
    <row r="48" s="1" customFormat="1" ht="14.25" spans="1:8">
      <c r="A48" s="3">
        <v>46</v>
      </c>
      <c r="B48" s="3">
        <v>30</v>
      </c>
      <c r="C48" s="3">
        <v>377</v>
      </c>
      <c r="D48" s="3" t="s">
        <v>611</v>
      </c>
      <c r="E48" s="3" t="s">
        <v>53</v>
      </c>
      <c r="F48" s="4">
        <v>189399.79</v>
      </c>
      <c r="G48" s="5">
        <v>6313.32633333333</v>
      </c>
      <c r="H48" s="6" t="s">
        <v>43</v>
      </c>
    </row>
    <row r="49" s="1" customFormat="1" ht="14.25" spans="1:8">
      <c r="A49" s="3">
        <v>47</v>
      </c>
      <c r="B49" s="3">
        <v>30</v>
      </c>
      <c r="C49" s="3">
        <v>103198</v>
      </c>
      <c r="D49" s="3" t="s">
        <v>612</v>
      </c>
      <c r="E49" s="3" t="s">
        <v>584</v>
      </c>
      <c r="F49" s="4">
        <v>189067.68</v>
      </c>
      <c r="G49" s="5">
        <v>6302.256</v>
      </c>
      <c r="H49" s="6" t="s">
        <v>43</v>
      </c>
    </row>
    <row r="50" s="1" customFormat="1" ht="14.25" spans="1:8">
      <c r="A50" s="3">
        <v>48</v>
      </c>
      <c r="B50" s="3">
        <v>30</v>
      </c>
      <c r="C50" s="3">
        <v>598</v>
      </c>
      <c r="D50" s="3" t="s">
        <v>613</v>
      </c>
      <c r="E50" s="3" t="s">
        <v>38</v>
      </c>
      <c r="F50" s="4">
        <v>188939.73</v>
      </c>
      <c r="G50" s="5">
        <v>6297.991</v>
      </c>
      <c r="H50" s="6" t="s">
        <v>43</v>
      </c>
    </row>
    <row r="51" s="1" customFormat="1" ht="14.25" spans="1:8">
      <c r="A51" s="3">
        <v>49</v>
      </c>
      <c r="B51" s="3">
        <v>30</v>
      </c>
      <c r="C51" s="3">
        <v>114622</v>
      </c>
      <c r="D51" s="3" t="s">
        <v>614</v>
      </c>
      <c r="E51" s="3" t="s">
        <v>584</v>
      </c>
      <c r="F51" s="4">
        <v>188202.02</v>
      </c>
      <c r="G51" s="5">
        <v>6273.40066666667</v>
      </c>
      <c r="H51" s="6" t="s">
        <v>43</v>
      </c>
    </row>
    <row r="52" s="1" customFormat="1" ht="14.25" spans="1:8">
      <c r="A52" s="3">
        <v>50</v>
      </c>
      <c r="B52" s="3">
        <v>30</v>
      </c>
      <c r="C52" s="3">
        <v>102934</v>
      </c>
      <c r="D52" s="3" t="s">
        <v>615</v>
      </c>
      <c r="E52" s="3" t="s">
        <v>568</v>
      </c>
      <c r="F52" s="4">
        <v>185307.58</v>
      </c>
      <c r="G52" s="5">
        <v>6176.91933333333</v>
      </c>
      <c r="H52" s="6" t="s">
        <v>43</v>
      </c>
    </row>
    <row r="53" s="1" customFormat="1" ht="14.25" spans="1:8">
      <c r="A53" s="3">
        <v>51</v>
      </c>
      <c r="B53" s="3">
        <v>30</v>
      </c>
      <c r="C53" s="3">
        <v>101453</v>
      </c>
      <c r="D53" s="3" t="s">
        <v>616</v>
      </c>
      <c r="E53" s="3" t="s">
        <v>44</v>
      </c>
      <c r="F53" s="4">
        <v>176378.58</v>
      </c>
      <c r="G53" s="5">
        <v>5879.286</v>
      </c>
      <c r="H53" s="6" t="s">
        <v>70</v>
      </c>
    </row>
    <row r="54" s="1" customFormat="1" ht="14.25" spans="1:8">
      <c r="A54" s="3">
        <v>52</v>
      </c>
      <c r="B54" s="3">
        <v>30</v>
      </c>
      <c r="C54" s="3">
        <v>117184</v>
      </c>
      <c r="D54" s="3" t="s">
        <v>617</v>
      </c>
      <c r="E54" s="3" t="s">
        <v>38</v>
      </c>
      <c r="F54" s="4">
        <v>173749.69</v>
      </c>
      <c r="G54" s="5">
        <v>5791.65633333333</v>
      </c>
      <c r="H54" s="6" t="s">
        <v>70</v>
      </c>
    </row>
    <row r="55" s="1" customFormat="1" ht="14.25" spans="1:8">
      <c r="A55" s="3">
        <v>53</v>
      </c>
      <c r="B55" s="3">
        <v>30</v>
      </c>
      <c r="C55" s="3">
        <v>515</v>
      </c>
      <c r="D55" s="3" t="s">
        <v>618</v>
      </c>
      <c r="E55" s="3" t="s">
        <v>53</v>
      </c>
      <c r="F55" s="4">
        <v>170528.58</v>
      </c>
      <c r="G55" s="5">
        <v>5684.286</v>
      </c>
      <c r="H55" s="6" t="s">
        <v>70</v>
      </c>
    </row>
    <row r="56" s="1" customFormat="1" ht="14.25" spans="1:8">
      <c r="A56" s="3">
        <v>54</v>
      </c>
      <c r="B56" s="3">
        <v>30</v>
      </c>
      <c r="C56" s="3">
        <v>105751</v>
      </c>
      <c r="D56" s="3" t="s">
        <v>619</v>
      </c>
      <c r="E56" s="3" t="s">
        <v>53</v>
      </c>
      <c r="F56" s="4">
        <v>167155.73</v>
      </c>
      <c r="G56" s="5">
        <v>5571.85766666667</v>
      </c>
      <c r="H56" s="6" t="s">
        <v>70</v>
      </c>
    </row>
    <row r="57" s="1" customFormat="1" ht="14.25" spans="1:8">
      <c r="A57" s="3">
        <v>55</v>
      </c>
      <c r="B57" s="3">
        <v>30</v>
      </c>
      <c r="C57" s="3">
        <v>399</v>
      </c>
      <c r="D57" s="3" t="s">
        <v>620</v>
      </c>
      <c r="E57" s="3" t="s">
        <v>38</v>
      </c>
      <c r="F57" s="4">
        <v>166923.07</v>
      </c>
      <c r="G57" s="5">
        <v>5564.10233333333</v>
      </c>
      <c r="H57" s="6" t="s">
        <v>70</v>
      </c>
    </row>
    <row r="58" s="1" customFormat="1" ht="14.25" spans="1:8">
      <c r="A58" s="3">
        <v>56</v>
      </c>
      <c r="B58" s="3">
        <v>30</v>
      </c>
      <c r="C58" s="3">
        <v>102565</v>
      </c>
      <c r="D58" s="3" t="s">
        <v>621</v>
      </c>
      <c r="E58" s="3" t="s">
        <v>584</v>
      </c>
      <c r="F58" s="4">
        <v>166227.84</v>
      </c>
      <c r="G58" s="5">
        <v>5540.928</v>
      </c>
      <c r="H58" s="6" t="s">
        <v>70</v>
      </c>
    </row>
    <row r="59" s="1" customFormat="1" ht="14.25" spans="1:8">
      <c r="A59" s="3">
        <v>57</v>
      </c>
      <c r="B59" s="3">
        <v>30</v>
      </c>
      <c r="C59" s="3">
        <v>721</v>
      </c>
      <c r="D59" s="3" t="s">
        <v>622</v>
      </c>
      <c r="E59" s="3" t="s">
        <v>41</v>
      </c>
      <c r="F59" s="4">
        <v>163375.29</v>
      </c>
      <c r="G59" s="5">
        <v>5445.843</v>
      </c>
      <c r="H59" s="6" t="s">
        <v>70</v>
      </c>
    </row>
    <row r="60" s="1" customFormat="1" ht="14.25" spans="1:8">
      <c r="A60" s="3">
        <v>58</v>
      </c>
      <c r="B60" s="3">
        <v>30</v>
      </c>
      <c r="C60" s="3">
        <v>106569</v>
      </c>
      <c r="D60" s="3" t="s">
        <v>623</v>
      </c>
      <c r="E60" s="3" t="s">
        <v>584</v>
      </c>
      <c r="F60" s="4">
        <v>162861.79</v>
      </c>
      <c r="G60" s="5">
        <v>5428.72633333333</v>
      </c>
      <c r="H60" s="6" t="s">
        <v>70</v>
      </c>
    </row>
    <row r="61" s="1" customFormat="1" ht="14.25" spans="1:8">
      <c r="A61" s="3">
        <v>59</v>
      </c>
      <c r="B61" s="3">
        <v>30</v>
      </c>
      <c r="C61" s="3">
        <v>539</v>
      </c>
      <c r="D61" s="3" t="s">
        <v>624</v>
      </c>
      <c r="E61" s="3" t="s">
        <v>41</v>
      </c>
      <c r="F61" s="4">
        <v>162417.18</v>
      </c>
      <c r="G61" s="5">
        <v>5413.906</v>
      </c>
      <c r="H61" s="6" t="s">
        <v>70</v>
      </c>
    </row>
    <row r="62" s="1" customFormat="1" ht="14.25" spans="1:8">
      <c r="A62" s="3">
        <v>60</v>
      </c>
      <c r="B62" s="3">
        <v>30</v>
      </c>
      <c r="C62" s="3">
        <v>105910</v>
      </c>
      <c r="D62" s="3" t="s">
        <v>625</v>
      </c>
      <c r="E62" s="3" t="s">
        <v>38</v>
      </c>
      <c r="F62" s="4">
        <v>162151.9</v>
      </c>
      <c r="G62" s="5">
        <v>5405.06333333333</v>
      </c>
      <c r="H62" s="6" t="s">
        <v>70</v>
      </c>
    </row>
    <row r="63" s="1" customFormat="1" ht="14.25" spans="1:8">
      <c r="A63" s="3">
        <v>61</v>
      </c>
      <c r="B63" s="3">
        <v>30</v>
      </c>
      <c r="C63" s="3">
        <v>744</v>
      </c>
      <c r="D63" s="3" t="s">
        <v>626</v>
      </c>
      <c r="E63" s="3" t="s">
        <v>38</v>
      </c>
      <c r="F63" s="4">
        <v>161803.49</v>
      </c>
      <c r="G63" s="5">
        <v>5393.44966666667</v>
      </c>
      <c r="H63" s="6" t="s">
        <v>70</v>
      </c>
    </row>
    <row r="64" s="1" customFormat="1" ht="14.25" spans="1:8">
      <c r="A64" s="3">
        <v>62</v>
      </c>
      <c r="B64" s="3">
        <v>30</v>
      </c>
      <c r="C64" s="3">
        <v>103639</v>
      </c>
      <c r="D64" s="3" t="s">
        <v>627</v>
      </c>
      <c r="E64" s="3" t="s">
        <v>53</v>
      </c>
      <c r="F64" s="4">
        <v>160006.63</v>
      </c>
      <c r="G64" s="5">
        <v>5333.55433333333</v>
      </c>
      <c r="H64" s="6" t="s">
        <v>70</v>
      </c>
    </row>
    <row r="65" s="1" customFormat="1" ht="14.25" spans="1:8">
      <c r="A65" s="3">
        <v>63</v>
      </c>
      <c r="B65" s="3">
        <v>30</v>
      </c>
      <c r="C65" s="3">
        <v>754</v>
      </c>
      <c r="D65" s="3" t="s">
        <v>628</v>
      </c>
      <c r="E65" s="3" t="s">
        <v>44</v>
      </c>
      <c r="F65" s="4">
        <v>158044.41</v>
      </c>
      <c r="G65" s="5">
        <v>5268.147</v>
      </c>
      <c r="H65" s="6" t="s">
        <v>70</v>
      </c>
    </row>
    <row r="66" s="1" customFormat="1" ht="14.25" spans="1:8">
      <c r="A66" s="3">
        <v>64</v>
      </c>
      <c r="B66" s="3">
        <v>30</v>
      </c>
      <c r="C66" s="3">
        <v>748</v>
      </c>
      <c r="D66" s="3" t="s">
        <v>629</v>
      </c>
      <c r="E66" s="3" t="s">
        <v>41</v>
      </c>
      <c r="F66" s="4">
        <v>155146.46</v>
      </c>
      <c r="G66" s="5">
        <v>5171.54866666667</v>
      </c>
      <c r="H66" s="6" t="s">
        <v>70</v>
      </c>
    </row>
    <row r="67" s="1" customFormat="1" ht="14.25" spans="1:8">
      <c r="A67" s="3">
        <v>65</v>
      </c>
      <c r="B67" s="3">
        <v>30</v>
      </c>
      <c r="C67" s="3">
        <v>716</v>
      </c>
      <c r="D67" s="3" t="s">
        <v>630</v>
      </c>
      <c r="E67" s="3" t="s">
        <v>41</v>
      </c>
      <c r="F67" s="4">
        <v>154523.72</v>
      </c>
      <c r="G67" s="5">
        <v>5150.79066666667</v>
      </c>
      <c r="H67" s="6" t="s">
        <v>70</v>
      </c>
    </row>
    <row r="68" s="1" customFormat="1" ht="14.25" spans="1:8">
      <c r="A68" s="3">
        <v>66</v>
      </c>
      <c r="B68" s="3">
        <v>30</v>
      </c>
      <c r="C68" s="3">
        <v>587</v>
      </c>
      <c r="D68" s="3" t="s">
        <v>631</v>
      </c>
      <c r="E68" s="3" t="s">
        <v>44</v>
      </c>
      <c r="F68" s="4">
        <v>154200.53</v>
      </c>
      <c r="G68" s="5">
        <v>5140.01766666667</v>
      </c>
      <c r="H68" s="6" t="s">
        <v>70</v>
      </c>
    </row>
    <row r="69" s="1" customFormat="1" ht="14.25" spans="1:8">
      <c r="A69" s="3">
        <v>67</v>
      </c>
      <c r="B69" s="3">
        <v>30</v>
      </c>
      <c r="C69" s="3">
        <v>391</v>
      </c>
      <c r="D69" s="3" t="s">
        <v>632</v>
      </c>
      <c r="E69" s="3" t="s">
        <v>38</v>
      </c>
      <c r="F69" s="4">
        <v>152167.01</v>
      </c>
      <c r="G69" s="5">
        <v>5072.23366666667</v>
      </c>
      <c r="H69" s="6" t="s">
        <v>70</v>
      </c>
    </row>
    <row r="70" s="1" customFormat="1" ht="14.25" spans="1:8">
      <c r="A70" s="3">
        <v>68</v>
      </c>
      <c r="B70" s="3">
        <v>30</v>
      </c>
      <c r="C70" s="3">
        <v>717</v>
      </c>
      <c r="D70" s="3" t="s">
        <v>633</v>
      </c>
      <c r="E70" s="3" t="s">
        <v>41</v>
      </c>
      <c r="F70" s="4">
        <v>148812.72</v>
      </c>
      <c r="G70" s="5">
        <v>4960.424</v>
      </c>
      <c r="H70" s="6" t="s">
        <v>51</v>
      </c>
    </row>
    <row r="71" s="1" customFormat="1" ht="14.25" spans="1:8">
      <c r="A71" s="3">
        <v>69</v>
      </c>
      <c r="B71" s="3">
        <v>30</v>
      </c>
      <c r="C71" s="3">
        <v>355</v>
      </c>
      <c r="D71" s="3" t="s">
        <v>634</v>
      </c>
      <c r="E71" s="3" t="s">
        <v>53</v>
      </c>
      <c r="F71" s="4">
        <v>148379.67</v>
      </c>
      <c r="G71" s="5">
        <v>4945.989</v>
      </c>
      <c r="H71" s="6" t="s">
        <v>51</v>
      </c>
    </row>
    <row r="72" s="1" customFormat="1" ht="14.25" spans="1:8">
      <c r="A72" s="3">
        <v>70</v>
      </c>
      <c r="B72" s="3">
        <v>30</v>
      </c>
      <c r="C72" s="3">
        <v>594</v>
      </c>
      <c r="D72" s="3" t="s">
        <v>635</v>
      </c>
      <c r="E72" s="3" t="s">
        <v>41</v>
      </c>
      <c r="F72" s="4">
        <v>146238.44</v>
      </c>
      <c r="G72" s="5">
        <v>4874.61466666667</v>
      </c>
      <c r="H72" s="6" t="s">
        <v>51</v>
      </c>
    </row>
    <row r="73" s="1" customFormat="1" ht="14.25" spans="1:8">
      <c r="A73" s="3">
        <v>71</v>
      </c>
      <c r="B73" s="3">
        <v>30</v>
      </c>
      <c r="C73" s="3">
        <v>104428</v>
      </c>
      <c r="D73" s="3" t="s">
        <v>636</v>
      </c>
      <c r="E73" s="3" t="s">
        <v>44</v>
      </c>
      <c r="F73" s="4">
        <v>146122.5</v>
      </c>
      <c r="G73" s="5">
        <v>4870.75</v>
      </c>
      <c r="H73" s="6" t="s">
        <v>51</v>
      </c>
    </row>
    <row r="74" s="1" customFormat="1" ht="14.25" spans="1:8">
      <c r="A74" s="3">
        <v>72</v>
      </c>
      <c r="B74" s="3">
        <v>30</v>
      </c>
      <c r="C74" s="3">
        <v>572</v>
      </c>
      <c r="D74" s="3" t="s">
        <v>637</v>
      </c>
      <c r="E74" s="3" t="s">
        <v>38</v>
      </c>
      <c r="F74" s="4">
        <v>144574.17</v>
      </c>
      <c r="G74" s="5">
        <v>4819.139</v>
      </c>
      <c r="H74" s="6" t="s">
        <v>51</v>
      </c>
    </row>
    <row r="75" s="1" customFormat="1" ht="14.25" spans="1:8">
      <c r="A75" s="3">
        <v>73</v>
      </c>
      <c r="B75" s="3">
        <v>30</v>
      </c>
      <c r="C75" s="3">
        <v>745</v>
      </c>
      <c r="D75" s="3" t="s">
        <v>638</v>
      </c>
      <c r="E75" s="3" t="s">
        <v>568</v>
      </c>
      <c r="F75" s="4">
        <v>141162.26</v>
      </c>
      <c r="G75" s="5">
        <v>4705.40866666667</v>
      </c>
      <c r="H75" s="6" t="s">
        <v>51</v>
      </c>
    </row>
    <row r="76" s="1" customFormat="1" ht="14.25" spans="1:8">
      <c r="A76" s="3">
        <v>74</v>
      </c>
      <c r="B76" s="3">
        <v>30</v>
      </c>
      <c r="C76" s="3">
        <v>108277</v>
      </c>
      <c r="D76" s="3" t="s">
        <v>639</v>
      </c>
      <c r="E76" s="3" t="s">
        <v>568</v>
      </c>
      <c r="F76" s="4">
        <v>138625.97</v>
      </c>
      <c r="G76" s="5">
        <v>4620.86566666667</v>
      </c>
      <c r="H76" s="6" t="s">
        <v>51</v>
      </c>
    </row>
    <row r="77" s="1" customFormat="1" ht="14.25" spans="1:8">
      <c r="A77" s="3">
        <v>75</v>
      </c>
      <c r="B77" s="3">
        <v>30</v>
      </c>
      <c r="C77" s="3">
        <v>347</v>
      </c>
      <c r="D77" s="3" t="s">
        <v>640</v>
      </c>
      <c r="E77" s="3" t="s">
        <v>568</v>
      </c>
      <c r="F77" s="4">
        <v>136310.92</v>
      </c>
      <c r="G77" s="5">
        <v>4543.69733333333</v>
      </c>
      <c r="H77" s="6" t="s">
        <v>51</v>
      </c>
    </row>
    <row r="78" s="1" customFormat="1" ht="14.25" spans="1:8">
      <c r="A78" s="3">
        <v>76</v>
      </c>
      <c r="B78" s="3">
        <v>30</v>
      </c>
      <c r="C78" s="3">
        <v>114286</v>
      </c>
      <c r="D78" s="3" t="s">
        <v>641</v>
      </c>
      <c r="E78" s="3" t="s">
        <v>568</v>
      </c>
      <c r="F78" s="4">
        <v>135081.93</v>
      </c>
      <c r="G78" s="5">
        <v>4502.731</v>
      </c>
      <c r="H78" s="6" t="s">
        <v>51</v>
      </c>
    </row>
    <row r="79" s="1" customFormat="1" ht="14.25" spans="1:8">
      <c r="A79" s="3">
        <v>77</v>
      </c>
      <c r="B79" s="3">
        <v>30</v>
      </c>
      <c r="C79" s="3">
        <v>107728</v>
      </c>
      <c r="D79" s="3" t="s">
        <v>642</v>
      </c>
      <c r="E79" s="3" t="s">
        <v>41</v>
      </c>
      <c r="F79" s="4">
        <v>132581.03</v>
      </c>
      <c r="G79" s="5">
        <v>4419.36766666667</v>
      </c>
      <c r="H79" s="6" t="s">
        <v>51</v>
      </c>
    </row>
    <row r="80" s="1" customFormat="1" ht="14.25" spans="1:8">
      <c r="A80" s="3">
        <v>78</v>
      </c>
      <c r="B80" s="3">
        <v>30</v>
      </c>
      <c r="C80" s="3">
        <v>752</v>
      </c>
      <c r="D80" s="3" t="s">
        <v>643</v>
      </c>
      <c r="E80" s="3" t="s">
        <v>584</v>
      </c>
      <c r="F80" s="4">
        <v>132258.28</v>
      </c>
      <c r="G80" s="5">
        <v>4408.60933333333</v>
      </c>
      <c r="H80" s="6" t="s">
        <v>51</v>
      </c>
    </row>
    <row r="81" s="1" customFormat="1" ht="14.25" spans="1:8">
      <c r="A81" s="3">
        <v>79</v>
      </c>
      <c r="B81" s="3">
        <v>30</v>
      </c>
      <c r="C81" s="3">
        <v>106865</v>
      </c>
      <c r="D81" s="3" t="s">
        <v>644</v>
      </c>
      <c r="E81" s="3" t="s">
        <v>59</v>
      </c>
      <c r="F81" s="4">
        <v>132197.41</v>
      </c>
      <c r="G81" s="5">
        <v>4406.58033333333</v>
      </c>
      <c r="H81" s="6" t="s">
        <v>51</v>
      </c>
    </row>
    <row r="82" s="1" customFormat="1" ht="14.25" spans="1:8">
      <c r="A82" s="3">
        <v>80</v>
      </c>
      <c r="B82" s="3">
        <v>30</v>
      </c>
      <c r="C82" s="3">
        <v>349</v>
      </c>
      <c r="D82" s="3" t="s">
        <v>645</v>
      </c>
      <c r="E82" s="3" t="s">
        <v>38</v>
      </c>
      <c r="F82" s="4">
        <v>130167.95</v>
      </c>
      <c r="G82" s="5">
        <v>4338.93166666667</v>
      </c>
      <c r="H82" s="6" t="s">
        <v>51</v>
      </c>
    </row>
    <row r="83" s="1" customFormat="1" ht="14.25" spans="1:8">
      <c r="A83" s="3">
        <v>81</v>
      </c>
      <c r="B83" s="3">
        <v>30</v>
      </c>
      <c r="C83" s="3">
        <v>102479</v>
      </c>
      <c r="D83" s="3" t="s">
        <v>646</v>
      </c>
      <c r="E83" s="3" t="s">
        <v>38</v>
      </c>
      <c r="F83" s="4">
        <v>129200.75</v>
      </c>
      <c r="G83" s="5">
        <v>4306.69166666667</v>
      </c>
      <c r="H83" s="6" t="s">
        <v>51</v>
      </c>
    </row>
    <row r="84" s="1" customFormat="1" ht="14.25" spans="1:8">
      <c r="A84" s="3">
        <v>82</v>
      </c>
      <c r="B84" s="3">
        <v>30</v>
      </c>
      <c r="C84" s="3">
        <v>367</v>
      </c>
      <c r="D84" s="3" t="s">
        <v>647</v>
      </c>
      <c r="E84" s="3" t="s">
        <v>44</v>
      </c>
      <c r="F84" s="4">
        <v>128335.46</v>
      </c>
      <c r="G84" s="5">
        <v>4277.84866666667</v>
      </c>
      <c r="H84" s="6" t="s">
        <v>51</v>
      </c>
    </row>
    <row r="85" s="1" customFormat="1" ht="14.25" spans="1:8">
      <c r="A85" s="3">
        <v>83</v>
      </c>
      <c r="B85" s="3">
        <v>30</v>
      </c>
      <c r="C85" s="3">
        <v>733</v>
      </c>
      <c r="D85" s="3" t="s">
        <v>648</v>
      </c>
      <c r="E85" s="3" t="s">
        <v>53</v>
      </c>
      <c r="F85" s="4">
        <v>127710.81</v>
      </c>
      <c r="G85" s="5">
        <v>4257.027</v>
      </c>
      <c r="H85" s="6" t="s">
        <v>51</v>
      </c>
    </row>
    <row r="86" s="1" customFormat="1" ht="14.25" spans="1:8">
      <c r="A86" s="3">
        <v>84</v>
      </c>
      <c r="B86" s="3">
        <v>30</v>
      </c>
      <c r="C86" s="3">
        <v>720</v>
      </c>
      <c r="D86" s="3" t="s">
        <v>649</v>
      </c>
      <c r="E86" s="3" t="s">
        <v>41</v>
      </c>
      <c r="F86" s="4">
        <v>127314.35</v>
      </c>
      <c r="G86" s="5">
        <v>4243.81166666667</v>
      </c>
      <c r="H86" s="6" t="s">
        <v>51</v>
      </c>
    </row>
    <row r="87" s="1" customFormat="1" ht="14.25" spans="1:8">
      <c r="A87" s="3">
        <v>85</v>
      </c>
      <c r="B87" s="3">
        <v>30</v>
      </c>
      <c r="C87" s="3">
        <v>743</v>
      </c>
      <c r="D87" s="3" t="s">
        <v>650</v>
      </c>
      <c r="E87" s="3" t="s">
        <v>53</v>
      </c>
      <c r="F87" s="4">
        <v>127138.9</v>
      </c>
      <c r="G87" s="5">
        <v>4237.96333333333</v>
      </c>
      <c r="H87" s="6" t="s">
        <v>51</v>
      </c>
    </row>
    <row r="88" s="1" customFormat="1" ht="14.25" spans="1:8">
      <c r="A88" s="3">
        <v>86</v>
      </c>
      <c r="B88" s="3">
        <v>30</v>
      </c>
      <c r="C88" s="3">
        <v>710</v>
      </c>
      <c r="D88" s="3" t="s">
        <v>651</v>
      </c>
      <c r="E88" s="3" t="s">
        <v>44</v>
      </c>
      <c r="F88" s="4">
        <v>127071</v>
      </c>
      <c r="G88" s="5">
        <v>4235.7</v>
      </c>
      <c r="H88" s="6" t="s">
        <v>51</v>
      </c>
    </row>
    <row r="89" s="1" customFormat="1" ht="14.25" spans="1:8">
      <c r="A89" s="3">
        <v>87</v>
      </c>
      <c r="B89" s="3">
        <v>30</v>
      </c>
      <c r="C89" s="3">
        <v>308</v>
      </c>
      <c r="D89" s="3" t="s">
        <v>652</v>
      </c>
      <c r="E89" s="3" t="s">
        <v>38</v>
      </c>
      <c r="F89" s="4">
        <v>124884.08</v>
      </c>
      <c r="G89" s="5">
        <v>4162.80266666667</v>
      </c>
      <c r="H89" s="6" t="s">
        <v>51</v>
      </c>
    </row>
    <row r="90" s="1" customFormat="1" ht="14.25" spans="1:8">
      <c r="A90" s="3">
        <v>88</v>
      </c>
      <c r="B90" s="3">
        <v>30</v>
      </c>
      <c r="C90" s="3">
        <v>351</v>
      </c>
      <c r="D90" s="3" t="s">
        <v>653</v>
      </c>
      <c r="E90" s="3" t="s">
        <v>44</v>
      </c>
      <c r="F90" s="4">
        <v>124608.95</v>
      </c>
      <c r="G90" s="5">
        <v>4153.63166666667</v>
      </c>
      <c r="H90" s="6" t="s">
        <v>51</v>
      </c>
    </row>
    <row r="91" s="1" customFormat="1" ht="14.25" spans="1:8">
      <c r="A91" s="3">
        <v>89</v>
      </c>
      <c r="B91" s="3">
        <v>30</v>
      </c>
      <c r="C91" s="3">
        <v>740</v>
      </c>
      <c r="D91" s="3" t="s">
        <v>654</v>
      </c>
      <c r="E91" s="3" t="s">
        <v>53</v>
      </c>
      <c r="F91" s="4">
        <v>123652.23</v>
      </c>
      <c r="G91" s="5">
        <v>4121.741</v>
      </c>
      <c r="H91" s="6" t="s">
        <v>51</v>
      </c>
    </row>
    <row r="92" s="1" customFormat="1" ht="14.25" spans="1:8">
      <c r="A92" s="3">
        <v>90</v>
      </c>
      <c r="B92" s="3">
        <v>30</v>
      </c>
      <c r="C92" s="3">
        <v>103199</v>
      </c>
      <c r="D92" s="3" t="s">
        <v>655</v>
      </c>
      <c r="E92" s="3" t="s">
        <v>584</v>
      </c>
      <c r="F92" s="4">
        <v>121863.52</v>
      </c>
      <c r="G92" s="5">
        <v>4062.11733333333</v>
      </c>
      <c r="H92" s="6" t="s">
        <v>51</v>
      </c>
    </row>
    <row r="93" s="1" customFormat="1" ht="14.25" spans="1:8">
      <c r="A93" s="3">
        <v>91</v>
      </c>
      <c r="B93" s="3">
        <v>30</v>
      </c>
      <c r="C93" s="3">
        <v>573</v>
      </c>
      <c r="D93" s="3" t="s">
        <v>656</v>
      </c>
      <c r="E93" s="3" t="s">
        <v>53</v>
      </c>
      <c r="F93" s="4">
        <v>121804.76</v>
      </c>
      <c r="G93" s="5">
        <v>4060.15866666667</v>
      </c>
      <c r="H93" s="6" t="s">
        <v>51</v>
      </c>
    </row>
    <row r="94" s="1" customFormat="1" ht="14.25" spans="1:8">
      <c r="A94" s="3">
        <v>92</v>
      </c>
      <c r="B94" s="3">
        <v>30</v>
      </c>
      <c r="C94" s="3">
        <v>116919</v>
      </c>
      <c r="D94" s="3" t="s">
        <v>657</v>
      </c>
      <c r="E94" s="3" t="s">
        <v>38</v>
      </c>
      <c r="F94" s="4">
        <v>120866.81</v>
      </c>
      <c r="G94" s="5">
        <v>4028.89366666667</v>
      </c>
      <c r="H94" s="6" t="s">
        <v>51</v>
      </c>
    </row>
    <row r="95" s="1" customFormat="1" ht="14.25" spans="1:8">
      <c r="A95" s="3">
        <v>93</v>
      </c>
      <c r="B95" s="3">
        <v>30</v>
      </c>
      <c r="C95" s="3">
        <v>704</v>
      </c>
      <c r="D95" s="3" t="s">
        <v>658</v>
      </c>
      <c r="E95" s="3" t="s">
        <v>44</v>
      </c>
      <c r="F95" s="4">
        <v>118845.66</v>
      </c>
      <c r="G95" s="5">
        <v>3961.522</v>
      </c>
      <c r="H95" s="6" t="s">
        <v>51</v>
      </c>
    </row>
    <row r="96" s="1" customFormat="1" ht="14.25" spans="1:8">
      <c r="A96" s="3">
        <v>94</v>
      </c>
      <c r="B96" s="3">
        <v>30</v>
      </c>
      <c r="C96" s="3">
        <v>549</v>
      </c>
      <c r="D96" s="3" t="s">
        <v>659</v>
      </c>
      <c r="E96" s="3" t="s">
        <v>41</v>
      </c>
      <c r="F96" s="4">
        <v>116687.89</v>
      </c>
      <c r="G96" s="5">
        <v>3889.59633333333</v>
      </c>
      <c r="H96" s="6" t="s">
        <v>51</v>
      </c>
    </row>
    <row r="97" s="1" customFormat="1" ht="14.25" spans="1:8">
      <c r="A97" s="3">
        <v>95</v>
      </c>
      <c r="B97" s="3">
        <v>30</v>
      </c>
      <c r="C97" s="3">
        <v>723</v>
      </c>
      <c r="D97" s="3" t="s">
        <v>660</v>
      </c>
      <c r="E97" s="3" t="s">
        <v>53</v>
      </c>
      <c r="F97" s="4">
        <v>116450.57</v>
      </c>
      <c r="G97" s="5">
        <v>3881.68566666667</v>
      </c>
      <c r="H97" s="6" t="s">
        <v>51</v>
      </c>
    </row>
    <row r="98" s="1" customFormat="1" ht="14.25" spans="1:8">
      <c r="A98" s="3">
        <v>96</v>
      </c>
      <c r="B98" s="3">
        <v>30</v>
      </c>
      <c r="C98" s="3">
        <v>104430</v>
      </c>
      <c r="D98" s="3" t="s">
        <v>661</v>
      </c>
      <c r="E98" s="3" t="s">
        <v>53</v>
      </c>
      <c r="F98" s="4">
        <v>115983.07</v>
      </c>
      <c r="G98" s="5">
        <v>3866.10233333333</v>
      </c>
      <c r="H98" s="6" t="s">
        <v>51</v>
      </c>
    </row>
    <row r="99" s="1" customFormat="1" ht="14.25" spans="1:8">
      <c r="A99" s="3">
        <v>97</v>
      </c>
      <c r="B99" s="3">
        <v>30</v>
      </c>
      <c r="C99" s="3">
        <v>116482</v>
      </c>
      <c r="D99" s="3" t="s">
        <v>662</v>
      </c>
      <c r="E99" s="3" t="s">
        <v>38</v>
      </c>
      <c r="F99" s="4">
        <v>114006.23</v>
      </c>
      <c r="G99" s="5">
        <v>3800.20766666667</v>
      </c>
      <c r="H99" s="6" t="s">
        <v>51</v>
      </c>
    </row>
    <row r="100" s="1" customFormat="1" ht="14.25" spans="1:8">
      <c r="A100" s="3">
        <v>98</v>
      </c>
      <c r="B100" s="3">
        <v>30</v>
      </c>
      <c r="C100" s="3">
        <v>112888</v>
      </c>
      <c r="D100" s="3" t="s">
        <v>663</v>
      </c>
      <c r="E100" s="3" t="s">
        <v>568</v>
      </c>
      <c r="F100" s="4">
        <v>113996.52</v>
      </c>
      <c r="G100" s="5">
        <v>3799.884</v>
      </c>
      <c r="H100" s="6" t="s">
        <v>51</v>
      </c>
    </row>
    <row r="101" s="1" customFormat="1" ht="14.25" spans="1:8">
      <c r="A101" s="3">
        <v>99</v>
      </c>
      <c r="B101" s="3">
        <v>30</v>
      </c>
      <c r="C101" s="3">
        <v>102935</v>
      </c>
      <c r="D101" s="3" t="s">
        <v>664</v>
      </c>
      <c r="E101" s="3" t="s">
        <v>584</v>
      </c>
      <c r="F101" s="4">
        <v>113059.07</v>
      </c>
      <c r="G101" s="5">
        <v>3768.63566666667</v>
      </c>
      <c r="H101" s="6" t="s">
        <v>51</v>
      </c>
    </row>
    <row r="102" s="1" customFormat="1" ht="14.25" spans="1:8">
      <c r="A102" s="3">
        <v>100</v>
      </c>
      <c r="B102" s="3">
        <v>30</v>
      </c>
      <c r="C102" s="3">
        <v>102564</v>
      </c>
      <c r="D102" s="3" t="s">
        <v>665</v>
      </c>
      <c r="E102" s="3" t="s">
        <v>41</v>
      </c>
      <c r="F102" s="4">
        <v>111629.53</v>
      </c>
      <c r="G102" s="5">
        <v>3720.98433333333</v>
      </c>
      <c r="H102" s="6" t="s">
        <v>51</v>
      </c>
    </row>
    <row r="103" s="1" customFormat="1" ht="14.25" spans="1:8">
      <c r="A103" s="3">
        <v>101</v>
      </c>
      <c r="B103" s="3">
        <v>30</v>
      </c>
      <c r="C103" s="3">
        <v>738</v>
      </c>
      <c r="D103" s="3" t="s">
        <v>666</v>
      </c>
      <c r="E103" s="3" t="s">
        <v>44</v>
      </c>
      <c r="F103" s="4">
        <v>110510</v>
      </c>
      <c r="G103" s="5">
        <v>3683.66666666667</v>
      </c>
      <c r="H103" s="6" t="s">
        <v>51</v>
      </c>
    </row>
    <row r="104" s="1" customFormat="1" ht="14.25" spans="1:8">
      <c r="A104" s="3">
        <v>102</v>
      </c>
      <c r="B104" s="3">
        <v>30</v>
      </c>
      <c r="C104" s="3">
        <v>106485</v>
      </c>
      <c r="D104" s="3" t="s">
        <v>667</v>
      </c>
      <c r="E104" s="3" t="s">
        <v>38</v>
      </c>
      <c r="F104" s="4">
        <v>108051.37</v>
      </c>
      <c r="G104" s="5">
        <v>3601.71233333333</v>
      </c>
      <c r="H104" s="6" t="s">
        <v>51</v>
      </c>
    </row>
    <row r="105" s="1" customFormat="1" ht="14.25" spans="1:8">
      <c r="A105" s="3">
        <v>103</v>
      </c>
      <c r="B105" s="3">
        <v>30</v>
      </c>
      <c r="C105" s="3">
        <v>713</v>
      </c>
      <c r="D105" s="3" t="s">
        <v>668</v>
      </c>
      <c r="E105" s="3" t="s">
        <v>44</v>
      </c>
      <c r="F105" s="4">
        <v>107046.03</v>
      </c>
      <c r="G105" s="5">
        <v>3568.201</v>
      </c>
      <c r="H105" s="6" t="s">
        <v>51</v>
      </c>
    </row>
    <row r="106" s="1" customFormat="1" ht="14.25" spans="1:8">
      <c r="A106" s="3">
        <v>104</v>
      </c>
      <c r="B106" s="3">
        <v>30</v>
      </c>
      <c r="C106" s="3">
        <v>732</v>
      </c>
      <c r="D106" s="3" t="s">
        <v>669</v>
      </c>
      <c r="E106" s="3" t="s">
        <v>41</v>
      </c>
      <c r="F106" s="4">
        <v>106235.11</v>
      </c>
      <c r="G106" s="5">
        <v>3541.17033333333</v>
      </c>
      <c r="H106" s="6" t="s">
        <v>51</v>
      </c>
    </row>
    <row r="107" s="1" customFormat="1" ht="14.25" spans="1:8">
      <c r="A107" s="3">
        <v>105</v>
      </c>
      <c r="B107" s="3">
        <v>30</v>
      </c>
      <c r="C107" s="3">
        <v>115971</v>
      </c>
      <c r="D107" s="3" t="s">
        <v>670</v>
      </c>
      <c r="E107" s="3" t="s">
        <v>38</v>
      </c>
      <c r="F107" s="4">
        <v>105915.92</v>
      </c>
      <c r="G107" s="5">
        <v>3530.53066666667</v>
      </c>
      <c r="H107" s="6" t="s">
        <v>51</v>
      </c>
    </row>
    <row r="108" s="1" customFormat="1" ht="14.25" spans="1:8">
      <c r="A108" s="3">
        <v>106</v>
      </c>
      <c r="B108" s="3">
        <v>30</v>
      </c>
      <c r="C108" s="3">
        <v>706</v>
      </c>
      <c r="D108" s="3" t="s">
        <v>671</v>
      </c>
      <c r="E108" s="3" t="s">
        <v>44</v>
      </c>
      <c r="F108" s="4">
        <v>105067.81</v>
      </c>
      <c r="G108" s="5">
        <v>3502.26033333333</v>
      </c>
      <c r="H108" s="6" t="s">
        <v>51</v>
      </c>
    </row>
    <row r="109" s="1" customFormat="1" ht="14.25" spans="1:8">
      <c r="A109" s="3">
        <v>107</v>
      </c>
      <c r="B109" s="3">
        <v>30</v>
      </c>
      <c r="C109" s="3">
        <v>104533</v>
      </c>
      <c r="D109" s="3" t="s">
        <v>672</v>
      </c>
      <c r="E109" s="3" t="s">
        <v>41</v>
      </c>
      <c r="F109" s="4">
        <v>104753.62</v>
      </c>
      <c r="G109" s="5">
        <v>3491.78733333333</v>
      </c>
      <c r="H109" s="6" t="s">
        <v>51</v>
      </c>
    </row>
    <row r="110" s="1" customFormat="1" ht="14.25" spans="1:8">
      <c r="A110" s="3">
        <v>108</v>
      </c>
      <c r="B110" s="3">
        <v>30</v>
      </c>
      <c r="C110" s="3">
        <v>104838</v>
      </c>
      <c r="D110" s="3" t="s">
        <v>673</v>
      </c>
      <c r="E110" s="3" t="s">
        <v>44</v>
      </c>
      <c r="F110" s="4">
        <v>104640.86</v>
      </c>
      <c r="G110" s="5">
        <v>3488.02866666667</v>
      </c>
      <c r="H110" s="6" t="s">
        <v>51</v>
      </c>
    </row>
    <row r="111" s="1" customFormat="1" ht="14.25" spans="1:8">
      <c r="A111" s="3">
        <v>109</v>
      </c>
      <c r="B111" s="3">
        <v>30</v>
      </c>
      <c r="C111" s="3">
        <v>339</v>
      </c>
      <c r="D111" s="3" t="s">
        <v>674</v>
      </c>
      <c r="E111" s="3" t="s">
        <v>568</v>
      </c>
      <c r="F111" s="4">
        <v>104397.37</v>
      </c>
      <c r="G111" s="5">
        <v>3479.91233333333</v>
      </c>
      <c r="H111" s="6" t="s">
        <v>51</v>
      </c>
    </row>
    <row r="112" s="1" customFormat="1" ht="14.25" spans="1:8">
      <c r="A112" s="3">
        <v>110</v>
      </c>
      <c r="B112" s="3">
        <v>30</v>
      </c>
      <c r="C112" s="3">
        <v>112415</v>
      </c>
      <c r="D112" s="3" t="s">
        <v>675</v>
      </c>
      <c r="E112" s="3" t="s">
        <v>568</v>
      </c>
      <c r="F112" s="4">
        <v>104326.9</v>
      </c>
      <c r="G112" s="5">
        <v>3477.56333333333</v>
      </c>
      <c r="H112" s="6" t="s">
        <v>51</v>
      </c>
    </row>
    <row r="113" s="1" customFormat="1" ht="14.25" spans="1:8">
      <c r="A113" s="3">
        <v>111</v>
      </c>
      <c r="B113" s="3">
        <v>30</v>
      </c>
      <c r="C113" s="3">
        <v>727</v>
      </c>
      <c r="D113" s="3" t="s">
        <v>676</v>
      </c>
      <c r="E113" s="3" t="s">
        <v>568</v>
      </c>
      <c r="F113" s="4">
        <v>101648.56</v>
      </c>
      <c r="G113" s="5">
        <v>3388.28533333333</v>
      </c>
      <c r="H113" s="6" t="s">
        <v>51</v>
      </c>
    </row>
    <row r="114" s="1" customFormat="1" ht="14.25" spans="1:8">
      <c r="A114" s="3">
        <v>112</v>
      </c>
      <c r="B114" s="3">
        <v>30</v>
      </c>
      <c r="C114" s="3">
        <v>113299</v>
      </c>
      <c r="D114" s="3" t="s">
        <v>677</v>
      </c>
      <c r="E114" s="3" t="s">
        <v>38</v>
      </c>
      <c r="F114" s="4">
        <v>101427.26</v>
      </c>
      <c r="G114" s="5">
        <v>3380.90866666667</v>
      </c>
      <c r="H114" s="6" t="s">
        <v>51</v>
      </c>
    </row>
    <row r="115" s="1" customFormat="1" ht="14.25" spans="1:8">
      <c r="A115" s="3">
        <v>113</v>
      </c>
      <c r="B115" s="3">
        <v>30</v>
      </c>
      <c r="C115" s="3">
        <v>570</v>
      </c>
      <c r="D115" s="3" t="s">
        <v>678</v>
      </c>
      <c r="E115" s="3" t="s">
        <v>568</v>
      </c>
      <c r="F115" s="4">
        <v>98993.05</v>
      </c>
      <c r="G115" s="5">
        <v>3299.76833333333</v>
      </c>
      <c r="H115" s="6" t="s">
        <v>51</v>
      </c>
    </row>
    <row r="116" s="1" customFormat="1" ht="14.25" spans="1:8">
      <c r="A116" s="3">
        <v>114</v>
      </c>
      <c r="B116" s="3">
        <v>30</v>
      </c>
      <c r="C116" s="3">
        <v>113025</v>
      </c>
      <c r="D116" s="3" t="s">
        <v>679</v>
      </c>
      <c r="E116" s="3" t="s">
        <v>584</v>
      </c>
      <c r="F116" s="4">
        <v>98782.06</v>
      </c>
      <c r="G116" s="5">
        <v>3292.73533333333</v>
      </c>
      <c r="H116" s="6" t="s">
        <v>51</v>
      </c>
    </row>
    <row r="117" s="1" customFormat="1" ht="14.25" spans="1:8">
      <c r="A117" s="3">
        <v>115</v>
      </c>
      <c r="B117" s="3">
        <v>30</v>
      </c>
      <c r="C117" s="3">
        <v>105396</v>
      </c>
      <c r="D117" s="3" t="s">
        <v>680</v>
      </c>
      <c r="E117" s="3" t="s">
        <v>38</v>
      </c>
      <c r="F117" s="4">
        <v>96196.92</v>
      </c>
      <c r="G117" s="5">
        <v>3206.564</v>
      </c>
      <c r="H117" s="6" t="s">
        <v>51</v>
      </c>
    </row>
    <row r="118" s="1" customFormat="1" ht="14.25" spans="1:8">
      <c r="A118" s="3">
        <v>116</v>
      </c>
      <c r="B118" s="3">
        <v>30</v>
      </c>
      <c r="C118" s="3">
        <v>113298</v>
      </c>
      <c r="D118" s="3" t="s">
        <v>681</v>
      </c>
      <c r="E118" s="3" t="s">
        <v>568</v>
      </c>
      <c r="F118" s="4">
        <v>95360.4</v>
      </c>
      <c r="G118" s="5">
        <v>3178.68</v>
      </c>
      <c r="H118" s="6" t="s">
        <v>51</v>
      </c>
    </row>
    <row r="119" s="1" customFormat="1" ht="14.25" spans="1:8">
      <c r="A119" s="3">
        <v>117</v>
      </c>
      <c r="B119" s="3">
        <v>30</v>
      </c>
      <c r="C119" s="3">
        <v>117310</v>
      </c>
      <c r="D119" s="3" t="s">
        <v>682</v>
      </c>
      <c r="E119" s="3" t="s">
        <v>38</v>
      </c>
      <c r="F119" s="4">
        <v>88238.73</v>
      </c>
      <c r="G119" s="5">
        <v>2941.291</v>
      </c>
      <c r="H119" s="6" t="s">
        <v>40</v>
      </c>
    </row>
    <row r="120" s="1" customFormat="1" ht="14.25" spans="1:8">
      <c r="A120" s="3">
        <v>118</v>
      </c>
      <c r="B120" s="3">
        <v>30</v>
      </c>
      <c r="C120" s="3">
        <v>371</v>
      </c>
      <c r="D120" s="3" t="s">
        <v>683</v>
      </c>
      <c r="E120" s="3" t="s">
        <v>64</v>
      </c>
      <c r="F120" s="4">
        <v>87751.1</v>
      </c>
      <c r="G120" s="5">
        <v>2925.03666666667</v>
      </c>
      <c r="H120" s="6" t="s">
        <v>40</v>
      </c>
    </row>
    <row r="121" s="1" customFormat="1" ht="14.25" spans="1:8">
      <c r="A121" s="3">
        <v>119</v>
      </c>
      <c r="B121" s="3">
        <v>30</v>
      </c>
      <c r="C121" s="3">
        <v>56</v>
      </c>
      <c r="D121" s="3" t="s">
        <v>684</v>
      </c>
      <c r="E121" s="3" t="s">
        <v>44</v>
      </c>
      <c r="F121" s="4">
        <v>87074.9</v>
      </c>
      <c r="G121" s="5">
        <v>2902.49666666667</v>
      </c>
      <c r="H121" s="6" t="s">
        <v>40</v>
      </c>
    </row>
    <row r="122" s="1" customFormat="1" ht="14.25" spans="1:8">
      <c r="A122" s="3">
        <v>120</v>
      </c>
      <c r="B122" s="3">
        <v>30</v>
      </c>
      <c r="C122" s="3">
        <v>116773</v>
      </c>
      <c r="D122" s="3" t="s">
        <v>685</v>
      </c>
      <c r="E122" s="3" t="s">
        <v>568</v>
      </c>
      <c r="F122" s="4">
        <v>86833.16</v>
      </c>
      <c r="G122" s="5">
        <v>2894.43866666667</v>
      </c>
      <c r="H122" s="6" t="s">
        <v>40</v>
      </c>
    </row>
    <row r="123" s="1" customFormat="1" ht="14.25" spans="1:8">
      <c r="A123" s="3">
        <v>121</v>
      </c>
      <c r="B123" s="3">
        <v>30</v>
      </c>
      <c r="C123" s="3">
        <v>104429</v>
      </c>
      <c r="D123" s="3" t="s">
        <v>686</v>
      </c>
      <c r="E123" s="3" t="s">
        <v>584</v>
      </c>
      <c r="F123" s="4">
        <v>86290.21</v>
      </c>
      <c r="G123" s="5">
        <v>2876.34033333333</v>
      </c>
      <c r="H123" s="6" t="s">
        <v>40</v>
      </c>
    </row>
    <row r="124" s="1" customFormat="1" ht="14.25" spans="1:8">
      <c r="A124" s="3">
        <v>122</v>
      </c>
      <c r="B124" s="3">
        <v>30</v>
      </c>
      <c r="C124" s="3">
        <v>113833</v>
      </c>
      <c r="D124" s="3" t="s">
        <v>687</v>
      </c>
      <c r="E124" s="3" t="s">
        <v>568</v>
      </c>
      <c r="F124" s="4">
        <v>86195.17</v>
      </c>
      <c r="G124" s="5">
        <v>2873.17233333333</v>
      </c>
      <c r="H124" s="6" t="s">
        <v>40</v>
      </c>
    </row>
    <row r="125" s="1" customFormat="1" ht="14.25" spans="1:8">
      <c r="A125" s="3">
        <v>123</v>
      </c>
      <c r="B125" s="3">
        <v>30</v>
      </c>
      <c r="C125" s="3">
        <v>110378</v>
      </c>
      <c r="D125" s="3" t="s">
        <v>688</v>
      </c>
      <c r="E125" s="3" t="s">
        <v>44</v>
      </c>
      <c r="F125" s="4">
        <v>85786.64</v>
      </c>
      <c r="G125" s="5">
        <v>2859.55466666667</v>
      </c>
      <c r="H125" s="6" t="s">
        <v>40</v>
      </c>
    </row>
    <row r="126" s="1" customFormat="1" ht="14.25" spans="1:8">
      <c r="A126" s="3">
        <v>124</v>
      </c>
      <c r="B126" s="3">
        <v>30</v>
      </c>
      <c r="C126" s="3">
        <v>102567</v>
      </c>
      <c r="D126" s="3" t="s">
        <v>689</v>
      </c>
      <c r="E126" s="3" t="s">
        <v>64</v>
      </c>
      <c r="F126" s="4">
        <v>81977.58</v>
      </c>
      <c r="G126" s="5">
        <v>2732.586</v>
      </c>
      <c r="H126" s="6" t="s">
        <v>40</v>
      </c>
    </row>
    <row r="127" s="1" customFormat="1" ht="14.25" spans="1:8">
      <c r="A127" s="3">
        <v>125</v>
      </c>
      <c r="B127" s="3">
        <v>30</v>
      </c>
      <c r="C127" s="3">
        <v>118074</v>
      </c>
      <c r="D127" s="3" t="s">
        <v>690</v>
      </c>
      <c r="E127" s="3" t="s">
        <v>53</v>
      </c>
      <c r="F127" s="4">
        <v>81061.45</v>
      </c>
      <c r="G127" s="5">
        <v>2702.04833333333</v>
      </c>
      <c r="H127" s="6" t="s">
        <v>40</v>
      </c>
    </row>
    <row r="128" s="1" customFormat="1" ht="14.25" spans="1:8">
      <c r="A128" s="3">
        <v>126</v>
      </c>
      <c r="B128" s="3">
        <v>30</v>
      </c>
      <c r="C128" s="3">
        <v>52</v>
      </c>
      <c r="D128" s="3" t="s">
        <v>691</v>
      </c>
      <c r="E128" s="3" t="s">
        <v>44</v>
      </c>
      <c r="F128" s="4">
        <v>76902.13</v>
      </c>
      <c r="G128" s="5">
        <v>2563.40433333333</v>
      </c>
      <c r="H128" s="6" t="s">
        <v>40</v>
      </c>
    </row>
    <row r="129" s="1" customFormat="1" ht="14.25" spans="1:8">
      <c r="A129" s="3">
        <v>127</v>
      </c>
      <c r="B129" s="3">
        <v>30</v>
      </c>
      <c r="C129" s="3">
        <v>118151</v>
      </c>
      <c r="D129" s="3" t="s">
        <v>692</v>
      </c>
      <c r="E129" s="3" t="s">
        <v>568</v>
      </c>
      <c r="F129" s="4">
        <v>72299.4</v>
      </c>
      <c r="G129" s="5">
        <v>2409.98</v>
      </c>
      <c r="H129" s="6" t="s">
        <v>40</v>
      </c>
    </row>
    <row r="130" s="1" customFormat="1" ht="14.25" spans="1:8">
      <c r="A130" s="3">
        <v>128</v>
      </c>
      <c r="B130" s="3">
        <v>30</v>
      </c>
      <c r="C130" s="3">
        <v>114069</v>
      </c>
      <c r="D130" s="3" t="s">
        <v>693</v>
      </c>
      <c r="E130" s="3" t="s">
        <v>53</v>
      </c>
      <c r="F130" s="4">
        <v>69809.38</v>
      </c>
      <c r="G130" s="5">
        <v>2326.97933333333</v>
      </c>
      <c r="H130" s="6" t="s">
        <v>40</v>
      </c>
    </row>
    <row r="131" s="1" customFormat="1" ht="14.25" spans="1:8">
      <c r="A131" s="3">
        <v>129</v>
      </c>
      <c r="B131" s="3">
        <v>30</v>
      </c>
      <c r="C131" s="3">
        <v>106568</v>
      </c>
      <c r="D131" s="3" t="s">
        <v>694</v>
      </c>
      <c r="E131" s="3" t="s">
        <v>53</v>
      </c>
      <c r="F131" s="4">
        <v>60309.89</v>
      </c>
      <c r="G131" s="5">
        <v>2010.32966666667</v>
      </c>
      <c r="H131" s="6" t="s">
        <v>40</v>
      </c>
    </row>
    <row r="132" s="1" customFormat="1" ht="14.25" spans="1:8">
      <c r="A132" s="3">
        <v>130</v>
      </c>
      <c r="B132" s="3">
        <v>30</v>
      </c>
      <c r="C132" s="3">
        <v>117637</v>
      </c>
      <c r="D132" s="3" t="s">
        <v>695</v>
      </c>
      <c r="E132" s="3" t="s">
        <v>41</v>
      </c>
      <c r="F132" s="4">
        <v>56925.72</v>
      </c>
      <c r="G132" s="5">
        <v>1897.524</v>
      </c>
      <c r="H132" s="6" t="s">
        <v>40</v>
      </c>
    </row>
    <row r="133" s="1" customFormat="1" ht="14.25" spans="1:8">
      <c r="A133" s="3">
        <v>131</v>
      </c>
      <c r="B133" s="3">
        <v>30</v>
      </c>
      <c r="C133" s="3">
        <v>118951</v>
      </c>
      <c r="D133" s="3" t="s">
        <v>696</v>
      </c>
      <c r="E133" s="3" t="s">
        <v>584</v>
      </c>
      <c r="F133" s="4">
        <v>55439.67</v>
      </c>
      <c r="G133" s="5">
        <v>1847.989</v>
      </c>
      <c r="H133" s="6" t="s">
        <v>40</v>
      </c>
    </row>
    <row r="134" s="1" customFormat="1" ht="14.25" spans="1:8">
      <c r="A134" s="3">
        <v>132</v>
      </c>
      <c r="B134" s="3">
        <v>30</v>
      </c>
      <c r="C134" s="7">
        <v>119263</v>
      </c>
      <c r="D134" s="7" t="s">
        <v>697</v>
      </c>
      <c r="E134" s="3" t="s">
        <v>584</v>
      </c>
      <c r="F134" s="4">
        <v>51118.77</v>
      </c>
      <c r="G134" s="5">
        <v>1703.959</v>
      </c>
      <c r="H134" s="6" t="s">
        <v>40</v>
      </c>
    </row>
    <row r="135" s="1" customFormat="1" ht="14.25" spans="1:8">
      <c r="A135" s="3">
        <v>133</v>
      </c>
      <c r="B135" s="3">
        <v>30</v>
      </c>
      <c r="C135" s="3">
        <v>753</v>
      </c>
      <c r="D135" s="3" t="s">
        <v>698</v>
      </c>
      <c r="E135" s="3" t="s">
        <v>38</v>
      </c>
      <c r="F135" s="4">
        <v>51091.04</v>
      </c>
      <c r="G135" s="5">
        <v>1703.03466666667</v>
      </c>
      <c r="H135" s="6" t="s">
        <v>40</v>
      </c>
    </row>
    <row r="136" s="1" customFormat="1" ht="14.25" spans="1:8">
      <c r="A136" s="3">
        <v>134</v>
      </c>
      <c r="B136" s="3">
        <v>30</v>
      </c>
      <c r="C136" s="3">
        <v>545</v>
      </c>
      <c r="D136" s="3" t="s">
        <v>699</v>
      </c>
      <c r="E136" s="3" t="s">
        <v>53</v>
      </c>
      <c r="F136" s="4">
        <v>49438.55</v>
      </c>
      <c r="G136" s="5">
        <v>1647.95166666667</v>
      </c>
      <c r="H136" s="6" t="s">
        <v>40</v>
      </c>
    </row>
    <row r="137" s="1" customFormat="1" ht="14.25" spans="1:8">
      <c r="A137" s="3">
        <v>135</v>
      </c>
      <c r="B137" s="3">
        <v>30</v>
      </c>
      <c r="C137" s="3">
        <v>118758</v>
      </c>
      <c r="D137" s="3" t="s">
        <v>700</v>
      </c>
      <c r="E137" s="3" t="s">
        <v>53</v>
      </c>
      <c r="F137" s="4">
        <v>42352.57</v>
      </c>
      <c r="G137" s="5">
        <v>1411.75233333333</v>
      </c>
      <c r="H137" s="6" t="s">
        <v>40</v>
      </c>
    </row>
    <row r="138" s="1" customFormat="1" ht="14.25" spans="1:8">
      <c r="A138" s="3">
        <v>136</v>
      </c>
      <c r="B138" s="3">
        <v>30</v>
      </c>
      <c r="C138" s="3">
        <v>117923</v>
      </c>
      <c r="D138" s="3" t="s">
        <v>701</v>
      </c>
      <c r="E138" s="3" t="s">
        <v>41</v>
      </c>
      <c r="F138" s="4">
        <v>40762.27</v>
      </c>
      <c r="G138" s="5">
        <v>1358.74233333333</v>
      </c>
      <c r="H138" s="6" t="s">
        <v>40</v>
      </c>
    </row>
    <row r="139" s="1" customFormat="1" ht="14.25" spans="1:8">
      <c r="A139" s="3">
        <v>137</v>
      </c>
      <c r="B139" s="3">
        <v>30</v>
      </c>
      <c r="C139" s="3">
        <v>113023</v>
      </c>
      <c r="D139" s="3" t="s">
        <v>334</v>
      </c>
      <c r="E139" s="3" t="s">
        <v>584</v>
      </c>
      <c r="F139" s="4">
        <v>38323.87</v>
      </c>
      <c r="G139" s="5">
        <v>1277.46233333333</v>
      </c>
      <c r="H139" s="6" t="s">
        <v>40</v>
      </c>
    </row>
    <row r="140" s="1" customFormat="1" ht="14.25" spans="1:8">
      <c r="A140" s="3">
        <v>138</v>
      </c>
      <c r="B140" s="3">
        <v>30</v>
      </c>
      <c r="C140" s="3">
        <v>111064</v>
      </c>
      <c r="D140" s="3" t="s">
        <v>702</v>
      </c>
      <c r="E140" s="3" t="s">
        <v>41</v>
      </c>
      <c r="F140" s="4">
        <v>32771.96</v>
      </c>
      <c r="G140" s="5">
        <v>1092.39866666667</v>
      </c>
      <c r="H140" s="6" t="s">
        <v>40</v>
      </c>
    </row>
    <row r="141" s="1" customFormat="1" ht="14.25" spans="1:8">
      <c r="A141" s="3">
        <v>139</v>
      </c>
      <c r="B141" s="3">
        <v>30</v>
      </c>
      <c r="C141" s="3">
        <v>591</v>
      </c>
      <c r="D141" s="3" t="s">
        <v>703</v>
      </c>
      <c r="E141" s="3" t="s">
        <v>41</v>
      </c>
      <c r="F141" s="4">
        <v>26554.1</v>
      </c>
      <c r="G141" s="5">
        <v>885.136666666667</v>
      </c>
      <c r="H141" s="6" t="s">
        <v>40</v>
      </c>
    </row>
    <row r="142" s="1" customFormat="1" spans="1:8">
      <c r="A142" s="3">
        <v>140</v>
      </c>
      <c r="B142" s="7">
        <v>30</v>
      </c>
      <c r="C142" s="8">
        <v>119262</v>
      </c>
      <c r="D142" s="8" t="s">
        <v>704</v>
      </c>
      <c r="E142" s="7" t="s">
        <v>584</v>
      </c>
      <c r="F142" s="7"/>
      <c r="G142" s="7"/>
      <c r="H142" s="7" t="s">
        <v>189</v>
      </c>
    </row>
    <row r="143" s="1" customFormat="1" spans="1:8">
      <c r="A143" s="7">
        <v>141</v>
      </c>
      <c r="B143" s="7">
        <v>30</v>
      </c>
      <c r="C143" s="7">
        <v>120844</v>
      </c>
      <c r="D143" s="7" t="s">
        <v>705</v>
      </c>
      <c r="E143" s="7" t="s">
        <v>38</v>
      </c>
      <c r="F143" s="7"/>
      <c r="G143" s="7"/>
      <c r="H143" s="7" t="s">
        <v>189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8.21-8.25活动数据</vt:lpstr>
      <vt:lpstr>片区完成情况</vt:lpstr>
      <vt:lpstr>存健康考试</vt:lpstr>
      <vt:lpstr>Sheet1</vt:lpstr>
      <vt:lpstr>活动期间通班实习生名单</vt:lpstr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2019-02-26T13:14:29Z</dcterms:created>
  <dcterms:modified xsi:type="dcterms:W3CDTF">2021-08-31T02:58:19Z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9AF526BCDF8C422DA8166E344C27AA0B</vt:lpwstr>
  </property>
</Properties>
</file>