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<sst xmlns="http://schemas.openxmlformats.org/spreadsheetml/2006/main" count="20" uniqueCount="20">
  <si>
    <r>
      <rPr>
        <sz val="12"/>
        <rFont val="Arial"/>
        <charset val="0"/>
      </rPr>
      <t>2021</t>
    </r>
    <r>
      <rPr>
        <sz val="12"/>
        <rFont val="宋体"/>
        <charset val="0"/>
      </rPr>
      <t>年</t>
    </r>
    <r>
      <rPr>
        <sz val="12"/>
        <rFont val="Arial"/>
        <charset val="0"/>
      </rPr>
      <t>7</t>
    </r>
    <r>
      <rPr>
        <sz val="12"/>
        <rFont val="宋体"/>
        <charset val="0"/>
      </rPr>
      <t>月智慧药房门店奖励金额</t>
    </r>
  </si>
  <si>
    <t>序号</t>
  </si>
  <si>
    <t>统计人员</t>
  </si>
  <si>
    <r>
      <rPr>
        <sz val="12"/>
        <rFont val="宋体"/>
        <charset val="0"/>
      </rPr>
      <t>门店</t>
    </r>
    <r>
      <rPr>
        <sz val="12"/>
        <rFont val="Arial"/>
        <charset val="0"/>
      </rPr>
      <t>ID</t>
    </r>
  </si>
  <si>
    <t>门店名称</t>
  </si>
  <si>
    <r>
      <rPr>
        <sz val="12"/>
        <rFont val="宋体"/>
        <charset val="0"/>
      </rPr>
      <t>求和项</t>
    </r>
    <r>
      <rPr>
        <sz val="12"/>
        <rFont val="Arial"/>
        <charset val="0"/>
      </rPr>
      <t>:</t>
    </r>
    <r>
      <rPr>
        <sz val="12"/>
        <rFont val="宋体"/>
        <charset val="0"/>
      </rPr>
      <t>利润总价</t>
    </r>
  </si>
  <si>
    <t>奖励金额</t>
  </si>
  <si>
    <t>tjdyf003</t>
  </si>
  <si>
    <t>tjdyf006</t>
  </si>
  <si>
    <t>tjdyf014</t>
  </si>
  <si>
    <t>tjdyf016</t>
  </si>
  <si>
    <t>tjdyf022</t>
  </si>
  <si>
    <t>tjdyf045</t>
  </si>
  <si>
    <t>tjdyf052</t>
  </si>
  <si>
    <t>tjdyf080</t>
  </si>
  <si>
    <t>tjdyf107</t>
  </si>
  <si>
    <t>tjdyf115</t>
  </si>
  <si>
    <t>tjdyf129</t>
  </si>
  <si>
    <t>tjdyf130</t>
  </si>
  <si>
    <t>总计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</si>
</sst>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rgb="FFFF000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ys\&#20013;&#33647;&#38138;&#36135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</row>
        <row r="127">
          <cell r="D127" t="str">
            <v>高新区天顺路药店</v>
          </cell>
        </row>
        <row r="128">
          <cell r="B128" t="str">
            <v>tjdyf137</v>
          </cell>
        </row>
        <row r="128">
          <cell r="D128" t="str">
            <v>锦江区宏济中路药店</v>
          </cell>
        </row>
        <row r="129">
          <cell r="B129" t="str">
            <v>tjdyf138</v>
          </cell>
        </row>
        <row r="129">
          <cell r="D129" t="str">
            <v>青羊区经一路药店店</v>
          </cell>
        </row>
        <row r="130">
          <cell r="B130" t="str">
            <v>tjdyf139</v>
          </cell>
        </row>
        <row r="130">
          <cell r="D130" t="str">
            <v>武侯区科华北路药店</v>
          </cell>
        </row>
        <row r="131">
          <cell r="B131" t="str">
            <v>tjdyf140</v>
          </cell>
        </row>
        <row r="131">
          <cell r="D131" t="str">
            <v>花照壁中横路店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6" sqref="H6"/>
    </sheetView>
  </sheetViews>
  <sheetFormatPr defaultColWidth="8" defaultRowHeight="15" outlineLevelCol="5"/>
  <cols>
    <col min="1" max="2" width="8" style="1"/>
    <col min="3" max="3" width="9.875" style="1"/>
    <col min="4" max="4" width="25.375" style="1" customWidth="1"/>
    <col min="5" max="5" width="15.875" style="1" customWidth="1"/>
    <col min="6" max="6" width="14.375" style="2"/>
    <col min="7" max="16384" width="8" style="1"/>
  </cols>
  <sheetData>
    <row r="1" s="1" customFormat="1" spans="1:6">
      <c r="A1" s="3" t="s">
        <v>0</v>
      </c>
      <c r="B1" s="3"/>
      <c r="C1" s="3"/>
      <c r="D1" s="3"/>
      <c r="E1" s="3"/>
      <c r="F1" s="4"/>
    </row>
    <row r="2" s="1" customFormat="1" spans="1:6">
      <c r="A2" s="3"/>
      <c r="B2" s="3"/>
      <c r="C2" s="3"/>
      <c r="D2" s="3"/>
      <c r="E2" s="3"/>
      <c r="F2" s="4"/>
    </row>
    <row r="3" s="1" customForma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="1" customFormat="1" spans="1:6">
      <c r="A4" s="3">
        <v>1</v>
      </c>
      <c r="B4" s="3" t="s">
        <v>7</v>
      </c>
      <c r="C4" s="3">
        <f>VLOOKUP(B:B,[1]Sheet3!$B$1:$C$65536,2,0)</f>
        <v>585</v>
      </c>
      <c r="D4" s="5" t="str">
        <f>VLOOKUP(B:B,[1]Sheet3!$B$1:$D$65536,3,0)</f>
        <v>成华区羊子山西路药店</v>
      </c>
      <c r="E4" s="3">
        <v>129.0054</v>
      </c>
      <c r="F4" s="7">
        <f t="shared" ref="F4:F16" si="0">E4*0.3</f>
        <v>38.70162</v>
      </c>
    </row>
    <row r="5" s="1" customFormat="1" spans="1:6">
      <c r="A5" s="3">
        <v>2</v>
      </c>
      <c r="B5" s="3" t="s">
        <v>8</v>
      </c>
      <c r="C5" s="3">
        <f>VLOOKUP(B:B,[1]Sheet3!$B$1:$C$65536,2,0)</f>
        <v>727</v>
      </c>
      <c r="D5" s="5" t="str">
        <f>VLOOKUP(B:B,[1]Sheet3!$B$1:$D$65536,3,0)</f>
        <v>金牛区黄苑东街药店</v>
      </c>
      <c r="E5" s="3">
        <v>35.0818</v>
      </c>
      <c r="F5" s="7">
        <f t="shared" si="0"/>
        <v>10.52454</v>
      </c>
    </row>
    <row r="6" s="1" customFormat="1" spans="1:6">
      <c r="A6" s="3">
        <v>3</v>
      </c>
      <c r="B6" s="3" t="s">
        <v>9</v>
      </c>
      <c r="C6" s="3">
        <f>VLOOKUP(B:B,[1]Sheet3!$B$1:$C$65536,2,0)</f>
        <v>572</v>
      </c>
      <c r="D6" s="5" t="str">
        <f>VLOOKUP(B:B,[1]Sheet3!$B$1:$D$65536,3,0)</f>
        <v>郫县郫筒镇东大街药店</v>
      </c>
      <c r="E6" s="3">
        <v>272.3311</v>
      </c>
      <c r="F6" s="7">
        <f t="shared" si="0"/>
        <v>81.69933</v>
      </c>
    </row>
    <row r="7" s="1" customFormat="1" spans="1:6">
      <c r="A7" s="3">
        <v>4</v>
      </c>
      <c r="B7" s="3" t="s">
        <v>10</v>
      </c>
      <c r="C7" s="3">
        <f>VLOOKUP(B:B,[1]Sheet3!$B$1:$C$65536,2,0)</f>
        <v>517</v>
      </c>
      <c r="D7" s="5" t="str">
        <f>VLOOKUP(B:B,[1]Sheet3!$B$1:$D$65536,3,0)</f>
        <v>青羊区北东街药店</v>
      </c>
      <c r="E7" s="3">
        <v>160.7424</v>
      </c>
      <c r="F7" s="7">
        <f t="shared" si="0"/>
        <v>48.22272</v>
      </c>
    </row>
    <row r="8" s="1" customFormat="1" spans="1:6">
      <c r="A8" s="3">
        <v>5</v>
      </c>
      <c r="B8" s="3" t="s">
        <v>11</v>
      </c>
      <c r="C8" s="3">
        <f>VLOOKUP(B:B,[1]Sheet3!$B$1:$C$65536,2,0)</f>
        <v>102934</v>
      </c>
      <c r="D8" s="5" t="str">
        <f>VLOOKUP(B:B,[1]Sheet3!$B$1:$D$65536,3,0)</f>
        <v>四川太极银河北街</v>
      </c>
      <c r="E8" s="3">
        <v>81.7315</v>
      </c>
      <c r="F8" s="7">
        <f t="shared" si="0"/>
        <v>24.51945</v>
      </c>
    </row>
    <row r="9" s="1" customFormat="1" spans="1:6">
      <c r="A9" s="3">
        <v>6</v>
      </c>
      <c r="B9" s="3" t="s">
        <v>12</v>
      </c>
      <c r="C9" s="3">
        <f>VLOOKUP(B:B,[1]Sheet3!$B$1:$C$65536,2,0)</f>
        <v>387</v>
      </c>
      <c r="D9" s="5" t="str">
        <f>VLOOKUP(B:B,[1]Sheet3!$B$1:$D$65536,3,0)</f>
        <v>高新区新乐中街药店</v>
      </c>
      <c r="E9" s="3">
        <v>44.0469</v>
      </c>
      <c r="F9" s="7">
        <f t="shared" si="0"/>
        <v>13.21407</v>
      </c>
    </row>
    <row r="10" s="1" customFormat="1" spans="1:6">
      <c r="A10" s="3">
        <v>7</v>
      </c>
      <c r="B10" s="3" t="s">
        <v>13</v>
      </c>
      <c r="C10" s="3">
        <f>VLOOKUP(B:B,[1]Sheet3!$B$1:$C$65536,2,0)</f>
        <v>511</v>
      </c>
      <c r="D10" s="5" t="str">
        <f>VLOOKUP(B:B,[1]Sheet3!$B$1:$D$65536,3,0)</f>
        <v>成华区杉板桥南一路药店</v>
      </c>
      <c r="E10" s="3">
        <v>41.2444</v>
      </c>
      <c r="F10" s="7">
        <f t="shared" si="0"/>
        <v>12.37332</v>
      </c>
    </row>
    <row r="11" s="1" customFormat="1" spans="1:6">
      <c r="A11" s="3">
        <v>8</v>
      </c>
      <c r="B11" s="3" t="s">
        <v>14</v>
      </c>
      <c r="C11" s="3">
        <f>VLOOKUP(B:B,[1]Sheet3!$B$1:$C$65536,2,0)</f>
        <v>737</v>
      </c>
      <c r="D11" s="5" t="str">
        <f>VLOOKUP(B:B,[1]Sheet3!$B$1:$D$65536,3,0)</f>
        <v>高新区大源三期药店</v>
      </c>
      <c r="E11" s="3">
        <v>335.3244</v>
      </c>
      <c r="F11" s="7">
        <f t="shared" si="0"/>
        <v>100.59732</v>
      </c>
    </row>
    <row r="12" s="1" customFormat="1" spans="1:6">
      <c r="A12" s="3">
        <v>9</v>
      </c>
      <c r="B12" s="3" t="s">
        <v>15</v>
      </c>
      <c r="C12" s="3">
        <f>VLOOKUP(B:B,[1]Sheet3!$B$1:$C$65536,2,0)</f>
        <v>106399</v>
      </c>
      <c r="D12" s="5" t="str">
        <f>VLOOKUP(B:B,[1]Sheet3!$B$1:$D$65536,3,0)</f>
        <v>蜀辉路店</v>
      </c>
      <c r="E12" s="3">
        <v>123.0022</v>
      </c>
      <c r="F12" s="7">
        <f t="shared" si="0"/>
        <v>36.90066</v>
      </c>
    </row>
    <row r="13" s="1" customFormat="1" spans="1:6">
      <c r="A13" s="3">
        <v>10</v>
      </c>
      <c r="B13" s="3" t="s">
        <v>16</v>
      </c>
      <c r="C13" s="3">
        <f>VLOOKUP(B:B,[1]Sheet3!$B$1:$C$65536,2,0)</f>
        <v>111219</v>
      </c>
      <c r="D13" s="5" t="str">
        <f>VLOOKUP(B:B,[1]Sheet3!$B$1:$D$65536,3,0)</f>
        <v>金牛区花照壁药店</v>
      </c>
      <c r="E13" s="3">
        <v>334.5026</v>
      </c>
      <c r="F13" s="7">
        <f t="shared" si="0"/>
        <v>100.35078</v>
      </c>
    </row>
    <row r="14" s="1" customFormat="1" spans="1:6">
      <c r="A14" s="3">
        <v>11</v>
      </c>
      <c r="B14" s="3" t="s">
        <v>17</v>
      </c>
      <c r="C14" s="3">
        <f>VLOOKUP(B:B,[1]Sheet3!$B$1:$C$65536,2,0)</f>
        <v>113298</v>
      </c>
      <c r="D14" s="5" t="str">
        <f>VLOOKUP(B:B,[1]Sheet3!$B$1:$D$65536,3,0)</f>
        <v>逸都路店</v>
      </c>
      <c r="E14" s="3">
        <v>19.1939</v>
      </c>
      <c r="F14" s="7">
        <f t="shared" si="0"/>
        <v>5.75817</v>
      </c>
    </row>
    <row r="15" s="1" customFormat="1" spans="1:6">
      <c r="A15" s="3">
        <v>12</v>
      </c>
      <c r="B15" s="3" t="s">
        <v>18</v>
      </c>
      <c r="C15" s="3">
        <f>VLOOKUP(B:B,[1]Sheet3!$B$1:$C$65536,2,0)</f>
        <v>113833</v>
      </c>
      <c r="D15" s="5" t="str">
        <f>VLOOKUP(B:B,[1]Sheet3!$B$1:$D$65536,3,0)</f>
        <v>光华西一路店</v>
      </c>
      <c r="E15" s="3">
        <v>85.8647</v>
      </c>
      <c r="F15" s="7">
        <f t="shared" si="0"/>
        <v>25.75941</v>
      </c>
    </row>
    <row r="16" s="1" customFormat="1" spans="1:6">
      <c r="A16" s="3"/>
      <c r="B16" s="5" t="s">
        <v>19</v>
      </c>
      <c r="C16" s="3"/>
      <c r="D16" s="3"/>
      <c r="E16" s="3">
        <v>1662.0713</v>
      </c>
      <c r="F16" s="7">
        <f t="shared" si="0"/>
        <v>498.62139</v>
      </c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2021-08-10T07:05:00Z</dcterms:created>
  <dcterms:modified xsi:type="dcterms:W3CDTF">2021-08-11T01:23:28Z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7B3C1E077EF847058AFD1825D68FE50D</vt:lpwstr>
  </property>
  <property fmtid="{D5CDD505-2E9C-101B-9397-08002B2CF9AE}" pid="3" name="KSOProductBuildVer">
    <vt:lpwstr>2052-11.1.0.10667</vt:lpwstr>
  </property>
</Properties>
</file>