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44525"/>
</workbook>
</file>

<file path=xl/sharedStrings.xml><?xml version="1.0" encoding="utf-8"?>
<sst xmlns="http://schemas.openxmlformats.org/spreadsheetml/2006/main" count="1041" uniqueCount="489">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</sst>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3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sz val="10"/>
      <color rgb="FFFF0000"/>
      <name val="Arial"/>
      <charset val="0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9" borderId="19" applyNumberFormat="0" applyFon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3" fillId="8" borderId="20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28" fillId="24" borderId="17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4" borderId="1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4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42"/>
  <sheetViews>
    <sheetView tabSelected="1" topLeftCell="A106" workbookViewId="0">
      <pane xSplit="7" topLeftCell="AP1" activePane="topRight" state="frozen"/>
      <selection/>
      <selection pane="topRight" activeCell="C28" sqref="C28"/>
    </sheetView>
  </sheetViews>
  <sheetFormatPr defaultColWidth="9" defaultRowHeight="12"/>
  <cols>
    <col min="1" max="1" width="5" style="33" customWidth="1"/>
    <col min="2" max="2" width="7" style="33" customWidth="1"/>
    <col min="3" max="3" width="14.375" style="32" customWidth="1"/>
    <col min="4" max="4" width="7" style="32" customWidth="1"/>
    <col min="5" max="5" width="5" style="33" customWidth="1"/>
    <col min="6" max="6" width="5.5" style="34" customWidth="1"/>
    <col min="7" max="7" width="6.375" style="34" customWidth="1"/>
    <col min="8" max="8" width="8.875" style="33" hidden="1" customWidth="1"/>
    <col min="9" max="9" width="8.875" style="35" customWidth="1"/>
    <col min="10" max="10" width="9.125" style="36" hidden="1" customWidth="1"/>
    <col min="11" max="11" width="10.25" style="36" customWidth="1"/>
    <col min="12" max="12" width="8.75" style="37" hidden="1" customWidth="1"/>
    <col min="13" max="13" width="8.375" style="35" hidden="1" customWidth="1"/>
    <col min="14" max="14" width="8.375" style="35" customWidth="1"/>
    <col min="15" max="15" width="9.25" style="36" hidden="1" customWidth="1"/>
    <col min="16" max="16" width="10.25" style="36" customWidth="1"/>
    <col min="17" max="17" width="9" style="37" hidden="1" customWidth="1"/>
    <col min="18" max="18" width="10.875" style="38" customWidth="1"/>
    <col min="19" max="19" width="10.25" style="38" customWidth="1"/>
    <col min="20" max="20" width="9.625" style="39" customWidth="1"/>
    <col min="21" max="21" width="8.125" style="40" customWidth="1"/>
    <col min="22" max="22" width="7.5" style="40" customWidth="1"/>
    <col min="23" max="23" width="8.125" style="39" customWidth="1"/>
    <col min="24" max="24" width="8.25" style="39" customWidth="1"/>
    <col min="25" max="25" width="8.875" style="39" customWidth="1"/>
    <col min="26" max="26" width="8.375" style="39" customWidth="1"/>
    <col min="27" max="27" width="6.625" style="41" customWidth="1"/>
    <col min="28" max="28" width="8" style="42" customWidth="1"/>
    <col min="29" max="29" width="7.375" style="43" customWidth="1"/>
    <col min="30" max="30" width="10.125" style="33" hidden="1" customWidth="1"/>
    <col min="31" max="31" width="10.125" style="33" customWidth="1"/>
    <col min="32" max="32" width="9.5" style="44" hidden="1" customWidth="1"/>
    <col min="33" max="33" width="9.5" style="44" customWidth="1"/>
    <col min="34" max="34" width="9.5" style="45" hidden="1" customWidth="1"/>
    <col min="35" max="35" width="10" style="46" hidden="1" customWidth="1"/>
    <col min="36" max="36" width="10" style="46" customWidth="1"/>
    <col min="37" max="37" width="9.5" style="44" hidden="1" customWidth="1"/>
    <col min="38" max="38" width="9.5" style="44" customWidth="1"/>
    <col min="39" max="39" width="9.125" style="45" hidden="1" customWidth="1"/>
    <col min="40" max="40" width="11.125" style="38" customWidth="1"/>
    <col min="41" max="41" width="10" style="38" customWidth="1"/>
    <col min="42" max="42" width="7.75" style="38" customWidth="1"/>
    <col min="43" max="43" width="8" style="38" customWidth="1"/>
    <col min="44" max="45" width="10" style="47" customWidth="1"/>
    <col min="46" max="47" width="9.625" style="47" customWidth="1"/>
    <col min="48" max="48" width="6.75" style="48" customWidth="1"/>
    <col min="49" max="49" width="6.875" style="33" customWidth="1"/>
    <col min="50" max="50" width="5" style="33" customWidth="1"/>
    <col min="51" max="51" width="8.875" style="49" customWidth="1"/>
    <col min="52" max="52" width="6.375" style="33" customWidth="1"/>
    <col min="53" max="53" width="9" style="50"/>
    <col min="54" max="54" width="9" style="46" customWidth="1"/>
    <col min="55" max="55" width="8.25" style="46" customWidth="1"/>
    <col min="56" max="16384" width="9" style="32"/>
  </cols>
  <sheetData>
    <row r="1" s="31" customFormat="1" ht="19" customHeight="1" spans="1:55">
      <c r="A1" s="51" t="s">
        <v>0</v>
      </c>
      <c r="B1" s="52" t="s">
        <v>1</v>
      </c>
      <c r="C1" s="53" t="s">
        <v>2</v>
      </c>
      <c r="D1" s="54" t="s">
        <v>3</v>
      </c>
      <c r="E1" s="55" t="s">
        <v>4</v>
      </c>
      <c r="F1" s="56" t="s">
        <v>5</v>
      </c>
      <c r="G1" s="56" t="s">
        <v>6</v>
      </c>
      <c r="H1" s="55"/>
      <c r="I1" s="67" t="s">
        <v>7</v>
      </c>
      <c r="J1" s="67"/>
      <c r="K1" s="67"/>
      <c r="L1" s="67"/>
      <c r="M1" s="67"/>
      <c r="N1" s="67"/>
      <c r="O1" s="67"/>
      <c r="P1" s="67"/>
      <c r="Q1" s="78"/>
      <c r="R1" s="79" t="s">
        <v>8</v>
      </c>
      <c r="S1" s="80"/>
      <c r="T1" s="81" t="s">
        <v>9</v>
      </c>
      <c r="U1" s="82" t="s">
        <v>10</v>
      </c>
      <c r="V1" s="83"/>
      <c r="W1" s="84" t="s">
        <v>11</v>
      </c>
      <c r="X1" s="85"/>
      <c r="Y1" s="97" t="s">
        <v>12</v>
      </c>
      <c r="Z1" s="98"/>
      <c r="AA1" s="99" t="s">
        <v>13</v>
      </c>
      <c r="AB1" s="99"/>
      <c r="AC1" s="99"/>
      <c r="AE1" s="100" t="s">
        <v>14</v>
      </c>
      <c r="AF1" s="101"/>
      <c r="AG1" s="101"/>
      <c r="AH1" s="101"/>
      <c r="AI1" s="101"/>
      <c r="AJ1" s="101"/>
      <c r="AK1" s="101"/>
      <c r="AL1" s="115"/>
      <c r="AM1" s="18"/>
      <c r="AN1" s="79" t="s">
        <v>15</v>
      </c>
      <c r="AO1" s="80"/>
      <c r="AP1" s="100" t="s">
        <v>10</v>
      </c>
      <c r="AQ1" s="115"/>
      <c r="AR1" s="121" t="s">
        <v>16</v>
      </c>
      <c r="AS1" s="122"/>
      <c r="AT1" s="123" t="s">
        <v>17</v>
      </c>
      <c r="AU1" s="124"/>
      <c r="AV1" s="125" t="s">
        <v>18</v>
      </c>
      <c r="AW1" s="133" t="s">
        <v>19</v>
      </c>
      <c r="AX1" s="134"/>
      <c r="AY1" s="135"/>
      <c r="AZ1" s="136" t="s">
        <v>20</v>
      </c>
      <c r="BA1" s="137"/>
      <c r="BB1" s="138" t="s">
        <v>21</v>
      </c>
      <c r="BC1" s="138"/>
    </row>
    <row r="2" s="32" customFormat="1" ht="24" customHeight="1" spans="1:55">
      <c r="A2" s="57"/>
      <c r="B2" s="58"/>
      <c r="C2" s="59"/>
      <c r="D2" s="60"/>
      <c r="E2" s="55"/>
      <c r="F2" s="56"/>
      <c r="G2" s="56"/>
      <c r="H2" s="61" t="s">
        <v>22</v>
      </c>
      <c r="I2" s="68" t="s">
        <v>23</v>
      </c>
      <c r="J2" s="69" t="s">
        <v>24</v>
      </c>
      <c r="K2" s="69" t="s">
        <v>25</v>
      </c>
      <c r="L2" s="70" t="s">
        <v>26</v>
      </c>
      <c r="M2" s="71" t="s">
        <v>27</v>
      </c>
      <c r="N2" s="71" t="s">
        <v>28</v>
      </c>
      <c r="O2" s="72" t="s">
        <v>29</v>
      </c>
      <c r="P2" s="72" t="s">
        <v>30</v>
      </c>
      <c r="Q2" s="86" t="s">
        <v>31</v>
      </c>
      <c r="R2" s="87" t="s">
        <v>32</v>
      </c>
      <c r="S2" s="87" t="s">
        <v>33</v>
      </c>
      <c r="T2" s="88"/>
      <c r="U2" s="89" t="s">
        <v>32</v>
      </c>
      <c r="V2" s="89" t="s">
        <v>33</v>
      </c>
      <c r="W2" s="90" t="s">
        <v>34</v>
      </c>
      <c r="X2" s="90" t="s">
        <v>35</v>
      </c>
      <c r="Y2" s="102" t="s">
        <v>34</v>
      </c>
      <c r="Z2" s="102" t="s">
        <v>35</v>
      </c>
      <c r="AA2" s="103" t="s">
        <v>36</v>
      </c>
      <c r="AB2" s="104" t="s">
        <v>37</v>
      </c>
      <c r="AC2" s="105" t="s">
        <v>38</v>
      </c>
      <c r="AD2" s="106" t="s">
        <v>22</v>
      </c>
      <c r="AE2" s="106" t="s">
        <v>39</v>
      </c>
      <c r="AF2" s="107" t="s">
        <v>24</v>
      </c>
      <c r="AG2" s="107" t="s">
        <v>40</v>
      </c>
      <c r="AH2" s="116" t="s">
        <v>26</v>
      </c>
      <c r="AI2" s="117" t="s">
        <v>27</v>
      </c>
      <c r="AJ2" s="117" t="s">
        <v>39</v>
      </c>
      <c r="AK2" s="117" t="s">
        <v>41</v>
      </c>
      <c r="AL2" s="117" t="s">
        <v>40</v>
      </c>
      <c r="AM2" s="116" t="s">
        <v>31</v>
      </c>
      <c r="AN2" s="87" t="s">
        <v>32</v>
      </c>
      <c r="AO2" s="87" t="s">
        <v>33</v>
      </c>
      <c r="AP2" s="126" t="s">
        <v>32</v>
      </c>
      <c r="AQ2" s="126" t="s">
        <v>33</v>
      </c>
      <c r="AR2" s="127" t="s">
        <v>42</v>
      </c>
      <c r="AS2" s="116" t="s">
        <v>43</v>
      </c>
      <c r="AT2" s="128" t="s">
        <v>42</v>
      </c>
      <c r="AU2" s="86" t="s">
        <v>43</v>
      </c>
      <c r="AV2" s="129"/>
      <c r="AW2" s="139" t="s">
        <v>44</v>
      </c>
      <c r="AX2" s="5" t="s">
        <v>32</v>
      </c>
      <c r="AY2" s="140" t="s">
        <v>45</v>
      </c>
      <c r="AZ2" s="5" t="s">
        <v>32</v>
      </c>
      <c r="BA2" s="141" t="s">
        <v>46</v>
      </c>
      <c r="BB2" s="138" t="s">
        <v>18</v>
      </c>
      <c r="BC2" s="138" t="s">
        <v>38</v>
      </c>
    </row>
    <row r="3" ht="15" customHeight="1" spans="1:55">
      <c r="A3" s="5">
        <v>1</v>
      </c>
      <c r="B3" s="5">
        <v>329</v>
      </c>
      <c r="C3" s="62" t="s">
        <v>47</v>
      </c>
      <c r="D3" s="62" t="s">
        <v>48</v>
      </c>
      <c r="E3" s="5" t="s">
        <v>49</v>
      </c>
      <c r="F3" s="63">
        <v>2</v>
      </c>
      <c r="G3" s="63"/>
      <c r="H3" s="64">
        <v>7600</v>
      </c>
      <c r="I3" s="73">
        <f>H3*4</f>
        <v>30400</v>
      </c>
      <c r="J3" s="74">
        <v>1829.31696</v>
      </c>
      <c r="K3" s="74">
        <f>J3*4</f>
        <v>7317.26784</v>
      </c>
      <c r="L3" s="75">
        <v>0.2406996</v>
      </c>
      <c r="M3" s="76">
        <v>8740</v>
      </c>
      <c r="N3" s="76">
        <f>M3*4</f>
        <v>34960</v>
      </c>
      <c r="O3" s="77">
        <v>1985.906491776</v>
      </c>
      <c r="P3" s="77">
        <f>O3*4</f>
        <v>7943.625967104</v>
      </c>
      <c r="Q3" s="91">
        <v>0.2272204224</v>
      </c>
      <c r="R3" s="92">
        <v>45234.71</v>
      </c>
      <c r="S3" s="92">
        <v>274.32</v>
      </c>
      <c r="T3" s="93">
        <f>R3/I3</f>
        <v>1.48798388157895</v>
      </c>
      <c r="U3" s="94"/>
      <c r="V3" s="94"/>
      <c r="W3" s="93">
        <f>(R3-U3)/I3</f>
        <v>1.48798388157895</v>
      </c>
      <c r="X3" s="95">
        <f>(S3-V3)/K3</f>
        <v>0.0374894026019417</v>
      </c>
      <c r="Y3" s="108">
        <f>(R3-U3)/N3</f>
        <v>1.29389902745995</v>
      </c>
      <c r="Z3" s="109">
        <f>(S3-V3)/P3</f>
        <v>0.0345333480121054</v>
      </c>
      <c r="AA3" s="110">
        <f>(F3*200)+(G3*100)</f>
        <v>400</v>
      </c>
      <c r="AB3" s="111"/>
      <c r="AC3" s="112"/>
      <c r="AD3" s="113">
        <v>7147.92</v>
      </c>
      <c r="AE3" s="113">
        <f>AD3*2</f>
        <v>14295.84</v>
      </c>
      <c r="AF3" s="114">
        <v>1754.236808064</v>
      </c>
      <c r="AG3" s="114">
        <f>AF3*2</f>
        <v>3508.473616128</v>
      </c>
      <c r="AH3" s="118">
        <v>0.2454192</v>
      </c>
      <c r="AI3" s="119">
        <v>8291.5872</v>
      </c>
      <c r="AJ3" s="119">
        <f>AI3*2</f>
        <v>16583.1744</v>
      </c>
      <c r="AK3" s="119">
        <v>1958.70837771648</v>
      </c>
      <c r="AL3" s="119">
        <f>AK3*2</f>
        <v>3917.41675543296</v>
      </c>
      <c r="AM3" s="118">
        <v>0.2362284</v>
      </c>
      <c r="AN3" s="92">
        <v>39740.59</v>
      </c>
      <c r="AO3" s="92">
        <v>7382.61</v>
      </c>
      <c r="AP3" s="92"/>
      <c r="AQ3" s="92"/>
      <c r="AR3" s="130">
        <f>(AN3-AP3)/AE3</f>
        <v>2.7798709274866</v>
      </c>
      <c r="AS3" s="130">
        <f>(AO3-AQ3)/AG3</f>
        <v>2.10422274976306</v>
      </c>
      <c r="AT3" s="131">
        <f>(AN3-AP3)/AJ3</f>
        <v>2.39644045472982</v>
      </c>
      <c r="AU3" s="131">
        <f>(AO3-AQ3)/AL3</f>
        <v>1.88456078607446</v>
      </c>
      <c r="AV3" s="132">
        <v>500</v>
      </c>
      <c r="AW3" s="5">
        <v>10</v>
      </c>
      <c r="AX3" s="5">
        <v>0</v>
      </c>
      <c r="AY3" s="140">
        <f>(AW3-AX3)*-2</f>
        <v>-20</v>
      </c>
      <c r="AZ3" s="5">
        <v>8</v>
      </c>
      <c r="BA3" s="141">
        <f>AZ3*3</f>
        <v>24</v>
      </c>
      <c r="BB3" s="142">
        <f>AA3+AB3+AV3+BA3</f>
        <v>924</v>
      </c>
      <c r="BC3" s="142">
        <f>AC3+AY3</f>
        <v>-20</v>
      </c>
    </row>
    <row r="4" spans="1:55">
      <c r="A4" s="5">
        <v>2</v>
      </c>
      <c r="B4" s="5">
        <v>707</v>
      </c>
      <c r="C4" s="62" t="s">
        <v>50</v>
      </c>
      <c r="D4" s="62" t="s">
        <v>51</v>
      </c>
      <c r="E4" s="5" t="s">
        <v>52</v>
      </c>
      <c r="F4" s="63">
        <v>7</v>
      </c>
      <c r="G4" s="63"/>
      <c r="H4" s="64">
        <v>15000</v>
      </c>
      <c r="I4" s="73">
        <f>H4*4</f>
        <v>60000</v>
      </c>
      <c r="J4" s="74">
        <v>4505.85</v>
      </c>
      <c r="K4" s="74">
        <f>J4*4</f>
        <v>18023.4</v>
      </c>
      <c r="L4" s="75">
        <v>0.30039</v>
      </c>
      <c r="M4" s="76">
        <v>17250</v>
      </c>
      <c r="N4" s="76">
        <f>M4*4</f>
        <v>69000</v>
      </c>
      <c r="O4" s="77">
        <v>4891.55076</v>
      </c>
      <c r="P4" s="77">
        <f>O4*4</f>
        <v>19566.20304</v>
      </c>
      <c r="Q4" s="91">
        <v>0.28356816</v>
      </c>
      <c r="R4" s="92">
        <v>76185.6</v>
      </c>
      <c r="S4" s="92">
        <v>22407.05</v>
      </c>
      <c r="T4" s="93">
        <f>R4/I4</f>
        <v>1.26976</v>
      </c>
      <c r="U4" s="94"/>
      <c r="V4" s="94"/>
      <c r="W4" s="93">
        <f>(R4-U4)/I4</f>
        <v>1.26976</v>
      </c>
      <c r="X4" s="95">
        <f>(S4-V4)/K4</f>
        <v>1.24321992520834</v>
      </c>
      <c r="Y4" s="108">
        <f>(R4-U4)/N4</f>
        <v>1.10413913043478</v>
      </c>
      <c r="Z4" s="108">
        <f>(S4-V4)/P4</f>
        <v>1.14519153022139</v>
      </c>
      <c r="AA4" s="110">
        <f>(F4*200)+(G4*100)</f>
        <v>1400</v>
      </c>
      <c r="AB4" s="111">
        <f t="shared" ref="AB4:AB18" si="0">(S4-K4)*0.3</f>
        <v>1315.095</v>
      </c>
      <c r="AC4" s="112"/>
      <c r="AD4" s="113">
        <v>13686.75</v>
      </c>
      <c r="AE4" s="113">
        <f>AD4*2</f>
        <v>27373.5</v>
      </c>
      <c r="AF4" s="114">
        <v>4191.97779</v>
      </c>
      <c r="AG4" s="114">
        <f>AF4*2</f>
        <v>8383.95558</v>
      </c>
      <c r="AH4" s="118">
        <v>0.30628</v>
      </c>
      <c r="AI4" s="119">
        <v>15876.63</v>
      </c>
      <c r="AJ4" s="119">
        <f>AI4*2</f>
        <v>31753.26</v>
      </c>
      <c r="AK4" s="119">
        <v>4680.5892903</v>
      </c>
      <c r="AL4" s="119">
        <f>AK4*2</f>
        <v>9361.1785806</v>
      </c>
      <c r="AM4" s="118">
        <v>0.29481</v>
      </c>
      <c r="AN4" s="92">
        <v>28574.37</v>
      </c>
      <c r="AO4" s="92">
        <v>9436.04</v>
      </c>
      <c r="AP4" s="92"/>
      <c r="AQ4" s="92"/>
      <c r="AR4" s="130">
        <f>(AN4-AP4)/AE4</f>
        <v>1.04386980108499</v>
      </c>
      <c r="AS4" s="130">
        <f>(AO4-AQ4)/AG4</f>
        <v>1.12548783327404</v>
      </c>
      <c r="AT4" s="91">
        <f>(AN4-AP4)/AJ4</f>
        <v>0.899887759556027</v>
      </c>
      <c r="AU4" s="91">
        <f>(AO4-AQ4)/AL4</f>
        <v>1.00799700793607</v>
      </c>
      <c r="AV4" s="132">
        <v>500</v>
      </c>
      <c r="AW4" s="5">
        <v>12</v>
      </c>
      <c r="AX4" s="5">
        <v>8</v>
      </c>
      <c r="AY4" s="140">
        <f>(AW4-AX4)*-2</f>
        <v>-8</v>
      </c>
      <c r="AZ4" s="5">
        <v>7</v>
      </c>
      <c r="BA4" s="141">
        <f>AZ4*3</f>
        <v>21</v>
      </c>
      <c r="BB4" s="142">
        <f t="shared" ref="BB4:BB35" si="1">AA4+AB4+AV4+BA4</f>
        <v>3236.095</v>
      </c>
      <c r="BC4" s="142">
        <f t="shared" ref="BC4:BC35" si="2">AC4+AY4</f>
        <v>-8</v>
      </c>
    </row>
    <row r="5" spans="1:55">
      <c r="A5" s="5">
        <v>3</v>
      </c>
      <c r="B5" s="5">
        <v>511</v>
      </c>
      <c r="C5" s="62" t="s">
        <v>53</v>
      </c>
      <c r="D5" s="62" t="s">
        <v>51</v>
      </c>
      <c r="E5" s="5" t="s">
        <v>54</v>
      </c>
      <c r="F5" s="63">
        <v>4</v>
      </c>
      <c r="G5" s="63"/>
      <c r="H5" s="64">
        <v>11000</v>
      </c>
      <c r="I5" s="73">
        <f>H5*4</f>
        <v>44000</v>
      </c>
      <c r="J5" s="74">
        <v>3037.815</v>
      </c>
      <c r="K5" s="74">
        <f>J5*4</f>
        <v>12151.26</v>
      </c>
      <c r="L5" s="75">
        <v>0.276165</v>
      </c>
      <c r="M5" s="76">
        <v>12650</v>
      </c>
      <c r="N5" s="76">
        <f>M5*4</f>
        <v>50600</v>
      </c>
      <c r="O5" s="77">
        <v>3297.851964</v>
      </c>
      <c r="P5" s="77">
        <f>O5*4</f>
        <v>13191.407856</v>
      </c>
      <c r="Q5" s="91">
        <v>0.26069976</v>
      </c>
      <c r="R5" s="92">
        <v>54285.36</v>
      </c>
      <c r="S5" s="92">
        <v>14091.79</v>
      </c>
      <c r="T5" s="93">
        <f>R5/I5</f>
        <v>1.23375818181818</v>
      </c>
      <c r="U5" s="94"/>
      <c r="V5" s="94"/>
      <c r="W5" s="93">
        <f>(R5-U5)/I5</f>
        <v>1.23375818181818</v>
      </c>
      <c r="X5" s="95">
        <f>(S5-V5)/K5</f>
        <v>1.15969784203449</v>
      </c>
      <c r="Y5" s="108">
        <f>(R5-U5)/N5</f>
        <v>1.07283320158103</v>
      </c>
      <c r="Z5" s="108">
        <f>(S5-V5)/P5</f>
        <v>1.06825519715778</v>
      </c>
      <c r="AA5" s="110">
        <f>(F5*200)+(G5*100)</f>
        <v>800</v>
      </c>
      <c r="AB5" s="111">
        <f t="shared" si="0"/>
        <v>582.159</v>
      </c>
      <c r="AC5" s="112"/>
      <c r="AD5" s="113">
        <v>10172.04</v>
      </c>
      <c r="AE5" s="113">
        <f>AD5*2</f>
        <v>20344.08</v>
      </c>
      <c r="AF5" s="114">
        <v>2864.2430232</v>
      </c>
      <c r="AG5" s="114">
        <f>AF5*2</f>
        <v>5728.4860464</v>
      </c>
      <c r="AH5" s="118">
        <v>0.28158</v>
      </c>
      <c r="AI5" s="119">
        <v>11799.5664</v>
      </c>
      <c r="AJ5" s="119">
        <f>AI5*2</f>
        <v>23599.1328</v>
      </c>
      <c r="AK5" s="119">
        <v>3198.095479224</v>
      </c>
      <c r="AL5" s="119">
        <f>AK5*2</f>
        <v>6396.190958448</v>
      </c>
      <c r="AM5" s="118">
        <v>0.271035</v>
      </c>
      <c r="AN5" s="92">
        <v>17155</v>
      </c>
      <c r="AO5" s="92">
        <v>5307.82</v>
      </c>
      <c r="AP5" s="92"/>
      <c r="AQ5" s="92"/>
      <c r="AR5" s="118">
        <f>(AN5-AP5)/AE5</f>
        <v>0.843242850008454</v>
      </c>
      <c r="AS5" s="118">
        <f>(AO5-AQ5)/AG5</f>
        <v>0.926565929812404</v>
      </c>
      <c r="AT5" s="91">
        <f>(AN5-AP5)/AJ5</f>
        <v>0.726933491386599</v>
      </c>
      <c r="AU5" s="91">
        <f>(AO5-AQ5)/AL5</f>
        <v>0.829840765305718</v>
      </c>
      <c r="AV5" s="132"/>
      <c r="AW5" s="5">
        <v>10</v>
      </c>
      <c r="AX5" s="5">
        <v>4</v>
      </c>
      <c r="AY5" s="140">
        <f>(AW5-AX5)*-2</f>
        <v>-12</v>
      </c>
      <c r="AZ5" s="5">
        <v>2</v>
      </c>
      <c r="BA5" s="141">
        <f>AZ5*3</f>
        <v>6</v>
      </c>
      <c r="BB5" s="142">
        <f t="shared" si="1"/>
        <v>1388.159</v>
      </c>
      <c r="BC5" s="142">
        <f t="shared" si="2"/>
        <v>-12</v>
      </c>
    </row>
    <row r="6" spans="1:55">
      <c r="A6" s="5">
        <v>4</v>
      </c>
      <c r="B6" s="5">
        <v>116482</v>
      </c>
      <c r="C6" s="62" t="s">
        <v>55</v>
      </c>
      <c r="D6" s="62" t="s">
        <v>56</v>
      </c>
      <c r="E6" s="5" t="s">
        <v>57</v>
      </c>
      <c r="F6" s="63">
        <v>3</v>
      </c>
      <c r="G6" s="63"/>
      <c r="H6" s="64">
        <v>6300</v>
      </c>
      <c r="I6" s="73">
        <f>H6*4</f>
        <v>25200</v>
      </c>
      <c r="J6" s="74">
        <v>1587.222</v>
      </c>
      <c r="K6" s="74">
        <f>J6*4</f>
        <v>6348.888</v>
      </c>
      <c r="L6" s="75">
        <v>0.25194</v>
      </c>
      <c r="M6" s="76">
        <v>7245</v>
      </c>
      <c r="N6" s="76">
        <f>M6*4</f>
        <v>28980</v>
      </c>
      <c r="O6" s="77">
        <v>1723.0882032</v>
      </c>
      <c r="P6" s="77">
        <f>O6*4</f>
        <v>6892.3528128</v>
      </c>
      <c r="Q6" s="91">
        <v>0.23783136</v>
      </c>
      <c r="R6" s="92">
        <v>30537.48</v>
      </c>
      <c r="S6" s="92">
        <v>9722.91</v>
      </c>
      <c r="T6" s="93">
        <f>R6/I6</f>
        <v>1.21180476190476</v>
      </c>
      <c r="U6" s="94"/>
      <c r="V6" s="94"/>
      <c r="W6" s="93">
        <f>(R6-U6)/I6</f>
        <v>1.21180476190476</v>
      </c>
      <c r="X6" s="95">
        <f>(S6-V6)/K6</f>
        <v>1.53143511115647</v>
      </c>
      <c r="Y6" s="108">
        <f>(R6-U6)/N6</f>
        <v>1.05374327122153</v>
      </c>
      <c r="Z6" s="108">
        <f>(S6-V6)/P6</f>
        <v>1.41068083194222</v>
      </c>
      <c r="AA6" s="110">
        <f>(F6*200)+(G6*100)</f>
        <v>600</v>
      </c>
      <c r="AB6" s="111">
        <f t="shared" si="0"/>
        <v>1012.2066</v>
      </c>
      <c r="AC6" s="112"/>
      <c r="AD6" s="113">
        <v>5925</v>
      </c>
      <c r="AE6" s="113">
        <f>AD6*2</f>
        <v>11850</v>
      </c>
      <c r="AF6" s="114">
        <v>1522.014</v>
      </c>
      <c r="AG6" s="114">
        <f>AF6*2</f>
        <v>3044.028</v>
      </c>
      <c r="AH6" s="118">
        <v>0.25688</v>
      </c>
      <c r="AI6" s="119">
        <v>6873</v>
      </c>
      <c r="AJ6" s="119">
        <f>AI6*2</f>
        <v>13746</v>
      </c>
      <c r="AK6" s="119">
        <v>1699.41798</v>
      </c>
      <c r="AL6" s="119">
        <f>AK6*2</f>
        <v>3398.83596</v>
      </c>
      <c r="AM6" s="118">
        <v>0.24726</v>
      </c>
      <c r="AN6" s="92">
        <v>6923.61</v>
      </c>
      <c r="AO6" s="92">
        <v>1836.11</v>
      </c>
      <c r="AP6" s="92"/>
      <c r="AQ6" s="92"/>
      <c r="AR6" s="118">
        <f>(AN6-AP6)/AE6</f>
        <v>0.584270886075949</v>
      </c>
      <c r="AS6" s="118">
        <f>(AO6-AQ6)/AG6</f>
        <v>0.603184333389837</v>
      </c>
      <c r="AT6" s="91">
        <f>(AN6-AP6)/AJ6</f>
        <v>0.503681798341336</v>
      </c>
      <c r="AU6" s="91">
        <f>(AO6-AQ6)/AL6</f>
        <v>0.540217304279669</v>
      </c>
      <c r="AV6" s="132"/>
      <c r="AW6" s="5">
        <v>8</v>
      </c>
      <c r="AX6" s="5">
        <v>4</v>
      </c>
      <c r="AY6" s="140">
        <f>(AW6-AX6)*-2</f>
        <v>-8</v>
      </c>
      <c r="AZ6" s="5">
        <v>1</v>
      </c>
      <c r="BA6" s="141">
        <f>AZ6*3</f>
        <v>3</v>
      </c>
      <c r="BB6" s="142">
        <f t="shared" si="1"/>
        <v>1615.2066</v>
      </c>
      <c r="BC6" s="142">
        <f t="shared" si="2"/>
        <v>-8</v>
      </c>
    </row>
    <row r="7" spans="1:55">
      <c r="A7" s="5">
        <v>5</v>
      </c>
      <c r="B7" s="5">
        <v>307</v>
      </c>
      <c r="C7" s="62" t="s">
        <v>58</v>
      </c>
      <c r="D7" s="62" t="s">
        <v>59</v>
      </c>
      <c r="E7" s="5" t="s">
        <v>60</v>
      </c>
      <c r="F7" s="63">
        <v>20</v>
      </c>
      <c r="G7" s="63">
        <v>2</v>
      </c>
      <c r="H7" s="64">
        <v>80000</v>
      </c>
      <c r="I7" s="73">
        <f>H7*4</f>
        <v>320000</v>
      </c>
      <c r="J7" s="74">
        <v>21705.6</v>
      </c>
      <c r="K7" s="74">
        <f>J7*4</f>
        <v>86822.4</v>
      </c>
      <c r="L7" s="75">
        <v>0.27132</v>
      </c>
      <c r="M7" s="76">
        <v>92000</v>
      </c>
      <c r="N7" s="76">
        <f>M7*4</f>
        <v>368000</v>
      </c>
      <c r="O7" s="77">
        <v>23563.59936</v>
      </c>
      <c r="P7" s="77">
        <f>O7*4</f>
        <v>94254.39744</v>
      </c>
      <c r="Q7" s="91">
        <v>0.25612608</v>
      </c>
      <c r="R7" s="92">
        <v>381461.92</v>
      </c>
      <c r="S7" s="92">
        <v>65926.02</v>
      </c>
      <c r="T7" s="93">
        <f>R7/I7</f>
        <v>1.1920685</v>
      </c>
      <c r="U7" s="94"/>
      <c r="V7" s="94"/>
      <c r="W7" s="93">
        <f>(R7-U7)/I7</f>
        <v>1.1920685</v>
      </c>
      <c r="X7" s="95">
        <f>(S7-V7)/K7</f>
        <v>0.759320405793897</v>
      </c>
      <c r="Y7" s="108">
        <f>(R7-U7)/N7</f>
        <v>1.03658130434783</v>
      </c>
      <c r="Z7" s="109">
        <f>(S7-V7)/P7</f>
        <v>0.699447684040067</v>
      </c>
      <c r="AA7" s="110">
        <v>2400</v>
      </c>
      <c r="AB7" s="111"/>
      <c r="AC7" s="112"/>
      <c r="AD7" s="113">
        <v>66549.6</v>
      </c>
      <c r="AE7" s="113">
        <f>AD7*2</f>
        <v>133099.2</v>
      </c>
      <c r="AF7" s="114">
        <v>18410.281344</v>
      </c>
      <c r="AG7" s="114">
        <f>AF7*2</f>
        <v>36820.562688</v>
      </c>
      <c r="AH7" s="118">
        <v>0.27664</v>
      </c>
      <c r="AI7" s="119">
        <v>77197.536</v>
      </c>
      <c r="AJ7" s="119">
        <f>AI7*2</f>
        <v>154395.072</v>
      </c>
      <c r="AK7" s="119">
        <v>20556.15988608</v>
      </c>
      <c r="AL7" s="119">
        <f>AK7*2</f>
        <v>41112.31977216</v>
      </c>
      <c r="AM7" s="118">
        <v>0.26628</v>
      </c>
      <c r="AN7" s="92">
        <v>129620.16</v>
      </c>
      <c r="AO7" s="92">
        <v>22395.38</v>
      </c>
      <c r="AP7" s="92">
        <v>10290</v>
      </c>
      <c r="AQ7" s="92">
        <v>735</v>
      </c>
      <c r="AR7" s="118">
        <f>(AN7-AP7)/AE7</f>
        <v>0.896550542753074</v>
      </c>
      <c r="AS7" s="118">
        <f>(AO7-AQ7)/AG7</f>
        <v>0.588268576543487</v>
      </c>
      <c r="AT7" s="91">
        <f>(AN7-AP7)/AJ7</f>
        <v>0.772888398925064</v>
      </c>
      <c r="AU7" s="91">
        <f>(AO7-AQ7)/AL7</f>
        <v>0.526858618536718</v>
      </c>
      <c r="AV7" s="132"/>
      <c r="AW7" s="5">
        <v>30</v>
      </c>
      <c r="AX7" s="5">
        <v>14</v>
      </c>
      <c r="AY7" s="140">
        <f>(AW7-AX7)*-2</f>
        <v>-32</v>
      </c>
      <c r="AZ7" s="5">
        <v>3</v>
      </c>
      <c r="BA7" s="141">
        <f>AZ7*3</f>
        <v>9</v>
      </c>
      <c r="BB7" s="142">
        <f t="shared" si="1"/>
        <v>2409</v>
      </c>
      <c r="BC7" s="142">
        <f t="shared" si="2"/>
        <v>-32</v>
      </c>
    </row>
    <row r="8" spans="1:55">
      <c r="A8" s="5">
        <v>6</v>
      </c>
      <c r="B8" s="5">
        <v>713</v>
      </c>
      <c r="C8" s="62" t="s">
        <v>61</v>
      </c>
      <c r="D8" s="62" t="s">
        <v>48</v>
      </c>
      <c r="E8" s="5" t="s">
        <v>57</v>
      </c>
      <c r="F8" s="63">
        <v>2</v>
      </c>
      <c r="G8" s="63"/>
      <c r="H8" s="64">
        <v>5200</v>
      </c>
      <c r="I8" s="73">
        <f>H8*4</f>
        <v>20800</v>
      </c>
      <c r="J8" s="74">
        <v>1612.416</v>
      </c>
      <c r="K8" s="74">
        <f>J8*4</f>
        <v>6449.664</v>
      </c>
      <c r="L8" s="75">
        <v>0.31008</v>
      </c>
      <c r="M8" s="76">
        <v>5980</v>
      </c>
      <c r="N8" s="76">
        <f>M8*4</f>
        <v>23920</v>
      </c>
      <c r="O8" s="77">
        <v>1750.4388096</v>
      </c>
      <c r="P8" s="77">
        <f>O8*4</f>
        <v>7001.7552384</v>
      </c>
      <c r="Q8" s="91">
        <v>0.29271552</v>
      </c>
      <c r="R8" s="92">
        <v>24554.29</v>
      </c>
      <c r="S8" s="92">
        <v>6354.57</v>
      </c>
      <c r="T8" s="93">
        <f>R8/I8</f>
        <v>1.18049471153846</v>
      </c>
      <c r="U8" s="94"/>
      <c r="V8" s="94"/>
      <c r="W8" s="93">
        <f>(R8-U8)/I8</f>
        <v>1.18049471153846</v>
      </c>
      <c r="X8" s="95">
        <f>(S8-V8)/K8</f>
        <v>0.985255976125268</v>
      </c>
      <c r="Y8" s="108">
        <f>(R8-U8)/N8</f>
        <v>1.02651714046823</v>
      </c>
      <c r="Z8" s="109">
        <f>(S8-V8)/P8</f>
        <v>0.907568143077808</v>
      </c>
      <c r="AA8" s="110">
        <f>(F8*200)+(G8*100)</f>
        <v>400</v>
      </c>
      <c r="AB8" s="111"/>
      <c r="AC8" s="112"/>
      <c r="AD8" s="113">
        <v>4888.125</v>
      </c>
      <c r="AE8" s="113">
        <f>AD8*2</f>
        <v>9776.25</v>
      </c>
      <c r="AF8" s="114">
        <v>1545.4296</v>
      </c>
      <c r="AG8" s="114">
        <f>AF8*2</f>
        <v>3090.8592</v>
      </c>
      <c r="AH8" s="118">
        <v>0.31616</v>
      </c>
      <c r="AI8" s="119">
        <v>5670.225</v>
      </c>
      <c r="AJ8" s="119">
        <f>AI8*2</f>
        <v>11340.45</v>
      </c>
      <c r="AK8" s="119">
        <v>1725.562872</v>
      </c>
      <c r="AL8" s="119">
        <f>AK8*2</f>
        <v>3451.125744</v>
      </c>
      <c r="AM8" s="118">
        <v>0.30432</v>
      </c>
      <c r="AN8" s="92">
        <v>7021.64</v>
      </c>
      <c r="AO8" s="92">
        <v>1262.47</v>
      </c>
      <c r="AP8" s="92"/>
      <c r="AQ8" s="92"/>
      <c r="AR8" s="118">
        <f>(AN8-AP8)/AE8</f>
        <v>0.718234496867408</v>
      </c>
      <c r="AS8" s="118">
        <f>(AO8-AQ8)/AG8</f>
        <v>0.408452769378819</v>
      </c>
      <c r="AT8" s="91">
        <f>(AN8-AP8)/AJ8</f>
        <v>0.619167669713283</v>
      </c>
      <c r="AU8" s="91">
        <f>(AO8-AQ8)/AL8</f>
        <v>0.365813967281512</v>
      </c>
      <c r="AV8" s="132"/>
      <c r="AW8" s="5">
        <v>8</v>
      </c>
      <c r="AX8" s="5">
        <v>8</v>
      </c>
      <c r="AY8" s="140"/>
      <c r="AZ8" s="5">
        <v>4</v>
      </c>
      <c r="BA8" s="141">
        <f>AZ8*3</f>
        <v>12</v>
      </c>
      <c r="BB8" s="142">
        <f t="shared" si="1"/>
        <v>412</v>
      </c>
      <c r="BC8" s="142">
        <f t="shared" si="2"/>
        <v>0</v>
      </c>
    </row>
    <row r="9" spans="1:55">
      <c r="A9" s="5">
        <v>7</v>
      </c>
      <c r="B9" s="5">
        <v>357</v>
      </c>
      <c r="C9" s="62" t="s">
        <v>62</v>
      </c>
      <c r="D9" s="62" t="s">
        <v>63</v>
      </c>
      <c r="E9" s="5" t="s">
        <v>49</v>
      </c>
      <c r="F9" s="63">
        <v>2</v>
      </c>
      <c r="G9" s="63">
        <v>1</v>
      </c>
      <c r="H9" s="64">
        <v>9800</v>
      </c>
      <c r="I9" s="73">
        <f>H9*4</f>
        <v>39200</v>
      </c>
      <c r="J9" s="74">
        <v>2374.05</v>
      </c>
      <c r="K9" s="74">
        <f>J9*4</f>
        <v>9496.2</v>
      </c>
      <c r="L9" s="75">
        <v>0.24225</v>
      </c>
      <c r="M9" s="76">
        <v>11270</v>
      </c>
      <c r="N9" s="76">
        <f>M9*4</f>
        <v>45080</v>
      </c>
      <c r="O9" s="77">
        <v>2577.26868</v>
      </c>
      <c r="P9" s="77">
        <f>O9*4</f>
        <v>10309.07472</v>
      </c>
      <c r="Q9" s="91">
        <v>0.228684</v>
      </c>
      <c r="R9" s="92">
        <v>45816.13</v>
      </c>
      <c r="S9" s="92">
        <v>11380.6</v>
      </c>
      <c r="T9" s="93">
        <f>R9/I9</f>
        <v>1.16877882653061</v>
      </c>
      <c r="U9" s="94"/>
      <c r="V9" s="94"/>
      <c r="W9" s="93">
        <f>(R9-U9)/I9</f>
        <v>1.16877882653061</v>
      </c>
      <c r="X9" s="95">
        <f>(S9-V9)/K9</f>
        <v>1.1984372696447</v>
      </c>
      <c r="Y9" s="108">
        <f>(R9-U9)/N9</f>
        <v>1.01632941437445</v>
      </c>
      <c r="Z9" s="108">
        <f>(S9-V9)/P9</f>
        <v>1.10394000519961</v>
      </c>
      <c r="AA9" s="110">
        <f>(F9*200)+(G9*100)</f>
        <v>500</v>
      </c>
      <c r="AB9" s="111">
        <f t="shared" si="0"/>
        <v>565.32</v>
      </c>
      <c r="AC9" s="112"/>
      <c r="AD9" s="113">
        <v>9105.54</v>
      </c>
      <c r="AE9" s="113">
        <f>AD9*2</f>
        <v>18211.08</v>
      </c>
      <c r="AF9" s="114">
        <v>2249.06838</v>
      </c>
      <c r="AG9" s="114">
        <f>AF9*2</f>
        <v>4498.13676</v>
      </c>
      <c r="AH9" s="118">
        <v>0.247</v>
      </c>
      <c r="AI9" s="119">
        <v>10562.4264</v>
      </c>
      <c r="AJ9" s="119">
        <f>AI9*2</f>
        <v>21124.8528</v>
      </c>
      <c r="AK9" s="119">
        <v>2511.2168766</v>
      </c>
      <c r="AL9" s="119">
        <f>AK9*2</f>
        <v>5022.4337532</v>
      </c>
      <c r="AM9" s="118">
        <v>0.23775</v>
      </c>
      <c r="AN9" s="92">
        <v>19036.22</v>
      </c>
      <c r="AO9" s="92">
        <v>4333.15</v>
      </c>
      <c r="AP9" s="92"/>
      <c r="AQ9" s="92"/>
      <c r="AR9" s="130">
        <f>(AN9-AP9)/AE9</f>
        <v>1.04530977844257</v>
      </c>
      <c r="AS9" s="118">
        <f>(AO9-AQ9)/AG9</f>
        <v>0.963321088529998</v>
      </c>
      <c r="AT9" s="91">
        <f>(AN9-AP9)/AJ9</f>
        <v>0.901129119347047</v>
      </c>
      <c r="AU9" s="91">
        <f>(AO9-AQ9)/AL9</f>
        <v>0.86275901543533</v>
      </c>
      <c r="AV9" s="132"/>
      <c r="AW9" s="5">
        <v>10</v>
      </c>
      <c r="AX9" s="5">
        <v>4</v>
      </c>
      <c r="AY9" s="140">
        <f>(AW9-AX9)*-2</f>
        <v>-12</v>
      </c>
      <c r="AZ9" s="5"/>
      <c r="BA9" s="141"/>
      <c r="BB9" s="142">
        <f t="shared" si="1"/>
        <v>1065.32</v>
      </c>
      <c r="BC9" s="142">
        <f t="shared" si="2"/>
        <v>-12</v>
      </c>
    </row>
    <row r="10" spans="1:55">
      <c r="A10" s="5">
        <v>8</v>
      </c>
      <c r="B10" s="5">
        <v>539</v>
      </c>
      <c r="C10" s="62" t="s">
        <v>64</v>
      </c>
      <c r="D10" s="62" t="s">
        <v>65</v>
      </c>
      <c r="E10" s="5" t="s">
        <v>57</v>
      </c>
      <c r="F10" s="63">
        <v>3</v>
      </c>
      <c r="G10" s="63"/>
      <c r="H10" s="64">
        <v>6700</v>
      </c>
      <c r="I10" s="73">
        <f>H10*4</f>
        <v>26800</v>
      </c>
      <c r="J10" s="74">
        <v>1817.844</v>
      </c>
      <c r="K10" s="74">
        <f>J10*4</f>
        <v>7271.376</v>
      </c>
      <c r="L10" s="75">
        <v>0.27132</v>
      </c>
      <c r="M10" s="76">
        <v>7705</v>
      </c>
      <c r="N10" s="76">
        <f>M10*4</f>
        <v>30820</v>
      </c>
      <c r="O10" s="77">
        <v>1973.4514464</v>
      </c>
      <c r="P10" s="77">
        <f>O10*4</f>
        <v>7893.8057856</v>
      </c>
      <c r="Q10" s="91">
        <v>0.25612608</v>
      </c>
      <c r="R10" s="92">
        <v>31155.51</v>
      </c>
      <c r="S10" s="92">
        <v>7622.63</v>
      </c>
      <c r="T10" s="93">
        <f>R10/I10</f>
        <v>1.16251902985075</v>
      </c>
      <c r="U10" s="94"/>
      <c r="V10" s="94"/>
      <c r="W10" s="93">
        <f>(R10-U10)/I10</f>
        <v>1.16251902985075</v>
      </c>
      <c r="X10" s="95">
        <f>(S10-V10)/K10</f>
        <v>1.04830640032918</v>
      </c>
      <c r="Y10" s="108">
        <f>(R10-U10)/N10</f>
        <v>1.01088611291369</v>
      </c>
      <c r="Z10" s="109">
        <f>(S10-V10)/P10</f>
        <v>0.965647015778538</v>
      </c>
      <c r="AA10" s="110">
        <f>(F10*200)+(G10*100)</f>
        <v>600</v>
      </c>
      <c r="AB10" s="111"/>
      <c r="AC10" s="112"/>
      <c r="AD10" s="113">
        <v>6292.35</v>
      </c>
      <c r="AE10" s="113">
        <f>AD10*2</f>
        <v>12584.7</v>
      </c>
      <c r="AF10" s="114">
        <v>1740.715704</v>
      </c>
      <c r="AG10" s="114">
        <f>AF10*2</f>
        <v>3481.431408</v>
      </c>
      <c r="AH10" s="118">
        <v>0.27664</v>
      </c>
      <c r="AI10" s="119">
        <v>7299.126</v>
      </c>
      <c r="AJ10" s="119">
        <f>AI10*2</f>
        <v>14598.252</v>
      </c>
      <c r="AK10" s="119">
        <v>1943.61127128</v>
      </c>
      <c r="AL10" s="119">
        <f>AK10*2</f>
        <v>3887.22254256</v>
      </c>
      <c r="AM10" s="118">
        <v>0.26628</v>
      </c>
      <c r="AN10" s="92">
        <v>10836.25</v>
      </c>
      <c r="AO10" s="92">
        <v>2694.28</v>
      </c>
      <c r="AP10" s="92"/>
      <c r="AQ10" s="92"/>
      <c r="AR10" s="118">
        <f>(AN10-AP10)/AE10</f>
        <v>0.861065420709274</v>
      </c>
      <c r="AS10" s="118">
        <f>(AO10-AQ10)/AG10</f>
        <v>0.773900067026683</v>
      </c>
      <c r="AT10" s="91">
        <f>(AN10-AP10)/AJ10</f>
        <v>0.742297776473512</v>
      </c>
      <c r="AU10" s="91">
        <f>(AO10-AQ10)/AL10</f>
        <v>0.693111847984302</v>
      </c>
      <c r="AV10" s="132"/>
      <c r="AW10" s="5">
        <v>8</v>
      </c>
      <c r="AX10" s="5">
        <v>9</v>
      </c>
      <c r="AY10" s="140"/>
      <c r="AZ10" s="5">
        <v>4</v>
      </c>
      <c r="BA10" s="141">
        <f>AZ10*3</f>
        <v>12</v>
      </c>
      <c r="BB10" s="142">
        <f t="shared" si="1"/>
        <v>612</v>
      </c>
      <c r="BC10" s="142">
        <f t="shared" si="2"/>
        <v>0</v>
      </c>
    </row>
    <row r="11" spans="1:55">
      <c r="A11" s="5">
        <v>9</v>
      </c>
      <c r="B11" s="5">
        <v>726</v>
      </c>
      <c r="C11" s="62" t="s">
        <v>66</v>
      </c>
      <c r="D11" s="62" t="s">
        <v>63</v>
      </c>
      <c r="E11" s="5" t="s">
        <v>49</v>
      </c>
      <c r="F11" s="63">
        <v>3</v>
      </c>
      <c r="G11" s="63"/>
      <c r="H11" s="64">
        <v>9300</v>
      </c>
      <c r="I11" s="73">
        <f>H11*4</f>
        <v>37200</v>
      </c>
      <c r="J11" s="74">
        <v>2523.276</v>
      </c>
      <c r="K11" s="74">
        <f>J11*4</f>
        <v>10093.104</v>
      </c>
      <c r="L11" s="75">
        <v>0.27132</v>
      </c>
      <c r="M11" s="76">
        <v>10695</v>
      </c>
      <c r="N11" s="76">
        <f>M11*4</f>
        <v>42780</v>
      </c>
      <c r="O11" s="77">
        <v>2739.2684256</v>
      </c>
      <c r="P11" s="77">
        <f>O11*4</f>
        <v>10957.0737024</v>
      </c>
      <c r="Q11" s="91">
        <v>0.25612608</v>
      </c>
      <c r="R11" s="92">
        <v>43197.72</v>
      </c>
      <c r="S11" s="92">
        <v>9771.22</v>
      </c>
      <c r="T11" s="93">
        <f>R11/I11</f>
        <v>1.16122903225806</v>
      </c>
      <c r="U11" s="94"/>
      <c r="V11" s="94"/>
      <c r="W11" s="93">
        <f>(R11-U11)/I11</f>
        <v>1.16122903225806</v>
      </c>
      <c r="X11" s="95">
        <f>(S11-V11)/K11</f>
        <v>0.968108522412927</v>
      </c>
      <c r="Y11" s="108">
        <f>(R11-U11)/N11</f>
        <v>1.00976437587658</v>
      </c>
      <c r="Z11" s="109">
        <f>(S11-V11)/P11</f>
        <v>0.891772773040647</v>
      </c>
      <c r="AA11" s="110">
        <f>(F11*200)+(G11*100)</f>
        <v>600</v>
      </c>
      <c r="AB11" s="111"/>
      <c r="AC11" s="112"/>
      <c r="AD11" s="113">
        <v>8703.825</v>
      </c>
      <c r="AE11" s="113">
        <f>AD11*2</f>
        <v>17407.65</v>
      </c>
      <c r="AF11" s="114">
        <v>2407.826148</v>
      </c>
      <c r="AG11" s="114">
        <f>AF11*2</f>
        <v>4815.652296</v>
      </c>
      <c r="AH11" s="118">
        <v>0.27664</v>
      </c>
      <c r="AI11" s="119">
        <v>10096.437</v>
      </c>
      <c r="AJ11" s="119">
        <f>AI11*2</f>
        <v>20192.874</v>
      </c>
      <c r="AK11" s="119">
        <v>2688.47924436</v>
      </c>
      <c r="AL11" s="119">
        <f>AK11*2</f>
        <v>5376.95848872</v>
      </c>
      <c r="AM11" s="118">
        <v>0.26628</v>
      </c>
      <c r="AN11" s="92">
        <v>14372.88</v>
      </c>
      <c r="AO11" s="92">
        <v>3916.5</v>
      </c>
      <c r="AP11" s="92"/>
      <c r="AQ11" s="92"/>
      <c r="AR11" s="118">
        <f>(AN11-AP11)/AE11</f>
        <v>0.825664578504278</v>
      </c>
      <c r="AS11" s="118">
        <f>(AO11-AQ11)/AG11</f>
        <v>0.813285461505006</v>
      </c>
      <c r="AT11" s="91">
        <f>(AN11-AP11)/AJ11</f>
        <v>0.711779809055412</v>
      </c>
      <c r="AU11" s="91">
        <f>(AO11-AQ11)/AL11</f>
        <v>0.728385760875073</v>
      </c>
      <c r="AV11" s="132"/>
      <c r="AW11" s="5">
        <v>10</v>
      </c>
      <c r="AX11" s="5">
        <v>14</v>
      </c>
      <c r="AY11" s="140"/>
      <c r="AZ11" s="5"/>
      <c r="BA11" s="141"/>
      <c r="BB11" s="142">
        <f t="shared" si="1"/>
        <v>600</v>
      </c>
      <c r="BC11" s="142">
        <f t="shared" si="2"/>
        <v>0</v>
      </c>
    </row>
    <row r="12" spans="1:55">
      <c r="A12" s="5">
        <v>10</v>
      </c>
      <c r="B12" s="5">
        <v>113025</v>
      </c>
      <c r="C12" s="62" t="s">
        <v>67</v>
      </c>
      <c r="D12" s="62" t="s">
        <v>68</v>
      </c>
      <c r="E12" s="5" t="s">
        <v>57</v>
      </c>
      <c r="F12" s="63">
        <v>2</v>
      </c>
      <c r="G12" s="63"/>
      <c r="H12" s="64">
        <v>4800</v>
      </c>
      <c r="I12" s="73">
        <f>H12*4</f>
        <v>19200</v>
      </c>
      <c r="J12" s="74">
        <v>1302.336</v>
      </c>
      <c r="K12" s="74">
        <f>J12*4</f>
        <v>5209.344</v>
      </c>
      <c r="L12" s="75">
        <v>0.27132</v>
      </c>
      <c r="M12" s="76">
        <v>5520</v>
      </c>
      <c r="N12" s="76">
        <f>M12*4</f>
        <v>22080</v>
      </c>
      <c r="O12" s="77">
        <v>1413.8159616</v>
      </c>
      <c r="P12" s="77">
        <f>O12*4</f>
        <v>5655.2638464</v>
      </c>
      <c r="Q12" s="91">
        <v>0.25612608</v>
      </c>
      <c r="R12" s="92">
        <v>22190.95</v>
      </c>
      <c r="S12" s="92">
        <v>5368.97</v>
      </c>
      <c r="T12" s="93">
        <f>R12/I12</f>
        <v>1.15577864583333</v>
      </c>
      <c r="U12" s="94"/>
      <c r="V12" s="94"/>
      <c r="W12" s="93">
        <f>(R12-U12)/I12</f>
        <v>1.15577864583333</v>
      </c>
      <c r="X12" s="95">
        <f>(S12-V12)/K12</f>
        <v>1.03064224593346</v>
      </c>
      <c r="Y12" s="108">
        <f>(R12-U12)/N12</f>
        <v>1.00502490942029</v>
      </c>
      <c r="Z12" s="109">
        <f>(S12-V12)/P12</f>
        <v>0.949375687116305</v>
      </c>
      <c r="AA12" s="110">
        <f>(F12*200)+(G12*100)</f>
        <v>400</v>
      </c>
      <c r="AB12" s="111"/>
      <c r="AC12" s="112"/>
      <c r="AD12" s="113">
        <v>4443.75</v>
      </c>
      <c r="AE12" s="113">
        <f>AD12*2</f>
        <v>8887.5</v>
      </c>
      <c r="AF12" s="114">
        <v>1229.319</v>
      </c>
      <c r="AG12" s="114">
        <f>AF12*2</f>
        <v>2458.638</v>
      </c>
      <c r="AH12" s="118">
        <v>0.27664</v>
      </c>
      <c r="AI12" s="119">
        <v>5154.75</v>
      </c>
      <c r="AJ12" s="119">
        <f>AI12*2</f>
        <v>10309.5</v>
      </c>
      <c r="AK12" s="119">
        <v>1372.60683</v>
      </c>
      <c r="AL12" s="119">
        <f>AK12*2</f>
        <v>2745.21366</v>
      </c>
      <c r="AM12" s="118">
        <v>0.26628</v>
      </c>
      <c r="AN12" s="92">
        <v>7590.66</v>
      </c>
      <c r="AO12" s="92">
        <v>2107.85</v>
      </c>
      <c r="AP12" s="92"/>
      <c r="AQ12" s="92"/>
      <c r="AR12" s="118">
        <f>(AN12-AP12)/AE12</f>
        <v>0.854082700421941</v>
      </c>
      <c r="AS12" s="118">
        <f>(AO12-AQ12)/AG12</f>
        <v>0.857324258390214</v>
      </c>
      <c r="AT12" s="91">
        <f>(AN12-AP12)/AJ12</f>
        <v>0.736278190018915</v>
      </c>
      <c r="AU12" s="91">
        <f>(AO12-AQ12)/AL12</f>
        <v>0.767827302738979</v>
      </c>
      <c r="AV12" s="132"/>
      <c r="AW12" s="5">
        <v>8</v>
      </c>
      <c r="AX12" s="5">
        <v>6</v>
      </c>
      <c r="AY12" s="140">
        <f>(AW12-AX12)*-2</f>
        <v>-4</v>
      </c>
      <c r="AZ12" s="5">
        <v>8</v>
      </c>
      <c r="BA12" s="141">
        <f>AZ12*3</f>
        <v>24</v>
      </c>
      <c r="BB12" s="142">
        <f t="shared" si="1"/>
        <v>424</v>
      </c>
      <c r="BC12" s="142">
        <f t="shared" si="2"/>
        <v>-4</v>
      </c>
    </row>
    <row r="13" spans="1:55">
      <c r="A13" s="5">
        <v>11</v>
      </c>
      <c r="B13" s="5">
        <v>571</v>
      </c>
      <c r="C13" s="62" t="s">
        <v>69</v>
      </c>
      <c r="D13" s="62" t="s">
        <v>51</v>
      </c>
      <c r="E13" s="5" t="s">
        <v>52</v>
      </c>
      <c r="F13" s="63">
        <v>3</v>
      </c>
      <c r="G13" s="63"/>
      <c r="H13" s="64">
        <v>16632</v>
      </c>
      <c r="I13" s="73">
        <f>H13*4</f>
        <v>66528</v>
      </c>
      <c r="J13" s="74">
        <v>4432.0122</v>
      </c>
      <c r="K13" s="74">
        <f>J13*4</f>
        <v>17728.0488</v>
      </c>
      <c r="L13" s="75">
        <v>0.266475</v>
      </c>
      <c r="M13" s="76">
        <v>19000</v>
      </c>
      <c r="N13" s="76">
        <f>M13*4</f>
        <v>76000</v>
      </c>
      <c r="O13" s="77">
        <v>4779.4956</v>
      </c>
      <c r="P13" s="77">
        <f>O13*4</f>
        <v>19117.9824</v>
      </c>
      <c r="Q13" s="91">
        <v>0.2515524</v>
      </c>
      <c r="R13" s="92">
        <v>76871.66</v>
      </c>
      <c r="S13" s="92">
        <v>14550.42</v>
      </c>
      <c r="T13" s="93">
        <f>R13/I13</f>
        <v>1.15547829485329</v>
      </c>
      <c r="U13" s="94"/>
      <c r="V13" s="94"/>
      <c r="W13" s="93">
        <f>(R13-U13)/I13</f>
        <v>1.15547829485329</v>
      </c>
      <c r="X13" s="95">
        <f>(S13-V13)/K13</f>
        <v>0.820756991598534</v>
      </c>
      <c r="Y13" s="108">
        <f>(R13-U13)/N13</f>
        <v>1.01146921052632</v>
      </c>
      <c r="Z13" s="109">
        <f>(S13-V13)/P13</f>
        <v>0.761085542164742</v>
      </c>
      <c r="AA13" s="110">
        <f>(F13*200)+(G13*100)</f>
        <v>600</v>
      </c>
      <c r="AB13" s="111"/>
      <c r="AC13" s="112"/>
      <c r="AD13" s="113">
        <v>15642</v>
      </c>
      <c r="AE13" s="113">
        <f>AD13*2</f>
        <v>31284</v>
      </c>
      <c r="AF13" s="114">
        <v>4249.9314</v>
      </c>
      <c r="AG13" s="114">
        <f>AF13*2</f>
        <v>8499.8628</v>
      </c>
      <c r="AH13" s="118">
        <v>0.2717</v>
      </c>
      <c r="AI13" s="119">
        <v>18144.72</v>
      </c>
      <c r="AJ13" s="119">
        <f>AI13*2</f>
        <v>36289.44</v>
      </c>
      <c r="AK13" s="119">
        <v>4745.297898</v>
      </c>
      <c r="AL13" s="119">
        <f>AK13*2</f>
        <v>9490.595796</v>
      </c>
      <c r="AM13" s="118">
        <v>0.261525</v>
      </c>
      <c r="AN13" s="92">
        <v>23120.4</v>
      </c>
      <c r="AO13" s="92">
        <v>4933.35</v>
      </c>
      <c r="AP13" s="92"/>
      <c r="AQ13" s="92"/>
      <c r="AR13" s="118">
        <f>(AN13-AP13)/AE13</f>
        <v>0.739048714998082</v>
      </c>
      <c r="AS13" s="118">
        <f>(AO13-AQ13)/AG13</f>
        <v>0.580403486042151</v>
      </c>
      <c r="AT13" s="91">
        <f>(AN13-AP13)/AJ13</f>
        <v>0.637110961205243</v>
      </c>
      <c r="AU13" s="91">
        <f>(AO13-AQ13)/AL13</f>
        <v>0.519814572872154</v>
      </c>
      <c r="AV13" s="132"/>
      <c r="AW13" s="5">
        <v>12</v>
      </c>
      <c r="AX13" s="5">
        <v>12</v>
      </c>
      <c r="AY13" s="140"/>
      <c r="AZ13" s="5">
        <v>4</v>
      </c>
      <c r="BA13" s="141">
        <f>AZ13*3</f>
        <v>12</v>
      </c>
      <c r="BB13" s="142">
        <f t="shared" si="1"/>
        <v>612</v>
      </c>
      <c r="BC13" s="142">
        <f t="shared" si="2"/>
        <v>0</v>
      </c>
    </row>
    <row r="14" spans="1:55">
      <c r="A14" s="5">
        <v>12</v>
      </c>
      <c r="B14" s="5">
        <v>104430</v>
      </c>
      <c r="C14" s="62" t="s">
        <v>70</v>
      </c>
      <c r="D14" s="62" t="s">
        <v>51</v>
      </c>
      <c r="E14" s="5" t="s">
        <v>57</v>
      </c>
      <c r="F14" s="63">
        <v>2</v>
      </c>
      <c r="G14" s="63"/>
      <c r="H14" s="64">
        <v>4800</v>
      </c>
      <c r="I14" s="73">
        <f>H14*4</f>
        <v>19200</v>
      </c>
      <c r="J14" s="74">
        <v>1302.336</v>
      </c>
      <c r="K14" s="74">
        <f>J14*4</f>
        <v>5209.344</v>
      </c>
      <c r="L14" s="75">
        <v>0.27132</v>
      </c>
      <c r="M14" s="76">
        <v>5520</v>
      </c>
      <c r="N14" s="76">
        <f>M14*4</f>
        <v>22080</v>
      </c>
      <c r="O14" s="77">
        <v>1413.8159616</v>
      </c>
      <c r="P14" s="77">
        <f>O14*4</f>
        <v>5655.2638464</v>
      </c>
      <c r="Q14" s="91">
        <v>0.25612608</v>
      </c>
      <c r="R14" s="92">
        <v>22159.3</v>
      </c>
      <c r="S14" s="92">
        <v>6286.65</v>
      </c>
      <c r="T14" s="93">
        <f>R14/I14</f>
        <v>1.15413020833333</v>
      </c>
      <c r="U14" s="94"/>
      <c r="V14" s="94"/>
      <c r="W14" s="93">
        <f>(R14-U14)/I14</f>
        <v>1.15413020833333</v>
      </c>
      <c r="X14" s="95">
        <f>(S14-V14)/K14</f>
        <v>1.20680262236474</v>
      </c>
      <c r="Y14" s="108">
        <f>(R14-U14)/N14</f>
        <v>1.00359148550725</v>
      </c>
      <c r="Z14" s="108">
        <f>(S14-V14)/P14</f>
        <v>1.11164574646715</v>
      </c>
      <c r="AA14" s="110">
        <f>(F14*200)+(G14*100)</f>
        <v>400</v>
      </c>
      <c r="AB14" s="111">
        <f t="shared" si="0"/>
        <v>323.1918</v>
      </c>
      <c r="AC14" s="112"/>
      <c r="AD14" s="113">
        <v>4443.75</v>
      </c>
      <c r="AE14" s="113">
        <f>AD14*2</f>
        <v>8887.5</v>
      </c>
      <c r="AF14" s="114">
        <v>1229.319</v>
      </c>
      <c r="AG14" s="114">
        <f>AF14*2</f>
        <v>2458.638</v>
      </c>
      <c r="AH14" s="118">
        <v>0.27664</v>
      </c>
      <c r="AI14" s="119">
        <v>5154.75</v>
      </c>
      <c r="AJ14" s="119">
        <f>AI14*2</f>
        <v>10309.5</v>
      </c>
      <c r="AK14" s="119">
        <v>1372.60683</v>
      </c>
      <c r="AL14" s="119">
        <f>AK14*2</f>
        <v>2745.21366</v>
      </c>
      <c r="AM14" s="118">
        <v>0.26628</v>
      </c>
      <c r="AN14" s="92">
        <v>10477.32</v>
      </c>
      <c r="AO14" s="92">
        <v>2792.21</v>
      </c>
      <c r="AP14" s="92"/>
      <c r="AQ14" s="92"/>
      <c r="AR14" s="130">
        <f>(AN14-AP14)/AE14</f>
        <v>1.17888270042194</v>
      </c>
      <c r="AS14" s="130">
        <f>(AO14-AQ14)/AG14</f>
        <v>1.13567349077009</v>
      </c>
      <c r="AT14" s="131">
        <f>(AN14-AP14)/AJ14</f>
        <v>1.01627819001891</v>
      </c>
      <c r="AU14" s="131">
        <f>(AO14-AQ14)/AL14</f>
        <v>1.01711937423479</v>
      </c>
      <c r="AV14" s="132">
        <v>300</v>
      </c>
      <c r="AW14" s="5">
        <v>8</v>
      </c>
      <c r="AX14" s="5">
        <v>8</v>
      </c>
      <c r="AY14" s="140"/>
      <c r="AZ14" s="5"/>
      <c r="BA14" s="141"/>
      <c r="BB14" s="142">
        <f t="shared" si="1"/>
        <v>1023.1918</v>
      </c>
      <c r="BC14" s="142">
        <f t="shared" si="2"/>
        <v>0</v>
      </c>
    </row>
    <row r="15" spans="1:55">
      <c r="A15" s="5">
        <v>13</v>
      </c>
      <c r="B15" s="5">
        <v>747</v>
      </c>
      <c r="C15" s="62" t="s">
        <v>71</v>
      </c>
      <c r="D15" s="62" t="s">
        <v>56</v>
      </c>
      <c r="E15" s="5" t="s">
        <v>49</v>
      </c>
      <c r="F15" s="63">
        <v>4</v>
      </c>
      <c r="G15" s="63"/>
      <c r="H15" s="64">
        <v>11000</v>
      </c>
      <c r="I15" s="73">
        <f>H15*4</f>
        <v>44000</v>
      </c>
      <c r="J15" s="74">
        <v>2398.275</v>
      </c>
      <c r="K15" s="74">
        <f>J15*4</f>
        <v>9593.1</v>
      </c>
      <c r="L15" s="75">
        <v>0.218025</v>
      </c>
      <c r="M15" s="76">
        <v>12650</v>
      </c>
      <c r="N15" s="76">
        <f>M15*4</f>
        <v>50600</v>
      </c>
      <c r="O15" s="77">
        <v>2603.56734</v>
      </c>
      <c r="P15" s="77">
        <f>O15*4</f>
        <v>10414.26936</v>
      </c>
      <c r="Q15" s="91">
        <v>0.2058156</v>
      </c>
      <c r="R15" s="92">
        <v>50776.72</v>
      </c>
      <c r="S15" s="92">
        <v>9108.62</v>
      </c>
      <c r="T15" s="93">
        <f>R15/I15</f>
        <v>1.15401636363636</v>
      </c>
      <c r="U15" s="94"/>
      <c r="V15" s="94"/>
      <c r="W15" s="93">
        <f>(R15-U15)/I15</f>
        <v>1.15401636363636</v>
      </c>
      <c r="X15" s="95">
        <f>(S15-V15)/K15</f>
        <v>0.949497034326756</v>
      </c>
      <c r="Y15" s="108">
        <f>(R15-U15)/N15</f>
        <v>1.00349249011858</v>
      </c>
      <c r="Z15" s="109">
        <f>(S15-V15)/P15</f>
        <v>0.874628808333415</v>
      </c>
      <c r="AA15" s="110">
        <f>(F15*200)+(G15*100)</f>
        <v>800</v>
      </c>
      <c r="AB15" s="111"/>
      <c r="AC15" s="112"/>
      <c r="AD15" s="113">
        <v>10310.685</v>
      </c>
      <c r="AE15" s="113">
        <f>AD15*2</f>
        <v>20621.37</v>
      </c>
      <c r="AF15" s="114">
        <v>2292.0652755</v>
      </c>
      <c r="AG15" s="114">
        <f>AF15*2</f>
        <v>4584.130551</v>
      </c>
      <c r="AH15" s="118">
        <v>0.2223</v>
      </c>
      <c r="AI15" s="119">
        <v>11960.3946</v>
      </c>
      <c r="AJ15" s="119">
        <f>AI15*2</f>
        <v>23920.7892</v>
      </c>
      <c r="AK15" s="119">
        <v>2559.225434535</v>
      </c>
      <c r="AL15" s="119">
        <f>AK15*2</f>
        <v>5118.45086907</v>
      </c>
      <c r="AM15" s="118">
        <v>0.213975</v>
      </c>
      <c r="AN15" s="92">
        <v>13668.93</v>
      </c>
      <c r="AO15" s="92">
        <v>2547.11</v>
      </c>
      <c r="AP15" s="92"/>
      <c r="AQ15" s="92"/>
      <c r="AR15" s="118">
        <f>(AN15-AP15)/AE15</f>
        <v>0.662852662068524</v>
      </c>
      <c r="AS15" s="118">
        <f>(AO15-AQ15)/AG15</f>
        <v>0.555636444394971</v>
      </c>
      <c r="AT15" s="91">
        <f>(AN15-AP15)/AJ15</f>
        <v>0.571424708679762</v>
      </c>
      <c r="AU15" s="91">
        <f>(AO15-AQ15)/AL15</f>
        <v>0.497632988018267</v>
      </c>
      <c r="AV15" s="132"/>
      <c r="AW15" s="5">
        <v>10</v>
      </c>
      <c r="AX15" s="5">
        <v>2</v>
      </c>
      <c r="AY15" s="140">
        <f>(AW15-AX15)*-2</f>
        <v>-16</v>
      </c>
      <c r="AZ15" s="5"/>
      <c r="BA15" s="141"/>
      <c r="BB15" s="142">
        <f t="shared" si="1"/>
        <v>800</v>
      </c>
      <c r="BC15" s="142">
        <f t="shared" si="2"/>
        <v>-16</v>
      </c>
    </row>
    <row r="16" spans="1:55">
      <c r="A16" s="5">
        <v>14</v>
      </c>
      <c r="B16" s="5">
        <v>103639</v>
      </c>
      <c r="C16" s="62" t="s">
        <v>72</v>
      </c>
      <c r="D16" s="62" t="s">
        <v>51</v>
      </c>
      <c r="E16" s="5" t="s">
        <v>73</v>
      </c>
      <c r="F16" s="63">
        <v>3</v>
      </c>
      <c r="G16" s="63"/>
      <c r="H16" s="64">
        <v>8000</v>
      </c>
      <c r="I16" s="73">
        <f>H16*4</f>
        <v>32000</v>
      </c>
      <c r="J16" s="74">
        <v>2209.32</v>
      </c>
      <c r="K16" s="74">
        <f>J16*4</f>
        <v>8837.28</v>
      </c>
      <c r="L16" s="75">
        <v>0.276165</v>
      </c>
      <c r="M16" s="76">
        <v>9200</v>
      </c>
      <c r="N16" s="76">
        <f>M16*4</f>
        <v>36800</v>
      </c>
      <c r="O16" s="77">
        <v>2398.437792</v>
      </c>
      <c r="P16" s="77">
        <f>O16*4</f>
        <v>9593.751168</v>
      </c>
      <c r="Q16" s="91">
        <v>0.26069976</v>
      </c>
      <c r="R16" s="92">
        <v>36884.3</v>
      </c>
      <c r="S16" s="92">
        <v>10023.95</v>
      </c>
      <c r="T16" s="93">
        <f>R16/I16</f>
        <v>1.152634375</v>
      </c>
      <c r="U16" s="94"/>
      <c r="V16" s="94"/>
      <c r="W16" s="93">
        <f>(R16-U16)/I16</f>
        <v>1.152634375</v>
      </c>
      <c r="X16" s="95">
        <f>(S16-V16)/K16</f>
        <v>1.13428000470733</v>
      </c>
      <c r="Y16" s="108">
        <f>(R16-U16)/N16</f>
        <v>1.00229076086957</v>
      </c>
      <c r="Z16" s="108">
        <f>(S16-V16)/P16</f>
        <v>1.04484156660587</v>
      </c>
      <c r="AA16" s="110">
        <f>(F16*200)+(G16*100)</f>
        <v>600</v>
      </c>
      <c r="AB16" s="111">
        <f t="shared" si="0"/>
        <v>356.001</v>
      </c>
      <c r="AC16" s="112"/>
      <c r="AD16" s="113">
        <v>7422.84</v>
      </c>
      <c r="AE16" s="113">
        <f>AD16*2</f>
        <v>14845.68</v>
      </c>
      <c r="AF16" s="114">
        <v>2090.1232872</v>
      </c>
      <c r="AG16" s="114">
        <f>AF16*2</f>
        <v>4180.2465744</v>
      </c>
      <c r="AH16" s="118">
        <v>0.28158</v>
      </c>
      <c r="AI16" s="119">
        <v>8610.4944</v>
      </c>
      <c r="AJ16" s="119">
        <f>AI16*2</f>
        <v>17220.9888</v>
      </c>
      <c r="AK16" s="119">
        <v>2333.745349704</v>
      </c>
      <c r="AL16" s="119">
        <f>AK16*2</f>
        <v>4667.490699408</v>
      </c>
      <c r="AM16" s="118">
        <v>0.271035</v>
      </c>
      <c r="AN16" s="92">
        <v>12405.02</v>
      </c>
      <c r="AO16" s="92">
        <v>3314.96</v>
      </c>
      <c r="AP16" s="92"/>
      <c r="AQ16" s="92"/>
      <c r="AR16" s="118">
        <f>(AN16-AP16)/AE16</f>
        <v>0.835597965199304</v>
      </c>
      <c r="AS16" s="118">
        <f>(AO16-AQ16)/AG16</f>
        <v>0.7930058528846</v>
      </c>
      <c r="AT16" s="91">
        <f>(AN16-AP16)/AJ16</f>
        <v>0.720343073447676</v>
      </c>
      <c r="AU16" s="91">
        <f>(AO16-AQ16)/AL16</f>
        <v>0.710223161327446</v>
      </c>
      <c r="AV16" s="132"/>
      <c r="AW16" s="5">
        <v>10</v>
      </c>
      <c r="AX16" s="5">
        <v>2</v>
      </c>
      <c r="AY16" s="140">
        <f>(AW16-AX16)*-2</f>
        <v>-16</v>
      </c>
      <c r="AZ16" s="5">
        <v>4</v>
      </c>
      <c r="BA16" s="141">
        <f>AZ16*3</f>
        <v>12</v>
      </c>
      <c r="BB16" s="142">
        <f t="shared" si="1"/>
        <v>968.001</v>
      </c>
      <c r="BC16" s="142">
        <f t="shared" si="2"/>
        <v>-16</v>
      </c>
    </row>
    <row r="17" spans="1:55">
      <c r="A17" s="5">
        <v>15</v>
      </c>
      <c r="B17" s="5">
        <v>351</v>
      </c>
      <c r="C17" s="62" t="s">
        <v>74</v>
      </c>
      <c r="D17" s="62" t="s">
        <v>48</v>
      </c>
      <c r="E17" s="5" t="s">
        <v>57</v>
      </c>
      <c r="F17" s="63">
        <v>2</v>
      </c>
      <c r="G17" s="63"/>
      <c r="H17" s="64">
        <v>6000</v>
      </c>
      <c r="I17" s="73">
        <f>H17*4</f>
        <v>24000</v>
      </c>
      <c r="J17" s="74">
        <v>1395.36</v>
      </c>
      <c r="K17" s="74">
        <f>J17*4</f>
        <v>5581.44</v>
      </c>
      <c r="L17" s="75">
        <v>0.23256</v>
      </c>
      <c r="M17" s="76">
        <v>6900</v>
      </c>
      <c r="N17" s="76">
        <f>M17*4</f>
        <v>27600</v>
      </c>
      <c r="O17" s="77">
        <v>1514.802816</v>
      </c>
      <c r="P17" s="77">
        <f>O17*4</f>
        <v>6059.211264</v>
      </c>
      <c r="Q17" s="91">
        <v>0.21953664</v>
      </c>
      <c r="R17" s="92">
        <v>27653.65</v>
      </c>
      <c r="S17" s="92">
        <v>7233.71</v>
      </c>
      <c r="T17" s="93">
        <f>R17/I17</f>
        <v>1.15223541666667</v>
      </c>
      <c r="U17" s="94"/>
      <c r="V17" s="94"/>
      <c r="W17" s="93">
        <f>(R17-U17)/I17</f>
        <v>1.15223541666667</v>
      </c>
      <c r="X17" s="95">
        <f>(S17-V17)/K17</f>
        <v>1.29602934009861</v>
      </c>
      <c r="Y17" s="108">
        <f>(R17-U17)/N17</f>
        <v>1.00194384057971</v>
      </c>
      <c r="Z17" s="108">
        <f>(S17-V17)/P17</f>
        <v>1.1938369013436</v>
      </c>
      <c r="AA17" s="110">
        <f>(F17*200)+(G17*100)</f>
        <v>400</v>
      </c>
      <c r="AB17" s="111">
        <f t="shared" si="0"/>
        <v>495.681</v>
      </c>
      <c r="AC17" s="112"/>
      <c r="AD17" s="113">
        <v>5635.86</v>
      </c>
      <c r="AE17" s="113">
        <f>AD17*2</f>
        <v>11271.72</v>
      </c>
      <c r="AF17" s="114">
        <v>1336.3751232</v>
      </c>
      <c r="AG17" s="114">
        <f>AF17*2</f>
        <v>2672.7502464</v>
      </c>
      <c r="AH17" s="118">
        <v>0.23712</v>
      </c>
      <c r="AI17" s="119">
        <v>6537.5976</v>
      </c>
      <c r="AJ17" s="119">
        <f>AI17*2</f>
        <v>13075.1952</v>
      </c>
      <c r="AK17" s="119">
        <v>1492.141276224</v>
      </c>
      <c r="AL17" s="119">
        <f>AK17*2</f>
        <v>2984.282552448</v>
      </c>
      <c r="AM17" s="118">
        <v>0.22824</v>
      </c>
      <c r="AN17" s="92">
        <v>13980.38</v>
      </c>
      <c r="AO17" s="92">
        <v>3133.63</v>
      </c>
      <c r="AP17" s="92"/>
      <c r="AQ17" s="92"/>
      <c r="AR17" s="130">
        <f>(AN17-AP17)/AE17</f>
        <v>1.24030582732715</v>
      </c>
      <c r="AS17" s="130">
        <f>(AO17-AQ17)/AG17</f>
        <v>1.17243652085367</v>
      </c>
      <c r="AT17" s="131">
        <f>(AN17-AP17)/AJ17</f>
        <v>1.06922916148892</v>
      </c>
      <c r="AU17" s="131">
        <f>(AO17-AQ17)/AL17</f>
        <v>1.05004467403044</v>
      </c>
      <c r="AV17" s="132">
        <v>300</v>
      </c>
      <c r="AW17" s="5">
        <v>8</v>
      </c>
      <c r="AX17" s="5">
        <v>6</v>
      </c>
      <c r="AY17" s="140">
        <f>(AW17-AX17)*-2</f>
        <v>-4</v>
      </c>
      <c r="AZ17" s="5"/>
      <c r="BA17" s="141"/>
      <c r="BB17" s="142">
        <f t="shared" si="1"/>
        <v>1195.681</v>
      </c>
      <c r="BC17" s="142">
        <f t="shared" si="2"/>
        <v>-4</v>
      </c>
    </row>
    <row r="18" spans="1:55">
      <c r="A18" s="5">
        <v>16</v>
      </c>
      <c r="B18" s="5">
        <v>106865</v>
      </c>
      <c r="C18" s="62" t="s">
        <v>75</v>
      </c>
      <c r="D18" s="62" t="s">
        <v>59</v>
      </c>
      <c r="E18" s="5" t="s">
        <v>57</v>
      </c>
      <c r="F18" s="63"/>
      <c r="G18" s="63"/>
      <c r="H18" s="64">
        <v>6700</v>
      </c>
      <c r="I18" s="73">
        <f>H18*4</f>
        <v>26800</v>
      </c>
      <c r="J18" s="74">
        <v>1817.844</v>
      </c>
      <c r="K18" s="74">
        <f>J18*4</f>
        <v>7271.376</v>
      </c>
      <c r="L18" s="75">
        <v>0.27132</v>
      </c>
      <c r="M18" s="76">
        <v>7705</v>
      </c>
      <c r="N18" s="76">
        <f>M18*4</f>
        <v>30820</v>
      </c>
      <c r="O18" s="77">
        <v>1973.4514464</v>
      </c>
      <c r="P18" s="77">
        <f>O18*4</f>
        <v>7893.8057856</v>
      </c>
      <c r="Q18" s="91">
        <v>0.25612608</v>
      </c>
      <c r="R18" s="92">
        <v>30829.34</v>
      </c>
      <c r="S18" s="92">
        <v>6375.19</v>
      </c>
      <c r="T18" s="93">
        <f>R18/I18</f>
        <v>1.15034850746269</v>
      </c>
      <c r="U18" s="94"/>
      <c r="V18" s="94"/>
      <c r="W18" s="93">
        <f>(R18-U18)/I18</f>
        <v>1.15034850746269</v>
      </c>
      <c r="X18" s="95">
        <f>(S18-V18)/K18</f>
        <v>0.876751525433425</v>
      </c>
      <c r="Y18" s="108">
        <f>(R18-U18)/N18</f>
        <v>1.00030304996755</v>
      </c>
      <c r="Z18" s="109">
        <f>(S18-V18)/P18</f>
        <v>0.807619312300503</v>
      </c>
      <c r="AA18" s="110">
        <v>0</v>
      </c>
      <c r="AB18" s="111"/>
      <c r="AC18" s="112"/>
      <c r="AD18" s="113">
        <v>6221.25</v>
      </c>
      <c r="AE18" s="113">
        <f>AD18*2</f>
        <v>12442.5</v>
      </c>
      <c r="AF18" s="114">
        <v>1721.0466</v>
      </c>
      <c r="AG18" s="114">
        <f>AF18*2</f>
        <v>3442.0932</v>
      </c>
      <c r="AH18" s="118">
        <v>0.27664</v>
      </c>
      <c r="AI18" s="119">
        <v>7216.65</v>
      </c>
      <c r="AJ18" s="119">
        <f>AI18*2</f>
        <v>14433.3</v>
      </c>
      <c r="AK18" s="119">
        <v>1921.649562</v>
      </c>
      <c r="AL18" s="119">
        <f>AK18*2</f>
        <v>3843.299124</v>
      </c>
      <c r="AM18" s="118">
        <v>0.26628</v>
      </c>
      <c r="AN18" s="92">
        <v>8853.22</v>
      </c>
      <c r="AO18" s="92">
        <v>2309.68</v>
      </c>
      <c r="AP18" s="92"/>
      <c r="AQ18" s="92"/>
      <c r="AR18" s="118">
        <f>(AN18-AP18)/AE18</f>
        <v>0.711530640948362</v>
      </c>
      <c r="AS18" s="118">
        <f>(AO18-AQ18)/AG18</f>
        <v>0.671010302684425</v>
      </c>
      <c r="AT18" s="91">
        <f>(AN18-AP18)/AJ18</f>
        <v>0.613388483576174</v>
      </c>
      <c r="AU18" s="91">
        <f>(AO18-AQ18)/AL18</f>
        <v>0.600962851310972</v>
      </c>
      <c r="AV18" s="132"/>
      <c r="AW18" s="5">
        <v>8</v>
      </c>
      <c r="AX18" s="5">
        <v>4</v>
      </c>
      <c r="AY18" s="140">
        <f>(AW18-AX18)*-2</f>
        <v>-8</v>
      </c>
      <c r="AZ18" s="5">
        <v>3</v>
      </c>
      <c r="BA18" s="141">
        <f>AZ18*3</f>
        <v>9</v>
      </c>
      <c r="BB18" s="142">
        <f t="shared" si="1"/>
        <v>9</v>
      </c>
      <c r="BC18" s="142">
        <f t="shared" si="2"/>
        <v>-8</v>
      </c>
    </row>
    <row r="19" spans="1:55">
      <c r="A19" s="5">
        <v>17</v>
      </c>
      <c r="B19" s="5">
        <v>514</v>
      </c>
      <c r="C19" s="62" t="s">
        <v>76</v>
      </c>
      <c r="D19" s="62" t="s">
        <v>77</v>
      </c>
      <c r="E19" s="5" t="s">
        <v>49</v>
      </c>
      <c r="F19" s="63">
        <v>4</v>
      </c>
      <c r="G19" s="63"/>
      <c r="H19" s="64">
        <v>11500</v>
      </c>
      <c r="I19" s="73">
        <f>H19*4</f>
        <v>46000</v>
      </c>
      <c r="J19" s="74">
        <v>3677.355</v>
      </c>
      <c r="K19" s="74">
        <f>J19*4</f>
        <v>14709.42</v>
      </c>
      <c r="L19" s="75">
        <v>0.31977</v>
      </c>
      <c r="M19" s="76">
        <v>13225</v>
      </c>
      <c r="N19" s="76">
        <f>M19*4</f>
        <v>52900</v>
      </c>
      <c r="O19" s="77">
        <v>3992.136588</v>
      </c>
      <c r="P19" s="77">
        <f>O19*4</f>
        <v>15968.546352</v>
      </c>
      <c r="Q19" s="91">
        <v>0.30186288</v>
      </c>
      <c r="R19" s="92">
        <v>52027.11</v>
      </c>
      <c r="S19" s="92">
        <v>12097.63</v>
      </c>
      <c r="T19" s="93">
        <f>R19/I19</f>
        <v>1.13102413043478</v>
      </c>
      <c r="U19" s="94"/>
      <c r="V19" s="94"/>
      <c r="W19" s="93">
        <f>(R19-U19)/I19</f>
        <v>1.13102413043478</v>
      </c>
      <c r="X19" s="95">
        <f>(S19-V19)/K19</f>
        <v>0.822440993594581</v>
      </c>
      <c r="Y19" s="109">
        <f>(R19-U19)/N19</f>
        <v>0.983499243856333</v>
      </c>
      <c r="Z19" s="109">
        <f>(S19-V19)/P19</f>
        <v>0.757591187909526</v>
      </c>
      <c r="AA19" s="110">
        <f>(F19*100)+(G19*50)</f>
        <v>400</v>
      </c>
      <c r="AB19" s="111"/>
      <c r="AC19" s="112"/>
      <c r="AD19" s="113">
        <v>10712.4</v>
      </c>
      <c r="AE19" s="113">
        <f>AD19*2</f>
        <v>21424.8</v>
      </c>
      <c r="AF19" s="114">
        <v>3492.670896</v>
      </c>
      <c r="AG19" s="114">
        <f>AF19*2</f>
        <v>6985.341792</v>
      </c>
      <c r="AH19" s="118">
        <v>0.32604</v>
      </c>
      <c r="AI19" s="119">
        <v>12426.384</v>
      </c>
      <c r="AJ19" s="119">
        <f>AI19*2</f>
        <v>24852.768</v>
      </c>
      <c r="AK19" s="119">
        <v>3899.77209072</v>
      </c>
      <c r="AL19" s="119">
        <f>AK19*2</f>
        <v>7799.54418144</v>
      </c>
      <c r="AM19" s="118">
        <v>0.31383</v>
      </c>
      <c r="AN19" s="92">
        <v>21998.65</v>
      </c>
      <c r="AO19" s="92">
        <v>5512.45</v>
      </c>
      <c r="AP19" s="92"/>
      <c r="AQ19" s="92"/>
      <c r="AR19" s="130">
        <f>(AN19-AP19)/AE19</f>
        <v>1.02678438071767</v>
      </c>
      <c r="AS19" s="118">
        <f>(AO19-AQ19)/AG19</f>
        <v>0.789145350956651</v>
      </c>
      <c r="AT19" s="91">
        <f>(AN19-AP19)/AJ19</f>
        <v>0.885158948894546</v>
      </c>
      <c r="AU19" s="91">
        <f>(AO19-AQ19)/AL19</f>
        <v>0.706765661141785</v>
      </c>
      <c r="AV19" s="132"/>
      <c r="AW19" s="5">
        <v>12</v>
      </c>
      <c r="AX19" s="5">
        <v>14</v>
      </c>
      <c r="AY19" s="140"/>
      <c r="AZ19" s="5">
        <v>74</v>
      </c>
      <c r="BA19" s="141">
        <f>AZ19*3</f>
        <v>222</v>
      </c>
      <c r="BB19" s="142">
        <f t="shared" si="1"/>
        <v>622</v>
      </c>
      <c r="BC19" s="142">
        <f t="shared" si="2"/>
        <v>0</v>
      </c>
    </row>
    <row r="20" spans="1:55">
      <c r="A20" s="5">
        <v>18</v>
      </c>
      <c r="B20" s="5">
        <v>343</v>
      </c>
      <c r="C20" s="62" t="s">
        <v>78</v>
      </c>
      <c r="D20" s="62" t="s">
        <v>63</v>
      </c>
      <c r="E20" s="5" t="s">
        <v>52</v>
      </c>
      <c r="F20" s="63">
        <v>4</v>
      </c>
      <c r="G20" s="63"/>
      <c r="H20" s="64">
        <v>24948</v>
      </c>
      <c r="I20" s="73">
        <f>H20*4</f>
        <v>99792</v>
      </c>
      <c r="J20" s="74">
        <v>6648.0183</v>
      </c>
      <c r="K20" s="74">
        <f>J20*4</f>
        <v>26592.0732</v>
      </c>
      <c r="L20" s="75">
        <v>0.266475</v>
      </c>
      <c r="M20" s="76">
        <v>29000</v>
      </c>
      <c r="N20" s="76">
        <f>M20*4</f>
        <v>116000</v>
      </c>
      <c r="O20" s="77">
        <v>7295.0196</v>
      </c>
      <c r="P20" s="77">
        <f>O20*4</f>
        <v>29180.0784</v>
      </c>
      <c r="Q20" s="91">
        <v>0.2515524</v>
      </c>
      <c r="R20" s="92">
        <v>120841.73</v>
      </c>
      <c r="S20" s="92">
        <v>34822.84</v>
      </c>
      <c r="T20" s="93">
        <f>R20/I20</f>
        <v>1.21093604697771</v>
      </c>
      <c r="U20" s="94">
        <v>10075</v>
      </c>
      <c r="V20" s="94">
        <v>1202.5</v>
      </c>
      <c r="W20" s="93">
        <f>(R20-U20)/I20</f>
        <v>1.10997605018438</v>
      </c>
      <c r="X20" s="95">
        <f>(S20-V20)/K20</f>
        <v>1.26429931758762</v>
      </c>
      <c r="Y20" s="109">
        <f>(R20-U20)/N20</f>
        <v>0.954885603448276</v>
      </c>
      <c r="Z20" s="109">
        <f>(S20-V20)/P20</f>
        <v>1.15216756922764</v>
      </c>
      <c r="AA20" s="110">
        <f t="shared" ref="AA20:AA38" si="3">(F20*100)+(G20*50)</f>
        <v>400</v>
      </c>
      <c r="AB20" s="111"/>
      <c r="AC20" s="112"/>
      <c r="AD20" s="113">
        <v>23463</v>
      </c>
      <c r="AE20" s="113">
        <f>AD20*2</f>
        <v>46926</v>
      </c>
      <c r="AF20" s="114">
        <v>6374.8971</v>
      </c>
      <c r="AG20" s="114">
        <f>AF20*2</f>
        <v>12749.7942</v>
      </c>
      <c r="AH20" s="118">
        <v>0.2717</v>
      </c>
      <c r="AI20" s="119">
        <v>27217.08</v>
      </c>
      <c r="AJ20" s="119">
        <f>AI20*2</f>
        <v>54434.16</v>
      </c>
      <c r="AK20" s="119">
        <v>7117.946847</v>
      </c>
      <c r="AL20" s="119">
        <f>AK20*2</f>
        <v>14235.893694</v>
      </c>
      <c r="AM20" s="118">
        <v>0.261525</v>
      </c>
      <c r="AN20" s="92">
        <v>36719.36</v>
      </c>
      <c r="AO20" s="92">
        <v>10173.4</v>
      </c>
      <c r="AP20" s="92"/>
      <c r="AQ20" s="92"/>
      <c r="AR20" s="118">
        <f>(AN20-AP20)/AE20</f>
        <v>0.782494992115245</v>
      </c>
      <c r="AS20" s="118">
        <f>(AO20-AQ20)/AG20</f>
        <v>0.797926604964337</v>
      </c>
      <c r="AT20" s="91">
        <f>(AN20-AP20)/AJ20</f>
        <v>0.674564648375211</v>
      </c>
      <c r="AU20" s="91">
        <f>(AO20-AQ20)/AL20</f>
        <v>0.71463023106781</v>
      </c>
      <c r="AV20" s="132"/>
      <c r="AW20" s="5">
        <v>20</v>
      </c>
      <c r="AX20" s="5">
        <v>24</v>
      </c>
      <c r="AY20" s="140"/>
      <c r="AZ20" s="5">
        <v>5</v>
      </c>
      <c r="BA20" s="141">
        <f>AZ20*3</f>
        <v>15</v>
      </c>
      <c r="BB20" s="142">
        <f t="shared" si="1"/>
        <v>415</v>
      </c>
      <c r="BC20" s="142">
        <f t="shared" si="2"/>
        <v>0</v>
      </c>
    </row>
    <row r="21" spans="1:55">
      <c r="A21" s="5">
        <v>19</v>
      </c>
      <c r="B21" s="5">
        <v>587</v>
      </c>
      <c r="C21" s="62" t="s">
        <v>79</v>
      </c>
      <c r="D21" s="62" t="s">
        <v>48</v>
      </c>
      <c r="E21" s="5" t="s">
        <v>57</v>
      </c>
      <c r="F21" s="63">
        <v>2</v>
      </c>
      <c r="G21" s="63"/>
      <c r="H21" s="64">
        <v>7500</v>
      </c>
      <c r="I21" s="73">
        <f>H21*4</f>
        <v>30000</v>
      </c>
      <c r="J21" s="74">
        <v>2034.9</v>
      </c>
      <c r="K21" s="74">
        <f>J21*4</f>
        <v>8139.6</v>
      </c>
      <c r="L21" s="75">
        <v>0.27132</v>
      </c>
      <c r="M21" s="76">
        <v>8625</v>
      </c>
      <c r="N21" s="76">
        <f>M21*4</f>
        <v>34500</v>
      </c>
      <c r="O21" s="77">
        <v>2209.08744</v>
      </c>
      <c r="P21" s="77">
        <f>O21*4</f>
        <v>8836.34976</v>
      </c>
      <c r="Q21" s="91">
        <v>0.25612608</v>
      </c>
      <c r="R21" s="92">
        <v>32969.76</v>
      </c>
      <c r="S21" s="92">
        <v>7270.31</v>
      </c>
      <c r="T21" s="93">
        <f>R21/I21</f>
        <v>1.098992</v>
      </c>
      <c r="U21" s="94"/>
      <c r="V21" s="94"/>
      <c r="W21" s="93">
        <f>(R21-U21)/I21</f>
        <v>1.098992</v>
      </c>
      <c r="X21" s="95">
        <f>(S21-V21)/K21</f>
        <v>0.893202368666765</v>
      </c>
      <c r="Y21" s="109">
        <f>(R21-U21)/N21</f>
        <v>0.955645217391304</v>
      </c>
      <c r="Z21" s="109">
        <f>(S21-V21)/P21</f>
        <v>0.822772999877271</v>
      </c>
      <c r="AA21" s="110">
        <f t="shared" si="3"/>
        <v>200</v>
      </c>
      <c r="AB21" s="111"/>
      <c r="AC21" s="112"/>
      <c r="AD21" s="113">
        <v>6991.5</v>
      </c>
      <c r="AE21" s="113">
        <f>AD21*2</f>
        <v>13983</v>
      </c>
      <c r="AF21" s="114">
        <v>1934.12856</v>
      </c>
      <c r="AG21" s="114">
        <f>AF21*2</f>
        <v>3868.25712</v>
      </c>
      <c r="AH21" s="118">
        <v>0.27664</v>
      </c>
      <c r="AI21" s="119">
        <v>8110.14</v>
      </c>
      <c r="AJ21" s="119">
        <f>AI21*2</f>
        <v>16220.28</v>
      </c>
      <c r="AK21" s="119">
        <v>2159.5680792</v>
      </c>
      <c r="AL21" s="119">
        <f>AK21*2</f>
        <v>4319.1361584</v>
      </c>
      <c r="AM21" s="118">
        <v>0.26628</v>
      </c>
      <c r="AN21" s="92">
        <v>13210.33</v>
      </c>
      <c r="AO21" s="92">
        <v>3248.39</v>
      </c>
      <c r="AP21" s="92"/>
      <c r="AQ21" s="92"/>
      <c r="AR21" s="118">
        <f>(AN21-AP21)/AE21</f>
        <v>0.944742186941286</v>
      </c>
      <c r="AS21" s="118">
        <f>(AO21-AQ21)/AG21</f>
        <v>0.839755450382264</v>
      </c>
      <c r="AT21" s="91">
        <f>(AN21-AP21)/AJ21</f>
        <v>0.814432919776971</v>
      </c>
      <c r="AU21" s="91">
        <f>(AO21-AQ21)/AL21</f>
        <v>0.752092520557015</v>
      </c>
      <c r="AV21" s="132"/>
      <c r="AW21" s="5">
        <v>10</v>
      </c>
      <c r="AX21" s="5">
        <v>6</v>
      </c>
      <c r="AY21" s="140">
        <f>(AW21-AX21)*-2</f>
        <v>-8</v>
      </c>
      <c r="AZ21" s="5"/>
      <c r="BA21" s="141"/>
      <c r="BB21" s="142">
        <f t="shared" si="1"/>
        <v>200</v>
      </c>
      <c r="BC21" s="142">
        <f t="shared" si="2"/>
        <v>-8</v>
      </c>
    </row>
    <row r="22" spans="1:55">
      <c r="A22" s="5">
        <v>20</v>
      </c>
      <c r="B22" s="5">
        <v>710</v>
      </c>
      <c r="C22" s="62" t="s">
        <v>80</v>
      </c>
      <c r="D22" s="62" t="s">
        <v>48</v>
      </c>
      <c r="E22" s="5" t="s">
        <v>57</v>
      </c>
      <c r="F22" s="63">
        <v>2</v>
      </c>
      <c r="G22" s="63"/>
      <c r="H22" s="64">
        <v>6000</v>
      </c>
      <c r="I22" s="73">
        <f>H22*4</f>
        <v>24000</v>
      </c>
      <c r="J22" s="74">
        <v>1802.34</v>
      </c>
      <c r="K22" s="74">
        <f>J22*4</f>
        <v>7209.36</v>
      </c>
      <c r="L22" s="75">
        <v>0.30039</v>
      </c>
      <c r="M22" s="76">
        <v>6900</v>
      </c>
      <c r="N22" s="76">
        <f>M22*4</f>
        <v>27600</v>
      </c>
      <c r="O22" s="77">
        <v>1956.620304</v>
      </c>
      <c r="P22" s="77">
        <f>O22*4</f>
        <v>7826.481216</v>
      </c>
      <c r="Q22" s="91">
        <v>0.28356816</v>
      </c>
      <c r="R22" s="92">
        <v>25003.89</v>
      </c>
      <c r="S22" s="92">
        <v>7591.65</v>
      </c>
      <c r="T22" s="93">
        <f>R22/I22</f>
        <v>1.04182875</v>
      </c>
      <c r="U22" s="94"/>
      <c r="V22" s="94"/>
      <c r="W22" s="93">
        <f>(R22-U22)/I22</f>
        <v>1.04182875</v>
      </c>
      <c r="X22" s="95">
        <f>(S22-V22)/K22</f>
        <v>1.05302689836546</v>
      </c>
      <c r="Y22" s="109">
        <f>(R22-U22)/N22</f>
        <v>0.905938043478261</v>
      </c>
      <c r="Z22" s="109">
        <f>(S22-V22)/P22</f>
        <v>0.969995300631409</v>
      </c>
      <c r="AA22" s="110">
        <f t="shared" si="3"/>
        <v>200</v>
      </c>
      <c r="AB22" s="111"/>
      <c r="AC22" s="112"/>
      <c r="AD22" s="113">
        <v>5628.75</v>
      </c>
      <c r="AE22" s="113">
        <f>AD22*2</f>
        <v>11257.5</v>
      </c>
      <c r="AF22" s="114">
        <v>1723.97355</v>
      </c>
      <c r="AG22" s="114">
        <f>AF22*2</f>
        <v>3447.9471</v>
      </c>
      <c r="AH22" s="118">
        <v>0.30628</v>
      </c>
      <c r="AI22" s="119">
        <v>6529.35</v>
      </c>
      <c r="AJ22" s="119">
        <f>AI22*2</f>
        <v>13058.7</v>
      </c>
      <c r="AK22" s="119">
        <v>1924.9176735</v>
      </c>
      <c r="AL22" s="119">
        <f>AK22*2</f>
        <v>3849.835347</v>
      </c>
      <c r="AM22" s="118">
        <v>0.29481</v>
      </c>
      <c r="AN22" s="92">
        <v>8790.93</v>
      </c>
      <c r="AO22" s="92">
        <v>2786.59</v>
      </c>
      <c r="AP22" s="92"/>
      <c r="AQ22" s="92"/>
      <c r="AR22" s="118">
        <f>(AN22-AP22)/AE22</f>
        <v>0.780895403064624</v>
      </c>
      <c r="AS22" s="118">
        <f>(AO22-AQ22)/AG22</f>
        <v>0.80818815346674</v>
      </c>
      <c r="AT22" s="91">
        <f>(AN22-AP22)/AJ22</f>
        <v>0.673185692297089</v>
      </c>
      <c r="AU22" s="91">
        <f>(AO22-AQ22)/AL22</f>
        <v>0.723820566033158</v>
      </c>
      <c r="AV22" s="132"/>
      <c r="AW22" s="5">
        <v>8</v>
      </c>
      <c r="AX22" s="5">
        <v>8</v>
      </c>
      <c r="AY22" s="140"/>
      <c r="AZ22" s="5"/>
      <c r="BA22" s="141"/>
      <c r="BB22" s="142">
        <f t="shared" si="1"/>
        <v>200</v>
      </c>
      <c r="BC22" s="142">
        <f t="shared" si="2"/>
        <v>0</v>
      </c>
    </row>
    <row r="23" spans="1:55">
      <c r="A23" s="5">
        <v>21</v>
      </c>
      <c r="B23" s="5">
        <v>365</v>
      </c>
      <c r="C23" s="62" t="s">
        <v>81</v>
      </c>
      <c r="D23" s="62" t="s">
        <v>63</v>
      </c>
      <c r="E23" s="5" t="s">
        <v>54</v>
      </c>
      <c r="F23" s="63">
        <v>3</v>
      </c>
      <c r="G23" s="63"/>
      <c r="H23" s="64">
        <v>15000</v>
      </c>
      <c r="I23" s="73">
        <f>H23*4</f>
        <v>60000</v>
      </c>
      <c r="J23" s="74">
        <v>4069.8</v>
      </c>
      <c r="K23" s="74">
        <f>J23*4</f>
        <v>16279.2</v>
      </c>
      <c r="L23" s="75">
        <v>0.27132</v>
      </c>
      <c r="M23" s="76">
        <v>17250</v>
      </c>
      <c r="N23" s="76">
        <f>M23*4</f>
        <v>69000</v>
      </c>
      <c r="O23" s="77">
        <v>4418.17488</v>
      </c>
      <c r="P23" s="77">
        <f>O23*4</f>
        <v>17672.69952</v>
      </c>
      <c r="Q23" s="91">
        <v>0.25612608</v>
      </c>
      <c r="R23" s="92">
        <v>62506.49</v>
      </c>
      <c r="S23" s="92">
        <v>16007.62</v>
      </c>
      <c r="T23" s="93">
        <f>R23/I23</f>
        <v>1.04177483333333</v>
      </c>
      <c r="U23" s="94"/>
      <c r="V23" s="94"/>
      <c r="W23" s="93">
        <f>(R23-U23)/I23</f>
        <v>1.04177483333333</v>
      </c>
      <c r="X23" s="95">
        <f>(S23-V23)/K23</f>
        <v>0.983317362032532</v>
      </c>
      <c r="Y23" s="109">
        <f>(R23-U23)/N23</f>
        <v>0.90589115942029</v>
      </c>
      <c r="Z23" s="109">
        <f>(S23-V23)/P23</f>
        <v>0.905782389492016</v>
      </c>
      <c r="AA23" s="110">
        <f t="shared" si="3"/>
        <v>300</v>
      </c>
      <c r="AB23" s="111"/>
      <c r="AC23" s="112"/>
      <c r="AD23" s="113">
        <v>13256.595</v>
      </c>
      <c r="AE23" s="113">
        <f>AD23*2</f>
        <v>26513.19</v>
      </c>
      <c r="AF23" s="114">
        <v>3667.3044408</v>
      </c>
      <c r="AG23" s="114">
        <f>AF23*2</f>
        <v>7334.6088816</v>
      </c>
      <c r="AH23" s="118">
        <v>0.27664</v>
      </c>
      <c r="AI23" s="119">
        <v>15377.6502</v>
      </c>
      <c r="AJ23" s="119">
        <f>AI23*2</f>
        <v>30755.3004</v>
      </c>
      <c r="AK23" s="119">
        <v>4094.760695256</v>
      </c>
      <c r="AL23" s="119">
        <f>AK23*2</f>
        <v>8189.521390512</v>
      </c>
      <c r="AM23" s="118">
        <v>0.26628</v>
      </c>
      <c r="AN23" s="92">
        <v>20052.07</v>
      </c>
      <c r="AO23" s="92">
        <v>5090.95</v>
      </c>
      <c r="AP23" s="92"/>
      <c r="AQ23" s="92"/>
      <c r="AR23" s="118">
        <f>(AN23-AP23)/AE23</f>
        <v>0.756305446458914</v>
      </c>
      <c r="AS23" s="118">
        <f>(AO23-AQ23)/AG23</f>
        <v>0.69409972395003</v>
      </c>
      <c r="AT23" s="91">
        <f>(AN23-AP23)/AJ23</f>
        <v>0.651987453843891</v>
      </c>
      <c r="AU23" s="91">
        <f>(AO23-AQ23)/AL23</f>
        <v>0.621641944289704</v>
      </c>
      <c r="AV23" s="132"/>
      <c r="AW23" s="5">
        <v>12</v>
      </c>
      <c r="AX23" s="5">
        <v>42</v>
      </c>
      <c r="AY23" s="140"/>
      <c r="AZ23" s="5">
        <v>6</v>
      </c>
      <c r="BA23" s="141">
        <f>AZ23*3</f>
        <v>18</v>
      </c>
      <c r="BB23" s="142">
        <f t="shared" si="1"/>
        <v>318</v>
      </c>
      <c r="BC23" s="142">
        <f t="shared" si="2"/>
        <v>0</v>
      </c>
    </row>
    <row r="24" spans="1:55">
      <c r="A24" s="5">
        <v>22</v>
      </c>
      <c r="B24" s="5">
        <v>740</v>
      </c>
      <c r="C24" s="62" t="s">
        <v>82</v>
      </c>
      <c r="D24" s="62" t="s">
        <v>51</v>
      </c>
      <c r="E24" s="5" t="s">
        <v>57</v>
      </c>
      <c r="F24" s="63">
        <v>2</v>
      </c>
      <c r="G24" s="63"/>
      <c r="H24" s="64">
        <v>6000</v>
      </c>
      <c r="I24" s="73">
        <f>H24*4</f>
        <v>24000</v>
      </c>
      <c r="J24" s="74">
        <v>1860.48</v>
      </c>
      <c r="K24" s="74">
        <f>J24*4</f>
        <v>7441.92</v>
      </c>
      <c r="L24" s="75">
        <v>0.31008</v>
      </c>
      <c r="M24" s="76">
        <v>6900</v>
      </c>
      <c r="N24" s="76">
        <f>M24*4</f>
        <v>27600</v>
      </c>
      <c r="O24" s="77">
        <v>2019.737088</v>
      </c>
      <c r="P24" s="77">
        <f>O24*4</f>
        <v>8078.948352</v>
      </c>
      <c r="Q24" s="91">
        <v>0.29271552</v>
      </c>
      <c r="R24" s="92">
        <v>24938.1</v>
      </c>
      <c r="S24" s="92">
        <v>6707.01</v>
      </c>
      <c r="T24" s="93">
        <f>R24/I24</f>
        <v>1.0390875</v>
      </c>
      <c r="U24" s="94"/>
      <c r="V24" s="94"/>
      <c r="W24" s="93">
        <f>(R24-U24)/I24</f>
        <v>1.0390875</v>
      </c>
      <c r="X24" s="95">
        <f>(S24-V24)/K24</f>
        <v>0.90124725877193</v>
      </c>
      <c r="Y24" s="109">
        <f>(R24-U24)/N24</f>
        <v>0.903554347826087</v>
      </c>
      <c r="Z24" s="109">
        <f>(S24-V24)/P24</f>
        <v>0.830183547137002</v>
      </c>
      <c r="AA24" s="110">
        <f t="shared" si="3"/>
        <v>200</v>
      </c>
      <c r="AB24" s="111"/>
      <c r="AC24" s="112"/>
      <c r="AD24" s="113">
        <v>5628.75</v>
      </c>
      <c r="AE24" s="113">
        <f>AD24*2</f>
        <v>11257.5</v>
      </c>
      <c r="AF24" s="114">
        <v>1779.5856</v>
      </c>
      <c r="AG24" s="114">
        <f>AF24*2</f>
        <v>3559.1712</v>
      </c>
      <c r="AH24" s="118">
        <v>0.31616</v>
      </c>
      <c r="AI24" s="119">
        <v>6529.35</v>
      </c>
      <c r="AJ24" s="119">
        <f>AI24*2</f>
        <v>13058.7</v>
      </c>
      <c r="AK24" s="119">
        <v>1987.011792</v>
      </c>
      <c r="AL24" s="119">
        <f>AK24*2</f>
        <v>3974.023584</v>
      </c>
      <c r="AM24" s="118">
        <v>0.30432</v>
      </c>
      <c r="AN24" s="92">
        <v>6813.49</v>
      </c>
      <c r="AO24" s="92">
        <v>2455.66</v>
      </c>
      <c r="AP24" s="92"/>
      <c r="AQ24" s="92"/>
      <c r="AR24" s="118">
        <f>(AN24-AP24)/AE24</f>
        <v>0.605240062180768</v>
      </c>
      <c r="AS24" s="118">
        <f>(AO24-AQ24)/AG24</f>
        <v>0.689952762036285</v>
      </c>
      <c r="AT24" s="91">
        <f>(AN24-AP24)/AJ24</f>
        <v>0.521758674293766</v>
      </c>
      <c r="AU24" s="91">
        <f>(AO24-AQ24)/AL24</f>
        <v>0.617927887968971</v>
      </c>
      <c r="AV24" s="132"/>
      <c r="AW24" s="5">
        <v>8</v>
      </c>
      <c r="AX24" s="5">
        <v>2</v>
      </c>
      <c r="AY24" s="140">
        <f>(AW24-AX24)*-2</f>
        <v>-12</v>
      </c>
      <c r="AZ24" s="5"/>
      <c r="BA24" s="141"/>
      <c r="BB24" s="142">
        <f t="shared" si="1"/>
        <v>200</v>
      </c>
      <c r="BC24" s="142">
        <f t="shared" si="2"/>
        <v>-12</v>
      </c>
    </row>
    <row r="25" spans="1:55">
      <c r="A25" s="5">
        <v>23</v>
      </c>
      <c r="B25" s="5">
        <v>119263</v>
      </c>
      <c r="C25" s="62" t="s">
        <v>83</v>
      </c>
      <c r="D25" s="62" t="s">
        <v>68</v>
      </c>
      <c r="E25" s="5" t="s">
        <v>84</v>
      </c>
      <c r="F25" s="63">
        <v>1</v>
      </c>
      <c r="G25" s="63">
        <v>1</v>
      </c>
      <c r="H25" s="64">
        <v>3200</v>
      </c>
      <c r="I25" s="73">
        <f>H25*4</f>
        <v>12800</v>
      </c>
      <c r="J25" s="74">
        <v>775.2</v>
      </c>
      <c r="K25" s="74">
        <f>J25*4</f>
        <v>3100.8</v>
      </c>
      <c r="L25" s="75">
        <v>0.24225</v>
      </c>
      <c r="M25" s="76">
        <v>3680</v>
      </c>
      <c r="N25" s="76">
        <f>M25*4</f>
        <v>14720</v>
      </c>
      <c r="O25" s="77">
        <v>841.55712</v>
      </c>
      <c r="P25" s="77">
        <f>O25*4</f>
        <v>3366.22848</v>
      </c>
      <c r="Q25" s="91">
        <v>0.228684</v>
      </c>
      <c r="R25" s="92">
        <v>13259.77</v>
      </c>
      <c r="S25" s="92">
        <v>2318.11</v>
      </c>
      <c r="T25" s="93">
        <f>R25/I25</f>
        <v>1.03591953125</v>
      </c>
      <c r="U25" s="94"/>
      <c r="V25" s="94"/>
      <c r="W25" s="93">
        <f>(R25-U25)/I25</f>
        <v>1.03591953125</v>
      </c>
      <c r="X25" s="95">
        <f>(S25-V25)/K25</f>
        <v>0.747584494324045</v>
      </c>
      <c r="Y25" s="109">
        <f>(R25-U25)/N25</f>
        <v>0.900799592391304</v>
      </c>
      <c r="Z25" s="109">
        <f>(S25-V25)/P25</f>
        <v>0.688637153946247</v>
      </c>
      <c r="AA25" s="110">
        <f t="shared" si="3"/>
        <v>150</v>
      </c>
      <c r="AB25" s="111"/>
      <c r="AC25" s="112"/>
      <c r="AD25" s="113">
        <v>2962.5</v>
      </c>
      <c r="AE25" s="113">
        <f>AD25*2</f>
        <v>5925</v>
      </c>
      <c r="AF25" s="114">
        <v>731.7375</v>
      </c>
      <c r="AG25" s="114">
        <f>AF25*2</f>
        <v>1463.475</v>
      </c>
      <c r="AH25" s="118">
        <v>0.247</v>
      </c>
      <c r="AI25" s="119">
        <v>3436.5</v>
      </c>
      <c r="AJ25" s="119">
        <f>AI25*2</f>
        <v>6873</v>
      </c>
      <c r="AK25" s="119">
        <v>817.027875</v>
      </c>
      <c r="AL25" s="119">
        <f>AK25*2</f>
        <v>1634.05575</v>
      </c>
      <c r="AM25" s="118">
        <v>0.23775</v>
      </c>
      <c r="AN25" s="92">
        <v>3249.72</v>
      </c>
      <c r="AO25" s="92">
        <v>786.6</v>
      </c>
      <c r="AP25" s="92"/>
      <c r="AQ25" s="92"/>
      <c r="AR25" s="118">
        <f>(AN25-AP25)/AE25</f>
        <v>0.548475949367089</v>
      </c>
      <c r="AS25" s="118">
        <f>(AO25-AQ25)/AG25</f>
        <v>0.537487828627069</v>
      </c>
      <c r="AT25" s="91">
        <f>(AN25-AP25)/AJ25</f>
        <v>0.472824094281973</v>
      </c>
      <c r="AU25" s="91">
        <f>(AO25-AQ25)/AL25</f>
        <v>0.481378924801066</v>
      </c>
      <c r="AV25" s="132"/>
      <c r="AW25" s="5">
        <v>4</v>
      </c>
      <c r="AX25" s="5">
        <v>0</v>
      </c>
      <c r="AY25" s="140">
        <f>(AW25-AX25)*-2</f>
        <v>-8</v>
      </c>
      <c r="AZ25" s="5"/>
      <c r="BA25" s="141"/>
      <c r="BB25" s="142">
        <f t="shared" si="1"/>
        <v>150</v>
      </c>
      <c r="BC25" s="142">
        <f t="shared" si="2"/>
        <v>-8</v>
      </c>
    </row>
    <row r="26" spans="1:55">
      <c r="A26" s="5">
        <v>24</v>
      </c>
      <c r="B26" s="5">
        <v>347</v>
      </c>
      <c r="C26" s="62" t="s">
        <v>85</v>
      </c>
      <c r="D26" s="62" t="s">
        <v>63</v>
      </c>
      <c r="E26" s="5" t="s">
        <v>57</v>
      </c>
      <c r="F26" s="63">
        <v>2</v>
      </c>
      <c r="G26" s="63">
        <v>1</v>
      </c>
      <c r="H26" s="64">
        <v>5800</v>
      </c>
      <c r="I26" s="73">
        <f>H26*4</f>
        <v>23200</v>
      </c>
      <c r="J26" s="74">
        <v>1489.353</v>
      </c>
      <c r="K26" s="74">
        <f>J26*4</f>
        <v>5957.412</v>
      </c>
      <c r="L26" s="75">
        <v>0.256785</v>
      </c>
      <c r="M26" s="76">
        <v>6670</v>
      </c>
      <c r="N26" s="76">
        <f>M26*4</f>
        <v>26680</v>
      </c>
      <c r="O26" s="77">
        <v>1616.8416168</v>
      </c>
      <c r="P26" s="77">
        <f>O26*4</f>
        <v>6467.3664672</v>
      </c>
      <c r="Q26" s="91">
        <v>0.24240504</v>
      </c>
      <c r="R26" s="92">
        <v>23891.07</v>
      </c>
      <c r="S26" s="92">
        <v>5330.62</v>
      </c>
      <c r="T26" s="93">
        <f>R26/I26</f>
        <v>1.0297875</v>
      </c>
      <c r="U26" s="94"/>
      <c r="V26" s="94"/>
      <c r="W26" s="93">
        <f>(R26-U26)/I26</f>
        <v>1.0297875</v>
      </c>
      <c r="X26" s="95">
        <f>(S26-V26)/K26</f>
        <v>0.894787870974846</v>
      </c>
      <c r="Y26" s="109">
        <f>(R26-U26)/N26</f>
        <v>0.895467391304348</v>
      </c>
      <c r="Z26" s="109">
        <f>(S26-V26)/P26</f>
        <v>0.824233484685746</v>
      </c>
      <c r="AA26" s="110">
        <f t="shared" si="3"/>
        <v>250</v>
      </c>
      <c r="AB26" s="111"/>
      <c r="AC26" s="112"/>
      <c r="AD26" s="113">
        <v>5453.37</v>
      </c>
      <c r="AE26" s="113">
        <f>AD26*2</f>
        <v>10906.74</v>
      </c>
      <c r="AF26" s="114">
        <v>1427.8013334</v>
      </c>
      <c r="AG26" s="114">
        <f>AF26*2</f>
        <v>2855.6026668</v>
      </c>
      <c r="AH26" s="118">
        <v>0.26182</v>
      </c>
      <c r="AI26" s="119">
        <v>6325.9092</v>
      </c>
      <c r="AJ26" s="119">
        <f>AI26*2</f>
        <v>12651.8184</v>
      </c>
      <c r="AK26" s="119">
        <v>1594.224007038</v>
      </c>
      <c r="AL26" s="119">
        <f>AK26*2</f>
        <v>3188.448014076</v>
      </c>
      <c r="AM26" s="118">
        <v>0.252015</v>
      </c>
      <c r="AN26" s="92">
        <v>6319.98</v>
      </c>
      <c r="AO26" s="92">
        <v>1387.68</v>
      </c>
      <c r="AP26" s="92"/>
      <c r="AQ26" s="92"/>
      <c r="AR26" s="118">
        <f>(AN26-AP26)/AE26</f>
        <v>0.579456372848349</v>
      </c>
      <c r="AS26" s="118">
        <f>(AO26-AQ26)/AG26</f>
        <v>0.485949959402104</v>
      </c>
      <c r="AT26" s="91">
        <f>(AN26-AP26)/AJ26</f>
        <v>0.499531355903749</v>
      </c>
      <c r="AU26" s="91">
        <f>(AO26-AQ26)/AL26</f>
        <v>0.435221146424162</v>
      </c>
      <c r="AV26" s="132"/>
      <c r="AW26" s="5">
        <v>8</v>
      </c>
      <c r="AX26" s="5">
        <v>4</v>
      </c>
      <c r="AY26" s="140">
        <f>(AW26-AX26)*-2</f>
        <v>-8</v>
      </c>
      <c r="AZ26" s="5"/>
      <c r="BA26" s="141"/>
      <c r="BB26" s="142">
        <f t="shared" si="1"/>
        <v>250</v>
      </c>
      <c r="BC26" s="142">
        <f t="shared" si="2"/>
        <v>-8</v>
      </c>
    </row>
    <row r="27" spans="1:55">
      <c r="A27" s="5">
        <v>25</v>
      </c>
      <c r="B27" s="5">
        <v>723</v>
      </c>
      <c r="C27" s="62" t="s">
        <v>86</v>
      </c>
      <c r="D27" s="62" t="s">
        <v>51</v>
      </c>
      <c r="E27" s="5" t="s">
        <v>57</v>
      </c>
      <c r="F27" s="63">
        <v>2</v>
      </c>
      <c r="G27" s="63"/>
      <c r="H27" s="64">
        <v>5800</v>
      </c>
      <c r="I27" s="73">
        <f>H27*4</f>
        <v>23200</v>
      </c>
      <c r="J27" s="74">
        <v>1461.252</v>
      </c>
      <c r="K27" s="74">
        <f>J27*4</f>
        <v>5845.008</v>
      </c>
      <c r="L27" s="75">
        <v>0.25194</v>
      </c>
      <c r="M27" s="76">
        <v>6670</v>
      </c>
      <c r="N27" s="76">
        <f>M27*4</f>
        <v>26680</v>
      </c>
      <c r="O27" s="77">
        <v>1586.3351712</v>
      </c>
      <c r="P27" s="77">
        <f>O27*4</f>
        <v>6345.3406848</v>
      </c>
      <c r="Q27" s="91">
        <v>0.23783136</v>
      </c>
      <c r="R27" s="92">
        <v>23807.61</v>
      </c>
      <c r="S27" s="92">
        <v>5283.04</v>
      </c>
      <c r="T27" s="93">
        <f>R27/I27</f>
        <v>1.0261900862069</v>
      </c>
      <c r="U27" s="94"/>
      <c r="V27" s="94"/>
      <c r="W27" s="93">
        <f>(R27-U27)/I27</f>
        <v>1.0261900862069</v>
      </c>
      <c r="X27" s="95">
        <f>(S27-V27)/K27</f>
        <v>0.903855050326706</v>
      </c>
      <c r="Y27" s="109">
        <f>(R27-U27)/N27</f>
        <v>0.892339205397301</v>
      </c>
      <c r="Z27" s="109">
        <f>(S27-V27)/P27</f>
        <v>0.832585713270731</v>
      </c>
      <c r="AA27" s="110">
        <f t="shared" si="3"/>
        <v>200</v>
      </c>
      <c r="AB27" s="111"/>
      <c r="AC27" s="112"/>
      <c r="AD27" s="113">
        <v>5332.5</v>
      </c>
      <c r="AE27" s="113">
        <f>AD27*2</f>
        <v>10665</v>
      </c>
      <c r="AF27" s="114">
        <v>1369.8126</v>
      </c>
      <c r="AG27" s="114">
        <f>AF27*2</f>
        <v>2739.6252</v>
      </c>
      <c r="AH27" s="118">
        <v>0.25688</v>
      </c>
      <c r="AI27" s="119">
        <v>6185.7</v>
      </c>
      <c r="AJ27" s="119">
        <f>AI27*2</f>
        <v>12371.4</v>
      </c>
      <c r="AK27" s="119">
        <v>1529.476182</v>
      </c>
      <c r="AL27" s="119">
        <f>AK27*2</f>
        <v>3058.952364</v>
      </c>
      <c r="AM27" s="118">
        <v>0.24726</v>
      </c>
      <c r="AN27" s="92">
        <v>7243.39</v>
      </c>
      <c r="AO27" s="92">
        <v>2003.57</v>
      </c>
      <c r="AP27" s="92"/>
      <c r="AQ27" s="92"/>
      <c r="AR27" s="118">
        <f>(AN27-AP27)/AE27</f>
        <v>0.679173933427098</v>
      </c>
      <c r="AS27" s="118">
        <f>(AO27-AQ27)/AG27</f>
        <v>0.73132996440535</v>
      </c>
      <c r="AT27" s="91">
        <f>(AN27-AP27)/AJ27</f>
        <v>0.585494770195774</v>
      </c>
      <c r="AU27" s="91">
        <f>(AO27-AQ27)/AL27</f>
        <v>0.654985681888834</v>
      </c>
      <c r="AV27" s="132"/>
      <c r="AW27" s="5">
        <v>8</v>
      </c>
      <c r="AX27" s="5">
        <v>8</v>
      </c>
      <c r="AY27" s="140"/>
      <c r="AZ27" s="5"/>
      <c r="BA27" s="141"/>
      <c r="BB27" s="142">
        <f t="shared" si="1"/>
        <v>200</v>
      </c>
      <c r="BC27" s="142">
        <f t="shared" si="2"/>
        <v>0</v>
      </c>
    </row>
    <row r="28" spans="1:55">
      <c r="A28" s="5">
        <v>26</v>
      </c>
      <c r="B28" s="5">
        <v>106399</v>
      </c>
      <c r="C28" s="62" t="s">
        <v>87</v>
      </c>
      <c r="D28" s="62" t="s">
        <v>68</v>
      </c>
      <c r="E28" s="5" t="s">
        <v>49</v>
      </c>
      <c r="F28" s="63">
        <v>1</v>
      </c>
      <c r="G28" s="63">
        <v>1</v>
      </c>
      <c r="H28" s="64">
        <v>9300</v>
      </c>
      <c r="I28" s="73">
        <f>H28*4</f>
        <v>37200</v>
      </c>
      <c r="J28" s="74">
        <v>2793.627</v>
      </c>
      <c r="K28" s="74">
        <f>J28*4</f>
        <v>11174.508</v>
      </c>
      <c r="L28" s="75">
        <v>0.30039</v>
      </c>
      <c r="M28" s="76">
        <v>10695</v>
      </c>
      <c r="N28" s="76">
        <f>M28*4</f>
        <v>42780</v>
      </c>
      <c r="O28" s="77">
        <v>3032.7614712</v>
      </c>
      <c r="P28" s="77">
        <f>O28*4</f>
        <v>12131.0458848</v>
      </c>
      <c r="Q28" s="91">
        <v>0.28356816</v>
      </c>
      <c r="R28" s="92">
        <v>38058.76</v>
      </c>
      <c r="S28" s="92">
        <v>12573.29</v>
      </c>
      <c r="T28" s="93">
        <f>R28/I28</f>
        <v>1.02308494623656</v>
      </c>
      <c r="U28" s="94"/>
      <c r="V28" s="94"/>
      <c r="W28" s="93">
        <f>(R28-U28)/I28</f>
        <v>1.02308494623656</v>
      </c>
      <c r="X28" s="95">
        <f>(S28-V28)/K28</f>
        <v>1.12517615988104</v>
      </c>
      <c r="Y28" s="109">
        <f>(R28-U28)/N28</f>
        <v>0.889639083683964</v>
      </c>
      <c r="Z28" s="109">
        <f>(S28-V28)/P28</f>
        <v>1.03645556363398</v>
      </c>
      <c r="AA28" s="110">
        <f t="shared" si="3"/>
        <v>150</v>
      </c>
      <c r="AB28" s="111"/>
      <c r="AC28" s="112"/>
      <c r="AD28" s="113">
        <v>8591.25</v>
      </c>
      <c r="AE28" s="113">
        <f>AD28*2</f>
        <v>17182.5</v>
      </c>
      <c r="AF28" s="114">
        <v>2631.32805</v>
      </c>
      <c r="AG28" s="114">
        <f>AF28*2</f>
        <v>5262.6561</v>
      </c>
      <c r="AH28" s="118">
        <v>0.30628</v>
      </c>
      <c r="AI28" s="119">
        <v>9965.85</v>
      </c>
      <c r="AJ28" s="119">
        <f>AI28*2</f>
        <v>19931.7</v>
      </c>
      <c r="AK28" s="119">
        <v>2938.0322385</v>
      </c>
      <c r="AL28" s="119">
        <f>AK28*2</f>
        <v>5876.064477</v>
      </c>
      <c r="AM28" s="118">
        <v>0.29481</v>
      </c>
      <c r="AN28" s="92">
        <v>11953.16</v>
      </c>
      <c r="AO28" s="92">
        <v>3086.3</v>
      </c>
      <c r="AP28" s="92"/>
      <c r="AQ28" s="92"/>
      <c r="AR28" s="118">
        <f>(AN28-AP28)/AE28</f>
        <v>0.69565895533246</v>
      </c>
      <c r="AS28" s="118">
        <f>(AO28-AQ28)/AG28</f>
        <v>0.586452913007179</v>
      </c>
      <c r="AT28" s="91">
        <f>(AN28-AP28)/AJ28</f>
        <v>0.599705995976259</v>
      </c>
      <c r="AU28" s="91">
        <f>(AO28-AQ28)/AL28</f>
        <v>0.525232493972853</v>
      </c>
      <c r="AV28" s="132"/>
      <c r="AW28" s="5">
        <v>10</v>
      </c>
      <c r="AX28" s="5">
        <v>6</v>
      </c>
      <c r="AY28" s="140">
        <f>(AW28-AX28)*-2</f>
        <v>-8</v>
      </c>
      <c r="AZ28" s="5"/>
      <c r="BA28" s="141"/>
      <c r="BB28" s="142">
        <f t="shared" si="1"/>
        <v>150</v>
      </c>
      <c r="BC28" s="142">
        <f t="shared" si="2"/>
        <v>-8</v>
      </c>
    </row>
    <row r="29" spans="1:55">
      <c r="A29" s="5">
        <v>27</v>
      </c>
      <c r="B29" s="5">
        <v>110378</v>
      </c>
      <c r="C29" s="62" t="s">
        <v>88</v>
      </c>
      <c r="D29" s="62" t="s">
        <v>48</v>
      </c>
      <c r="E29" s="5" t="s">
        <v>84</v>
      </c>
      <c r="F29" s="63">
        <v>2</v>
      </c>
      <c r="G29" s="63"/>
      <c r="H29" s="64">
        <v>4480</v>
      </c>
      <c r="I29" s="73">
        <f>H29*4</f>
        <v>17920</v>
      </c>
      <c r="J29" s="74">
        <v>1215.5136</v>
      </c>
      <c r="K29" s="74">
        <f>J29*4</f>
        <v>4862.0544</v>
      </c>
      <c r="L29" s="75">
        <v>0.27132</v>
      </c>
      <c r="M29" s="76">
        <v>5152</v>
      </c>
      <c r="N29" s="76">
        <f>M29*4</f>
        <v>20608</v>
      </c>
      <c r="O29" s="77">
        <v>1319.56156416</v>
      </c>
      <c r="P29" s="77">
        <f>O29*4</f>
        <v>5278.24625664</v>
      </c>
      <c r="Q29" s="91">
        <v>0.25612608</v>
      </c>
      <c r="R29" s="92">
        <v>18235.94</v>
      </c>
      <c r="S29" s="92">
        <v>4370.64</v>
      </c>
      <c r="T29" s="93">
        <f>R29/I29</f>
        <v>1.01763058035714</v>
      </c>
      <c r="U29" s="94"/>
      <c r="V29" s="94"/>
      <c r="W29" s="93">
        <f>(R29-U29)/I29</f>
        <v>1.01763058035714</v>
      </c>
      <c r="X29" s="95">
        <f>(S29-V29)/K29</f>
        <v>0.898928650407531</v>
      </c>
      <c r="Y29" s="109">
        <f>(R29-U29)/N29</f>
        <v>0.884896156832298</v>
      </c>
      <c r="Z29" s="109">
        <f>(S29-V29)/P29</f>
        <v>0.828047761981882</v>
      </c>
      <c r="AA29" s="110">
        <f t="shared" si="3"/>
        <v>200</v>
      </c>
      <c r="AB29" s="111"/>
      <c r="AC29" s="112"/>
      <c r="AD29" s="113">
        <v>4147.5</v>
      </c>
      <c r="AE29" s="113">
        <f>AD29*2</f>
        <v>8295</v>
      </c>
      <c r="AF29" s="114">
        <v>1147.3644</v>
      </c>
      <c r="AG29" s="114">
        <f>AF29*2</f>
        <v>2294.7288</v>
      </c>
      <c r="AH29" s="118">
        <v>0.27664</v>
      </c>
      <c r="AI29" s="119">
        <v>4811.1</v>
      </c>
      <c r="AJ29" s="119">
        <f>AI29*2</f>
        <v>9622.2</v>
      </c>
      <c r="AK29" s="119">
        <v>1281.099708</v>
      </c>
      <c r="AL29" s="119">
        <f>AK29*2</f>
        <v>2562.199416</v>
      </c>
      <c r="AM29" s="118">
        <v>0.26628</v>
      </c>
      <c r="AN29" s="92">
        <v>5167.32</v>
      </c>
      <c r="AO29" s="92">
        <v>1480.2</v>
      </c>
      <c r="AP29" s="92"/>
      <c r="AQ29" s="92"/>
      <c r="AR29" s="118">
        <f>(AN29-AP29)/AE29</f>
        <v>0.622943942133816</v>
      </c>
      <c r="AS29" s="118">
        <f>(AO29-AQ29)/AG29</f>
        <v>0.645043545014993</v>
      </c>
      <c r="AT29" s="91">
        <f>(AN29-AP29)/AJ29</f>
        <v>0.537020639770531</v>
      </c>
      <c r="AU29" s="91">
        <f>(AO29-AQ29)/AL29</f>
        <v>0.577706790016691</v>
      </c>
      <c r="AV29" s="132"/>
      <c r="AW29" s="5">
        <v>6</v>
      </c>
      <c r="AX29" s="5">
        <v>2</v>
      </c>
      <c r="AY29" s="140">
        <f>(AW29-AX29)*-2</f>
        <v>-8</v>
      </c>
      <c r="AZ29" s="5"/>
      <c r="BA29" s="141"/>
      <c r="BB29" s="142">
        <f t="shared" si="1"/>
        <v>200</v>
      </c>
      <c r="BC29" s="142">
        <f t="shared" si="2"/>
        <v>-8</v>
      </c>
    </row>
    <row r="30" spans="1:55">
      <c r="A30" s="5">
        <v>28</v>
      </c>
      <c r="B30" s="5">
        <v>104428</v>
      </c>
      <c r="C30" s="62" t="s">
        <v>89</v>
      </c>
      <c r="D30" s="62" t="s">
        <v>48</v>
      </c>
      <c r="E30" s="5" t="s">
        <v>73</v>
      </c>
      <c r="F30" s="63">
        <v>3</v>
      </c>
      <c r="G30" s="63">
        <v>1</v>
      </c>
      <c r="H30" s="64">
        <v>7500</v>
      </c>
      <c r="I30" s="73">
        <f>H30*4</f>
        <v>30000</v>
      </c>
      <c r="J30" s="74">
        <v>2252.925</v>
      </c>
      <c r="K30" s="74">
        <f>J30*4</f>
        <v>9011.7</v>
      </c>
      <c r="L30" s="75">
        <v>0.30039</v>
      </c>
      <c r="M30" s="76">
        <v>8625</v>
      </c>
      <c r="N30" s="76">
        <f>M30*4</f>
        <v>34500</v>
      </c>
      <c r="O30" s="77">
        <v>2445.77538</v>
      </c>
      <c r="P30" s="77">
        <f>O30*4</f>
        <v>9783.10152</v>
      </c>
      <c r="Q30" s="91">
        <v>0.28356816</v>
      </c>
      <c r="R30" s="92">
        <v>30367.45</v>
      </c>
      <c r="S30" s="92">
        <v>8355.61</v>
      </c>
      <c r="T30" s="93">
        <f>R30/I30</f>
        <v>1.01224833333333</v>
      </c>
      <c r="U30" s="94"/>
      <c r="V30" s="94"/>
      <c r="W30" s="93">
        <f>(R30-U30)/I30</f>
        <v>1.01224833333333</v>
      </c>
      <c r="X30" s="95">
        <f>(S30-V30)/K30</f>
        <v>0.927195756627495</v>
      </c>
      <c r="Y30" s="109">
        <f>(R30-U30)/N30</f>
        <v>0.880215942028986</v>
      </c>
      <c r="Z30" s="109">
        <f>(S30-V30)/P30</f>
        <v>0.854085995419579</v>
      </c>
      <c r="AA30" s="110">
        <f t="shared" si="3"/>
        <v>350</v>
      </c>
      <c r="AB30" s="111"/>
      <c r="AC30" s="112"/>
      <c r="AD30" s="113">
        <v>6991.5</v>
      </c>
      <c r="AE30" s="113">
        <f>AD30*2</f>
        <v>13983</v>
      </c>
      <c r="AF30" s="114">
        <v>2141.35662</v>
      </c>
      <c r="AG30" s="114">
        <f>AF30*2</f>
        <v>4282.71324</v>
      </c>
      <c r="AH30" s="118">
        <v>0.30628</v>
      </c>
      <c r="AI30" s="119">
        <v>8110.14</v>
      </c>
      <c r="AJ30" s="119">
        <f>AI30*2</f>
        <v>16220.28</v>
      </c>
      <c r="AK30" s="119">
        <v>2390.9503734</v>
      </c>
      <c r="AL30" s="119">
        <f>AK30*2</f>
        <v>4781.9007468</v>
      </c>
      <c r="AM30" s="118">
        <v>0.29481</v>
      </c>
      <c r="AN30" s="92">
        <v>10007.08</v>
      </c>
      <c r="AO30" s="92">
        <v>2541.12</v>
      </c>
      <c r="AP30" s="92"/>
      <c r="AQ30" s="92"/>
      <c r="AR30" s="118">
        <f>(AN30-AP30)/AE30</f>
        <v>0.71566044482586</v>
      </c>
      <c r="AS30" s="118">
        <f>(AO30-AQ30)/AG30</f>
        <v>0.593343485215461</v>
      </c>
      <c r="AT30" s="91">
        <f>(AN30-AP30)/AJ30</f>
        <v>0.616948659332638</v>
      </c>
      <c r="AU30" s="91">
        <f>(AO30-AQ30)/AL30</f>
        <v>0.531403752305083</v>
      </c>
      <c r="AV30" s="132"/>
      <c r="AW30" s="5">
        <v>10</v>
      </c>
      <c r="AX30" s="5">
        <v>10</v>
      </c>
      <c r="AY30" s="140"/>
      <c r="AZ30" s="5">
        <v>18</v>
      </c>
      <c r="BA30" s="141">
        <f>AZ30*3</f>
        <v>54</v>
      </c>
      <c r="BB30" s="142">
        <f t="shared" si="1"/>
        <v>404</v>
      </c>
      <c r="BC30" s="142">
        <f t="shared" si="2"/>
        <v>0</v>
      </c>
    </row>
    <row r="31" spans="1:55">
      <c r="A31" s="5">
        <v>29</v>
      </c>
      <c r="B31" s="5">
        <v>355</v>
      </c>
      <c r="C31" s="62" t="s">
        <v>90</v>
      </c>
      <c r="D31" s="62" t="s">
        <v>51</v>
      </c>
      <c r="E31" s="5" t="s">
        <v>57</v>
      </c>
      <c r="F31" s="63">
        <v>4</v>
      </c>
      <c r="G31" s="63">
        <v>1</v>
      </c>
      <c r="H31" s="64">
        <v>7200</v>
      </c>
      <c r="I31" s="73">
        <f>H31*4</f>
        <v>28800</v>
      </c>
      <c r="J31" s="74">
        <v>2023.272</v>
      </c>
      <c r="K31" s="74">
        <f>J31*4</f>
        <v>8093.088</v>
      </c>
      <c r="L31" s="75">
        <v>0.28101</v>
      </c>
      <c r="M31" s="76">
        <v>8280</v>
      </c>
      <c r="N31" s="76">
        <f>M31*4</f>
        <v>33120</v>
      </c>
      <c r="O31" s="77">
        <v>2196.4640832</v>
      </c>
      <c r="P31" s="77">
        <f>O31*4</f>
        <v>8785.8563328</v>
      </c>
      <c r="Q31" s="91">
        <v>0.26527344</v>
      </c>
      <c r="R31" s="92">
        <v>29074.42</v>
      </c>
      <c r="S31" s="92">
        <v>7543.22</v>
      </c>
      <c r="T31" s="93">
        <f>R31/I31</f>
        <v>1.00952847222222</v>
      </c>
      <c r="U31" s="94"/>
      <c r="V31" s="94"/>
      <c r="W31" s="93">
        <f>(R31-U31)/I31</f>
        <v>1.00952847222222</v>
      </c>
      <c r="X31" s="95">
        <f>(S31-V31)/K31</f>
        <v>0.932057083773215</v>
      </c>
      <c r="Y31" s="109">
        <f>(R31-U31)/N31</f>
        <v>0.877850845410628</v>
      </c>
      <c r="Z31" s="109">
        <f>(S31-V31)/P31</f>
        <v>0.858564004949535</v>
      </c>
      <c r="AA31" s="110">
        <f t="shared" si="3"/>
        <v>450</v>
      </c>
      <c r="AB31" s="111"/>
      <c r="AC31" s="112"/>
      <c r="AD31" s="113">
        <v>6695.25</v>
      </c>
      <c r="AE31" s="113">
        <f>AD31*2</f>
        <v>13390.5</v>
      </c>
      <c r="AF31" s="114">
        <v>1918.32303</v>
      </c>
      <c r="AG31" s="114">
        <f>AF31*2</f>
        <v>3836.64606</v>
      </c>
      <c r="AH31" s="118">
        <v>0.28652</v>
      </c>
      <c r="AI31" s="119">
        <v>7766.49</v>
      </c>
      <c r="AJ31" s="119">
        <f>AI31*2</f>
        <v>15532.98</v>
      </c>
      <c r="AK31" s="119">
        <v>2141.9202771</v>
      </c>
      <c r="AL31" s="119">
        <f>AK31*2</f>
        <v>4283.8405542</v>
      </c>
      <c r="AM31" s="118">
        <v>0.27579</v>
      </c>
      <c r="AN31" s="92">
        <v>9877.51</v>
      </c>
      <c r="AO31" s="92">
        <v>3176.56</v>
      </c>
      <c r="AP31" s="92"/>
      <c r="AQ31" s="92"/>
      <c r="AR31" s="118">
        <f>(AN31-AP31)/AE31</f>
        <v>0.737650573167544</v>
      </c>
      <c r="AS31" s="118">
        <f>(AO31-AQ31)/AG31</f>
        <v>0.827952318332956</v>
      </c>
      <c r="AT31" s="91">
        <f>(AN31-AP31)/AJ31</f>
        <v>0.635905666523745</v>
      </c>
      <c r="AU31" s="91">
        <f>(AO31-AQ31)/AL31</f>
        <v>0.741521529526959</v>
      </c>
      <c r="AV31" s="132"/>
      <c r="AW31" s="5">
        <v>8</v>
      </c>
      <c r="AX31" s="5">
        <v>2</v>
      </c>
      <c r="AY31" s="140">
        <f>(AW31-AX31)*-2</f>
        <v>-12</v>
      </c>
      <c r="AZ31" s="5"/>
      <c r="BA31" s="141"/>
      <c r="BB31" s="142">
        <f t="shared" si="1"/>
        <v>450</v>
      </c>
      <c r="BC31" s="142">
        <f t="shared" si="2"/>
        <v>-12</v>
      </c>
    </row>
    <row r="32" spans="1:55">
      <c r="A32" s="5">
        <v>30</v>
      </c>
      <c r="B32" s="5">
        <v>102479</v>
      </c>
      <c r="C32" s="62" t="s">
        <v>91</v>
      </c>
      <c r="D32" s="62" t="s">
        <v>56</v>
      </c>
      <c r="E32" s="5" t="s">
        <v>57</v>
      </c>
      <c r="F32" s="63">
        <v>1</v>
      </c>
      <c r="G32" s="63"/>
      <c r="H32" s="64">
        <v>6600</v>
      </c>
      <c r="I32" s="73">
        <f>H32*4</f>
        <v>26400</v>
      </c>
      <c r="J32" s="74">
        <v>1982.574</v>
      </c>
      <c r="K32" s="74">
        <f>J32*4</f>
        <v>7930.296</v>
      </c>
      <c r="L32" s="75">
        <v>0.30039</v>
      </c>
      <c r="M32" s="76">
        <v>7590</v>
      </c>
      <c r="N32" s="76">
        <f>M32*4</f>
        <v>30360</v>
      </c>
      <c r="O32" s="77">
        <v>2152.2823344</v>
      </c>
      <c r="P32" s="77">
        <f>O32*4</f>
        <v>8609.1293376</v>
      </c>
      <c r="Q32" s="91">
        <v>0.28356816</v>
      </c>
      <c r="R32" s="92">
        <v>26601.7</v>
      </c>
      <c r="S32" s="92">
        <v>7627.22</v>
      </c>
      <c r="T32" s="93">
        <f>R32/I32</f>
        <v>1.00764015151515</v>
      </c>
      <c r="U32" s="94"/>
      <c r="V32" s="94"/>
      <c r="W32" s="93">
        <f>(R32-U32)/I32</f>
        <v>1.00764015151515</v>
      </c>
      <c r="X32" s="95">
        <f>(S32-V32)/K32</f>
        <v>0.961782511018504</v>
      </c>
      <c r="Y32" s="109">
        <f>(R32-U32)/N32</f>
        <v>0.87620882740448</v>
      </c>
      <c r="Z32" s="109">
        <f>(S32-V32)/P32</f>
        <v>0.885945570208644</v>
      </c>
      <c r="AA32" s="110">
        <f t="shared" si="3"/>
        <v>100</v>
      </c>
      <c r="AB32" s="111"/>
      <c r="AC32" s="112"/>
      <c r="AD32" s="113">
        <v>6152.52</v>
      </c>
      <c r="AE32" s="113">
        <f>AD32*2</f>
        <v>12305.04</v>
      </c>
      <c r="AF32" s="114">
        <v>1884.3938256</v>
      </c>
      <c r="AG32" s="114">
        <f>AF32*2</f>
        <v>3768.7876512</v>
      </c>
      <c r="AH32" s="118">
        <v>0.30628</v>
      </c>
      <c r="AI32" s="119">
        <v>7136.9232</v>
      </c>
      <c r="AJ32" s="119">
        <f>AI32*2</f>
        <v>14273.8464</v>
      </c>
      <c r="AK32" s="119">
        <v>2104.036328592</v>
      </c>
      <c r="AL32" s="119">
        <f>AK32*2</f>
        <v>4208.072657184</v>
      </c>
      <c r="AM32" s="118">
        <v>0.29481</v>
      </c>
      <c r="AN32" s="92">
        <v>6979.28</v>
      </c>
      <c r="AO32" s="92">
        <v>2274.12</v>
      </c>
      <c r="AP32" s="92"/>
      <c r="AQ32" s="92"/>
      <c r="AR32" s="118">
        <f>(AN32-AP32)/AE32</f>
        <v>0.567188729171136</v>
      </c>
      <c r="AS32" s="118">
        <f>(AO32-AQ32)/AG32</f>
        <v>0.603408897096102</v>
      </c>
      <c r="AT32" s="91">
        <f>(AN32-AP32)/AJ32</f>
        <v>0.4889558010096</v>
      </c>
      <c r="AU32" s="91">
        <f>(AO32-AQ32)/AL32</f>
        <v>0.540418425551097</v>
      </c>
      <c r="AV32" s="132"/>
      <c r="AW32" s="5">
        <v>8</v>
      </c>
      <c r="AX32" s="5">
        <v>0</v>
      </c>
      <c r="AY32" s="140">
        <f>(AW32-AX32)*-2</f>
        <v>-16</v>
      </c>
      <c r="AZ32" s="5">
        <v>6</v>
      </c>
      <c r="BA32" s="141">
        <f>AZ32*3</f>
        <v>18</v>
      </c>
      <c r="BB32" s="142">
        <f t="shared" si="1"/>
        <v>118</v>
      </c>
      <c r="BC32" s="142">
        <f t="shared" si="2"/>
        <v>-16</v>
      </c>
    </row>
    <row r="33" spans="1:55">
      <c r="A33" s="5">
        <v>31</v>
      </c>
      <c r="B33" s="5">
        <v>117184</v>
      </c>
      <c r="C33" s="62" t="s">
        <v>92</v>
      </c>
      <c r="D33" s="62" t="s">
        <v>56</v>
      </c>
      <c r="E33" s="5" t="s">
        <v>73</v>
      </c>
      <c r="F33" s="63">
        <v>4</v>
      </c>
      <c r="G33" s="63">
        <v>1</v>
      </c>
      <c r="H33" s="64">
        <v>8200</v>
      </c>
      <c r="I33" s="73">
        <f>H33*4</f>
        <v>32800</v>
      </c>
      <c r="J33" s="74">
        <v>2304.282</v>
      </c>
      <c r="K33" s="74">
        <f>J33*4</f>
        <v>9217.128</v>
      </c>
      <c r="L33" s="75">
        <v>0.28101</v>
      </c>
      <c r="M33" s="76">
        <v>9430</v>
      </c>
      <c r="N33" s="76">
        <f>M33*4</f>
        <v>37720</v>
      </c>
      <c r="O33" s="77">
        <v>2501.5285392</v>
      </c>
      <c r="P33" s="77">
        <f>O33*4</f>
        <v>10006.1141568</v>
      </c>
      <c r="Q33" s="91">
        <v>0.26527344</v>
      </c>
      <c r="R33" s="92">
        <v>32972.44</v>
      </c>
      <c r="S33" s="92">
        <v>9717.54</v>
      </c>
      <c r="T33" s="93">
        <f>R33/I33</f>
        <v>1.00525731707317</v>
      </c>
      <c r="U33" s="94"/>
      <c r="V33" s="94"/>
      <c r="W33" s="93">
        <f>(R33-U33)/I33</f>
        <v>1.00525731707317</v>
      </c>
      <c r="X33" s="95">
        <f>(S33-V33)/K33</f>
        <v>1.05429153202603</v>
      </c>
      <c r="Y33" s="109">
        <f>(R33-U33)/N33</f>
        <v>0.874136797454931</v>
      </c>
      <c r="Z33" s="109">
        <f>(S33-V33)/P33</f>
        <v>0.97116021741528</v>
      </c>
      <c r="AA33" s="110">
        <f t="shared" si="3"/>
        <v>450</v>
      </c>
      <c r="AB33" s="111"/>
      <c r="AC33" s="112"/>
      <c r="AD33" s="113">
        <v>7702.5</v>
      </c>
      <c r="AE33" s="113">
        <f>AD33*2</f>
        <v>15405</v>
      </c>
      <c r="AF33" s="114">
        <v>2206.9203</v>
      </c>
      <c r="AG33" s="114">
        <f>AF33*2</f>
        <v>4413.8406</v>
      </c>
      <c r="AH33" s="118">
        <v>0.28652</v>
      </c>
      <c r="AI33" s="119">
        <v>8934.9</v>
      </c>
      <c r="AJ33" s="119">
        <f>AI33*2</f>
        <v>17869.8</v>
      </c>
      <c r="AK33" s="119">
        <v>2464.156071</v>
      </c>
      <c r="AL33" s="119">
        <f>AK33*2</f>
        <v>4928.312142</v>
      </c>
      <c r="AM33" s="118">
        <v>0.27579</v>
      </c>
      <c r="AN33" s="92">
        <v>8979.32</v>
      </c>
      <c r="AO33" s="92">
        <v>3419.6</v>
      </c>
      <c r="AP33" s="92"/>
      <c r="AQ33" s="92"/>
      <c r="AR33" s="118">
        <f>(AN33-AP33)/AE33</f>
        <v>0.582883479389808</v>
      </c>
      <c r="AS33" s="118">
        <f>(AO33-AQ33)/AG33</f>
        <v>0.774744788019758</v>
      </c>
      <c r="AT33" s="91">
        <f>(AN33-AP33)/AJ33</f>
        <v>0.502485758094663</v>
      </c>
      <c r="AU33" s="91">
        <f>(AO33-AQ33)/AL33</f>
        <v>0.693868387689474</v>
      </c>
      <c r="AV33" s="132"/>
      <c r="AW33" s="5">
        <v>6</v>
      </c>
      <c r="AX33" s="5">
        <v>6</v>
      </c>
      <c r="AY33" s="140"/>
      <c r="AZ33" s="5">
        <v>1</v>
      </c>
      <c r="BA33" s="141">
        <f>AZ33*3</f>
        <v>3</v>
      </c>
      <c r="BB33" s="142">
        <f t="shared" si="1"/>
        <v>453</v>
      </c>
      <c r="BC33" s="142">
        <f t="shared" si="2"/>
        <v>0</v>
      </c>
    </row>
    <row r="34" spans="1:55">
      <c r="A34" s="5">
        <v>32</v>
      </c>
      <c r="B34" s="5">
        <v>106066</v>
      </c>
      <c r="C34" s="62" t="s">
        <v>93</v>
      </c>
      <c r="D34" s="62" t="s">
        <v>59</v>
      </c>
      <c r="E34" s="5" t="s">
        <v>49</v>
      </c>
      <c r="F34" s="63"/>
      <c r="G34" s="63"/>
      <c r="H34" s="64">
        <v>10500</v>
      </c>
      <c r="I34" s="73">
        <f>H34*4</f>
        <v>42000</v>
      </c>
      <c r="J34" s="74">
        <v>3357.585</v>
      </c>
      <c r="K34" s="74">
        <f>J34*4</f>
        <v>13430.34</v>
      </c>
      <c r="L34" s="75">
        <v>0.31977</v>
      </c>
      <c r="M34" s="76">
        <v>12075</v>
      </c>
      <c r="N34" s="76">
        <f>M34*4</f>
        <v>48300</v>
      </c>
      <c r="O34" s="77">
        <v>3644.994276</v>
      </c>
      <c r="P34" s="77">
        <f>O34*4</f>
        <v>14579.977104</v>
      </c>
      <c r="Q34" s="91">
        <v>0.30186288</v>
      </c>
      <c r="R34" s="92">
        <v>42201.06</v>
      </c>
      <c r="S34" s="92">
        <v>11813.43</v>
      </c>
      <c r="T34" s="93">
        <f>R34/I34</f>
        <v>1.00478714285714</v>
      </c>
      <c r="U34" s="94"/>
      <c r="V34" s="94"/>
      <c r="W34" s="93">
        <f>(R34-U34)/I34</f>
        <v>1.00478714285714</v>
      </c>
      <c r="X34" s="95">
        <f>(S34-V34)/K34</f>
        <v>0.879607664437386</v>
      </c>
      <c r="Y34" s="109">
        <f>(R34-U34)/N34</f>
        <v>0.873727950310559</v>
      </c>
      <c r="Z34" s="109">
        <f>(S34-V34)/P34</f>
        <v>0.810250243586391</v>
      </c>
      <c r="AA34" s="110">
        <f t="shared" si="3"/>
        <v>0</v>
      </c>
      <c r="AB34" s="111"/>
      <c r="AC34" s="112"/>
      <c r="AD34" s="113">
        <v>9622.2</v>
      </c>
      <c r="AE34" s="113">
        <f>AD34*2</f>
        <v>19244.4</v>
      </c>
      <c r="AF34" s="114">
        <v>3137.222088</v>
      </c>
      <c r="AG34" s="114">
        <f>AF34*2</f>
        <v>6274.444176</v>
      </c>
      <c r="AH34" s="118">
        <v>0.32604</v>
      </c>
      <c r="AI34" s="119">
        <v>11161.752</v>
      </c>
      <c r="AJ34" s="119">
        <f>AI34*2</f>
        <v>22323.504</v>
      </c>
      <c r="AK34" s="119">
        <v>3502.89263016</v>
      </c>
      <c r="AL34" s="119">
        <f>AK34*2</f>
        <v>7005.78526032</v>
      </c>
      <c r="AM34" s="118">
        <v>0.31383</v>
      </c>
      <c r="AN34" s="92">
        <v>15140.4</v>
      </c>
      <c r="AO34" s="92">
        <v>5306.86</v>
      </c>
      <c r="AP34" s="92"/>
      <c r="AQ34" s="92"/>
      <c r="AR34" s="118">
        <f>(AN34-AP34)/AE34</f>
        <v>0.786743156450708</v>
      </c>
      <c r="AS34" s="118">
        <f>(AO34-AQ34)/AG34</f>
        <v>0.845789658994649</v>
      </c>
      <c r="AT34" s="91">
        <f>(AN34-AP34)/AJ34</f>
        <v>0.678226859009231</v>
      </c>
      <c r="AU34" s="91">
        <f>(AO34-AQ34)/AL34</f>
        <v>0.757496811964459</v>
      </c>
      <c r="AV34" s="132"/>
      <c r="AW34" s="5">
        <v>10</v>
      </c>
      <c r="AX34" s="5">
        <v>10</v>
      </c>
      <c r="AY34" s="140"/>
      <c r="AZ34" s="5"/>
      <c r="BA34" s="141"/>
      <c r="BB34" s="142">
        <f t="shared" si="1"/>
        <v>0</v>
      </c>
      <c r="BC34" s="142">
        <f t="shared" si="2"/>
        <v>0</v>
      </c>
    </row>
    <row r="35" spans="1:55">
      <c r="A35" s="5">
        <v>33</v>
      </c>
      <c r="B35" s="5">
        <v>578</v>
      </c>
      <c r="C35" s="62" t="s">
        <v>94</v>
      </c>
      <c r="D35" s="62" t="s">
        <v>68</v>
      </c>
      <c r="E35" s="5" t="s">
        <v>49</v>
      </c>
      <c r="F35" s="63">
        <v>4</v>
      </c>
      <c r="G35" s="63"/>
      <c r="H35" s="64">
        <v>11500</v>
      </c>
      <c r="I35" s="73">
        <f>H35*4</f>
        <v>46000</v>
      </c>
      <c r="J35" s="74">
        <v>3343.05</v>
      </c>
      <c r="K35" s="74">
        <f>J35*4</f>
        <v>13372.2</v>
      </c>
      <c r="L35" s="75">
        <v>0.2907</v>
      </c>
      <c r="M35" s="76">
        <v>13225</v>
      </c>
      <c r="N35" s="76">
        <f>M35*4</f>
        <v>52900</v>
      </c>
      <c r="O35" s="77">
        <v>3629.21508</v>
      </c>
      <c r="P35" s="77">
        <f>O35*4</f>
        <v>14516.86032</v>
      </c>
      <c r="Q35" s="91">
        <v>0.2744208</v>
      </c>
      <c r="R35" s="92">
        <v>46216.66</v>
      </c>
      <c r="S35" s="92">
        <v>13549.08</v>
      </c>
      <c r="T35" s="93">
        <f>R35/I35</f>
        <v>1.00471</v>
      </c>
      <c r="U35" s="94"/>
      <c r="V35" s="94"/>
      <c r="W35" s="93">
        <f>(R35-U35)/I35</f>
        <v>1.00471</v>
      </c>
      <c r="X35" s="95">
        <f>(S35-V35)/K35</f>
        <v>1.01322744200655</v>
      </c>
      <c r="Y35" s="109">
        <f>(R35-U35)/N35</f>
        <v>0.873660869565217</v>
      </c>
      <c r="Z35" s="109">
        <f>(S35-V35)/P35</f>
        <v>0.933334047537353</v>
      </c>
      <c r="AA35" s="110">
        <f t="shared" si="3"/>
        <v>400</v>
      </c>
      <c r="AB35" s="111"/>
      <c r="AC35" s="112"/>
      <c r="AD35" s="113">
        <v>10712.4</v>
      </c>
      <c r="AE35" s="113">
        <f>AD35*2</f>
        <v>21424.8</v>
      </c>
      <c r="AF35" s="114">
        <v>3175.15536</v>
      </c>
      <c r="AG35" s="114">
        <f>AF35*2</f>
        <v>6350.31072</v>
      </c>
      <c r="AH35" s="118">
        <v>0.2964</v>
      </c>
      <c r="AI35" s="119">
        <v>12426.384</v>
      </c>
      <c r="AJ35" s="119">
        <f>AI35*2</f>
        <v>24852.768</v>
      </c>
      <c r="AK35" s="119">
        <v>3545.2473552</v>
      </c>
      <c r="AL35" s="119">
        <f>AK35*2</f>
        <v>7090.4947104</v>
      </c>
      <c r="AM35" s="118">
        <v>0.2853</v>
      </c>
      <c r="AN35" s="92">
        <v>18129</v>
      </c>
      <c r="AO35" s="92">
        <v>4756.56</v>
      </c>
      <c r="AP35" s="92"/>
      <c r="AQ35" s="92"/>
      <c r="AR35" s="118">
        <f>(AN35-AP35)/AE35</f>
        <v>0.846168925730929</v>
      </c>
      <c r="AS35" s="118">
        <f>(AO35-AQ35)/AG35</f>
        <v>0.74902791528286</v>
      </c>
      <c r="AT35" s="91">
        <f>(AN35-AP35)/AJ35</f>
        <v>0.729455970457697</v>
      </c>
      <c r="AU35" s="91">
        <f>(AO35-AQ35)/AL35</f>
        <v>0.6708361255842</v>
      </c>
      <c r="AV35" s="132"/>
      <c r="AW35" s="5">
        <v>12</v>
      </c>
      <c r="AX35" s="5">
        <v>18</v>
      </c>
      <c r="AY35" s="140"/>
      <c r="AZ35" s="5"/>
      <c r="BA35" s="141"/>
      <c r="BB35" s="142">
        <f t="shared" si="1"/>
        <v>400</v>
      </c>
      <c r="BC35" s="142">
        <f t="shared" si="2"/>
        <v>0</v>
      </c>
    </row>
    <row r="36" spans="1:55">
      <c r="A36" s="5">
        <v>34</v>
      </c>
      <c r="B36" s="5">
        <v>581</v>
      </c>
      <c r="C36" s="62" t="s">
        <v>95</v>
      </c>
      <c r="D36" s="62" t="s">
        <v>68</v>
      </c>
      <c r="E36" s="5" t="s">
        <v>54</v>
      </c>
      <c r="F36" s="63">
        <v>4</v>
      </c>
      <c r="G36" s="63"/>
      <c r="H36" s="64">
        <v>13400</v>
      </c>
      <c r="I36" s="73">
        <f>H36*4</f>
        <v>53600</v>
      </c>
      <c r="J36" s="74">
        <v>3246.15</v>
      </c>
      <c r="K36" s="74">
        <f>J36*4</f>
        <v>12984.6</v>
      </c>
      <c r="L36" s="75">
        <v>0.24225</v>
      </c>
      <c r="M36" s="76">
        <v>15410</v>
      </c>
      <c r="N36" s="76">
        <f>M36*4</f>
        <v>61640</v>
      </c>
      <c r="O36" s="77">
        <v>3524.02044</v>
      </c>
      <c r="P36" s="77">
        <f>O36*4</f>
        <v>14096.08176</v>
      </c>
      <c r="Q36" s="91">
        <v>0.228684</v>
      </c>
      <c r="R36" s="92">
        <v>53697.95</v>
      </c>
      <c r="S36" s="92">
        <v>12482.06</v>
      </c>
      <c r="T36" s="93">
        <f>R36/I36</f>
        <v>1.00182742537313</v>
      </c>
      <c r="U36" s="94"/>
      <c r="V36" s="94"/>
      <c r="W36" s="93">
        <f>(R36-U36)/I36</f>
        <v>1.00182742537313</v>
      </c>
      <c r="X36" s="95">
        <f>(S36-V36)/K36</f>
        <v>0.961297229025153</v>
      </c>
      <c r="Y36" s="109">
        <f>(R36-U36)/N36</f>
        <v>0.87115428293316</v>
      </c>
      <c r="Z36" s="109">
        <f>(S36-V36)/P36</f>
        <v>0.885498552897156</v>
      </c>
      <c r="AA36" s="110">
        <f t="shared" si="3"/>
        <v>400</v>
      </c>
      <c r="AB36" s="111"/>
      <c r="AC36" s="112"/>
      <c r="AD36" s="113">
        <v>12210.24</v>
      </c>
      <c r="AE36" s="113">
        <f>AD36*2</f>
        <v>24420.48</v>
      </c>
      <c r="AF36" s="114">
        <v>3015.92928</v>
      </c>
      <c r="AG36" s="114">
        <f>AF36*2</f>
        <v>6031.85856</v>
      </c>
      <c r="AH36" s="118">
        <v>0.247</v>
      </c>
      <c r="AI36" s="119">
        <v>14163.8784</v>
      </c>
      <c r="AJ36" s="119">
        <f>AI36*2</f>
        <v>28327.7568</v>
      </c>
      <c r="AK36" s="119">
        <v>3367.4620896</v>
      </c>
      <c r="AL36" s="119">
        <f>AK36*2</f>
        <v>6734.9241792</v>
      </c>
      <c r="AM36" s="118">
        <v>0.23775</v>
      </c>
      <c r="AN36" s="92">
        <v>18513.41</v>
      </c>
      <c r="AO36" s="92">
        <v>5181.98</v>
      </c>
      <c r="AP36" s="92"/>
      <c r="AQ36" s="92"/>
      <c r="AR36" s="118">
        <f>(AN36-AP36)/AE36</f>
        <v>0.758109996199911</v>
      </c>
      <c r="AS36" s="118">
        <f>(AO36-AQ36)/AG36</f>
        <v>0.859101709440614</v>
      </c>
      <c r="AT36" s="91">
        <f>(AN36-AP36)/AJ36</f>
        <v>0.653543100172337</v>
      </c>
      <c r="AU36" s="91">
        <f>(AO36-AQ36)/AL36</f>
        <v>0.769419203857397</v>
      </c>
      <c r="AV36" s="132"/>
      <c r="AW36" s="5">
        <v>12</v>
      </c>
      <c r="AX36" s="5">
        <v>12</v>
      </c>
      <c r="AY36" s="140"/>
      <c r="AZ36" s="5"/>
      <c r="BA36" s="141"/>
      <c r="BB36" s="142">
        <f t="shared" ref="BB36:BB67" si="4">AA36+AB36+AV36+BA36</f>
        <v>400</v>
      </c>
      <c r="BC36" s="142">
        <f t="shared" ref="BC36:BC67" si="5">AC36+AY36</f>
        <v>0</v>
      </c>
    </row>
    <row r="37" spans="1:55">
      <c r="A37" s="5">
        <v>35</v>
      </c>
      <c r="B37" s="5">
        <v>724</v>
      </c>
      <c r="C37" s="62" t="s">
        <v>96</v>
      </c>
      <c r="D37" s="62" t="s">
        <v>56</v>
      </c>
      <c r="E37" s="5" t="s">
        <v>49</v>
      </c>
      <c r="F37" s="63">
        <v>3</v>
      </c>
      <c r="G37" s="63"/>
      <c r="H37" s="64">
        <v>10500</v>
      </c>
      <c r="I37" s="73">
        <f>H37*4</f>
        <v>42000</v>
      </c>
      <c r="J37" s="74">
        <v>3154.095</v>
      </c>
      <c r="K37" s="74">
        <f>J37*4</f>
        <v>12616.38</v>
      </c>
      <c r="L37" s="75">
        <v>0.30039</v>
      </c>
      <c r="M37" s="76">
        <v>12075</v>
      </c>
      <c r="N37" s="76">
        <f>M37*4</f>
        <v>48300</v>
      </c>
      <c r="O37" s="77">
        <v>3424.085532</v>
      </c>
      <c r="P37" s="77">
        <f>O37*4</f>
        <v>13696.342128</v>
      </c>
      <c r="Q37" s="91">
        <v>0.28356816</v>
      </c>
      <c r="R37" s="92">
        <v>42072.14</v>
      </c>
      <c r="S37" s="92">
        <v>10976.15</v>
      </c>
      <c r="T37" s="93">
        <f>R37/I37</f>
        <v>1.00171761904762</v>
      </c>
      <c r="U37" s="94"/>
      <c r="V37" s="94"/>
      <c r="W37" s="93">
        <f>(R37-U37)/I37</f>
        <v>1.00171761904762</v>
      </c>
      <c r="X37" s="95">
        <f>(S37-V37)/K37</f>
        <v>0.869992026238905</v>
      </c>
      <c r="Y37" s="109">
        <f>(R37-U37)/N37</f>
        <v>0.871058799171843</v>
      </c>
      <c r="Z37" s="109">
        <f>(S37-V37)/P37</f>
        <v>0.801392802357135</v>
      </c>
      <c r="AA37" s="110">
        <f t="shared" si="3"/>
        <v>300</v>
      </c>
      <c r="AB37" s="111"/>
      <c r="AC37" s="112"/>
      <c r="AD37" s="113">
        <v>10042.875</v>
      </c>
      <c r="AE37" s="113">
        <f>AD37*2</f>
        <v>20085.75</v>
      </c>
      <c r="AF37" s="114">
        <v>3075.931755</v>
      </c>
      <c r="AG37" s="114">
        <f>AF37*2</f>
        <v>6151.86351</v>
      </c>
      <c r="AH37" s="118">
        <v>0.30628</v>
      </c>
      <c r="AI37" s="119">
        <v>11649.735</v>
      </c>
      <c r="AJ37" s="119">
        <f>AI37*2</f>
        <v>23299.47</v>
      </c>
      <c r="AK37" s="119">
        <v>3434.45837535</v>
      </c>
      <c r="AL37" s="119">
        <f>AK37*2</f>
        <v>6868.9167507</v>
      </c>
      <c r="AM37" s="118">
        <v>0.29481</v>
      </c>
      <c r="AN37" s="92">
        <v>15731.07</v>
      </c>
      <c r="AO37" s="92">
        <v>4258.4</v>
      </c>
      <c r="AP37" s="92"/>
      <c r="AQ37" s="92"/>
      <c r="AR37" s="118">
        <f>(AN37-AP37)/AE37</f>
        <v>0.783195549083305</v>
      </c>
      <c r="AS37" s="118">
        <f>(AO37-AQ37)/AG37</f>
        <v>0.692213016930215</v>
      </c>
      <c r="AT37" s="91">
        <f>(AN37-AP37)/AJ37</f>
        <v>0.675168576795953</v>
      </c>
      <c r="AU37" s="91">
        <f>(AO37-AQ37)/AL37</f>
        <v>0.619952192544193</v>
      </c>
      <c r="AV37" s="132"/>
      <c r="AW37" s="5">
        <v>10</v>
      </c>
      <c r="AX37" s="5">
        <v>4</v>
      </c>
      <c r="AY37" s="140">
        <f>(AW37-AX37)*-2</f>
        <v>-12</v>
      </c>
      <c r="AZ37" s="5">
        <v>2</v>
      </c>
      <c r="BA37" s="141">
        <f>AZ37*3</f>
        <v>6</v>
      </c>
      <c r="BB37" s="142">
        <f t="shared" si="4"/>
        <v>306</v>
      </c>
      <c r="BC37" s="142">
        <f t="shared" si="5"/>
        <v>-12</v>
      </c>
    </row>
    <row r="38" spans="1:55">
      <c r="A38" s="5">
        <v>36</v>
      </c>
      <c r="B38" s="5">
        <v>106569</v>
      </c>
      <c r="C38" s="62" t="s">
        <v>97</v>
      </c>
      <c r="D38" s="62" t="s">
        <v>68</v>
      </c>
      <c r="E38" s="5" t="s">
        <v>73</v>
      </c>
      <c r="F38" s="63">
        <v>2</v>
      </c>
      <c r="G38" s="63"/>
      <c r="H38" s="64">
        <v>8400</v>
      </c>
      <c r="I38" s="73">
        <f>H38*4</f>
        <v>33600</v>
      </c>
      <c r="J38" s="74">
        <v>2401.182</v>
      </c>
      <c r="K38" s="74">
        <f>J38*4</f>
        <v>9604.728</v>
      </c>
      <c r="L38" s="75">
        <v>0.285855</v>
      </c>
      <c r="M38" s="76">
        <v>9660</v>
      </c>
      <c r="N38" s="76">
        <f>M38*4</f>
        <v>38640</v>
      </c>
      <c r="O38" s="77">
        <v>2606.7231792</v>
      </c>
      <c r="P38" s="77">
        <f>O38*4</f>
        <v>10426.8927168</v>
      </c>
      <c r="Q38" s="91">
        <v>0.26984712</v>
      </c>
      <c r="R38" s="92">
        <v>33614.53</v>
      </c>
      <c r="S38" s="92">
        <v>9054.42</v>
      </c>
      <c r="T38" s="93">
        <f>R38/I38</f>
        <v>1.00043244047619</v>
      </c>
      <c r="U38" s="94"/>
      <c r="V38" s="94"/>
      <c r="W38" s="93">
        <f>(R38-U38)/I38</f>
        <v>1.00043244047619</v>
      </c>
      <c r="X38" s="95">
        <f>(S38-V38)/K38</f>
        <v>0.942704468049486</v>
      </c>
      <c r="Y38" s="109">
        <f>(R38-U38)/N38</f>
        <v>0.869941252587992</v>
      </c>
      <c r="Z38" s="109">
        <f>(S38-V38)/P38</f>
        <v>0.868371838660175</v>
      </c>
      <c r="AA38" s="110">
        <f t="shared" si="3"/>
        <v>200</v>
      </c>
      <c r="AB38" s="111"/>
      <c r="AC38" s="112"/>
      <c r="AD38" s="113">
        <v>7850.625</v>
      </c>
      <c r="AE38" s="113">
        <f>AD38*2</f>
        <v>15701.25</v>
      </c>
      <c r="AF38" s="114">
        <v>2288.1431625</v>
      </c>
      <c r="AG38" s="114">
        <f>AF38*2</f>
        <v>4576.286325</v>
      </c>
      <c r="AH38" s="118">
        <v>0.29146</v>
      </c>
      <c r="AI38" s="119">
        <v>9106.725</v>
      </c>
      <c r="AJ38" s="119">
        <f>AI38*2</f>
        <v>18213.45</v>
      </c>
      <c r="AK38" s="119">
        <v>2554.846165125</v>
      </c>
      <c r="AL38" s="119">
        <f>AK38*2</f>
        <v>5109.69233025</v>
      </c>
      <c r="AM38" s="118">
        <v>0.280545</v>
      </c>
      <c r="AN38" s="92">
        <v>8748.25</v>
      </c>
      <c r="AO38" s="92">
        <v>2516.65</v>
      </c>
      <c r="AP38" s="92"/>
      <c r="AQ38" s="92"/>
      <c r="AR38" s="118">
        <f>(AN38-AP38)/AE38</f>
        <v>0.557169015205796</v>
      </c>
      <c r="AS38" s="118">
        <f>(AO38-AQ38)/AG38</f>
        <v>0.549932810421341</v>
      </c>
      <c r="AT38" s="91">
        <f>(AN38-AP38)/AJ38</f>
        <v>0.48031811655672</v>
      </c>
      <c r="AU38" s="91">
        <f>(AO38-AQ38)/AL38</f>
        <v>0.492524762225139</v>
      </c>
      <c r="AV38" s="132"/>
      <c r="AW38" s="5">
        <v>10</v>
      </c>
      <c r="AX38" s="5">
        <v>3</v>
      </c>
      <c r="AY38" s="140">
        <f>(AW38-AX38)*-2</f>
        <v>-14</v>
      </c>
      <c r="AZ38" s="5">
        <v>4</v>
      </c>
      <c r="BA38" s="141">
        <f>AZ38*3</f>
        <v>12</v>
      </c>
      <c r="BB38" s="142">
        <f t="shared" si="4"/>
        <v>212</v>
      </c>
      <c r="BC38" s="142">
        <f t="shared" si="5"/>
        <v>-14</v>
      </c>
    </row>
    <row r="39" spans="1:55">
      <c r="A39" s="5">
        <v>37</v>
      </c>
      <c r="B39" s="5">
        <v>337</v>
      </c>
      <c r="C39" s="62" t="s">
        <v>98</v>
      </c>
      <c r="D39" s="62" t="s">
        <v>56</v>
      </c>
      <c r="E39" s="5" t="s">
        <v>99</v>
      </c>
      <c r="F39" s="63">
        <v>5</v>
      </c>
      <c r="G39" s="63"/>
      <c r="H39" s="64">
        <v>34650</v>
      </c>
      <c r="I39" s="73">
        <f>H39*4</f>
        <v>138600</v>
      </c>
      <c r="J39" s="74">
        <v>7722.4455</v>
      </c>
      <c r="K39" s="74">
        <f>J39*4</f>
        <v>30889.782</v>
      </c>
      <c r="L39" s="75">
        <v>0.22287</v>
      </c>
      <c r="M39" s="76">
        <v>39000</v>
      </c>
      <c r="N39" s="76">
        <f>M39*4</f>
        <v>156000</v>
      </c>
      <c r="O39" s="77">
        <v>8205.18192</v>
      </c>
      <c r="P39" s="77">
        <f>O39*4</f>
        <v>32820.72768</v>
      </c>
      <c r="Q39" s="91">
        <v>0.21038928</v>
      </c>
      <c r="R39" s="92">
        <v>134865.06</v>
      </c>
      <c r="S39" s="92">
        <v>26053.27</v>
      </c>
      <c r="T39" s="95">
        <f>R39/I39</f>
        <v>0.973052380952381</v>
      </c>
      <c r="U39" s="94"/>
      <c r="V39" s="94"/>
      <c r="W39" s="95">
        <f>(R39-U39)/I39</f>
        <v>0.973052380952381</v>
      </c>
      <c r="X39" s="95">
        <f>(S39-V39)/K39</f>
        <v>0.84342680048697</v>
      </c>
      <c r="Y39" s="109">
        <f>(R39-U39)/N39</f>
        <v>0.864519615384615</v>
      </c>
      <c r="Z39" s="109">
        <f>(S39-V39)/P39</f>
        <v>0.793805373665621</v>
      </c>
      <c r="AA39" s="110"/>
      <c r="AB39" s="111"/>
      <c r="AC39" s="112">
        <f>(R39-I39)*0.01</f>
        <v>-37.3494</v>
      </c>
      <c r="AD39" s="113">
        <v>32587.5</v>
      </c>
      <c r="AE39" s="113">
        <f>AD39*2</f>
        <v>65175</v>
      </c>
      <c r="AF39" s="114">
        <v>7405.1835</v>
      </c>
      <c r="AG39" s="114">
        <f>AF39*2</f>
        <v>14810.367</v>
      </c>
      <c r="AH39" s="118">
        <v>0.22724</v>
      </c>
      <c r="AI39" s="119">
        <v>37801.5</v>
      </c>
      <c r="AJ39" s="119">
        <f>AI39*2</f>
        <v>75603</v>
      </c>
      <c r="AK39" s="119">
        <v>8268.322095</v>
      </c>
      <c r="AL39" s="119">
        <f>AK39*2</f>
        <v>16536.64419</v>
      </c>
      <c r="AM39" s="118">
        <v>0.21873</v>
      </c>
      <c r="AN39" s="92">
        <v>43570.34</v>
      </c>
      <c r="AO39" s="92">
        <v>12030.12</v>
      </c>
      <c r="AP39" s="92"/>
      <c r="AQ39" s="92"/>
      <c r="AR39" s="118">
        <f>(AN39-AP39)/AE39</f>
        <v>0.668513080168776</v>
      </c>
      <c r="AS39" s="118">
        <f>(AO39-AQ39)/AG39</f>
        <v>0.812276967883375</v>
      </c>
      <c r="AT39" s="91">
        <f>(AN39-AP39)/AJ39</f>
        <v>0.576304379455842</v>
      </c>
      <c r="AU39" s="91">
        <f>(AO39-AQ39)/AL39</f>
        <v>0.727482544933441</v>
      </c>
      <c r="AV39" s="132"/>
      <c r="AW39" s="5">
        <v>12</v>
      </c>
      <c r="AX39" s="5">
        <v>22</v>
      </c>
      <c r="AY39" s="140"/>
      <c r="AZ39" s="5">
        <v>24</v>
      </c>
      <c r="BA39" s="141">
        <f>AZ39*3</f>
        <v>72</v>
      </c>
      <c r="BB39" s="142">
        <f t="shared" si="4"/>
        <v>72</v>
      </c>
      <c r="BC39" s="142">
        <f t="shared" si="5"/>
        <v>-37.3494</v>
      </c>
    </row>
    <row r="40" spans="1:55">
      <c r="A40" s="5">
        <v>38</v>
      </c>
      <c r="B40" s="5">
        <v>752</v>
      </c>
      <c r="C40" s="62" t="s">
        <v>100</v>
      </c>
      <c r="D40" s="62" t="s">
        <v>68</v>
      </c>
      <c r="E40" s="5" t="s">
        <v>57</v>
      </c>
      <c r="F40" s="63">
        <v>1</v>
      </c>
      <c r="G40" s="63">
        <v>1</v>
      </c>
      <c r="H40" s="64">
        <v>6200</v>
      </c>
      <c r="I40" s="73">
        <f>H40*4</f>
        <v>24800</v>
      </c>
      <c r="J40" s="74">
        <v>1742.262</v>
      </c>
      <c r="K40" s="74">
        <f>J40*4</f>
        <v>6969.048</v>
      </c>
      <c r="L40" s="75">
        <v>0.28101</v>
      </c>
      <c r="M40" s="76">
        <v>7130</v>
      </c>
      <c r="N40" s="76">
        <f>M40*4</f>
        <v>28520</v>
      </c>
      <c r="O40" s="77">
        <v>1891.3996272</v>
      </c>
      <c r="P40" s="77">
        <f>O40*4</f>
        <v>7565.5985088</v>
      </c>
      <c r="Q40" s="91">
        <v>0.26527344</v>
      </c>
      <c r="R40" s="92">
        <v>24110.72</v>
      </c>
      <c r="S40" s="92">
        <v>5800</v>
      </c>
      <c r="T40" s="95">
        <f>R40/I40</f>
        <v>0.972206451612903</v>
      </c>
      <c r="U40" s="94"/>
      <c r="V40" s="94"/>
      <c r="W40" s="95">
        <f>(R40-U40)/I40</f>
        <v>0.972206451612903</v>
      </c>
      <c r="X40" s="95">
        <f>(S40-V40)/K40</f>
        <v>0.832251406504877</v>
      </c>
      <c r="Y40" s="109">
        <f>(R40-U40)/N40</f>
        <v>0.845396914446003</v>
      </c>
      <c r="Z40" s="109">
        <f>(S40-V40)/P40</f>
        <v>0.766628045785627</v>
      </c>
      <c r="AA40" s="110"/>
      <c r="AB40" s="111"/>
      <c r="AC40" s="112">
        <f t="shared" ref="AC40:AC71" si="6">(R40-I40)*0.01</f>
        <v>-6.89279999999999</v>
      </c>
      <c r="AD40" s="113">
        <v>5776.875</v>
      </c>
      <c r="AE40" s="113">
        <f>AD40*2</f>
        <v>11553.75</v>
      </c>
      <c r="AF40" s="114">
        <v>1655.190225</v>
      </c>
      <c r="AG40" s="114">
        <f>AF40*2</f>
        <v>3310.38045</v>
      </c>
      <c r="AH40" s="118">
        <v>0.28652</v>
      </c>
      <c r="AI40" s="119">
        <v>6701.175</v>
      </c>
      <c r="AJ40" s="119">
        <f>AI40*2</f>
        <v>13402.35</v>
      </c>
      <c r="AK40" s="119">
        <v>1848.11705325</v>
      </c>
      <c r="AL40" s="119">
        <f>AK40*2</f>
        <v>3696.2341065</v>
      </c>
      <c r="AM40" s="118">
        <v>0.27579</v>
      </c>
      <c r="AN40" s="92">
        <v>7903.98</v>
      </c>
      <c r="AO40" s="92">
        <v>2112.95</v>
      </c>
      <c r="AP40" s="92"/>
      <c r="AQ40" s="92"/>
      <c r="AR40" s="118">
        <f>(AN40-AP40)/AE40</f>
        <v>0.684105160662123</v>
      </c>
      <c r="AS40" s="118">
        <f>(AO40-AQ40)/AG40</f>
        <v>0.638280110674288</v>
      </c>
      <c r="AT40" s="91">
        <f>(AN40-AP40)/AJ40</f>
        <v>0.589745828157002</v>
      </c>
      <c r="AU40" s="91">
        <f>(AO40-AQ40)/AL40</f>
        <v>0.571649397500088</v>
      </c>
      <c r="AV40" s="132"/>
      <c r="AW40" s="5">
        <v>8</v>
      </c>
      <c r="AX40" s="5">
        <v>4</v>
      </c>
      <c r="AY40" s="140">
        <f>(AW40-AX40)*-2</f>
        <v>-8</v>
      </c>
      <c r="AZ40" s="5">
        <v>5</v>
      </c>
      <c r="BA40" s="141">
        <f>AZ40*3</f>
        <v>15</v>
      </c>
      <c r="BB40" s="142">
        <f t="shared" si="4"/>
        <v>15</v>
      </c>
      <c r="BC40" s="142">
        <f t="shared" si="5"/>
        <v>-14.8928</v>
      </c>
    </row>
    <row r="41" spans="1:55">
      <c r="A41" s="5">
        <v>39</v>
      </c>
      <c r="B41" s="5">
        <v>706</v>
      </c>
      <c r="C41" s="62" t="s">
        <v>101</v>
      </c>
      <c r="D41" s="62" t="s">
        <v>48</v>
      </c>
      <c r="E41" s="5" t="s">
        <v>57</v>
      </c>
      <c r="F41" s="63">
        <v>2</v>
      </c>
      <c r="G41" s="63"/>
      <c r="H41" s="64">
        <v>5800</v>
      </c>
      <c r="I41" s="73">
        <f>H41*4</f>
        <v>23200</v>
      </c>
      <c r="J41" s="74">
        <v>1742.262</v>
      </c>
      <c r="K41" s="74">
        <f>J41*4</f>
        <v>6969.048</v>
      </c>
      <c r="L41" s="75">
        <v>0.30039</v>
      </c>
      <c r="M41" s="76">
        <v>6670</v>
      </c>
      <c r="N41" s="76">
        <f>M41*4</f>
        <v>26680</v>
      </c>
      <c r="O41" s="77">
        <v>1891.3996272</v>
      </c>
      <c r="P41" s="77">
        <f>O41*4</f>
        <v>7565.5985088</v>
      </c>
      <c r="Q41" s="91">
        <v>0.28356816</v>
      </c>
      <c r="R41" s="92">
        <v>22428.49</v>
      </c>
      <c r="S41" s="92">
        <v>5723.5</v>
      </c>
      <c r="T41" s="95">
        <f>R41/I41</f>
        <v>0.96674525862069</v>
      </c>
      <c r="U41" s="94"/>
      <c r="V41" s="94"/>
      <c r="W41" s="95">
        <f>(R41-U41)/I41</f>
        <v>0.96674525862069</v>
      </c>
      <c r="X41" s="95">
        <f>(S41-V41)/K41</f>
        <v>0.821274297436321</v>
      </c>
      <c r="Y41" s="109">
        <f>(R41-U41)/N41</f>
        <v>0.840648050974513</v>
      </c>
      <c r="Z41" s="109">
        <f>(S41-V41)/P41</f>
        <v>0.756516486216213</v>
      </c>
      <c r="AA41" s="110"/>
      <c r="AB41" s="111"/>
      <c r="AC41" s="112">
        <f t="shared" si="6"/>
        <v>-7.71509999999998</v>
      </c>
      <c r="AD41" s="113">
        <v>5332.5</v>
      </c>
      <c r="AE41" s="113">
        <f>AD41*2</f>
        <v>10665</v>
      </c>
      <c r="AF41" s="114">
        <v>1633.2381</v>
      </c>
      <c r="AG41" s="114">
        <f>AF41*2</f>
        <v>3266.4762</v>
      </c>
      <c r="AH41" s="118">
        <v>0.30628</v>
      </c>
      <c r="AI41" s="119">
        <v>6185.7</v>
      </c>
      <c r="AJ41" s="119">
        <f>AI41*2</f>
        <v>12371.4</v>
      </c>
      <c r="AK41" s="119">
        <v>1823.606217</v>
      </c>
      <c r="AL41" s="119">
        <f>AK41*2</f>
        <v>3647.212434</v>
      </c>
      <c r="AM41" s="118">
        <v>0.29481</v>
      </c>
      <c r="AN41" s="92">
        <v>5709.48</v>
      </c>
      <c r="AO41" s="92">
        <v>1442.52</v>
      </c>
      <c r="AP41" s="92"/>
      <c r="AQ41" s="92"/>
      <c r="AR41" s="118">
        <f>(AN41-AP41)/AE41</f>
        <v>0.535347398030942</v>
      </c>
      <c r="AS41" s="118">
        <f>(AO41-AQ41)/AG41</f>
        <v>0.441613503873073</v>
      </c>
      <c r="AT41" s="91">
        <f>(AN41-AP41)/AJ41</f>
        <v>0.461506377612881</v>
      </c>
      <c r="AU41" s="91">
        <f>(AO41-AQ41)/AL41</f>
        <v>0.395513018806516</v>
      </c>
      <c r="AV41" s="132"/>
      <c r="AW41" s="5">
        <v>8</v>
      </c>
      <c r="AX41" s="5">
        <v>4</v>
      </c>
      <c r="AY41" s="140">
        <f>(AW41-AX41)*-2</f>
        <v>-8</v>
      </c>
      <c r="AZ41" s="5"/>
      <c r="BA41" s="141"/>
      <c r="BB41" s="142">
        <f t="shared" si="4"/>
        <v>0</v>
      </c>
      <c r="BC41" s="142">
        <f t="shared" si="5"/>
        <v>-15.7151</v>
      </c>
    </row>
    <row r="42" spans="1:55">
      <c r="A42" s="5">
        <v>40</v>
      </c>
      <c r="B42" s="5">
        <v>738</v>
      </c>
      <c r="C42" s="62" t="s">
        <v>102</v>
      </c>
      <c r="D42" s="62" t="s">
        <v>48</v>
      </c>
      <c r="E42" s="5" t="s">
        <v>57</v>
      </c>
      <c r="F42" s="63">
        <v>2</v>
      </c>
      <c r="G42" s="63"/>
      <c r="H42" s="64">
        <v>6000</v>
      </c>
      <c r="I42" s="73">
        <f>H42*4</f>
        <v>24000</v>
      </c>
      <c r="J42" s="74">
        <v>1686.06</v>
      </c>
      <c r="K42" s="74">
        <f>J42*4</f>
        <v>6744.24</v>
      </c>
      <c r="L42" s="75">
        <v>0.28101</v>
      </c>
      <c r="M42" s="76">
        <v>6900</v>
      </c>
      <c r="N42" s="76">
        <f>M42*4</f>
        <v>27600</v>
      </c>
      <c r="O42" s="77">
        <v>1830.386736</v>
      </c>
      <c r="P42" s="77">
        <f>O42*4</f>
        <v>7321.546944</v>
      </c>
      <c r="Q42" s="91">
        <v>0.26527344</v>
      </c>
      <c r="R42" s="92">
        <v>22357.86</v>
      </c>
      <c r="S42" s="92">
        <v>6147.72</v>
      </c>
      <c r="T42" s="95">
        <f>R42/I42</f>
        <v>0.9315775</v>
      </c>
      <c r="U42" s="94"/>
      <c r="V42" s="94"/>
      <c r="W42" s="95">
        <f>(R42-U42)/I42</f>
        <v>0.9315775</v>
      </c>
      <c r="X42" s="95">
        <f>(S42-V42)/K42</f>
        <v>0.911551190349098</v>
      </c>
      <c r="Y42" s="109">
        <f>(R42-U42)/N42</f>
        <v>0.810067391304348</v>
      </c>
      <c r="Z42" s="109">
        <f>(S42-V42)/P42</f>
        <v>0.839675009533067</v>
      </c>
      <c r="AA42" s="110"/>
      <c r="AB42" s="111"/>
      <c r="AC42" s="112">
        <f t="shared" si="6"/>
        <v>-16.4214</v>
      </c>
      <c r="AD42" s="113">
        <v>5628.75</v>
      </c>
      <c r="AE42" s="113">
        <f>AD42*2</f>
        <v>11257.5</v>
      </c>
      <c r="AF42" s="114">
        <v>1612.74945</v>
      </c>
      <c r="AG42" s="114">
        <f>AF42*2</f>
        <v>3225.4989</v>
      </c>
      <c r="AH42" s="118">
        <v>0.28652</v>
      </c>
      <c r="AI42" s="119">
        <v>6529.35</v>
      </c>
      <c r="AJ42" s="119">
        <f>AI42*2</f>
        <v>13058.7</v>
      </c>
      <c r="AK42" s="119">
        <v>1800.7294365</v>
      </c>
      <c r="AL42" s="119">
        <f>AK42*2</f>
        <v>3601.458873</v>
      </c>
      <c r="AM42" s="118">
        <v>0.27579</v>
      </c>
      <c r="AN42" s="92">
        <v>8939.64</v>
      </c>
      <c r="AO42" s="92">
        <v>2718.42</v>
      </c>
      <c r="AP42" s="92"/>
      <c r="AQ42" s="92"/>
      <c r="AR42" s="118">
        <f>(AN42-AP42)/AE42</f>
        <v>0.794105263157895</v>
      </c>
      <c r="AS42" s="118">
        <f>(AO42-AQ42)/AG42</f>
        <v>0.842790552494065</v>
      </c>
      <c r="AT42" s="91">
        <f>(AN42-AP42)/AJ42</f>
        <v>0.684573502722323</v>
      </c>
      <c r="AU42" s="91">
        <f>(AO42-AQ42)/AL42</f>
        <v>0.754810785257022</v>
      </c>
      <c r="AV42" s="132"/>
      <c r="AW42" s="5">
        <v>8</v>
      </c>
      <c r="AX42" s="5">
        <v>4</v>
      </c>
      <c r="AY42" s="140">
        <f>(AW42-AX42)*-2</f>
        <v>-8</v>
      </c>
      <c r="AZ42" s="5"/>
      <c r="BA42" s="141"/>
      <c r="BB42" s="142">
        <f t="shared" si="4"/>
        <v>0</v>
      </c>
      <c r="BC42" s="142">
        <f t="shared" si="5"/>
        <v>-24.4214</v>
      </c>
    </row>
    <row r="43" spans="1:55">
      <c r="A43" s="5">
        <v>41</v>
      </c>
      <c r="B43" s="5">
        <v>598</v>
      </c>
      <c r="C43" s="62" t="s">
        <v>103</v>
      </c>
      <c r="D43" s="62" t="s">
        <v>56</v>
      </c>
      <c r="E43" s="5" t="s">
        <v>49</v>
      </c>
      <c r="F43" s="63">
        <v>3</v>
      </c>
      <c r="G43" s="63"/>
      <c r="H43" s="64">
        <v>9000</v>
      </c>
      <c r="I43" s="73">
        <f>H43*4</f>
        <v>36000</v>
      </c>
      <c r="J43" s="74">
        <v>2747.115</v>
      </c>
      <c r="K43" s="74">
        <f>J43*4</f>
        <v>10988.46</v>
      </c>
      <c r="L43" s="75">
        <v>0.305235</v>
      </c>
      <c r="M43" s="76">
        <v>10350</v>
      </c>
      <c r="N43" s="76">
        <f>M43*4</f>
        <v>41400</v>
      </c>
      <c r="O43" s="77">
        <v>2982.268044</v>
      </c>
      <c r="P43" s="77">
        <f>O43*4</f>
        <v>11929.072176</v>
      </c>
      <c r="Q43" s="91">
        <v>0.28814184</v>
      </c>
      <c r="R43" s="92">
        <v>33290.79</v>
      </c>
      <c r="S43" s="92">
        <v>9489.4</v>
      </c>
      <c r="T43" s="95">
        <f>R43/I43</f>
        <v>0.924744166666667</v>
      </c>
      <c r="U43" s="94"/>
      <c r="V43" s="94"/>
      <c r="W43" s="95">
        <f>(R43-U43)/I43</f>
        <v>0.924744166666667</v>
      </c>
      <c r="X43" s="95">
        <f>(S43-V43)/K43</f>
        <v>0.86357869983601</v>
      </c>
      <c r="Y43" s="109">
        <f>(R43-U43)/N43</f>
        <v>0.804125362318841</v>
      </c>
      <c r="Z43" s="109">
        <f>(S43-V43)/P43</f>
        <v>0.795485169340466</v>
      </c>
      <c r="AA43" s="110"/>
      <c r="AB43" s="111"/>
      <c r="AC43" s="112">
        <f t="shared" si="6"/>
        <v>-27.0921</v>
      </c>
      <c r="AD43" s="113">
        <v>8302.11</v>
      </c>
      <c r="AE43" s="113">
        <f>AD43*2</f>
        <v>16604.22</v>
      </c>
      <c r="AF43" s="114">
        <v>2583.7826742</v>
      </c>
      <c r="AG43" s="114">
        <f>AF43*2</f>
        <v>5167.5653484</v>
      </c>
      <c r="AH43" s="118">
        <v>0.31122</v>
      </c>
      <c r="AI43" s="119">
        <v>9630.4476</v>
      </c>
      <c r="AJ43" s="119">
        <f>AI43*2</f>
        <v>19260.8952</v>
      </c>
      <c r="AK43" s="119">
        <v>2884.945035294</v>
      </c>
      <c r="AL43" s="119">
        <f>AK43*2</f>
        <v>5769.890070588</v>
      </c>
      <c r="AM43" s="118">
        <v>0.299565</v>
      </c>
      <c r="AN43" s="92">
        <v>12553.18</v>
      </c>
      <c r="AO43" s="92">
        <v>3853.71</v>
      </c>
      <c r="AP43" s="92"/>
      <c r="AQ43" s="92"/>
      <c r="AR43" s="118">
        <f>(AN43-AP43)/AE43</f>
        <v>0.756023468732647</v>
      </c>
      <c r="AS43" s="118">
        <f>(AO43-AQ43)/AG43</f>
        <v>0.745749640339468</v>
      </c>
      <c r="AT43" s="91">
        <f>(AN43-AP43)/AJ43</f>
        <v>0.65174436959711</v>
      </c>
      <c r="AU43" s="91">
        <f>(AO43-AQ43)/AL43</f>
        <v>0.667900073113052</v>
      </c>
      <c r="AV43" s="132"/>
      <c r="AW43" s="5">
        <v>10</v>
      </c>
      <c r="AX43" s="5">
        <v>10</v>
      </c>
      <c r="AY43" s="140"/>
      <c r="AZ43" s="5">
        <v>4</v>
      </c>
      <c r="BA43" s="141">
        <f>AZ43*3</f>
        <v>12</v>
      </c>
      <c r="BB43" s="142">
        <f t="shared" si="4"/>
        <v>12</v>
      </c>
      <c r="BC43" s="142">
        <f t="shared" si="5"/>
        <v>-27.0921</v>
      </c>
    </row>
    <row r="44" spans="1:55">
      <c r="A44" s="5">
        <v>42</v>
      </c>
      <c r="B44" s="5">
        <v>373</v>
      </c>
      <c r="C44" s="62" t="s">
        <v>104</v>
      </c>
      <c r="D44" s="62" t="s">
        <v>56</v>
      </c>
      <c r="E44" s="5" t="s">
        <v>54</v>
      </c>
      <c r="F44" s="63">
        <v>3</v>
      </c>
      <c r="G44" s="63"/>
      <c r="H44" s="64">
        <v>13000</v>
      </c>
      <c r="I44" s="73">
        <f>H44*4</f>
        <v>52000</v>
      </c>
      <c r="J44" s="74">
        <v>3627.936</v>
      </c>
      <c r="K44" s="74">
        <f>J44*4</f>
        <v>14511.744</v>
      </c>
      <c r="L44" s="75">
        <v>0.279072</v>
      </c>
      <c r="M44" s="76">
        <v>14950</v>
      </c>
      <c r="N44" s="76">
        <f>M44*4</f>
        <v>59800</v>
      </c>
      <c r="O44" s="77">
        <v>3938.4873216</v>
      </c>
      <c r="P44" s="77">
        <f>O44*4</f>
        <v>15753.9492864</v>
      </c>
      <c r="Q44" s="91">
        <v>0.263443968</v>
      </c>
      <c r="R44" s="92">
        <v>48083.48</v>
      </c>
      <c r="S44" s="92">
        <v>12365.37</v>
      </c>
      <c r="T44" s="95">
        <f>R44/I44</f>
        <v>0.924682307692308</v>
      </c>
      <c r="U44" s="94"/>
      <c r="V44" s="94"/>
      <c r="W44" s="95">
        <f>(R44-U44)/I44</f>
        <v>0.924682307692308</v>
      </c>
      <c r="X44" s="95">
        <f>(S44-V44)/K44</f>
        <v>0.852094000555688</v>
      </c>
      <c r="Y44" s="109">
        <f>(R44-U44)/N44</f>
        <v>0.804071571906355</v>
      </c>
      <c r="Z44" s="109">
        <f>(S44-V44)/P44</f>
        <v>0.784906043253213</v>
      </c>
      <c r="AA44" s="110"/>
      <c r="AB44" s="111"/>
      <c r="AC44" s="112">
        <f t="shared" si="6"/>
        <v>-39.1652</v>
      </c>
      <c r="AD44" s="113">
        <v>12051.45</v>
      </c>
      <c r="AE44" s="113">
        <f>AD44*2</f>
        <v>24102.9</v>
      </c>
      <c r="AF44" s="114">
        <v>3429.1677888</v>
      </c>
      <c r="AG44" s="114">
        <f>AF44*2</f>
        <v>6858.3355776</v>
      </c>
      <c r="AH44" s="118">
        <v>0.284544</v>
      </c>
      <c r="AI44" s="119">
        <v>13979.682</v>
      </c>
      <c r="AJ44" s="119">
        <f>AI44*2</f>
        <v>27959.364</v>
      </c>
      <c r="AK44" s="119">
        <v>3828.867143616</v>
      </c>
      <c r="AL44" s="119">
        <f>AK44*2</f>
        <v>7657.734287232</v>
      </c>
      <c r="AM44" s="118">
        <v>0.273888</v>
      </c>
      <c r="AN44" s="92">
        <v>17078.35</v>
      </c>
      <c r="AO44" s="92">
        <v>5008.09</v>
      </c>
      <c r="AP44" s="92"/>
      <c r="AQ44" s="92"/>
      <c r="AR44" s="118">
        <f>(AN44-AP44)/AE44</f>
        <v>0.708559965813242</v>
      </c>
      <c r="AS44" s="118">
        <f>(AO44-AQ44)/AG44</f>
        <v>0.730219445131398</v>
      </c>
      <c r="AT44" s="91">
        <f>(AN44-AP44)/AJ44</f>
        <v>0.610827556735554</v>
      </c>
      <c r="AU44" s="91">
        <f>(AO44-AQ44)/AL44</f>
        <v>0.653991090857012</v>
      </c>
      <c r="AV44" s="132"/>
      <c r="AW44" s="5">
        <v>12</v>
      </c>
      <c r="AX44" s="5">
        <v>8</v>
      </c>
      <c r="AY44" s="140">
        <f>(AW44-AX44)*-2</f>
        <v>-8</v>
      </c>
      <c r="AZ44" s="5">
        <v>3</v>
      </c>
      <c r="BA44" s="141">
        <f>AZ44*3</f>
        <v>9</v>
      </c>
      <c r="BB44" s="142">
        <f t="shared" si="4"/>
        <v>9</v>
      </c>
      <c r="BC44" s="142">
        <f t="shared" si="5"/>
        <v>-47.1652</v>
      </c>
    </row>
    <row r="45" spans="1:55">
      <c r="A45" s="5">
        <v>43</v>
      </c>
      <c r="B45" s="5">
        <v>754</v>
      </c>
      <c r="C45" s="62" t="s">
        <v>105</v>
      </c>
      <c r="D45" s="62" t="s">
        <v>48</v>
      </c>
      <c r="E45" s="5" t="s">
        <v>73</v>
      </c>
      <c r="F45" s="63">
        <v>4</v>
      </c>
      <c r="G45" s="63"/>
      <c r="H45" s="64">
        <v>8000</v>
      </c>
      <c r="I45" s="73">
        <f>H45*4</f>
        <v>32000</v>
      </c>
      <c r="J45" s="74">
        <v>2286.84</v>
      </c>
      <c r="K45" s="74">
        <f>J45*4</f>
        <v>9147.36</v>
      </c>
      <c r="L45" s="75">
        <v>0.285855</v>
      </c>
      <c r="M45" s="76">
        <v>9200</v>
      </c>
      <c r="N45" s="76">
        <f>M45*4</f>
        <v>36800</v>
      </c>
      <c r="O45" s="77">
        <v>2482.593504</v>
      </c>
      <c r="P45" s="77">
        <f>O45*4</f>
        <v>9930.374016</v>
      </c>
      <c r="Q45" s="91">
        <v>0.26984712</v>
      </c>
      <c r="R45" s="92">
        <v>44923.64</v>
      </c>
      <c r="S45" s="92">
        <v>9299.72</v>
      </c>
      <c r="T45" s="93">
        <f>R45/I45</f>
        <v>1.40386375</v>
      </c>
      <c r="U45" s="94">
        <v>15344</v>
      </c>
      <c r="V45" s="94">
        <v>2253.65</v>
      </c>
      <c r="W45" s="95">
        <f>(R45-U45)/I45</f>
        <v>0.92436375</v>
      </c>
      <c r="X45" s="95">
        <f>(S45-V45)/K45</f>
        <v>0.770284541113502</v>
      </c>
      <c r="Y45" s="109">
        <f>(R45-U45)/N45</f>
        <v>0.803794565217391</v>
      </c>
      <c r="Z45" s="109">
        <f>(S45-V45)/P45</f>
        <v>0.709547292845893</v>
      </c>
      <c r="AA45" s="110"/>
      <c r="AB45" s="111"/>
      <c r="AC45" s="112">
        <v>0</v>
      </c>
      <c r="AD45" s="113">
        <v>7498.68</v>
      </c>
      <c r="AE45" s="113">
        <f>AD45*2</f>
        <v>14997.36</v>
      </c>
      <c r="AF45" s="114">
        <v>2185.5652728</v>
      </c>
      <c r="AG45" s="114">
        <f>AF45*2</f>
        <v>4371.1305456</v>
      </c>
      <c r="AH45" s="118">
        <v>0.29146</v>
      </c>
      <c r="AI45" s="119">
        <v>8698.4688</v>
      </c>
      <c r="AJ45" s="119">
        <f>AI45*2</f>
        <v>17396.9376</v>
      </c>
      <c r="AK45" s="119">
        <v>2440.311929496</v>
      </c>
      <c r="AL45" s="119">
        <f>AK45*2</f>
        <v>4880.623858992</v>
      </c>
      <c r="AM45" s="118">
        <v>0.280545</v>
      </c>
      <c r="AN45" s="92">
        <v>9698.55</v>
      </c>
      <c r="AO45" s="92">
        <v>1826.88</v>
      </c>
      <c r="AP45" s="92"/>
      <c r="AQ45" s="92"/>
      <c r="AR45" s="118">
        <f>(AN45-AP45)/AE45</f>
        <v>0.646683816351678</v>
      </c>
      <c r="AS45" s="118">
        <f>(AO45-AQ45)/AG45</f>
        <v>0.417942219053363</v>
      </c>
      <c r="AT45" s="91">
        <f>(AN45-AP45)/AJ45</f>
        <v>0.557486048579033</v>
      </c>
      <c r="AU45" s="91">
        <f>(AO45-AQ45)/AL45</f>
        <v>0.374312803604846</v>
      </c>
      <c r="AV45" s="132"/>
      <c r="AW45" s="5">
        <v>10</v>
      </c>
      <c r="AX45" s="5">
        <v>0</v>
      </c>
      <c r="AY45" s="140">
        <f>(AW45-AX45)*-2</f>
        <v>-20</v>
      </c>
      <c r="AZ45" s="5">
        <v>4</v>
      </c>
      <c r="BA45" s="141">
        <f>AZ45*3</f>
        <v>12</v>
      </c>
      <c r="BB45" s="142">
        <f t="shared" si="4"/>
        <v>12</v>
      </c>
      <c r="BC45" s="142">
        <f t="shared" si="5"/>
        <v>-20</v>
      </c>
    </row>
    <row r="46" spans="1:55">
      <c r="A46" s="5">
        <v>44</v>
      </c>
      <c r="B46" s="5">
        <v>717</v>
      </c>
      <c r="C46" s="62" t="s">
        <v>106</v>
      </c>
      <c r="D46" s="62" t="s">
        <v>65</v>
      </c>
      <c r="E46" s="5" t="s">
        <v>57</v>
      </c>
      <c r="F46" s="63">
        <v>2</v>
      </c>
      <c r="G46" s="63">
        <v>1</v>
      </c>
      <c r="H46" s="64">
        <v>6700</v>
      </c>
      <c r="I46" s="73">
        <f>H46*4</f>
        <v>26800</v>
      </c>
      <c r="J46" s="74">
        <v>2142.459</v>
      </c>
      <c r="K46" s="74">
        <f>J46*4</f>
        <v>8569.836</v>
      </c>
      <c r="L46" s="75">
        <v>0.31977</v>
      </c>
      <c r="M46" s="76">
        <v>7705</v>
      </c>
      <c r="N46" s="76">
        <f>M46*4</f>
        <v>30820</v>
      </c>
      <c r="O46" s="77">
        <v>2325.8534904</v>
      </c>
      <c r="P46" s="77">
        <f>O46*4</f>
        <v>9303.4139616</v>
      </c>
      <c r="Q46" s="91">
        <v>0.30186288</v>
      </c>
      <c r="R46" s="92">
        <v>24723.71</v>
      </c>
      <c r="S46" s="92">
        <v>6657.41</v>
      </c>
      <c r="T46" s="95">
        <f>R46/I46</f>
        <v>0.922526492537313</v>
      </c>
      <c r="U46" s="94"/>
      <c r="V46" s="94"/>
      <c r="W46" s="95">
        <f>(R46-U46)/I46</f>
        <v>0.922526492537313</v>
      </c>
      <c r="X46" s="95">
        <f>(S46-V46)/K46</f>
        <v>0.776842170608632</v>
      </c>
      <c r="Y46" s="109">
        <f>(R46-U46)/N46</f>
        <v>0.802196950032446</v>
      </c>
      <c r="Z46" s="109">
        <f>(S46-V46)/P46</f>
        <v>0.715587850597488</v>
      </c>
      <c r="AA46" s="110"/>
      <c r="AB46" s="111"/>
      <c r="AC46" s="112">
        <f t="shared" si="6"/>
        <v>-20.7629</v>
      </c>
      <c r="AD46" s="113">
        <v>6292.35</v>
      </c>
      <c r="AE46" s="113">
        <f>AD46*2</f>
        <v>12584.7</v>
      </c>
      <c r="AF46" s="114">
        <v>2051.557794</v>
      </c>
      <c r="AG46" s="114">
        <f>AF46*2</f>
        <v>4103.115588</v>
      </c>
      <c r="AH46" s="118">
        <v>0.32604</v>
      </c>
      <c r="AI46" s="119">
        <v>7299.126</v>
      </c>
      <c r="AJ46" s="119">
        <f>AI46*2</f>
        <v>14598.252</v>
      </c>
      <c r="AK46" s="119">
        <v>2290.68471258</v>
      </c>
      <c r="AL46" s="119">
        <f>AK46*2</f>
        <v>4581.36942516</v>
      </c>
      <c r="AM46" s="118">
        <v>0.31383</v>
      </c>
      <c r="AN46" s="92">
        <v>10538.63</v>
      </c>
      <c r="AO46" s="92">
        <v>2779.63</v>
      </c>
      <c r="AP46" s="92"/>
      <c r="AQ46" s="92"/>
      <c r="AR46" s="118">
        <f>(AN46-AP46)/AE46</f>
        <v>0.837416068718364</v>
      </c>
      <c r="AS46" s="118">
        <f>(AO46-AQ46)/AG46</f>
        <v>0.677443747412168</v>
      </c>
      <c r="AT46" s="91">
        <f>(AN46-AP46)/AJ46</f>
        <v>0.721910404067555</v>
      </c>
      <c r="AU46" s="91">
        <f>(AO46-AQ46)/AL46</f>
        <v>0.606724702167611</v>
      </c>
      <c r="AV46" s="132"/>
      <c r="AW46" s="5">
        <v>8</v>
      </c>
      <c r="AX46" s="5">
        <v>8</v>
      </c>
      <c r="AY46" s="140"/>
      <c r="AZ46" s="5"/>
      <c r="BA46" s="141"/>
      <c r="BB46" s="142">
        <f t="shared" si="4"/>
        <v>0</v>
      </c>
      <c r="BC46" s="142">
        <f t="shared" si="5"/>
        <v>-20.7629</v>
      </c>
    </row>
    <row r="47" ht="12.75" spans="1:55">
      <c r="A47" s="65">
        <v>45</v>
      </c>
      <c r="B47" s="65">
        <v>742</v>
      </c>
      <c r="C47" s="66" t="s">
        <v>107</v>
      </c>
      <c r="D47" s="66" t="s">
        <v>59</v>
      </c>
      <c r="E47" s="5" t="s">
        <v>52</v>
      </c>
      <c r="F47" s="63"/>
      <c r="G47" s="63"/>
      <c r="H47" s="64">
        <v>13550</v>
      </c>
      <c r="I47" s="73">
        <f>H47*4</f>
        <v>54200</v>
      </c>
      <c r="J47" s="74">
        <v>2494.6905</v>
      </c>
      <c r="K47" s="74">
        <f>J47*4</f>
        <v>9978.762</v>
      </c>
      <c r="L47" s="75">
        <v>0.18411</v>
      </c>
      <c r="M47" s="76">
        <v>15500</v>
      </c>
      <c r="N47" s="76">
        <f>M47*4</f>
        <v>62000</v>
      </c>
      <c r="O47" s="77">
        <v>2693.89752</v>
      </c>
      <c r="P47" s="77">
        <f>O47*4</f>
        <v>10775.59008</v>
      </c>
      <c r="Q47" s="91">
        <v>0.17379984</v>
      </c>
      <c r="R47" s="96">
        <v>66217.66</v>
      </c>
      <c r="S47" s="96">
        <v>13275.35</v>
      </c>
      <c r="T47" s="93">
        <f>R47/I47</f>
        <v>1.22172804428044</v>
      </c>
      <c r="U47" s="94"/>
      <c r="V47" s="94"/>
      <c r="W47" s="93">
        <f>(R47-U47)/I47</f>
        <v>1.22172804428044</v>
      </c>
      <c r="X47" s="95">
        <f>(S47-V47)/K47</f>
        <v>1.33036041945885</v>
      </c>
      <c r="Y47" s="108">
        <f>(R47-U47)/N47</f>
        <v>1.06802677419355</v>
      </c>
      <c r="Z47" s="109">
        <f>(S47-V47)/P47</f>
        <v>1.23198357597508</v>
      </c>
      <c r="AA47" s="110">
        <v>0</v>
      </c>
      <c r="AB47" s="111"/>
      <c r="AC47" s="112">
        <v>0</v>
      </c>
      <c r="AD47" s="113">
        <v>12720.975</v>
      </c>
      <c r="AE47" s="113">
        <f>AD47*2</f>
        <v>25441.95</v>
      </c>
      <c r="AF47" s="114">
        <v>2387.981427</v>
      </c>
      <c r="AG47" s="114">
        <f>AF47*2</f>
        <v>4775.962854</v>
      </c>
      <c r="AH47" s="118">
        <v>0.18772</v>
      </c>
      <c r="AI47" s="119">
        <v>14756.331</v>
      </c>
      <c r="AJ47" s="119">
        <f>AI47*2</f>
        <v>29512.662</v>
      </c>
      <c r="AK47" s="119">
        <v>2666.32144839</v>
      </c>
      <c r="AL47" s="119">
        <f>AK47*2</f>
        <v>5332.64289678</v>
      </c>
      <c r="AM47" s="118">
        <v>0.18069</v>
      </c>
      <c r="AN47" s="120">
        <v>17094.4</v>
      </c>
      <c r="AO47" s="120">
        <v>4093.12</v>
      </c>
      <c r="AP47" s="92"/>
      <c r="AQ47" s="92"/>
      <c r="AR47" s="118">
        <f>(AN47-AP47)/AE47</f>
        <v>0.671898183904929</v>
      </c>
      <c r="AS47" s="118">
        <f>(AO47-AQ47)/AG47</f>
        <v>0.857025091091716</v>
      </c>
      <c r="AT47" s="91">
        <f>(AN47-AP47)/AJ47</f>
        <v>0.579222572331835</v>
      </c>
      <c r="AU47" s="91">
        <f>(AO47-AQ47)/AL47</f>
        <v>0.767559365820565</v>
      </c>
      <c r="AV47" s="132"/>
      <c r="AW47" s="5">
        <v>10</v>
      </c>
      <c r="AX47" s="5">
        <v>4</v>
      </c>
      <c r="AY47" s="140">
        <f>(AW47-AX47)*-2</f>
        <v>-12</v>
      </c>
      <c r="AZ47" s="5"/>
      <c r="BA47" s="141"/>
      <c r="BB47" s="142">
        <f t="shared" si="4"/>
        <v>0</v>
      </c>
      <c r="BC47" s="142">
        <f t="shared" si="5"/>
        <v>-12</v>
      </c>
    </row>
    <row r="48" spans="1:55">
      <c r="A48" s="5">
        <v>46</v>
      </c>
      <c r="B48" s="5">
        <v>108277</v>
      </c>
      <c r="C48" s="62" t="s">
        <v>108</v>
      </c>
      <c r="D48" s="62" t="s">
        <v>63</v>
      </c>
      <c r="E48" s="5" t="s">
        <v>57</v>
      </c>
      <c r="F48" s="63">
        <v>2</v>
      </c>
      <c r="G48" s="63"/>
      <c r="H48" s="64">
        <v>6300</v>
      </c>
      <c r="I48" s="73">
        <f>H48*4</f>
        <v>25200</v>
      </c>
      <c r="J48" s="74">
        <v>1526.175</v>
      </c>
      <c r="K48" s="74">
        <f>J48*4</f>
        <v>6104.7</v>
      </c>
      <c r="L48" s="75">
        <v>0.24225</v>
      </c>
      <c r="M48" s="76">
        <v>7245</v>
      </c>
      <c r="N48" s="76">
        <f>M48*4</f>
        <v>28980</v>
      </c>
      <c r="O48" s="77">
        <v>1656.81558</v>
      </c>
      <c r="P48" s="77">
        <f>O48*4</f>
        <v>6627.26232</v>
      </c>
      <c r="Q48" s="91">
        <v>0.228684</v>
      </c>
      <c r="R48" s="92">
        <v>23067.11</v>
      </c>
      <c r="S48" s="92">
        <v>5349.46</v>
      </c>
      <c r="T48" s="95">
        <f>R48/I48</f>
        <v>0.915361507936508</v>
      </c>
      <c r="U48" s="94"/>
      <c r="V48" s="94"/>
      <c r="W48" s="95">
        <f>(R48-U48)/I48</f>
        <v>0.915361507936508</v>
      </c>
      <c r="X48" s="95">
        <f>(S48-V48)/K48</f>
        <v>0.876285484954216</v>
      </c>
      <c r="Y48" s="109">
        <f>(R48-U48)/N48</f>
        <v>0.795966528640442</v>
      </c>
      <c r="Z48" s="109">
        <f>(S48-V48)/P48</f>
        <v>0.807190019301967</v>
      </c>
      <c r="AA48" s="110"/>
      <c r="AB48" s="111"/>
      <c r="AC48" s="112">
        <f t="shared" si="6"/>
        <v>-21.3289</v>
      </c>
      <c r="AD48" s="113">
        <v>5925</v>
      </c>
      <c r="AE48" s="113">
        <f>AD48*2</f>
        <v>11850</v>
      </c>
      <c r="AF48" s="114">
        <v>1463.475</v>
      </c>
      <c r="AG48" s="114">
        <f>AF48*2</f>
        <v>2926.95</v>
      </c>
      <c r="AH48" s="118">
        <v>0.247</v>
      </c>
      <c r="AI48" s="119">
        <v>6873</v>
      </c>
      <c r="AJ48" s="119">
        <f>AI48*2</f>
        <v>13746</v>
      </c>
      <c r="AK48" s="119">
        <v>1634.05575</v>
      </c>
      <c r="AL48" s="119">
        <f>AK48*2</f>
        <v>3268.1115</v>
      </c>
      <c r="AM48" s="118">
        <v>0.23775</v>
      </c>
      <c r="AN48" s="92">
        <v>7735.6</v>
      </c>
      <c r="AO48" s="92">
        <v>1872.98</v>
      </c>
      <c r="AP48" s="92"/>
      <c r="AQ48" s="92"/>
      <c r="AR48" s="118">
        <f>(AN48-AP48)/AE48</f>
        <v>0.652793248945148</v>
      </c>
      <c r="AS48" s="118">
        <f>(AO48-AQ48)/AG48</f>
        <v>0.639908437110303</v>
      </c>
      <c r="AT48" s="91">
        <f>(AN48-AP48)/AJ48</f>
        <v>0.562752800814783</v>
      </c>
      <c r="AU48" s="91">
        <f>(AO48-AQ48)/AL48</f>
        <v>0.573107741275045</v>
      </c>
      <c r="AV48" s="132"/>
      <c r="AW48" s="5">
        <v>8</v>
      </c>
      <c r="AX48" s="5">
        <v>2</v>
      </c>
      <c r="AY48" s="140">
        <f>(AW48-AX48)*-2</f>
        <v>-12</v>
      </c>
      <c r="AZ48" s="5"/>
      <c r="BA48" s="141"/>
      <c r="BB48" s="142">
        <f t="shared" si="4"/>
        <v>0</v>
      </c>
      <c r="BC48" s="142">
        <f t="shared" si="5"/>
        <v>-33.3289</v>
      </c>
    </row>
    <row r="49" spans="1:55">
      <c r="A49" s="5">
        <v>47</v>
      </c>
      <c r="B49" s="5">
        <v>54</v>
      </c>
      <c r="C49" s="62" t="s">
        <v>109</v>
      </c>
      <c r="D49" s="62" t="s">
        <v>48</v>
      </c>
      <c r="E49" s="5" t="s">
        <v>49</v>
      </c>
      <c r="F49" s="63">
        <v>4</v>
      </c>
      <c r="G49" s="63"/>
      <c r="H49" s="64">
        <v>10500</v>
      </c>
      <c r="I49" s="73">
        <f>H49*4</f>
        <v>42000</v>
      </c>
      <c r="J49" s="74">
        <v>3255.84</v>
      </c>
      <c r="K49" s="74">
        <f>J49*4</f>
        <v>13023.36</v>
      </c>
      <c r="L49" s="75">
        <v>0.31008</v>
      </c>
      <c r="M49" s="76">
        <v>12075</v>
      </c>
      <c r="N49" s="76">
        <f>M49*4</f>
        <v>48300</v>
      </c>
      <c r="O49" s="77">
        <v>3534.539904</v>
      </c>
      <c r="P49" s="77">
        <f>O49*4</f>
        <v>14138.159616</v>
      </c>
      <c r="Q49" s="91">
        <v>0.29271552</v>
      </c>
      <c r="R49" s="92">
        <v>49220.6</v>
      </c>
      <c r="S49" s="92">
        <v>12195.13</v>
      </c>
      <c r="T49" s="93">
        <f>R49/I49</f>
        <v>1.17191904761905</v>
      </c>
      <c r="U49" s="94">
        <v>10850</v>
      </c>
      <c r="V49" s="94">
        <v>1295</v>
      </c>
      <c r="W49" s="95">
        <f>(R49-U49)/I49</f>
        <v>0.913585714285714</v>
      </c>
      <c r="X49" s="95">
        <f>(S49-V49)/K49</f>
        <v>0.836967572116566</v>
      </c>
      <c r="Y49" s="109">
        <f>(R49-U49)/N49</f>
        <v>0.794422360248447</v>
      </c>
      <c r="Z49" s="109">
        <f>(S49-V49)/P49</f>
        <v>0.770972339827345</v>
      </c>
      <c r="AA49" s="110"/>
      <c r="AB49" s="111"/>
      <c r="AC49" s="112">
        <v>0</v>
      </c>
      <c r="AD49" s="113">
        <v>9861.57</v>
      </c>
      <c r="AE49" s="113">
        <f>AD49*2</f>
        <v>19723.14</v>
      </c>
      <c r="AF49" s="114">
        <v>3117.8339712</v>
      </c>
      <c r="AG49" s="114">
        <f>AF49*2</f>
        <v>6235.6679424</v>
      </c>
      <c r="AH49" s="118">
        <v>0.31616</v>
      </c>
      <c r="AI49" s="119">
        <v>11439.4212</v>
      </c>
      <c r="AJ49" s="119">
        <f>AI49*2</f>
        <v>22878.8424</v>
      </c>
      <c r="AK49" s="119">
        <v>3481.244659584</v>
      </c>
      <c r="AL49" s="119">
        <f>AK49*2</f>
        <v>6962.489319168</v>
      </c>
      <c r="AM49" s="118">
        <v>0.30432</v>
      </c>
      <c r="AN49" s="92">
        <v>12586.76</v>
      </c>
      <c r="AO49" s="92">
        <v>3634.27</v>
      </c>
      <c r="AP49" s="92"/>
      <c r="AQ49" s="92"/>
      <c r="AR49" s="118">
        <f>(AN49-AP49)/AE49</f>
        <v>0.638172218013967</v>
      </c>
      <c r="AS49" s="118">
        <f>(AO49-AQ49)/AG49</f>
        <v>0.582819680837789</v>
      </c>
      <c r="AT49" s="91">
        <f>(AN49-AP49)/AJ49</f>
        <v>0.550148463805144</v>
      </c>
      <c r="AU49" s="91">
        <f>(AO49-AQ49)/AL49</f>
        <v>0.521978538623351</v>
      </c>
      <c r="AV49" s="132"/>
      <c r="AW49" s="5">
        <v>10</v>
      </c>
      <c r="AX49" s="5">
        <v>2</v>
      </c>
      <c r="AY49" s="140">
        <f>(AW49-AX49)*-2</f>
        <v>-16</v>
      </c>
      <c r="AZ49" s="5">
        <v>1</v>
      </c>
      <c r="BA49" s="141">
        <f>AZ49*3</f>
        <v>3</v>
      </c>
      <c r="BB49" s="142">
        <f t="shared" si="4"/>
        <v>3</v>
      </c>
      <c r="BC49" s="142">
        <f t="shared" si="5"/>
        <v>-16</v>
      </c>
    </row>
    <row r="50" spans="1:55">
      <c r="A50" s="5">
        <v>48</v>
      </c>
      <c r="B50" s="5">
        <v>721</v>
      </c>
      <c r="C50" s="62" t="s">
        <v>110</v>
      </c>
      <c r="D50" s="62" t="s">
        <v>65</v>
      </c>
      <c r="E50" s="5" t="s">
        <v>73</v>
      </c>
      <c r="F50" s="63">
        <v>3</v>
      </c>
      <c r="G50" s="63"/>
      <c r="H50" s="64">
        <v>7800</v>
      </c>
      <c r="I50" s="73">
        <f>H50*4</f>
        <v>31200</v>
      </c>
      <c r="J50" s="74">
        <v>2494.206</v>
      </c>
      <c r="K50" s="74">
        <f>J50*4</f>
        <v>9976.824</v>
      </c>
      <c r="L50" s="75">
        <v>0.31977</v>
      </c>
      <c r="M50" s="76">
        <v>8970</v>
      </c>
      <c r="N50" s="76">
        <f>M50*4</f>
        <v>35880</v>
      </c>
      <c r="O50" s="77">
        <v>2707.7100336</v>
      </c>
      <c r="P50" s="77">
        <f>O50*4</f>
        <v>10830.8401344</v>
      </c>
      <c r="Q50" s="91">
        <v>0.30186288</v>
      </c>
      <c r="R50" s="92">
        <v>28253.58</v>
      </c>
      <c r="S50" s="92">
        <v>8337.62</v>
      </c>
      <c r="T50" s="95">
        <f>R50/I50</f>
        <v>0.905563461538462</v>
      </c>
      <c r="U50" s="94"/>
      <c r="V50" s="94"/>
      <c r="W50" s="95">
        <f>(R50-U50)/I50</f>
        <v>0.905563461538462</v>
      </c>
      <c r="X50" s="95">
        <f>(S50-V50)/K50</f>
        <v>0.835698815574977</v>
      </c>
      <c r="Y50" s="109">
        <f>(R50-U50)/N50</f>
        <v>0.787446488294314</v>
      </c>
      <c r="Z50" s="109">
        <f>(S50-V50)/P50</f>
        <v>0.769803625253295</v>
      </c>
      <c r="AA50" s="110"/>
      <c r="AB50" s="111"/>
      <c r="AC50" s="112">
        <f t="shared" si="6"/>
        <v>-29.4642</v>
      </c>
      <c r="AD50" s="113">
        <v>7271.16</v>
      </c>
      <c r="AE50" s="113">
        <f>AD50*2</f>
        <v>14542.32</v>
      </c>
      <c r="AF50" s="114">
        <v>2370.6890064</v>
      </c>
      <c r="AG50" s="114">
        <f>AF50*2</f>
        <v>4741.3780128</v>
      </c>
      <c r="AH50" s="118">
        <v>0.32604</v>
      </c>
      <c r="AI50" s="119">
        <v>8434.5456</v>
      </c>
      <c r="AJ50" s="119">
        <f>AI50*2</f>
        <v>16869.0912</v>
      </c>
      <c r="AK50" s="119">
        <v>2647.013445648</v>
      </c>
      <c r="AL50" s="119">
        <f>AK50*2</f>
        <v>5294.026891296</v>
      </c>
      <c r="AM50" s="118">
        <v>0.31383</v>
      </c>
      <c r="AN50" s="92">
        <v>16047.85</v>
      </c>
      <c r="AO50" s="92">
        <v>4734.5</v>
      </c>
      <c r="AP50" s="92"/>
      <c r="AQ50" s="92"/>
      <c r="AR50" s="130">
        <f>(AN50-AP50)/AE50</f>
        <v>1.10352749767575</v>
      </c>
      <c r="AS50" s="118">
        <f>(AO50-AQ50)/AG50</f>
        <v>0.998549364176104</v>
      </c>
      <c r="AT50" s="91">
        <f>(AN50-AP50)/AJ50</f>
        <v>0.951316808341163</v>
      </c>
      <c r="AU50" s="91">
        <f>(AO50-AQ50)/AL50</f>
        <v>0.894309775377997</v>
      </c>
      <c r="AV50" s="132"/>
      <c r="AW50" s="5">
        <v>10</v>
      </c>
      <c r="AX50" s="5">
        <v>2</v>
      </c>
      <c r="AY50" s="140">
        <f>(AW50-AX50)*-2</f>
        <v>-16</v>
      </c>
      <c r="AZ50" s="5">
        <v>4</v>
      </c>
      <c r="BA50" s="141">
        <f>AZ50*3</f>
        <v>12</v>
      </c>
      <c r="BB50" s="142">
        <f t="shared" si="4"/>
        <v>12</v>
      </c>
      <c r="BC50" s="142">
        <f t="shared" si="5"/>
        <v>-45.4642</v>
      </c>
    </row>
    <row r="51" spans="1:55">
      <c r="A51" s="5">
        <v>49</v>
      </c>
      <c r="B51" s="5">
        <v>103198</v>
      </c>
      <c r="C51" s="62" t="s">
        <v>111</v>
      </c>
      <c r="D51" s="62" t="s">
        <v>68</v>
      </c>
      <c r="E51" s="5" t="s">
        <v>49</v>
      </c>
      <c r="F51" s="63">
        <v>2</v>
      </c>
      <c r="G51" s="63"/>
      <c r="H51" s="64">
        <v>9500</v>
      </c>
      <c r="I51" s="73">
        <f>H51*4</f>
        <v>38000</v>
      </c>
      <c r="J51" s="74">
        <v>2577.54</v>
      </c>
      <c r="K51" s="74">
        <f>J51*4</f>
        <v>10310.16</v>
      </c>
      <c r="L51" s="75">
        <v>0.27132</v>
      </c>
      <c r="M51" s="76">
        <v>10925</v>
      </c>
      <c r="N51" s="76">
        <f>M51*4</f>
        <v>43700</v>
      </c>
      <c r="O51" s="77">
        <v>2798.177424</v>
      </c>
      <c r="P51" s="77">
        <f>O51*4</f>
        <v>11192.709696</v>
      </c>
      <c r="Q51" s="91">
        <v>0.25612608</v>
      </c>
      <c r="R51" s="92">
        <v>34384.43</v>
      </c>
      <c r="S51" s="92">
        <v>9571.98</v>
      </c>
      <c r="T51" s="95">
        <f>R51/I51</f>
        <v>0.904853421052632</v>
      </c>
      <c r="U51" s="94"/>
      <c r="V51" s="94"/>
      <c r="W51" s="95">
        <f>(R51-U51)/I51</f>
        <v>0.904853421052632</v>
      </c>
      <c r="X51" s="95">
        <f>(S51-V51)/K51</f>
        <v>0.92840266300426</v>
      </c>
      <c r="Y51" s="109">
        <f>(R51-U51)/N51</f>
        <v>0.786829061784897</v>
      </c>
      <c r="Z51" s="109">
        <f>(S51-V51)/P51</f>
        <v>0.85519773673937</v>
      </c>
      <c r="AA51" s="110"/>
      <c r="AB51" s="111"/>
      <c r="AC51" s="112">
        <f t="shared" si="6"/>
        <v>-36.1557</v>
      </c>
      <c r="AD51" s="113">
        <v>8797.44</v>
      </c>
      <c r="AE51" s="113">
        <f>AD51*2</f>
        <v>17594.88</v>
      </c>
      <c r="AF51" s="114">
        <v>2433.7238016</v>
      </c>
      <c r="AG51" s="114">
        <f>AF51*2</f>
        <v>4867.4476032</v>
      </c>
      <c r="AH51" s="118">
        <v>0.27664</v>
      </c>
      <c r="AI51" s="119">
        <v>10205.0304</v>
      </c>
      <c r="AJ51" s="119">
        <f>AI51*2</f>
        <v>20410.0608</v>
      </c>
      <c r="AK51" s="119">
        <v>2717.395494912</v>
      </c>
      <c r="AL51" s="119">
        <f>AK51*2</f>
        <v>5434.790989824</v>
      </c>
      <c r="AM51" s="118">
        <v>0.26628</v>
      </c>
      <c r="AN51" s="92">
        <v>13722.14</v>
      </c>
      <c r="AO51" s="92">
        <v>3881.91</v>
      </c>
      <c r="AP51" s="92"/>
      <c r="AQ51" s="92"/>
      <c r="AR51" s="118">
        <f>(AN51-AP51)/AE51</f>
        <v>0.779893923686891</v>
      </c>
      <c r="AS51" s="118">
        <f>(AO51-AQ51)/AG51</f>
        <v>0.797524763789531</v>
      </c>
      <c r="AT51" s="91">
        <f>(AN51-AP51)/AJ51</f>
        <v>0.67232234800594</v>
      </c>
      <c r="AU51" s="91">
        <f>(AO51-AQ51)/AL51</f>
        <v>0.714270338503986</v>
      </c>
      <c r="AV51" s="132"/>
      <c r="AW51" s="5">
        <v>10</v>
      </c>
      <c r="AX51" s="5">
        <v>2</v>
      </c>
      <c r="AY51" s="140">
        <f>(AW51-AX51)*-2</f>
        <v>-16</v>
      </c>
      <c r="AZ51" s="5"/>
      <c r="BA51" s="141"/>
      <c r="BB51" s="142">
        <f t="shared" si="4"/>
        <v>0</v>
      </c>
      <c r="BC51" s="142">
        <f t="shared" si="5"/>
        <v>-52.1557</v>
      </c>
    </row>
    <row r="52" spans="1:55">
      <c r="A52" s="5">
        <v>50</v>
      </c>
      <c r="B52" s="5">
        <v>111219</v>
      </c>
      <c r="C52" s="62" t="s">
        <v>112</v>
      </c>
      <c r="D52" s="62" t="s">
        <v>63</v>
      </c>
      <c r="E52" s="5" t="s">
        <v>49</v>
      </c>
      <c r="F52" s="63">
        <v>3</v>
      </c>
      <c r="G52" s="63"/>
      <c r="H52" s="64">
        <v>9800</v>
      </c>
      <c r="I52" s="73">
        <f>H52*4</f>
        <v>39200</v>
      </c>
      <c r="J52" s="74">
        <v>2753.898</v>
      </c>
      <c r="K52" s="74">
        <f>J52*4</f>
        <v>11015.592</v>
      </c>
      <c r="L52" s="75">
        <v>0.28101</v>
      </c>
      <c r="M52" s="76">
        <v>11270</v>
      </c>
      <c r="N52" s="76">
        <f>M52*4</f>
        <v>45080</v>
      </c>
      <c r="O52" s="77">
        <v>2989.6316688</v>
      </c>
      <c r="P52" s="77">
        <f>O52*4</f>
        <v>11958.5266752</v>
      </c>
      <c r="Q52" s="91">
        <v>0.26527344</v>
      </c>
      <c r="R52" s="92">
        <v>35188.67</v>
      </c>
      <c r="S52" s="92">
        <v>10479.62</v>
      </c>
      <c r="T52" s="95">
        <f>R52/I52</f>
        <v>0.897670153061224</v>
      </c>
      <c r="U52" s="94"/>
      <c r="V52" s="94"/>
      <c r="W52" s="95">
        <f>(R52-U52)/I52</f>
        <v>0.897670153061224</v>
      </c>
      <c r="X52" s="95">
        <f>(S52-V52)/K52</f>
        <v>0.951344240055369</v>
      </c>
      <c r="Y52" s="109">
        <f>(R52-U52)/N52</f>
        <v>0.780582741792369</v>
      </c>
      <c r="Z52" s="109">
        <f>(S52-V52)/P52</f>
        <v>0.876330361141644</v>
      </c>
      <c r="AA52" s="110"/>
      <c r="AB52" s="111"/>
      <c r="AC52" s="112">
        <f t="shared" si="6"/>
        <v>-40.1133</v>
      </c>
      <c r="AD52" s="113">
        <v>9105.54</v>
      </c>
      <c r="AE52" s="113">
        <f>AD52*2</f>
        <v>18211.08</v>
      </c>
      <c r="AF52" s="114">
        <v>2608.9193208</v>
      </c>
      <c r="AG52" s="114">
        <f>AF52*2</f>
        <v>5217.8386416</v>
      </c>
      <c r="AH52" s="118">
        <v>0.28652</v>
      </c>
      <c r="AI52" s="119">
        <v>10562.4264</v>
      </c>
      <c r="AJ52" s="119">
        <f>AI52*2</f>
        <v>21124.8528</v>
      </c>
      <c r="AK52" s="119">
        <v>2913.011576856</v>
      </c>
      <c r="AL52" s="119">
        <f>AK52*2</f>
        <v>5826.023153712</v>
      </c>
      <c r="AM52" s="118">
        <v>0.27579</v>
      </c>
      <c r="AN52" s="92">
        <v>21633.26</v>
      </c>
      <c r="AO52" s="92">
        <v>6094.11</v>
      </c>
      <c r="AP52" s="92"/>
      <c r="AQ52" s="92"/>
      <c r="AR52" s="130">
        <f>(AN52-AP52)/AE52</f>
        <v>1.18791746563081</v>
      </c>
      <c r="AS52" s="130">
        <f>(AO52-AQ52)/AG52</f>
        <v>1.16793761144965</v>
      </c>
      <c r="AT52" s="131">
        <f>(AN52-AP52)/AJ52</f>
        <v>1.02406678071622</v>
      </c>
      <c r="AU52" s="131">
        <f>(AO52-AQ52)/AL52</f>
        <v>1.04601541037769</v>
      </c>
      <c r="AV52" s="132">
        <v>500</v>
      </c>
      <c r="AW52" s="5">
        <v>10</v>
      </c>
      <c r="AX52" s="5">
        <v>4</v>
      </c>
      <c r="AY52" s="140">
        <f>(AW52-AX52)*-2</f>
        <v>-12</v>
      </c>
      <c r="AZ52" s="5">
        <v>1</v>
      </c>
      <c r="BA52" s="141">
        <f>AZ52*3</f>
        <v>3</v>
      </c>
      <c r="BB52" s="142">
        <f t="shared" si="4"/>
        <v>503</v>
      </c>
      <c r="BC52" s="142">
        <f t="shared" si="5"/>
        <v>-52.1133</v>
      </c>
    </row>
    <row r="53" spans="1:55">
      <c r="A53" s="5">
        <v>51</v>
      </c>
      <c r="B53" s="5">
        <v>730</v>
      </c>
      <c r="C53" s="62" t="s">
        <v>113</v>
      </c>
      <c r="D53" s="62" t="s">
        <v>68</v>
      </c>
      <c r="E53" s="5" t="s">
        <v>52</v>
      </c>
      <c r="F53" s="63">
        <v>3</v>
      </c>
      <c r="G53" s="63">
        <v>2</v>
      </c>
      <c r="H53" s="64">
        <v>13550</v>
      </c>
      <c r="I53" s="73">
        <f>H53*4</f>
        <v>54200</v>
      </c>
      <c r="J53" s="74">
        <v>3873.33525</v>
      </c>
      <c r="K53" s="74">
        <f>J53*4</f>
        <v>15493.341</v>
      </c>
      <c r="L53" s="75">
        <v>0.285855</v>
      </c>
      <c r="M53" s="76">
        <v>15500</v>
      </c>
      <c r="N53" s="76">
        <f>M53*4</f>
        <v>62000</v>
      </c>
      <c r="O53" s="77">
        <v>4182.63036</v>
      </c>
      <c r="P53" s="77">
        <f>O53*4</f>
        <v>16730.52144</v>
      </c>
      <c r="Q53" s="91">
        <v>0.26984712</v>
      </c>
      <c r="R53" s="92">
        <v>47794.87</v>
      </c>
      <c r="S53" s="92">
        <v>13818.56</v>
      </c>
      <c r="T53" s="95">
        <f>R53/I53</f>
        <v>0.881824169741697</v>
      </c>
      <c r="U53" s="94"/>
      <c r="V53" s="94"/>
      <c r="W53" s="95">
        <f>(R53-U53)/I53</f>
        <v>0.881824169741697</v>
      </c>
      <c r="X53" s="95">
        <f>(S53-V53)/K53</f>
        <v>0.891903173111597</v>
      </c>
      <c r="Y53" s="109">
        <f>(R53-U53)/N53</f>
        <v>0.770885</v>
      </c>
      <c r="Z53" s="109">
        <f>(S53-V53)/P53</f>
        <v>0.825949152245909</v>
      </c>
      <c r="AA53" s="110"/>
      <c r="AB53" s="111"/>
      <c r="AC53" s="112">
        <f t="shared" si="6"/>
        <v>-64.0513</v>
      </c>
      <c r="AD53" s="113">
        <v>12741.12</v>
      </c>
      <c r="AE53" s="113">
        <f>AD53*2</f>
        <v>25482.24</v>
      </c>
      <c r="AF53" s="114">
        <v>3713.5268352</v>
      </c>
      <c r="AG53" s="114">
        <f>AF53*2</f>
        <v>7427.0536704</v>
      </c>
      <c r="AH53" s="118">
        <v>0.29146</v>
      </c>
      <c r="AI53" s="119">
        <v>14779.6992</v>
      </c>
      <c r="AJ53" s="119">
        <f>AI53*2</f>
        <v>29559.3984</v>
      </c>
      <c r="AK53" s="119">
        <v>4146.370712064</v>
      </c>
      <c r="AL53" s="119">
        <f>AK53*2</f>
        <v>8292.741424128</v>
      </c>
      <c r="AM53" s="118">
        <v>0.280545</v>
      </c>
      <c r="AN53" s="92">
        <v>17185.79</v>
      </c>
      <c r="AO53" s="92">
        <v>5268.79</v>
      </c>
      <c r="AP53" s="92"/>
      <c r="AQ53" s="92"/>
      <c r="AR53" s="118">
        <f>(AN53-AP53)/AE53</f>
        <v>0.674422264290737</v>
      </c>
      <c r="AS53" s="118">
        <f>(AO53-AQ53)/AG53</f>
        <v>0.709405133424361</v>
      </c>
      <c r="AT53" s="91">
        <f>(AN53-AP53)/AJ53</f>
        <v>0.581398503698912</v>
      </c>
      <c r="AU53" s="91">
        <f>(AO53-AQ53)/AL53</f>
        <v>0.635349606424515</v>
      </c>
      <c r="AV53" s="132"/>
      <c r="AW53" s="5">
        <v>12</v>
      </c>
      <c r="AX53" s="5">
        <v>2</v>
      </c>
      <c r="AY53" s="140">
        <f>(AW53-AX53)*-2</f>
        <v>-20</v>
      </c>
      <c r="AZ53" s="5">
        <v>4</v>
      </c>
      <c r="BA53" s="141">
        <f>AZ53*3</f>
        <v>12</v>
      </c>
      <c r="BB53" s="142">
        <f t="shared" si="4"/>
        <v>12</v>
      </c>
      <c r="BC53" s="142">
        <f t="shared" si="5"/>
        <v>-84.0513</v>
      </c>
    </row>
    <row r="54" spans="1:55">
      <c r="A54" s="5">
        <v>52</v>
      </c>
      <c r="B54" s="5">
        <v>513</v>
      </c>
      <c r="C54" s="62" t="s">
        <v>114</v>
      </c>
      <c r="D54" s="62" t="s">
        <v>68</v>
      </c>
      <c r="E54" s="5" t="s">
        <v>49</v>
      </c>
      <c r="F54" s="63">
        <v>2</v>
      </c>
      <c r="G54" s="63"/>
      <c r="H54" s="64">
        <v>11500</v>
      </c>
      <c r="I54" s="73">
        <f>H54*4</f>
        <v>46000</v>
      </c>
      <c r="J54" s="74">
        <v>3398.7675</v>
      </c>
      <c r="K54" s="74">
        <f>J54*4</f>
        <v>13595.07</v>
      </c>
      <c r="L54" s="75">
        <v>0.295545</v>
      </c>
      <c r="M54" s="76">
        <v>13225</v>
      </c>
      <c r="N54" s="76">
        <f>M54*4</f>
        <v>52900</v>
      </c>
      <c r="O54" s="77">
        <v>3689.701998</v>
      </c>
      <c r="P54" s="77">
        <f>O54*4</f>
        <v>14758.807992</v>
      </c>
      <c r="Q54" s="91">
        <v>0.27899448</v>
      </c>
      <c r="R54" s="92">
        <v>40397.79</v>
      </c>
      <c r="S54" s="92">
        <v>12103.48</v>
      </c>
      <c r="T54" s="95">
        <f>R54/I54</f>
        <v>0.878212826086956</v>
      </c>
      <c r="U54" s="94"/>
      <c r="V54" s="94"/>
      <c r="W54" s="95">
        <f>(R54-U54)/I54</f>
        <v>0.878212826086956</v>
      </c>
      <c r="X54" s="95">
        <f>(S54-V54)/K54</f>
        <v>0.890284492834535</v>
      </c>
      <c r="Y54" s="109">
        <f>(R54-U54)/N54</f>
        <v>0.763663327032136</v>
      </c>
      <c r="Z54" s="109">
        <f>(S54-V54)/P54</f>
        <v>0.820085199737044</v>
      </c>
      <c r="AA54" s="110"/>
      <c r="AB54" s="111"/>
      <c r="AC54" s="112">
        <f t="shared" si="6"/>
        <v>-56.0221</v>
      </c>
      <c r="AD54" s="113">
        <v>10712.4</v>
      </c>
      <c r="AE54" s="113">
        <f>AD54*2</f>
        <v>21424.8</v>
      </c>
      <c r="AF54" s="114">
        <v>3228.074616</v>
      </c>
      <c r="AG54" s="114">
        <f>AF54*2</f>
        <v>6456.149232</v>
      </c>
      <c r="AH54" s="118">
        <v>0.30134</v>
      </c>
      <c r="AI54" s="119">
        <v>12426.384</v>
      </c>
      <c r="AJ54" s="119">
        <f>AI54*2</f>
        <v>24852.768</v>
      </c>
      <c r="AK54" s="119">
        <v>3604.33481112</v>
      </c>
      <c r="AL54" s="119">
        <f>AK54*2</f>
        <v>7208.66962224</v>
      </c>
      <c r="AM54" s="118">
        <v>0.290055</v>
      </c>
      <c r="AN54" s="92">
        <v>18365.01</v>
      </c>
      <c r="AO54" s="92">
        <v>4697.14</v>
      </c>
      <c r="AP54" s="92"/>
      <c r="AQ54" s="92"/>
      <c r="AR54" s="118">
        <f>(AN54-AP54)/AE54</f>
        <v>0.857184664500952</v>
      </c>
      <c r="AS54" s="118">
        <f>(AO54-AQ54)/AG54</f>
        <v>0.727545140486926</v>
      </c>
      <c r="AT54" s="91">
        <f>(AN54-AP54)/AJ54</f>
        <v>0.738952296983579</v>
      </c>
      <c r="AU54" s="91">
        <f>(AO54-AQ54)/AL54</f>
        <v>0.651595959607929</v>
      </c>
      <c r="AV54" s="132"/>
      <c r="AW54" s="5">
        <v>12</v>
      </c>
      <c r="AX54" s="5">
        <v>16</v>
      </c>
      <c r="AY54" s="140"/>
      <c r="AZ54" s="5">
        <v>7</v>
      </c>
      <c r="BA54" s="141">
        <f>AZ54*3</f>
        <v>21</v>
      </c>
      <c r="BB54" s="142">
        <f t="shared" si="4"/>
        <v>21</v>
      </c>
      <c r="BC54" s="142">
        <f t="shared" si="5"/>
        <v>-56.0221</v>
      </c>
    </row>
    <row r="55" spans="1:55">
      <c r="A55" s="5">
        <v>53</v>
      </c>
      <c r="B55" s="5">
        <v>118074</v>
      </c>
      <c r="C55" s="62" t="s">
        <v>115</v>
      </c>
      <c r="D55" s="62" t="s">
        <v>51</v>
      </c>
      <c r="E55" s="5" t="s">
        <v>84</v>
      </c>
      <c r="F55" s="63">
        <v>2</v>
      </c>
      <c r="G55" s="63"/>
      <c r="H55" s="64">
        <v>4200</v>
      </c>
      <c r="I55" s="73">
        <f>H55*4</f>
        <v>16800</v>
      </c>
      <c r="J55" s="74">
        <v>1139.544</v>
      </c>
      <c r="K55" s="74">
        <f>J55*4</f>
        <v>4558.176</v>
      </c>
      <c r="L55" s="75">
        <v>0.27132</v>
      </c>
      <c r="M55" s="76">
        <v>4830</v>
      </c>
      <c r="N55" s="76">
        <f>M55*4</f>
        <v>19320</v>
      </c>
      <c r="O55" s="77">
        <v>1237.0889664</v>
      </c>
      <c r="P55" s="77">
        <f>O55*4</f>
        <v>4948.3558656</v>
      </c>
      <c r="Q55" s="91">
        <v>0.25612608</v>
      </c>
      <c r="R55" s="92">
        <v>14712.46</v>
      </c>
      <c r="S55" s="92">
        <v>4121.42</v>
      </c>
      <c r="T55" s="95">
        <f>R55/I55</f>
        <v>0.875741666666667</v>
      </c>
      <c r="U55" s="94"/>
      <c r="V55" s="94"/>
      <c r="W55" s="95">
        <f>(R55-U55)/I55</f>
        <v>0.875741666666667</v>
      </c>
      <c r="X55" s="95">
        <f>(S55-V55)/K55</f>
        <v>0.904181848177868</v>
      </c>
      <c r="Y55" s="109">
        <f>(R55-U55)/N55</f>
        <v>0.761514492753623</v>
      </c>
      <c r="Z55" s="109">
        <f>(S55-V55)/P55</f>
        <v>0.832886742978876</v>
      </c>
      <c r="AA55" s="110"/>
      <c r="AB55" s="111"/>
      <c r="AC55" s="112">
        <f t="shared" si="6"/>
        <v>-20.8754</v>
      </c>
      <c r="AD55" s="113">
        <v>3406.875</v>
      </c>
      <c r="AE55" s="113">
        <f>AD55*2</f>
        <v>6813.75</v>
      </c>
      <c r="AF55" s="114">
        <v>942.4779</v>
      </c>
      <c r="AG55" s="114">
        <f>AF55*2</f>
        <v>1884.9558</v>
      </c>
      <c r="AH55" s="118">
        <v>0.27664</v>
      </c>
      <c r="AI55" s="119">
        <v>3951.975</v>
      </c>
      <c r="AJ55" s="119">
        <f>AI55*2</f>
        <v>7903.95</v>
      </c>
      <c r="AK55" s="119">
        <v>1052.331903</v>
      </c>
      <c r="AL55" s="119">
        <f>AK55*2</f>
        <v>2104.663806</v>
      </c>
      <c r="AM55" s="118">
        <v>0.26628</v>
      </c>
      <c r="AN55" s="92">
        <v>7174.11</v>
      </c>
      <c r="AO55" s="92">
        <v>1870.1</v>
      </c>
      <c r="AP55" s="92"/>
      <c r="AQ55" s="92"/>
      <c r="AR55" s="130">
        <f>(AN55-AP55)/AE55</f>
        <v>1.05288717666483</v>
      </c>
      <c r="AS55" s="118">
        <f>(AO55-AQ55)/AG55</f>
        <v>0.992118754190417</v>
      </c>
      <c r="AT55" s="91">
        <f>(AN55-AP55)/AJ55</f>
        <v>0.907661359193821</v>
      </c>
      <c r="AU55" s="91">
        <f>(AO55-AQ55)/AL55</f>
        <v>0.888550463341792</v>
      </c>
      <c r="AV55" s="132"/>
      <c r="AW55" s="5">
        <v>4</v>
      </c>
      <c r="AX55" s="5">
        <v>0</v>
      </c>
      <c r="AY55" s="140">
        <f>(AW55-AX55)*-2</f>
        <v>-8</v>
      </c>
      <c r="AZ55" s="5"/>
      <c r="BA55" s="141"/>
      <c r="BB55" s="142">
        <f t="shared" si="4"/>
        <v>0</v>
      </c>
      <c r="BC55" s="142">
        <f t="shared" si="5"/>
        <v>-28.8754</v>
      </c>
    </row>
    <row r="56" spans="1:55">
      <c r="A56" s="5">
        <v>54</v>
      </c>
      <c r="B56" s="5">
        <v>379</v>
      </c>
      <c r="C56" s="62" t="s">
        <v>116</v>
      </c>
      <c r="D56" s="62" t="s">
        <v>63</v>
      </c>
      <c r="E56" s="5" t="s">
        <v>54</v>
      </c>
      <c r="F56" s="63">
        <v>3</v>
      </c>
      <c r="G56" s="63"/>
      <c r="H56" s="64">
        <v>11500</v>
      </c>
      <c r="I56" s="73">
        <f>H56*4</f>
        <v>46000</v>
      </c>
      <c r="J56" s="74">
        <v>3120.18</v>
      </c>
      <c r="K56" s="74">
        <f>J56*4</f>
        <v>12480.72</v>
      </c>
      <c r="L56" s="75">
        <v>0.27132</v>
      </c>
      <c r="M56" s="76">
        <v>13225</v>
      </c>
      <c r="N56" s="76">
        <f>M56*4</f>
        <v>52900</v>
      </c>
      <c r="O56" s="77">
        <v>3387.267408</v>
      </c>
      <c r="P56" s="77">
        <f>O56*4</f>
        <v>13549.069632</v>
      </c>
      <c r="Q56" s="91">
        <v>0.25612608</v>
      </c>
      <c r="R56" s="92">
        <v>40016.53</v>
      </c>
      <c r="S56" s="92">
        <v>8517.79</v>
      </c>
      <c r="T56" s="95">
        <f>R56/I56</f>
        <v>0.869924565217391</v>
      </c>
      <c r="U56" s="94"/>
      <c r="V56" s="94"/>
      <c r="W56" s="95">
        <f>(R56-U56)/I56</f>
        <v>0.869924565217391</v>
      </c>
      <c r="X56" s="95">
        <f>(S56-V56)/K56</f>
        <v>0.6824758507522</v>
      </c>
      <c r="Y56" s="109">
        <f>(R56-U56)/N56</f>
        <v>0.756456143667297</v>
      </c>
      <c r="Z56" s="109">
        <f>(S56-V56)/P56</f>
        <v>0.628662353308954</v>
      </c>
      <c r="AA56" s="110"/>
      <c r="AB56" s="111"/>
      <c r="AC56" s="112">
        <f t="shared" si="6"/>
        <v>-59.8347</v>
      </c>
      <c r="AD56" s="113">
        <v>10712.4</v>
      </c>
      <c r="AE56" s="113">
        <f>AD56*2</f>
        <v>21424.8</v>
      </c>
      <c r="AF56" s="114">
        <v>2963.478336</v>
      </c>
      <c r="AG56" s="114">
        <f>AF56*2</f>
        <v>5926.956672</v>
      </c>
      <c r="AH56" s="118">
        <v>0.27664</v>
      </c>
      <c r="AI56" s="119">
        <v>12426.384</v>
      </c>
      <c r="AJ56" s="119">
        <f>AI56*2</f>
        <v>24852.768</v>
      </c>
      <c r="AK56" s="119">
        <v>3308.89753152</v>
      </c>
      <c r="AL56" s="119">
        <f>AK56*2</f>
        <v>6617.79506304</v>
      </c>
      <c r="AM56" s="118">
        <v>0.26628</v>
      </c>
      <c r="AN56" s="92">
        <v>18912.37</v>
      </c>
      <c r="AO56" s="92">
        <v>4083.36</v>
      </c>
      <c r="AP56" s="92"/>
      <c r="AQ56" s="92"/>
      <c r="AR56" s="118">
        <f>(AN56-AP56)/AE56</f>
        <v>0.882732627609126</v>
      </c>
      <c r="AS56" s="118">
        <f>(AO56-AQ56)/AG56</f>
        <v>0.688947165632325</v>
      </c>
      <c r="AT56" s="91">
        <f>(AN56-AP56)/AJ56</f>
        <v>0.760976403111315</v>
      </c>
      <c r="AU56" s="91">
        <f>(AO56-AQ56)/AL56</f>
        <v>0.617027266801495</v>
      </c>
      <c r="AV56" s="132"/>
      <c r="AW56" s="5">
        <v>12</v>
      </c>
      <c r="AX56" s="5">
        <v>11</v>
      </c>
      <c r="AY56" s="140">
        <f>(AW56-AX56)*-2</f>
        <v>-2</v>
      </c>
      <c r="AZ56" s="5">
        <v>5</v>
      </c>
      <c r="BA56" s="141">
        <f>AZ56*3</f>
        <v>15</v>
      </c>
      <c r="BB56" s="142">
        <f t="shared" si="4"/>
        <v>15</v>
      </c>
      <c r="BC56" s="142">
        <f t="shared" si="5"/>
        <v>-61.8347</v>
      </c>
    </row>
    <row r="57" spans="1:55">
      <c r="A57" s="5">
        <v>55</v>
      </c>
      <c r="B57" s="5">
        <v>102567</v>
      </c>
      <c r="C57" s="62" t="s">
        <v>117</v>
      </c>
      <c r="D57" s="62" t="s">
        <v>77</v>
      </c>
      <c r="E57" s="5" t="s">
        <v>57</v>
      </c>
      <c r="F57" s="63">
        <v>2</v>
      </c>
      <c r="G57" s="63"/>
      <c r="H57" s="64">
        <v>4960</v>
      </c>
      <c r="I57" s="73">
        <f>H57*4</f>
        <v>19840</v>
      </c>
      <c r="J57" s="74">
        <v>1345.7472</v>
      </c>
      <c r="K57" s="74">
        <f>J57*4</f>
        <v>5382.9888</v>
      </c>
      <c r="L57" s="75">
        <v>0.27132</v>
      </c>
      <c r="M57" s="76">
        <v>5704</v>
      </c>
      <c r="N57" s="76">
        <f>M57*4</f>
        <v>22816</v>
      </c>
      <c r="O57" s="77">
        <v>1460.94316032</v>
      </c>
      <c r="P57" s="77">
        <f>O57*4</f>
        <v>5843.77264128</v>
      </c>
      <c r="Q57" s="91">
        <v>0.25612608</v>
      </c>
      <c r="R57" s="92">
        <v>17237</v>
      </c>
      <c r="S57" s="92">
        <v>3620.8</v>
      </c>
      <c r="T57" s="95">
        <f>R57/I57</f>
        <v>0.868800403225806</v>
      </c>
      <c r="U57" s="94"/>
      <c r="V57" s="94"/>
      <c r="W57" s="95">
        <f>(R57-U57)/I57</f>
        <v>0.868800403225806</v>
      </c>
      <c r="X57" s="95">
        <f>(S57-V57)/K57</f>
        <v>0.672637476043049</v>
      </c>
      <c r="Y57" s="109">
        <f>(R57-U57)/N57</f>
        <v>0.755478611500701</v>
      </c>
      <c r="Z57" s="109">
        <f>(S57-V57)/P57</f>
        <v>0.61959973843317</v>
      </c>
      <c r="AA57" s="110"/>
      <c r="AB57" s="111"/>
      <c r="AC57" s="112">
        <f t="shared" si="6"/>
        <v>-26.03</v>
      </c>
      <c r="AD57" s="113">
        <v>4591.875</v>
      </c>
      <c r="AE57" s="113">
        <f>AD57*2</f>
        <v>9183.75</v>
      </c>
      <c r="AF57" s="114">
        <v>1270.2963</v>
      </c>
      <c r="AG57" s="114">
        <f>AF57*2</f>
        <v>2540.5926</v>
      </c>
      <c r="AH57" s="118">
        <v>0.27664</v>
      </c>
      <c r="AI57" s="119">
        <v>5326.575</v>
      </c>
      <c r="AJ57" s="119">
        <f>AI57*2</f>
        <v>10653.15</v>
      </c>
      <c r="AK57" s="119">
        <v>1418.360391</v>
      </c>
      <c r="AL57" s="119">
        <f>AK57*2</f>
        <v>2836.720782</v>
      </c>
      <c r="AM57" s="118">
        <v>0.26628</v>
      </c>
      <c r="AN57" s="92">
        <v>4662.19</v>
      </c>
      <c r="AO57" s="92">
        <v>1384.41</v>
      </c>
      <c r="AP57" s="92"/>
      <c r="AQ57" s="92"/>
      <c r="AR57" s="118">
        <f>(AN57-AP57)/AE57</f>
        <v>0.507656458418402</v>
      </c>
      <c r="AS57" s="118">
        <f>(AO57-AQ57)/AG57</f>
        <v>0.544916174281544</v>
      </c>
      <c r="AT57" s="91">
        <f>(AN57-AP57)/AJ57</f>
        <v>0.437634877946898</v>
      </c>
      <c r="AU57" s="91">
        <f>(AO57-AQ57)/AL57</f>
        <v>0.488031817859753</v>
      </c>
      <c r="AV57" s="132"/>
      <c r="AW57" s="5">
        <v>8</v>
      </c>
      <c r="AX57" s="5">
        <v>4</v>
      </c>
      <c r="AY57" s="140">
        <f>(AW57-AX57)*-2</f>
        <v>-8</v>
      </c>
      <c r="AZ57" s="5">
        <v>3</v>
      </c>
      <c r="BA57" s="141">
        <f>AZ57*3</f>
        <v>9</v>
      </c>
      <c r="BB57" s="142">
        <f t="shared" si="4"/>
        <v>9</v>
      </c>
      <c r="BC57" s="142">
        <f t="shared" si="5"/>
        <v>-34.03</v>
      </c>
    </row>
    <row r="58" ht="12.75" spans="1:55">
      <c r="A58" s="65">
        <v>56</v>
      </c>
      <c r="B58" s="65">
        <v>118151</v>
      </c>
      <c r="C58" s="66" t="s">
        <v>118</v>
      </c>
      <c r="D58" s="66" t="s">
        <v>63</v>
      </c>
      <c r="E58" s="5" t="s">
        <v>84</v>
      </c>
      <c r="F58" s="63">
        <v>2</v>
      </c>
      <c r="G58" s="63"/>
      <c r="H58" s="64">
        <v>3200</v>
      </c>
      <c r="I58" s="73">
        <f>H58*4</f>
        <v>12800</v>
      </c>
      <c r="J58" s="74">
        <v>620.16</v>
      </c>
      <c r="K58" s="74">
        <f>J58*4</f>
        <v>2480.64</v>
      </c>
      <c r="L58" s="75">
        <v>0.1938</v>
      </c>
      <c r="M58" s="76">
        <v>3680</v>
      </c>
      <c r="N58" s="76">
        <f>M58*4</f>
        <v>14720</v>
      </c>
      <c r="O58" s="77">
        <v>673.245696</v>
      </c>
      <c r="P58" s="77">
        <f>O58*4</f>
        <v>2692.982784</v>
      </c>
      <c r="Q58" s="91">
        <v>0.1829472</v>
      </c>
      <c r="R58" s="96">
        <v>13542.7</v>
      </c>
      <c r="S58" s="96">
        <v>2969.35</v>
      </c>
      <c r="T58" s="93">
        <f>R58/I58</f>
        <v>1.0580234375</v>
      </c>
      <c r="U58" s="94"/>
      <c r="V58" s="94"/>
      <c r="W58" s="93">
        <f>(R58-U58)/I58</f>
        <v>1.0580234375</v>
      </c>
      <c r="X58" s="93">
        <f>(S58-V58)/K58</f>
        <v>1.19700964267286</v>
      </c>
      <c r="Y58" s="109">
        <f>(R58-U58)/N58</f>
        <v>0.920020380434783</v>
      </c>
      <c r="Z58" s="109">
        <f>(S58-V58)/P58</f>
        <v>1.10262494719313</v>
      </c>
      <c r="AA58" s="110">
        <f>(F58*100)+(G58*50)</f>
        <v>200</v>
      </c>
      <c r="AB58" s="111"/>
      <c r="AC58" s="112">
        <v>0</v>
      </c>
      <c r="AD58" s="113">
        <v>2962.5</v>
      </c>
      <c r="AE58" s="113">
        <f>AD58*2</f>
        <v>5925</v>
      </c>
      <c r="AF58" s="114">
        <v>585.39</v>
      </c>
      <c r="AG58" s="114">
        <f>AF58*2</f>
        <v>1170.78</v>
      </c>
      <c r="AH58" s="118">
        <v>0.1976</v>
      </c>
      <c r="AI58" s="119">
        <v>3436.5</v>
      </c>
      <c r="AJ58" s="119">
        <f>AI58*2</f>
        <v>6873</v>
      </c>
      <c r="AK58" s="119">
        <v>653.6223</v>
      </c>
      <c r="AL58" s="119">
        <f>AK58*2</f>
        <v>1307.2446</v>
      </c>
      <c r="AM58" s="118">
        <v>0.1902</v>
      </c>
      <c r="AN58" s="120">
        <v>4536.69</v>
      </c>
      <c r="AO58" s="120">
        <v>987.2</v>
      </c>
      <c r="AP58" s="92"/>
      <c r="AQ58" s="92"/>
      <c r="AR58" s="118">
        <f>(AN58-AP58)/AE58</f>
        <v>0.765686075949367</v>
      </c>
      <c r="AS58" s="118">
        <f>(AO58-AQ58)/AG58</f>
        <v>0.843198551393088</v>
      </c>
      <c r="AT58" s="91">
        <f>(AN58-AP58)/AJ58</f>
        <v>0.660074203404627</v>
      </c>
      <c r="AU58" s="91">
        <f>(AO58-AQ58)/AL58</f>
        <v>0.755176192733938</v>
      </c>
      <c r="AV58" s="132"/>
      <c r="AW58" s="5">
        <v>4</v>
      </c>
      <c r="AX58" s="5">
        <v>6</v>
      </c>
      <c r="AY58" s="140"/>
      <c r="AZ58" s="5">
        <v>4</v>
      </c>
      <c r="BA58" s="141">
        <f>AZ58*3</f>
        <v>12</v>
      </c>
      <c r="BB58" s="142">
        <f t="shared" si="4"/>
        <v>212</v>
      </c>
      <c r="BC58" s="142">
        <f t="shared" si="5"/>
        <v>0</v>
      </c>
    </row>
    <row r="59" spans="1:55">
      <c r="A59" s="5">
        <v>57</v>
      </c>
      <c r="B59" s="5">
        <v>712</v>
      </c>
      <c r="C59" s="62" t="s">
        <v>119</v>
      </c>
      <c r="D59" s="62" t="s">
        <v>51</v>
      </c>
      <c r="E59" s="5" t="s">
        <v>52</v>
      </c>
      <c r="F59" s="63">
        <v>4</v>
      </c>
      <c r="G59" s="63"/>
      <c r="H59" s="64">
        <v>15500</v>
      </c>
      <c r="I59" s="73">
        <f>H59*4</f>
        <v>62000</v>
      </c>
      <c r="J59" s="74">
        <v>5166.708</v>
      </c>
      <c r="K59" s="74">
        <f>J59*4</f>
        <v>20666.832</v>
      </c>
      <c r="L59" s="75">
        <v>0.333336</v>
      </c>
      <c r="M59" s="76">
        <v>17825</v>
      </c>
      <c r="N59" s="76">
        <f>M59*4</f>
        <v>71300</v>
      </c>
      <c r="O59" s="77">
        <v>5608.9782048</v>
      </c>
      <c r="P59" s="77">
        <f>O59*4</f>
        <v>22435.9128192</v>
      </c>
      <c r="Q59" s="91">
        <v>0.314669184</v>
      </c>
      <c r="R59" s="92">
        <v>53628.12</v>
      </c>
      <c r="S59" s="92">
        <v>17001.81</v>
      </c>
      <c r="T59" s="95">
        <f>R59/I59</f>
        <v>0.864969677419355</v>
      </c>
      <c r="U59" s="94"/>
      <c r="V59" s="94"/>
      <c r="W59" s="95">
        <f>(R59-U59)/I59</f>
        <v>0.864969677419355</v>
      </c>
      <c r="X59" s="95">
        <f>(S59-V59)/K59</f>
        <v>0.822661644513296</v>
      </c>
      <c r="Y59" s="109">
        <f>(R59-U59)/N59</f>
        <v>0.752147545582048</v>
      </c>
      <c r="Z59" s="109">
        <f>(S59-V59)/P59</f>
        <v>0.757794440413868</v>
      </c>
      <c r="AA59" s="110"/>
      <c r="AB59" s="111"/>
      <c r="AC59" s="112">
        <f t="shared" si="6"/>
        <v>-83.7188</v>
      </c>
      <c r="AD59" s="113">
        <v>14338.5</v>
      </c>
      <c r="AE59" s="113">
        <f>AD59*2</f>
        <v>28677</v>
      </c>
      <c r="AF59" s="114">
        <v>4873.254672</v>
      </c>
      <c r="AG59" s="114">
        <f>AF59*2</f>
        <v>9746.509344</v>
      </c>
      <c r="AH59" s="118">
        <v>0.339872</v>
      </c>
      <c r="AI59" s="119">
        <v>16632.66</v>
      </c>
      <c r="AJ59" s="119">
        <f>AI59*2</f>
        <v>33265.32</v>
      </c>
      <c r="AK59" s="119">
        <v>5441.27492304</v>
      </c>
      <c r="AL59" s="119">
        <f>AK59*2</f>
        <v>10882.54984608</v>
      </c>
      <c r="AM59" s="118">
        <v>0.327144</v>
      </c>
      <c r="AN59" s="92">
        <v>22849.35</v>
      </c>
      <c r="AO59" s="92">
        <v>6883.22</v>
      </c>
      <c r="AP59" s="92"/>
      <c r="AQ59" s="92"/>
      <c r="AR59" s="118">
        <f>(AN59-AP59)/AE59</f>
        <v>0.79678313631133</v>
      </c>
      <c r="AS59" s="118">
        <f>(AO59-AQ59)/AG59</f>
        <v>0.706224121586396</v>
      </c>
      <c r="AT59" s="91">
        <f>(AN59-AP59)/AJ59</f>
        <v>0.686882014061491</v>
      </c>
      <c r="AU59" s="91">
        <f>(AO59-AQ59)/AL59</f>
        <v>0.632500663663801</v>
      </c>
      <c r="AV59" s="132"/>
      <c r="AW59" s="5">
        <v>12</v>
      </c>
      <c r="AX59" s="5">
        <v>2</v>
      </c>
      <c r="AY59" s="140">
        <f>(AW59-AX59)*-2</f>
        <v>-20</v>
      </c>
      <c r="AZ59" s="5"/>
      <c r="BA59" s="141"/>
      <c r="BB59" s="142">
        <f t="shared" si="4"/>
        <v>0</v>
      </c>
      <c r="BC59" s="142">
        <f t="shared" si="5"/>
        <v>-103.7188</v>
      </c>
    </row>
    <row r="60" spans="1:55">
      <c r="A60" s="5">
        <v>58</v>
      </c>
      <c r="B60" s="5">
        <v>737</v>
      </c>
      <c r="C60" s="62" t="s">
        <v>120</v>
      </c>
      <c r="D60" s="62" t="s">
        <v>51</v>
      </c>
      <c r="E60" s="5" t="s">
        <v>49</v>
      </c>
      <c r="F60" s="63">
        <v>3</v>
      </c>
      <c r="G60" s="63">
        <v>2</v>
      </c>
      <c r="H60" s="64">
        <v>10000</v>
      </c>
      <c r="I60" s="73">
        <f>H60*4</f>
        <v>40000</v>
      </c>
      <c r="J60" s="74">
        <v>3052.35</v>
      </c>
      <c r="K60" s="74">
        <f>J60*4</f>
        <v>12209.4</v>
      </c>
      <c r="L60" s="75">
        <v>0.305235</v>
      </c>
      <c r="M60" s="76">
        <v>11500</v>
      </c>
      <c r="N60" s="76">
        <f>M60*4</f>
        <v>46000</v>
      </c>
      <c r="O60" s="77">
        <v>3313.63116</v>
      </c>
      <c r="P60" s="77">
        <f>O60*4</f>
        <v>13254.52464</v>
      </c>
      <c r="Q60" s="91">
        <v>0.28814184</v>
      </c>
      <c r="R60" s="92">
        <v>41265.69</v>
      </c>
      <c r="S60" s="92">
        <v>8347.12</v>
      </c>
      <c r="T60" s="93">
        <f>R60/I60</f>
        <v>1.03164225</v>
      </c>
      <c r="U60" s="94">
        <v>6713.5</v>
      </c>
      <c r="V60" s="94">
        <v>393.55</v>
      </c>
      <c r="W60" s="95">
        <f>(R60-U60)/I60</f>
        <v>0.86380475</v>
      </c>
      <c r="X60" s="95">
        <f>(S60-V60)/K60</f>
        <v>0.651430045702492</v>
      </c>
      <c r="Y60" s="109">
        <f>(R60-U60)/N60</f>
        <v>0.751134565217391</v>
      </c>
      <c r="Z60" s="109">
        <f>(S60-V60)/P60</f>
        <v>0.60006452257046</v>
      </c>
      <c r="AA60" s="110"/>
      <c r="AB60" s="111"/>
      <c r="AC60" s="112">
        <v>0</v>
      </c>
      <c r="AD60" s="113">
        <v>9456.3</v>
      </c>
      <c r="AE60" s="113">
        <f>AD60*2</f>
        <v>18912.6</v>
      </c>
      <c r="AF60" s="114">
        <v>2942.989686</v>
      </c>
      <c r="AG60" s="114">
        <f>AF60*2</f>
        <v>5885.979372</v>
      </c>
      <c r="AH60" s="118">
        <v>0.31122</v>
      </c>
      <c r="AI60" s="119">
        <v>10969.308</v>
      </c>
      <c r="AJ60" s="119">
        <f>AI60*2</f>
        <v>21938.616</v>
      </c>
      <c r="AK60" s="119">
        <v>3286.02075102</v>
      </c>
      <c r="AL60" s="119">
        <f>AK60*2</f>
        <v>6572.04150204</v>
      </c>
      <c r="AM60" s="118">
        <v>0.299565</v>
      </c>
      <c r="AN60" s="92">
        <v>122971.75</v>
      </c>
      <c r="AO60" s="92">
        <v>11813.9</v>
      </c>
      <c r="AP60" s="92">
        <v>112100</v>
      </c>
      <c r="AQ60" s="92">
        <v>8850</v>
      </c>
      <c r="AR60" s="118">
        <f>(AN60-AP60)/AE60</f>
        <v>0.574841639964891</v>
      </c>
      <c r="AS60" s="118">
        <f>(AO60-AQ60)/AG60</f>
        <v>0.503552563248772</v>
      </c>
      <c r="AT60" s="91">
        <f>(AN60-AP60)/AJ60</f>
        <v>0.495553137900768</v>
      </c>
      <c r="AU60" s="91">
        <f>(AO60-AQ60)/AL60</f>
        <v>0.450986196462695</v>
      </c>
      <c r="AV60" s="132"/>
      <c r="AW60" s="5">
        <v>10</v>
      </c>
      <c r="AX60" s="5">
        <v>8</v>
      </c>
      <c r="AY60" s="140">
        <f>(AW60-AX60)*-2</f>
        <v>-4</v>
      </c>
      <c r="AZ60" s="5"/>
      <c r="BA60" s="141"/>
      <c r="BB60" s="142">
        <f t="shared" si="4"/>
        <v>0</v>
      </c>
      <c r="BC60" s="142">
        <f t="shared" si="5"/>
        <v>-4</v>
      </c>
    </row>
    <row r="61" spans="1:55">
      <c r="A61" s="5">
        <v>59</v>
      </c>
      <c r="B61" s="5">
        <v>56</v>
      </c>
      <c r="C61" s="62" t="s">
        <v>121</v>
      </c>
      <c r="D61" s="62" t="s">
        <v>48</v>
      </c>
      <c r="E61" s="5" t="s">
        <v>57</v>
      </c>
      <c r="F61" s="63">
        <v>2</v>
      </c>
      <c r="G61" s="63"/>
      <c r="H61" s="64">
        <v>5600</v>
      </c>
      <c r="I61" s="73">
        <f>H61*4</f>
        <v>22400</v>
      </c>
      <c r="J61" s="74">
        <v>1627.92</v>
      </c>
      <c r="K61" s="74">
        <f>J61*4</f>
        <v>6511.68</v>
      </c>
      <c r="L61" s="75">
        <v>0.2907</v>
      </c>
      <c r="M61" s="76">
        <v>6440</v>
      </c>
      <c r="N61" s="76">
        <f>M61*4</f>
        <v>25760</v>
      </c>
      <c r="O61" s="77">
        <v>1767.269952</v>
      </c>
      <c r="P61" s="77">
        <f>O61*4</f>
        <v>7069.079808</v>
      </c>
      <c r="Q61" s="91">
        <v>0.2744208</v>
      </c>
      <c r="R61" s="92">
        <v>19266.81</v>
      </c>
      <c r="S61" s="92">
        <v>4398.89</v>
      </c>
      <c r="T61" s="95">
        <f>R61/I61</f>
        <v>0.860125446428571</v>
      </c>
      <c r="U61" s="94"/>
      <c r="V61" s="94"/>
      <c r="W61" s="95">
        <f>(R61-U61)/I61</f>
        <v>0.860125446428571</v>
      </c>
      <c r="X61" s="95">
        <f>(S61-V61)/K61</f>
        <v>0.675538417121235</v>
      </c>
      <c r="Y61" s="109">
        <f>(R61-U61)/N61</f>
        <v>0.747935170807453</v>
      </c>
      <c r="Z61" s="109">
        <f>(S61-V61)/P61</f>
        <v>0.622271939131572</v>
      </c>
      <c r="AA61" s="110"/>
      <c r="AB61" s="111"/>
      <c r="AC61" s="112">
        <f t="shared" si="6"/>
        <v>-31.3319</v>
      </c>
      <c r="AD61" s="113">
        <v>5184.375</v>
      </c>
      <c r="AE61" s="113">
        <f>AD61*2</f>
        <v>10368.75</v>
      </c>
      <c r="AF61" s="114">
        <v>1536.64875</v>
      </c>
      <c r="AG61" s="114">
        <f>AF61*2</f>
        <v>3073.2975</v>
      </c>
      <c r="AH61" s="118">
        <v>0.2964</v>
      </c>
      <c r="AI61" s="119">
        <v>6013.875</v>
      </c>
      <c r="AJ61" s="119">
        <f>AI61*2</f>
        <v>12027.75</v>
      </c>
      <c r="AK61" s="119">
        <v>1715.7585375</v>
      </c>
      <c r="AL61" s="119">
        <f>AK61*2</f>
        <v>3431.517075</v>
      </c>
      <c r="AM61" s="118">
        <v>0.2853</v>
      </c>
      <c r="AN61" s="92">
        <v>4459</v>
      </c>
      <c r="AO61" s="92">
        <v>1170.5</v>
      </c>
      <c r="AP61" s="92"/>
      <c r="AQ61" s="92"/>
      <c r="AR61" s="118">
        <f>(AN61-AP61)/AE61</f>
        <v>0.430042194092827</v>
      </c>
      <c r="AS61" s="118">
        <f>(AO61-AQ61)/AG61</f>
        <v>0.380861273599448</v>
      </c>
      <c r="AT61" s="91">
        <f>(AN61-AP61)/AJ61</f>
        <v>0.370726029390368</v>
      </c>
      <c r="AU61" s="91">
        <f>(AO61-AQ61)/AL61</f>
        <v>0.341102775949323</v>
      </c>
      <c r="AV61" s="132"/>
      <c r="AW61" s="5">
        <v>8</v>
      </c>
      <c r="AX61" s="5">
        <v>0</v>
      </c>
      <c r="AY61" s="140">
        <f>(AW61-AX61)*-2</f>
        <v>-16</v>
      </c>
      <c r="AZ61" s="5"/>
      <c r="BA61" s="141"/>
      <c r="BB61" s="142">
        <f t="shared" si="4"/>
        <v>0</v>
      </c>
      <c r="BC61" s="142">
        <f t="shared" si="5"/>
        <v>-47.3319</v>
      </c>
    </row>
    <row r="62" spans="1:55">
      <c r="A62" s="5">
        <v>60</v>
      </c>
      <c r="B62" s="5">
        <v>371</v>
      </c>
      <c r="C62" s="62" t="s">
        <v>122</v>
      </c>
      <c r="D62" s="62" t="s">
        <v>77</v>
      </c>
      <c r="E62" s="5" t="s">
        <v>84</v>
      </c>
      <c r="F62" s="63">
        <v>2</v>
      </c>
      <c r="G62" s="63"/>
      <c r="H62" s="64">
        <v>4320</v>
      </c>
      <c r="I62" s="73">
        <f>H62*4</f>
        <v>17280</v>
      </c>
      <c r="J62" s="74">
        <v>1297.6848</v>
      </c>
      <c r="K62" s="74">
        <f>J62*4</f>
        <v>5190.7392</v>
      </c>
      <c r="L62" s="75">
        <v>0.30039</v>
      </c>
      <c r="M62" s="76">
        <v>4968</v>
      </c>
      <c r="N62" s="76">
        <f>M62*4</f>
        <v>19872</v>
      </c>
      <c r="O62" s="77">
        <v>1408.76661888</v>
      </c>
      <c r="P62" s="77">
        <f>O62*4</f>
        <v>5635.06647552</v>
      </c>
      <c r="Q62" s="91">
        <v>0.28356816</v>
      </c>
      <c r="R62" s="92">
        <v>16829.81</v>
      </c>
      <c r="S62" s="92">
        <v>4298.21</v>
      </c>
      <c r="T62" s="95">
        <f>R62/I62</f>
        <v>0.973947337962963</v>
      </c>
      <c r="U62" s="94">
        <v>2064</v>
      </c>
      <c r="V62" s="94">
        <v>384</v>
      </c>
      <c r="W62" s="95">
        <f>(R62-U62)/I62</f>
        <v>0.854502893518519</v>
      </c>
      <c r="X62" s="95">
        <f>(S62-V62)/K62</f>
        <v>0.754075643022096</v>
      </c>
      <c r="Y62" s="109">
        <f>(R62-U62)/N62</f>
        <v>0.743045994363929</v>
      </c>
      <c r="Z62" s="109">
        <f>(S62-V62)/P62</f>
        <v>0.694616472938556</v>
      </c>
      <c r="AA62" s="110"/>
      <c r="AB62" s="111"/>
      <c r="AC62" s="112">
        <f t="shared" si="6"/>
        <v>-4.50189999999999</v>
      </c>
      <c r="AD62" s="113">
        <v>3999.375</v>
      </c>
      <c r="AE62" s="113">
        <f>AD62*2</f>
        <v>7998.75</v>
      </c>
      <c r="AF62" s="114">
        <v>1224.928575</v>
      </c>
      <c r="AG62" s="114">
        <f>AF62*2</f>
        <v>2449.85715</v>
      </c>
      <c r="AH62" s="118">
        <v>0.30628</v>
      </c>
      <c r="AI62" s="119">
        <v>4639.275</v>
      </c>
      <c r="AJ62" s="119">
        <f>AI62*2</f>
        <v>9278.55</v>
      </c>
      <c r="AK62" s="119">
        <v>1367.70466275</v>
      </c>
      <c r="AL62" s="119">
        <f>AK62*2</f>
        <v>2735.4093255</v>
      </c>
      <c r="AM62" s="118">
        <v>0.29481</v>
      </c>
      <c r="AN62" s="92">
        <v>7608.33</v>
      </c>
      <c r="AO62" s="92">
        <v>2228.54</v>
      </c>
      <c r="AP62" s="92"/>
      <c r="AQ62" s="92"/>
      <c r="AR62" s="118">
        <f>(AN62-AP62)/AE62</f>
        <v>0.951189873417722</v>
      </c>
      <c r="AS62" s="118">
        <f>(AO62-AQ62)/AG62</f>
        <v>0.909661202082742</v>
      </c>
      <c r="AT62" s="91">
        <f>(AN62-AP62)/AJ62</f>
        <v>0.819991270187691</v>
      </c>
      <c r="AU62" s="91">
        <f>(AO62-AQ62)/AL62</f>
        <v>0.814700739382999</v>
      </c>
      <c r="AV62" s="132"/>
      <c r="AW62" s="5">
        <v>6</v>
      </c>
      <c r="AX62" s="5">
        <v>2</v>
      </c>
      <c r="AY62" s="140">
        <f>(AW62-AX62)*-2</f>
        <v>-8</v>
      </c>
      <c r="AZ62" s="5">
        <v>4</v>
      </c>
      <c r="BA62" s="141">
        <f>AZ62*3</f>
        <v>12</v>
      </c>
      <c r="BB62" s="142">
        <f t="shared" si="4"/>
        <v>12</v>
      </c>
      <c r="BC62" s="142">
        <f t="shared" si="5"/>
        <v>-12.5019</v>
      </c>
    </row>
    <row r="63" spans="1:55">
      <c r="A63" s="5">
        <v>61</v>
      </c>
      <c r="B63" s="5">
        <v>105267</v>
      </c>
      <c r="C63" s="62" t="s">
        <v>123</v>
      </c>
      <c r="D63" s="62" t="s">
        <v>63</v>
      </c>
      <c r="E63" s="5" t="s">
        <v>49</v>
      </c>
      <c r="F63" s="63">
        <v>3</v>
      </c>
      <c r="G63" s="63"/>
      <c r="H63" s="64">
        <v>9800</v>
      </c>
      <c r="I63" s="73">
        <f>H63*4</f>
        <v>39200</v>
      </c>
      <c r="J63" s="74">
        <v>2991.303</v>
      </c>
      <c r="K63" s="74">
        <f>J63*4</f>
        <v>11965.212</v>
      </c>
      <c r="L63" s="75">
        <v>0.305235</v>
      </c>
      <c r="M63" s="76">
        <v>11270</v>
      </c>
      <c r="N63" s="76">
        <f>M63*4</f>
        <v>45080</v>
      </c>
      <c r="O63" s="77">
        <v>3247.3585368</v>
      </c>
      <c r="P63" s="77">
        <f>O63*4</f>
        <v>12989.4341472</v>
      </c>
      <c r="Q63" s="91">
        <v>0.28814184</v>
      </c>
      <c r="R63" s="92">
        <v>33467.4</v>
      </c>
      <c r="S63" s="92">
        <v>10194.87</v>
      </c>
      <c r="T63" s="95">
        <f>R63/I63</f>
        <v>0.853760204081633</v>
      </c>
      <c r="U63" s="94"/>
      <c r="V63" s="94"/>
      <c r="W63" s="95">
        <f>(R63-U63)/I63</f>
        <v>0.853760204081633</v>
      </c>
      <c r="X63" s="95">
        <f>(S63-V63)/K63</f>
        <v>0.852042571414531</v>
      </c>
      <c r="Y63" s="109">
        <f>(R63-U63)/N63</f>
        <v>0.742400177462289</v>
      </c>
      <c r="Z63" s="109">
        <f>(S63-V63)/P63</f>
        <v>0.784858669320681</v>
      </c>
      <c r="AA63" s="110"/>
      <c r="AB63" s="111"/>
      <c r="AC63" s="112">
        <f t="shared" si="6"/>
        <v>-57.326</v>
      </c>
      <c r="AD63" s="113">
        <v>9228.78</v>
      </c>
      <c r="AE63" s="113">
        <f>AD63*2</f>
        <v>18457.56</v>
      </c>
      <c r="AF63" s="114">
        <v>2872.1809116</v>
      </c>
      <c r="AG63" s="114">
        <f>AF63*2</f>
        <v>5744.3618232</v>
      </c>
      <c r="AH63" s="118">
        <v>0.31122</v>
      </c>
      <c r="AI63" s="119">
        <v>10705.3848</v>
      </c>
      <c r="AJ63" s="119">
        <f>AI63*2</f>
        <v>21410.7696</v>
      </c>
      <c r="AK63" s="119">
        <v>3206.958597612</v>
      </c>
      <c r="AL63" s="119">
        <f>AK63*2</f>
        <v>6413.917195224</v>
      </c>
      <c r="AM63" s="118">
        <v>0.299565</v>
      </c>
      <c r="AN63" s="92">
        <v>10303.85</v>
      </c>
      <c r="AO63" s="92">
        <v>2607.36</v>
      </c>
      <c r="AP63" s="92"/>
      <c r="AQ63" s="92"/>
      <c r="AR63" s="118">
        <f>(AN63-AP63)/AE63</f>
        <v>0.55824551024079</v>
      </c>
      <c r="AS63" s="118">
        <f>(AO63-AQ63)/AG63</f>
        <v>0.453898984821872</v>
      </c>
      <c r="AT63" s="91">
        <f>(AN63-AP63)/AJ63</f>
        <v>0.481246129517923</v>
      </c>
      <c r="AU63" s="91">
        <f>(AO63-AQ63)/AL63</f>
        <v>0.40651600584141</v>
      </c>
      <c r="AV63" s="132"/>
      <c r="AW63" s="5">
        <v>10</v>
      </c>
      <c r="AX63" s="5">
        <v>4</v>
      </c>
      <c r="AY63" s="140">
        <f>(AW63-AX63)*-2</f>
        <v>-12</v>
      </c>
      <c r="AZ63" s="5"/>
      <c r="BA63" s="141"/>
      <c r="BB63" s="142">
        <f t="shared" si="4"/>
        <v>0</v>
      </c>
      <c r="BC63" s="142">
        <f t="shared" si="5"/>
        <v>-69.326</v>
      </c>
    </row>
    <row r="64" ht="12.75" spans="1:55">
      <c r="A64" s="65">
        <v>62</v>
      </c>
      <c r="B64" s="65">
        <v>359</v>
      </c>
      <c r="C64" s="66" t="s">
        <v>124</v>
      </c>
      <c r="D64" s="66" t="s">
        <v>63</v>
      </c>
      <c r="E64" s="5" t="s">
        <v>54</v>
      </c>
      <c r="F64" s="63">
        <v>1</v>
      </c>
      <c r="G64" s="63">
        <v>1</v>
      </c>
      <c r="H64" s="64">
        <v>11500</v>
      </c>
      <c r="I64" s="73">
        <f>H64*4</f>
        <v>46000</v>
      </c>
      <c r="J64" s="74">
        <v>3008.745</v>
      </c>
      <c r="K64" s="74">
        <f>J64*4</f>
        <v>12034.98</v>
      </c>
      <c r="L64" s="75">
        <v>0.26163</v>
      </c>
      <c r="M64" s="76">
        <v>13225</v>
      </c>
      <c r="N64" s="76">
        <f>M64*4</f>
        <v>52900</v>
      </c>
      <c r="O64" s="77">
        <v>3266.293572</v>
      </c>
      <c r="P64" s="77">
        <f>O64*4</f>
        <v>13065.174288</v>
      </c>
      <c r="Q64" s="91">
        <v>0.24697872</v>
      </c>
      <c r="R64" s="96">
        <v>41673.3</v>
      </c>
      <c r="S64" s="96">
        <v>8307.79</v>
      </c>
      <c r="T64" s="95">
        <f>R64/I64</f>
        <v>0.905941304347826</v>
      </c>
      <c r="U64" s="94"/>
      <c r="V64" s="94"/>
      <c r="W64" s="95">
        <f>(R64-U64)/I64</f>
        <v>0.905941304347826</v>
      </c>
      <c r="X64" s="95">
        <f>(S64-V64)/K64</f>
        <v>0.69030359834416</v>
      </c>
      <c r="Y64" s="109">
        <f>(R64-U64)/N64</f>
        <v>0.787775047258979</v>
      </c>
      <c r="Z64" s="109">
        <f>(S64-V64)/P64</f>
        <v>0.635872879830656</v>
      </c>
      <c r="AA64" s="110"/>
      <c r="AB64" s="111"/>
      <c r="AC64" s="112">
        <f t="shared" si="6"/>
        <v>-43.267</v>
      </c>
      <c r="AD64" s="113">
        <v>10721.88</v>
      </c>
      <c r="AE64" s="113">
        <f>AD64*2</f>
        <v>21443.76</v>
      </c>
      <c r="AF64" s="114">
        <v>2860.1687088</v>
      </c>
      <c r="AG64" s="114">
        <f>AF64*2</f>
        <v>5720.3374176</v>
      </c>
      <c r="AH64" s="118">
        <v>0.26676</v>
      </c>
      <c r="AI64" s="119">
        <v>12437.3808</v>
      </c>
      <c r="AJ64" s="119">
        <f>AI64*2</f>
        <v>24874.7616</v>
      </c>
      <c r="AK64" s="119">
        <v>3193.546268016</v>
      </c>
      <c r="AL64" s="119">
        <f>AK64*2</f>
        <v>6387.092536032</v>
      </c>
      <c r="AM64" s="118">
        <v>0.25677</v>
      </c>
      <c r="AN64" s="120">
        <v>16091.68</v>
      </c>
      <c r="AO64" s="120">
        <v>3215.52</v>
      </c>
      <c r="AP64" s="92"/>
      <c r="AQ64" s="92"/>
      <c r="AR64" s="118">
        <f>(AN64-AP64)/AE64</f>
        <v>0.750413173809071</v>
      </c>
      <c r="AS64" s="118">
        <f>(AO64-AQ64)/AG64</f>
        <v>0.562120687165529</v>
      </c>
      <c r="AT64" s="91">
        <f>(AN64-AP64)/AJ64</f>
        <v>0.646907908456095</v>
      </c>
      <c r="AU64" s="91">
        <f>(AO64-AQ64)/AL64</f>
        <v>0.503440334058108</v>
      </c>
      <c r="AV64" s="132"/>
      <c r="AW64" s="5">
        <v>12</v>
      </c>
      <c r="AX64" s="5">
        <v>0</v>
      </c>
      <c r="AY64" s="140">
        <f>(AW64-AX64)*-2</f>
        <v>-24</v>
      </c>
      <c r="AZ64" s="5"/>
      <c r="BA64" s="141"/>
      <c r="BB64" s="142">
        <f t="shared" si="4"/>
        <v>0</v>
      </c>
      <c r="BC64" s="142">
        <f t="shared" si="5"/>
        <v>-67.267</v>
      </c>
    </row>
    <row r="65" spans="1:55">
      <c r="A65" s="5">
        <v>63</v>
      </c>
      <c r="B65" s="5">
        <v>745</v>
      </c>
      <c r="C65" s="62" t="s">
        <v>125</v>
      </c>
      <c r="D65" s="62" t="s">
        <v>63</v>
      </c>
      <c r="E65" s="5" t="s">
        <v>57</v>
      </c>
      <c r="F65" s="63">
        <v>2</v>
      </c>
      <c r="G65" s="63"/>
      <c r="H65" s="64">
        <v>7500</v>
      </c>
      <c r="I65" s="73">
        <f>H65*4</f>
        <v>30000</v>
      </c>
      <c r="J65" s="74">
        <v>2034.9</v>
      </c>
      <c r="K65" s="74">
        <f>J65*4</f>
        <v>8139.6</v>
      </c>
      <c r="L65" s="75">
        <v>0.27132</v>
      </c>
      <c r="M65" s="76">
        <v>8625</v>
      </c>
      <c r="N65" s="76">
        <f>M65*4</f>
        <v>34500</v>
      </c>
      <c r="O65" s="77">
        <v>2209.08744</v>
      </c>
      <c r="P65" s="77">
        <f>O65*4</f>
        <v>8836.34976</v>
      </c>
      <c r="Q65" s="91">
        <v>0.25612608</v>
      </c>
      <c r="R65" s="92">
        <v>25363.66</v>
      </c>
      <c r="S65" s="92">
        <v>5420.42</v>
      </c>
      <c r="T65" s="95">
        <f>R65/I65</f>
        <v>0.845455333333333</v>
      </c>
      <c r="U65" s="94"/>
      <c r="V65" s="94"/>
      <c r="W65" s="95">
        <f>(R65-U65)/I65</f>
        <v>0.845455333333333</v>
      </c>
      <c r="X65" s="95">
        <f>(S65-V65)/K65</f>
        <v>0.66593198682982</v>
      </c>
      <c r="Y65" s="109">
        <f>(R65-U65)/N65</f>
        <v>0.735178550724638</v>
      </c>
      <c r="Z65" s="109">
        <f>(S65-V65)/P65</f>
        <v>0.613422979762177</v>
      </c>
      <c r="AA65" s="110"/>
      <c r="AB65" s="111"/>
      <c r="AC65" s="112">
        <f t="shared" si="6"/>
        <v>-46.3634</v>
      </c>
      <c r="AD65" s="113">
        <v>6991.5</v>
      </c>
      <c r="AE65" s="113">
        <f>AD65*2</f>
        <v>13983</v>
      </c>
      <c r="AF65" s="114">
        <v>1934.12856</v>
      </c>
      <c r="AG65" s="114">
        <f>AF65*2</f>
        <v>3868.25712</v>
      </c>
      <c r="AH65" s="118">
        <v>0.27664</v>
      </c>
      <c r="AI65" s="119">
        <v>8110.14</v>
      </c>
      <c r="AJ65" s="119">
        <f>AI65*2</f>
        <v>16220.28</v>
      </c>
      <c r="AK65" s="119">
        <v>2159.5680792</v>
      </c>
      <c r="AL65" s="119">
        <f>AK65*2</f>
        <v>4319.1361584</v>
      </c>
      <c r="AM65" s="118">
        <v>0.26628</v>
      </c>
      <c r="AN65" s="92">
        <v>10043.98</v>
      </c>
      <c r="AO65" s="92">
        <v>1984.47</v>
      </c>
      <c r="AP65" s="92"/>
      <c r="AQ65" s="92"/>
      <c r="AR65" s="118">
        <f>(AN65-AP65)/AE65</f>
        <v>0.718299363512837</v>
      </c>
      <c r="AS65" s="118">
        <f>(AO65-AQ65)/AG65</f>
        <v>0.513013984964888</v>
      </c>
      <c r="AT65" s="91">
        <f>(AN65-AP65)/AJ65</f>
        <v>0.619223589235204</v>
      </c>
      <c r="AU65" s="91">
        <f>(AO65-AQ65)/AL65</f>
        <v>0.45945993069483</v>
      </c>
      <c r="AV65" s="132"/>
      <c r="AW65" s="5">
        <v>10</v>
      </c>
      <c r="AX65" s="5">
        <v>2</v>
      </c>
      <c r="AY65" s="140">
        <f>(AW65-AX65)*-2</f>
        <v>-16</v>
      </c>
      <c r="AZ65" s="5">
        <v>7</v>
      </c>
      <c r="BA65" s="141">
        <f>AZ65*3</f>
        <v>21</v>
      </c>
      <c r="BB65" s="142">
        <f t="shared" si="4"/>
        <v>21</v>
      </c>
      <c r="BC65" s="142">
        <f t="shared" si="5"/>
        <v>-62.3634</v>
      </c>
    </row>
    <row r="66" spans="1:55">
      <c r="A66" s="5">
        <v>64</v>
      </c>
      <c r="B66" s="5">
        <v>105910</v>
      </c>
      <c r="C66" s="62" t="s">
        <v>126</v>
      </c>
      <c r="D66" s="62" t="s">
        <v>56</v>
      </c>
      <c r="E66" s="5" t="s">
        <v>73</v>
      </c>
      <c r="F66" s="63">
        <v>2</v>
      </c>
      <c r="G66" s="63">
        <v>1</v>
      </c>
      <c r="H66" s="64">
        <v>7600</v>
      </c>
      <c r="I66" s="73">
        <f>H66*4</f>
        <v>30400</v>
      </c>
      <c r="J66" s="74">
        <v>2135.676</v>
      </c>
      <c r="K66" s="74">
        <f>J66*4</f>
        <v>8542.704</v>
      </c>
      <c r="L66" s="75">
        <v>0.28101</v>
      </c>
      <c r="M66" s="76">
        <v>8740</v>
      </c>
      <c r="N66" s="76">
        <f>M66*4</f>
        <v>34960</v>
      </c>
      <c r="O66" s="77">
        <v>2318.4898656</v>
      </c>
      <c r="P66" s="77">
        <f>O66*4</f>
        <v>9273.9594624</v>
      </c>
      <c r="Q66" s="91">
        <v>0.26527344</v>
      </c>
      <c r="R66" s="92">
        <v>25593.56</v>
      </c>
      <c r="S66" s="92">
        <v>8169.83</v>
      </c>
      <c r="T66" s="95">
        <f>R66/I66</f>
        <v>0.841893421052632</v>
      </c>
      <c r="U66" s="94"/>
      <c r="V66" s="94"/>
      <c r="W66" s="95">
        <f>(R66-U66)/I66</f>
        <v>0.841893421052632</v>
      </c>
      <c r="X66" s="95">
        <f>(S66-V66)/K66</f>
        <v>0.956351759349265</v>
      </c>
      <c r="Y66" s="109">
        <f>(R66-U66)/N66</f>
        <v>0.732081235697941</v>
      </c>
      <c r="Z66" s="109">
        <f>(S66-V66)/P66</f>
        <v>0.880943035509639</v>
      </c>
      <c r="AA66" s="110"/>
      <c r="AB66" s="111"/>
      <c r="AC66" s="112">
        <f t="shared" si="6"/>
        <v>-48.0644</v>
      </c>
      <c r="AD66" s="113">
        <v>7110</v>
      </c>
      <c r="AE66" s="113">
        <f>AD66*2</f>
        <v>14220</v>
      </c>
      <c r="AF66" s="114">
        <v>2037.1572</v>
      </c>
      <c r="AG66" s="114">
        <f>AF66*2</f>
        <v>4074.3144</v>
      </c>
      <c r="AH66" s="118">
        <v>0.28652</v>
      </c>
      <c r="AI66" s="119">
        <v>8247.6</v>
      </c>
      <c r="AJ66" s="119">
        <f>AI66*2</f>
        <v>16495.2</v>
      </c>
      <c r="AK66" s="119">
        <v>2274.605604</v>
      </c>
      <c r="AL66" s="119">
        <f>AK66*2</f>
        <v>4549.211208</v>
      </c>
      <c r="AM66" s="118">
        <v>0.27579</v>
      </c>
      <c r="AN66" s="92">
        <v>10603.24</v>
      </c>
      <c r="AO66" s="92">
        <v>3588.3</v>
      </c>
      <c r="AP66" s="92"/>
      <c r="AQ66" s="92"/>
      <c r="AR66" s="118">
        <f>(AN66-AP66)/AE66</f>
        <v>0.74565682137834</v>
      </c>
      <c r="AS66" s="118">
        <f>(AO66-AQ66)/AG66</f>
        <v>0.880712593019331</v>
      </c>
      <c r="AT66" s="91">
        <f>(AN66-AP66)/AJ66</f>
        <v>0.6428076046365</v>
      </c>
      <c r="AU66" s="91">
        <f>(AO66-AQ66)/AL66</f>
        <v>0.78877410520967</v>
      </c>
      <c r="AV66" s="132"/>
      <c r="AW66" s="5">
        <v>10</v>
      </c>
      <c r="AX66" s="5">
        <v>12</v>
      </c>
      <c r="AY66" s="140"/>
      <c r="AZ66" s="5"/>
      <c r="BA66" s="141"/>
      <c r="BB66" s="142">
        <f t="shared" si="4"/>
        <v>0</v>
      </c>
      <c r="BC66" s="142">
        <f t="shared" si="5"/>
        <v>-48.0644</v>
      </c>
    </row>
    <row r="67" ht="12.75" spans="1:55">
      <c r="A67" s="65">
        <v>65</v>
      </c>
      <c r="B67" s="65">
        <v>582</v>
      </c>
      <c r="C67" s="66" t="s">
        <v>127</v>
      </c>
      <c r="D67" s="66" t="s">
        <v>63</v>
      </c>
      <c r="E67" s="5" t="s">
        <v>99</v>
      </c>
      <c r="F67" s="63">
        <v>6</v>
      </c>
      <c r="G67" s="63"/>
      <c r="H67" s="64">
        <v>48000</v>
      </c>
      <c r="I67" s="73">
        <f>H67*4</f>
        <v>192000</v>
      </c>
      <c r="J67" s="74">
        <v>8372.16</v>
      </c>
      <c r="K67" s="74">
        <f>J67*4</f>
        <v>33488.64</v>
      </c>
      <c r="L67" s="75">
        <v>0.17442</v>
      </c>
      <c r="M67" s="76">
        <v>55200</v>
      </c>
      <c r="N67" s="76">
        <f>M67*4</f>
        <v>220800</v>
      </c>
      <c r="O67" s="77">
        <v>9088.816896</v>
      </c>
      <c r="P67" s="77">
        <f>O67*4</f>
        <v>36355.267584</v>
      </c>
      <c r="Q67" s="91">
        <v>0.16465248</v>
      </c>
      <c r="R67" s="96">
        <v>189858.06</v>
      </c>
      <c r="S67" s="96">
        <v>29697.17</v>
      </c>
      <c r="T67" s="95">
        <f>R67/I67</f>
        <v>0.9888440625</v>
      </c>
      <c r="U67" s="94"/>
      <c r="V67" s="94"/>
      <c r="W67" s="95">
        <f>(R67-U67)/I67</f>
        <v>0.9888440625</v>
      </c>
      <c r="X67" s="95">
        <f>(S67-V67)/K67</f>
        <v>0.886783398788365</v>
      </c>
      <c r="Y67" s="109">
        <f>(R67-U67)/N67</f>
        <v>0.859864402173913</v>
      </c>
      <c r="Z67" s="109">
        <f>(S67-V67)/P67</f>
        <v>0.816860168375429</v>
      </c>
      <c r="AA67" s="110"/>
      <c r="AB67" s="111"/>
      <c r="AC67" s="112">
        <f t="shared" si="6"/>
        <v>-21.4194</v>
      </c>
      <c r="AD67" s="113">
        <v>46072.8</v>
      </c>
      <c r="AE67" s="113">
        <f>AD67*2</f>
        <v>92145.6</v>
      </c>
      <c r="AF67" s="114">
        <v>8193.586752</v>
      </c>
      <c r="AG67" s="114">
        <f>AF67*2</f>
        <v>16387.173504</v>
      </c>
      <c r="AH67" s="118">
        <v>0.17784</v>
      </c>
      <c r="AI67" s="119">
        <v>53444.448</v>
      </c>
      <c r="AJ67" s="119">
        <f>AI67*2</f>
        <v>106888.896</v>
      </c>
      <c r="AK67" s="119">
        <v>9148.62060864</v>
      </c>
      <c r="AL67" s="119">
        <f>AK67*2</f>
        <v>18297.24121728</v>
      </c>
      <c r="AM67" s="118">
        <v>0.17118</v>
      </c>
      <c r="AN67" s="143">
        <v>59397.65</v>
      </c>
      <c r="AO67" s="143">
        <v>10770.31</v>
      </c>
      <c r="AP67" s="92"/>
      <c r="AQ67" s="92"/>
      <c r="AR67" s="118">
        <f>(AN67-AP67)/AE67</f>
        <v>0.644606470629091</v>
      </c>
      <c r="AS67" s="118">
        <f>(AO67-AQ67)/AG67</f>
        <v>0.657240249355451</v>
      </c>
      <c r="AT67" s="91">
        <f>(AN67-AP67)/AJ67</f>
        <v>0.555695233300941</v>
      </c>
      <c r="AU67" s="91">
        <f>(AO67-AQ67)/AL67</f>
        <v>0.588630267924132</v>
      </c>
      <c r="AV67" s="132"/>
      <c r="AW67" s="5">
        <v>10</v>
      </c>
      <c r="AX67" s="5">
        <v>-2</v>
      </c>
      <c r="AY67" s="140">
        <f>(AW67-AX67)*-2</f>
        <v>-24</v>
      </c>
      <c r="AZ67" s="5"/>
      <c r="BA67" s="141"/>
      <c r="BB67" s="142">
        <f t="shared" si="4"/>
        <v>0</v>
      </c>
      <c r="BC67" s="142">
        <f t="shared" si="5"/>
        <v>-45.4194</v>
      </c>
    </row>
    <row r="68" spans="1:55">
      <c r="A68" s="5">
        <v>66</v>
      </c>
      <c r="B68" s="5">
        <v>573</v>
      </c>
      <c r="C68" s="62" t="s">
        <v>128</v>
      </c>
      <c r="D68" s="62" t="s">
        <v>51</v>
      </c>
      <c r="E68" s="5" t="s">
        <v>57</v>
      </c>
      <c r="F68" s="63">
        <v>2</v>
      </c>
      <c r="G68" s="63"/>
      <c r="H68" s="64">
        <v>6300</v>
      </c>
      <c r="I68" s="73">
        <f>H68*4</f>
        <v>25200</v>
      </c>
      <c r="J68" s="74">
        <v>1831.41</v>
      </c>
      <c r="K68" s="74">
        <f>J68*4</f>
        <v>7325.64</v>
      </c>
      <c r="L68" s="75">
        <v>0.2907</v>
      </c>
      <c r="M68" s="76">
        <v>7245</v>
      </c>
      <c r="N68" s="76">
        <f>M68*4</f>
        <v>28980</v>
      </c>
      <c r="O68" s="77">
        <v>1988.178696</v>
      </c>
      <c r="P68" s="77">
        <f>O68*4</f>
        <v>7952.714784</v>
      </c>
      <c r="Q68" s="91">
        <v>0.2744208</v>
      </c>
      <c r="R68" s="92">
        <v>26111.18</v>
      </c>
      <c r="S68" s="92">
        <v>5463.07</v>
      </c>
      <c r="T68" s="93">
        <f>R68/I68</f>
        <v>1.03615793650794</v>
      </c>
      <c r="U68" s="94">
        <v>5075</v>
      </c>
      <c r="V68" s="94">
        <v>297.5</v>
      </c>
      <c r="W68" s="95">
        <f>(R68-U68)/I68</f>
        <v>0.834769047619048</v>
      </c>
      <c r="X68" s="95">
        <f>(S68-V68)/K68</f>
        <v>0.705135660502017</v>
      </c>
      <c r="Y68" s="109">
        <f>(R68-U68)/N68</f>
        <v>0.725886128364389</v>
      </c>
      <c r="Z68" s="109">
        <f>(S68-V68)/P68</f>
        <v>0.649535427875845</v>
      </c>
      <c r="AA68" s="110"/>
      <c r="AB68" s="111"/>
      <c r="AC68" s="112">
        <v>0</v>
      </c>
      <c r="AD68" s="113">
        <v>5872.86</v>
      </c>
      <c r="AE68" s="113">
        <f>AD68*2</f>
        <v>11745.72</v>
      </c>
      <c r="AF68" s="114">
        <v>1740.715704</v>
      </c>
      <c r="AG68" s="114">
        <f>AF68*2</f>
        <v>3481.431408</v>
      </c>
      <c r="AH68" s="118">
        <v>0.2964</v>
      </c>
      <c r="AI68" s="119">
        <v>6812.5176</v>
      </c>
      <c r="AJ68" s="119">
        <f>AI68*2</f>
        <v>13625.0352</v>
      </c>
      <c r="AK68" s="119">
        <v>1943.61127128</v>
      </c>
      <c r="AL68" s="119">
        <f>AK68*2</f>
        <v>3887.22254256</v>
      </c>
      <c r="AM68" s="118">
        <v>0.2853</v>
      </c>
      <c r="AN68" s="92">
        <v>5999.93</v>
      </c>
      <c r="AO68" s="92">
        <v>1863.79</v>
      </c>
      <c r="AP68" s="92"/>
      <c r="AQ68" s="92"/>
      <c r="AR68" s="118">
        <f>(AN68-AP68)/AE68</f>
        <v>0.510818408748038</v>
      </c>
      <c r="AS68" s="118">
        <f>(AO68-AQ68)/AG68</f>
        <v>0.53535163603028</v>
      </c>
      <c r="AT68" s="91">
        <f>(AN68-AP68)/AJ68</f>
        <v>0.440360697196584</v>
      </c>
      <c r="AU68" s="91">
        <f>(AO68-AQ68)/AL68</f>
        <v>0.479465731532975</v>
      </c>
      <c r="AV68" s="132"/>
      <c r="AW68" s="5">
        <v>8</v>
      </c>
      <c r="AX68" s="5">
        <v>6</v>
      </c>
      <c r="AY68" s="140">
        <f>(AW68-AX68)*-2</f>
        <v>-4</v>
      </c>
      <c r="AZ68" s="5"/>
      <c r="BA68" s="141"/>
      <c r="BB68" s="142">
        <f t="shared" ref="BB68:BB99" si="7">AA68+AB68+AV68+BA68</f>
        <v>0</v>
      </c>
      <c r="BC68" s="142">
        <f t="shared" ref="BC68:BC99" si="8">AC68+AY68</f>
        <v>-4</v>
      </c>
    </row>
    <row r="69" spans="1:55">
      <c r="A69" s="5">
        <v>67</v>
      </c>
      <c r="B69" s="5">
        <v>744</v>
      </c>
      <c r="C69" s="62" t="s">
        <v>129</v>
      </c>
      <c r="D69" s="62" t="s">
        <v>56</v>
      </c>
      <c r="E69" s="5" t="s">
        <v>49</v>
      </c>
      <c r="F69" s="63">
        <v>3</v>
      </c>
      <c r="G69" s="63">
        <v>1</v>
      </c>
      <c r="H69" s="64">
        <v>10500</v>
      </c>
      <c r="I69" s="73">
        <f>H69*4</f>
        <v>42000</v>
      </c>
      <c r="J69" s="74">
        <v>2797.9875</v>
      </c>
      <c r="K69" s="74">
        <f>J69*4</f>
        <v>11191.95</v>
      </c>
      <c r="L69" s="75">
        <v>0.266475</v>
      </c>
      <c r="M69" s="76">
        <v>12075</v>
      </c>
      <c r="N69" s="76">
        <f>M69*4</f>
        <v>48300</v>
      </c>
      <c r="O69" s="77">
        <v>3037.49523</v>
      </c>
      <c r="P69" s="77">
        <f>O69*4</f>
        <v>12149.98092</v>
      </c>
      <c r="Q69" s="91">
        <v>0.2515524</v>
      </c>
      <c r="R69" s="92">
        <v>34930.42</v>
      </c>
      <c r="S69" s="92">
        <v>7699.84</v>
      </c>
      <c r="T69" s="95">
        <f>R69/I69</f>
        <v>0.831676666666667</v>
      </c>
      <c r="U69" s="94"/>
      <c r="V69" s="94"/>
      <c r="W69" s="95">
        <f>(R69-U69)/I69</f>
        <v>0.831676666666667</v>
      </c>
      <c r="X69" s="95">
        <f>(S69-V69)/K69</f>
        <v>0.687980200054503</v>
      </c>
      <c r="Y69" s="109">
        <f>(R69-U69)/N69</f>
        <v>0.723197101449275</v>
      </c>
      <c r="Z69" s="109">
        <f>(S69-V69)/P69</f>
        <v>0.633732682437826</v>
      </c>
      <c r="AA69" s="110"/>
      <c r="AB69" s="111"/>
      <c r="AC69" s="112">
        <f t="shared" si="6"/>
        <v>-70.6958</v>
      </c>
      <c r="AD69" s="113">
        <v>10042.875</v>
      </c>
      <c r="AE69" s="113">
        <f>AD69*2</f>
        <v>20085.75</v>
      </c>
      <c r="AF69" s="114">
        <v>2728.6491375</v>
      </c>
      <c r="AG69" s="114">
        <f>AF69*2</f>
        <v>5457.298275</v>
      </c>
      <c r="AH69" s="118">
        <v>0.2717</v>
      </c>
      <c r="AI69" s="119">
        <v>11649.735</v>
      </c>
      <c r="AJ69" s="119">
        <f>AI69*2</f>
        <v>23299.47</v>
      </c>
      <c r="AK69" s="119">
        <v>3046.696945875</v>
      </c>
      <c r="AL69" s="119">
        <f>AK69*2</f>
        <v>6093.39389175</v>
      </c>
      <c r="AM69" s="118">
        <v>0.261525</v>
      </c>
      <c r="AN69" s="92">
        <v>6022.44</v>
      </c>
      <c r="AO69" s="92">
        <v>1698.94</v>
      </c>
      <c r="AP69" s="92"/>
      <c r="AQ69" s="92"/>
      <c r="AR69" s="118">
        <f>(AN69-AP69)/AE69</f>
        <v>0.299836451215414</v>
      </c>
      <c r="AS69" s="118">
        <f>(AO69-AQ69)/AG69</f>
        <v>0.311315217601882</v>
      </c>
      <c r="AT69" s="91">
        <f>(AN69-AP69)/AJ69</f>
        <v>0.258479699323633</v>
      </c>
      <c r="AU69" s="91">
        <f>(AO69-AQ69)/AL69</f>
        <v>0.278816703824159</v>
      </c>
      <c r="AV69" s="132"/>
      <c r="AW69" s="5">
        <v>10</v>
      </c>
      <c r="AX69" s="5">
        <v>2</v>
      </c>
      <c r="AY69" s="140">
        <f>(AW69-AX69)*-2</f>
        <v>-16</v>
      </c>
      <c r="AZ69" s="5">
        <v>1</v>
      </c>
      <c r="BA69" s="141">
        <f>AZ69*3</f>
        <v>3</v>
      </c>
      <c r="BB69" s="142">
        <f t="shared" si="7"/>
        <v>3</v>
      </c>
      <c r="BC69" s="142">
        <f t="shared" si="8"/>
        <v>-86.6958</v>
      </c>
    </row>
    <row r="70" spans="1:55">
      <c r="A70" s="5">
        <v>68</v>
      </c>
      <c r="B70" s="5">
        <v>746</v>
      </c>
      <c r="C70" s="62" t="s">
        <v>130</v>
      </c>
      <c r="D70" s="62" t="s">
        <v>65</v>
      </c>
      <c r="E70" s="5" t="s">
        <v>49</v>
      </c>
      <c r="F70" s="63">
        <v>4</v>
      </c>
      <c r="G70" s="63"/>
      <c r="H70" s="64">
        <v>10500</v>
      </c>
      <c r="I70" s="73">
        <f>H70*4</f>
        <v>42000</v>
      </c>
      <c r="J70" s="74">
        <v>3052.35</v>
      </c>
      <c r="K70" s="74">
        <f>J70*4</f>
        <v>12209.4</v>
      </c>
      <c r="L70" s="75">
        <v>0.2907</v>
      </c>
      <c r="M70" s="76">
        <v>12075</v>
      </c>
      <c r="N70" s="76">
        <f>M70*4</f>
        <v>48300</v>
      </c>
      <c r="O70" s="77">
        <v>3313.63116</v>
      </c>
      <c r="P70" s="77">
        <f>O70*4</f>
        <v>13254.52464</v>
      </c>
      <c r="Q70" s="91">
        <v>0.2744208</v>
      </c>
      <c r="R70" s="92">
        <v>34565.93</v>
      </c>
      <c r="S70" s="92">
        <v>9824.75</v>
      </c>
      <c r="T70" s="95">
        <f>R70/I70</f>
        <v>0.822998333333333</v>
      </c>
      <c r="U70" s="94"/>
      <c r="V70" s="94"/>
      <c r="W70" s="95">
        <f>(R70-U70)/I70</f>
        <v>0.822998333333333</v>
      </c>
      <c r="X70" s="95">
        <f>(S70-V70)/K70</f>
        <v>0.804687372024833</v>
      </c>
      <c r="Y70" s="109">
        <f>(R70-U70)/N70</f>
        <v>0.715650724637681</v>
      </c>
      <c r="Z70" s="109">
        <f>(S70-V70)/P70</f>
        <v>0.741237446596199</v>
      </c>
      <c r="AA70" s="110"/>
      <c r="AB70" s="111"/>
      <c r="AC70" s="112">
        <f t="shared" si="6"/>
        <v>-74.3407</v>
      </c>
      <c r="AD70" s="113">
        <v>9775.065</v>
      </c>
      <c r="AE70" s="113">
        <f>AD70*2</f>
        <v>19550.13</v>
      </c>
      <c r="AF70" s="114">
        <v>2897.329266</v>
      </c>
      <c r="AG70" s="114">
        <f>AF70*2</f>
        <v>5794.658532</v>
      </c>
      <c r="AH70" s="118">
        <v>0.2964</v>
      </c>
      <c r="AI70" s="119">
        <v>11339.0754</v>
      </c>
      <c r="AJ70" s="119">
        <f>AI70*2</f>
        <v>22678.1508</v>
      </c>
      <c r="AK70" s="119">
        <v>3235.03821162</v>
      </c>
      <c r="AL70" s="119">
        <f>AK70*2</f>
        <v>6470.07642324</v>
      </c>
      <c r="AM70" s="118">
        <v>0.2853</v>
      </c>
      <c r="AN70" s="92">
        <v>11274.92</v>
      </c>
      <c r="AO70" s="92">
        <v>2980.22</v>
      </c>
      <c r="AP70" s="92"/>
      <c r="AQ70" s="92"/>
      <c r="AR70" s="118">
        <f>(AN70-AP70)/AE70</f>
        <v>0.576718415683169</v>
      </c>
      <c r="AS70" s="118">
        <f>(AO70-AQ70)/AG70</f>
        <v>0.51430467965321</v>
      </c>
      <c r="AT70" s="91">
        <f>(AN70-AP70)/AJ70</f>
        <v>0.497171048002732</v>
      </c>
      <c r="AU70" s="91">
        <f>(AO70-AQ70)/AL70</f>
        <v>0.460615888445349</v>
      </c>
      <c r="AV70" s="132"/>
      <c r="AW70" s="5">
        <v>8</v>
      </c>
      <c r="AX70" s="5">
        <v>0</v>
      </c>
      <c r="AY70" s="140">
        <f>(AW70-AX70)*-2</f>
        <v>-16</v>
      </c>
      <c r="AZ70" s="5"/>
      <c r="BA70" s="141"/>
      <c r="BB70" s="142">
        <f t="shared" si="7"/>
        <v>0</v>
      </c>
      <c r="BC70" s="142">
        <f t="shared" si="8"/>
        <v>-90.3407</v>
      </c>
    </row>
    <row r="71" spans="1:55">
      <c r="A71" s="5">
        <v>69</v>
      </c>
      <c r="B71" s="5">
        <v>517</v>
      </c>
      <c r="C71" s="62" t="s">
        <v>131</v>
      </c>
      <c r="D71" s="62" t="s">
        <v>56</v>
      </c>
      <c r="E71" s="5" t="s">
        <v>99</v>
      </c>
      <c r="F71" s="63">
        <v>4</v>
      </c>
      <c r="G71" s="63"/>
      <c r="H71" s="64">
        <v>40194</v>
      </c>
      <c r="I71" s="73">
        <f>H71*4</f>
        <v>160776</v>
      </c>
      <c r="J71" s="74">
        <v>7789.5972</v>
      </c>
      <c r="K71" s="74">
        <f>J71*4</f>
        <v>31158.3888</v>
      </c>
      <c r="L71" s="75">
        <v>0.1938</v>
      </c>
      <c r="M71" s="76">
        <v>46000</v>
      </c>
      <c r="N71" s="76">
        <f>M71*4</f>
        <v>184000</v>
      </c>
      <c r="O71" s="77">
        <v>8415.5712</v>
      </c>
      <c r="P71" s="77">
        <f>O71*4</f>
        <v>33662.2848</v>
      </c>
      <c r="Q71" s="91">
        <v>0.1829472</v>
      </c>
      <c r="R71" s="92">
        <v>131977.71</v>
      </c>
      <c r="S71" s="92">
        <v>27546.15</v>
      </c>
      <c r="T71" s="95">
        <f>R71/I71</f>
        <v>0.820879422301836</v>
      </c>
      <c r="U71" s="94"/>
      <c r="V71" s="94"/>
      <c r="W71" s="95">
        <f>(R71-U71)/I71</f>
        <v>0.820879422301836</v>
      </c>
      <c r="X71" s="95">
        <f>(S71-V71)/K71</f>
        <v>0.884068498432756</v>
      </c>
      <c r="Y71" s="109">
        <f>(R71-U71)/N71</f>
        <v>0.717270163043478</v>
      </c>
      <c r="Z71" s="109">
        <f>(S71-V71)/P71</f>
        <v>0.818308981807438</v>
      </c>
      <c r="AA71" s="110"/>
      <c r="AB71" s="111"/>
      <c r="AC71" s="112">
        <f t="shared" si="6"/>
        <v>-287.9829</v>
      </c>
      <c r="AD71" s="113">
        <v>37801.5</v>
      </c>
      <c r="AE71" s="113">
        <f>AD71*2</f>
        <v>75603</v>
      </c>
      <c r="AF71" s="114">
        <v>7469.5764</v>
      </c>
      <c r="AG71" s="114">
        <f>AF71*2</f>
        <v>14939.1528</v>
      </c>
      <c r="AH71" s="118">
        <v>0.1976</v>
      </c>
      <c r="AI71" s="119">
        <v>43849.74</v>
      </c>
      <c r="AJ71" s="119">
        <f>AI71*2</f>
        <v>87699.48</v>
      </c>
      <c r="AK71" s="119">
        <v>8340.220548</v>
      </c>
      <c r="AL71" s="119">
        <f>AK71*2</f>
        <v>16680.441096</v>
      </c>
      <c r="AM71" s="118">
        <v>0.1902</v>
      </c>
      <c r="AN71" s="92">
        <v>82505.97</v>
      </c>
      <c r="AO71" s="92">
        <v>16439.56</v>
      </c>
      <c r="AP71" s="92"/>
      <c r="AQ71" s="92"/>
      <c r="AR71" s="130">
        <f>(AN71-AP71)/AE71</f>
        <v>1.09130550374985</v>
      </c>
      <c r="AS71" s="130">
        <f>(AO71-AQ71)/AG71</f>
        <v>1.10043455744023</v>
      </c>
      <c r="AT71" s="91">
        <f>(AN71-AP71)/AJ71</f>
        <v>0.940780606680906</v>
      </c>
      <c r="AU71" s="91">
        <f>(AO71-AQ71)/AL71</f>
        <v>0.98555906917487</v>
      </c>
      <c r="AV71" s="132">
        <v>500</v>
      </c>
      <c r="AW71" s="5">
        <v>10</v>
      </c>
      <c r="AX71" s="5">
        <v>4</v>
      </c>
      <c r="AY71" s="140">
        <f>(AW71-AX71)*-2</f>
        <v>-12</v>
      </c>
      <c r="AZ71" s="5"/>
      <c r="BA71" s="141"/>
      <c r="BB71" s="142">
        <f t="shared" si="7"/>
        <v>500</v>
      </c>
      <c r="BC71" s="142">
        <f t="shared" si="8"/>
        <v>-299.9829</v>
      </c>
    </row>
    <row r="72" spans="1:55">
      <c r="A72" s="5">
        <v>70</v>
      </c>
      <c r="B72" s="5">
        <v>594</v>
      </c>
      <c r="C72" s="62" t="s">
        <v>132</v>
      </c>
      <c r="D72" s="62" t="s">
        <v>65</v>
      </c>
      <c r="E72" s="5" t="s">
        <v>57</v>
      </c>
      <c r="F72" s="63">
        <v>2</v>
      </c>
      <c r="G72" s="63"/>
      <c r="H72" s="64">
        <v>6200</v>
      </c>
      <c r="I72" s="73">
        <f>H72*4</f>
        <v>24800</v>
      </c>
      <c r="J72" s="74">
        <v>1771.09944</v>
      </c>
      <c r="K72" s="74">
        <f>J72*4</f>
        <v>7084.39776</v>
      </c>
      <c r="L72" s="75">
        <v>0.2856612</v>
      </c>
      <c r="M72" s="76">
        <v>7130</v>
      </c>
      <c r="N72" s="76">
        <f>M72*4</f>
        <v>28520</v>
      </c>
      <c r="O72" s="77">
        <v>1922.705552064</v>
      </c>
      <c r="P72" s="77">
        <f>O72*4</f>
        <v>7690.822208256</v>
      </c>
      <c r="Q72" s="91">
        <v>0.2696641728</v>
      </c>
      <c r="R72" s="92">
        <v>20267.62</v>
      </c>
      <c r="S72" s="92">
        <v>6136.49</v>
      </c>
      <c r="T72" s="95">
        <f>R72/I72</f>
        <v>0.817242741935484</v>
      </c>
      <c r="U72" s="94"/>
      <c r="V72" s="94"/>
      <c r="W72" s="95">
        <f>(R72-U72)/I72</f>
        <v>0.817242741935484</v>
      </c>
      <c r="X72" s="95">
        <f>(S72-V72)/K72</f>
        <v>0.866197834718981</v>
      </c>
      <c r="Y72" s="109">
        <f>(R72-U72)/N72</f>
        <v>0.710645862552595</v>
      </c>
      <c r="Z72" s="109">
        <f>(S72-V72)/P72</f>
        <v>0.797897784376364</v>
      </c>
      <c r="AA72" s="110"/>
      <c r="AB72" s="111"/>
      <c r="AC72" s="112">
        <f t="shared" ref="AC72:AC103" si="9">(R72-I72)*0.01</f>
        <v>-45.3238</v>
      </c>
      <c r="AD72" s="113">
        <v>5776.875</v>
      </c>
      <c r="AE72" s="113">
        <f>AD72*2</f>
        <v>11553.75</v>
      </c>
      <c r="AF72" s="114">
        <v>1682.586477</v>
      </c>
      <c r="AG72" s="114">
        <f>AF72*2</f>
        <v>3365.172954</v>
      </c>
      <c r="AH72" s="118">
        <v>0.2912624</v>
      </c>
      <c r="AI72" s="119">
        <v>6701.175</v>
      </c>
      <c r="AJ72" s="119">
        <f>AI72*2</f>
        <v>13402.35</v>
      </c>
      <c r="AK72" s="119">
        <v>1878.70657689</v>
      </c>
      <c r="AL72" s="119">
        <f>AK72*2</f>
        <v>3757.41315378</v>
      </c>
      <c r="AM72" s="118">
        <v>0.2803548</v>
      </c>
      <c r="AN72" s="92">
        <v>10032.15</v>
      </c>
      <c r="AO72" s="92">
        <v>3144.72</v>
      </c>
      <c r="AP72" s="92"/>
      <c r="AQ72" s="92"/>
      <c r="AR72" s="118">
        <f>(AN72-AP72)/AE72</f>
        <v>0.868302499188575</v>
      </c>
      <c r="AS72" s="118">
        <f>(AO72-AQ72)/AG72</f>
        <v>0.934489859209774</v>
      </c>
      <c r="AT72" s="91">
        <f>(AN72-AP72)/AJ72</f>
        <v>0.74853663723153</v>
      </c>
      <c r="AU72" s="91">
        <f>(AO72-AQ72)/AL72</f>
        <v>0.836937507613816</v>
      </c>
      <c r="AV72" s="132"/>
      <c r="AW72" s="5">
        <v>8</v>
      </c>
      <c r="AX72" s="5">
        <v>8</v>
      </c>
      <c r="AY72" s="140"/>
      <c r="AZ72" s="5">
        <v>4</v>
      </c>
      <c r="BA72" s="141">
        <f>AZ72*3</f>
        <v>12</v>
      </c>
      <c r="BB72" s="142">
        <f t="shared" si="7"/>
        <v>12</v>
      </c>
      <c r="BC72" s="142">
        <f t="shared" si="8"/>
        <v>-45.3238</v>
      </c>
    </row>
    <row r="73" spans="1:55">
      <c r="A73" s="5">
        <v>71</v>
      </c>
      <c r="B73" s="5">
        <v>716</v>
      </c>
      <c r="C73" s="62" t="s">
        <v>133</v>
      </c>
      <c r="D73" s="62" t="s">
        <v>65</v>
      </c>
      <c r="E73" s="5" t="s">
        <v>57</v>
      </c>
      <c r="F73" s="63">
        <v>2</v>
      </c>
      <c r="G73" s="63">
        <v>1</v>
      </c>
      <c r="H73" s="64">
        <v>7500</v>
      </c>
      <c r="I73" s="73">
        <f>H73*4</f>
        <v>30000</v>
      </c>
      <c r="J73" s="74">
        <v>2107.575</v>
      </c>
      <c r="K73" s="74">
        <f>J73*4</f>
        <v>8430.3</v>
      </c>
      <c r="L73" s="75">
        <v>0.28101</v>
      </c>
      <c r="M73" s="76">
        <v>8625</v>
      </c>
      <c r="N73" s="76">
        <f>M73*4</f>
        <v>34500</v>
      </c>
      <c r="O73" s="77">
        <v>2287.98342</v>
      </c>
      <c r="P73" s="77">
        <f>O73*4</f>
        <v>9151.93368</v>
      </c>
      <c r="Q73" s="91">
        <v>0.26527344</v>
      </c>
      <c r="R73" s="92">
        <v>23808.61</v>
      </c>
      <c r="S73" s="92">
        <v>7324.46</v>
      </c>
      <c r="T73" s="95">
        <f>R73/I73</f>
        <v>0.793620333333333</v>
      </c>
      <c r="U73" s="94"/>
      <c r="V73" s="94"/>
      <c r="W73" s="95">
        <f>(R73-U73)/I73</f>
        <v>0.793620333333333</v>
      </c>
      <c r="X73" s="95">
        <f>(S73-V73)/K73</f>
        <v>0.868825545947357</v>
      </c>
      <c r="Y73" s="109">
        <f>(R73-U73)/N73</f>
        <v>0.690104637681159</v>
      </c>
      <c r="Z73" s="109">
        <f>(S73-V73)/P73</f>
        <v>0.800318299509356</v>
      </c>
      <c r="AA73" s="110"/>
      <c r="AB73" s="111"/>
      <c r="AC73" s="112">
        <f t="shared" si="9"/>
        <v>-61.9139</v>
      </c>
      <c r="AD73" s="113">
        <v>6991.5</v>
      </c>
      <c r="AE73" s="113">
        <f>AD73*2</f>
        <v>13983</v>
      </c>
      <c r="AF73" s="114">
        <v>2003.20458</v>
      </c>
      <c r="AG73" s="114">
        <f>AF73*2</f>
        <v>4006.40916</v>
      </c>
      <c r="AH73" s="118">
        <v>0.28652</v>
      </c>
      <c r="AI73" s="119">
        <v>8110.14</v>
      </c>
      <c r="AJ73" s="119">
        <f>AI73*2</f>
        <v>16220.28</v>
      </c>
      <c r="AK73" s="119">
        <v>2236.6955106</v>
      </c>
      <c r="AL73" s="119">
        <f>AK73*2</f>
        <v>4473.3910212</v>
      </c>
      <c r="AM73" s="118">
        <v>0.27579</v>
      </c>
      <c r="AN73" s="92">
        <v>7654.04</v>
      </c>
      <c r="AO73" s="92">
        <v>2698.45</v>
      </c>
      <c r="AP73" s="92"/>
      <c r="AQ73" s="92"/>
      <c r="AR73" s="118">
        <f>(AN73-AP73)/AE73</f>
        <v>0.547381820782379</v>
      </c>
      <c r="AS73" s="118">
        <f>(AO73-AQ73)/AG73</f>
        <v>0.673533304321818</v>
      </c>
      <c r="AT73" s="91">
        <f>(AN73-AP73)/AJ73</f>
        <v>0.471880879984809</v>
      </c>
      <c r="AU73" s="91">
        <f>(AO73-AQ73)/AL73</f>
        <v>0.60322247422854</v>
      </c>
      <c r="AV73" s="132"/>
      <c r="AW73" s="5">
        <v>8</v>
      </c>
      <c r="AX73" s="5">
        <v>8</v>
      </c>
      <c r="AY73" s="140"/>
      <c r="AZ73" s="5">
        <v>8</v>
      </c>
      <c r="BA73" s="141">
        <f>AZ73*3</f>
        <v>24</v>
      </c>
      <c r="BB73" s="142">
        <f t="shared" si="7"/>
        <v>24</v>
      </c>
      <c r="BC73" s="142">
        <f t="shared" si="8"/>
        <v>-61.9139</v>
      </c>
    </row>
    <row r="74" ht="12.75" spans="1:55">
      <c r="A74" s="65">
        <v>72</v>
      </c>
      <c r="B74" s="65">
        <v>112888</v>
      </c>
      <c r="C74" s="66" t="s">
        <v>134</v>
      </c>
      <c r="D74" s="66" t="s">
        <v>63</v>
      </c>
      <c r="E74" s="5" t="s">
        <v>57</v>
      </c>
      <c r="F74" s="63">
        <v>2</v>
      </c>
      <c r="G74" s="63"/>
      <c r="H74" s="64">
        <v>6300</v>
      </c>
      <c r="I74" s="73">
        <f>H74*4</f>
        <v>25200</v>
      </c>
      <c r="J74" s="74">
        <v>1770.363</v>
      </c>
      <c r="K74" s="74">
        <f>J74*4</f>
        <v>7081.452</v>
      </c>
      <c r="L74" s="75">
        <v>0.28101</v>
      </c>
      <c r="M74" s="76">
        <v>7245</v>
      </c>
      <c r="N74" s="76">
        <f>M74*4</f>
        <v>28980</v>
      </c>
      <c r="O74" s="77">
        <v>1921.9060728</v>
      </c>
      <c r="P74" s="77">
        <f>O74*4</f>
        <v>7687.6242912</v>
      </c>
      <c r="Q74" s="91">
        <v>0.26527344</v>
      </c>
      <c r="R74" s="96">
        <v>20415.79</v>
      </c>
      <c r="S74" s="96">
        <v>5059.02</v>
      </c>
      <c r="T74" s="95">
        <f>R74/I74</f>
        <v>0.810150396825397</v>
      </c>
      <c r="U74" s="94"/>
      <c r="V74" s="94"/>
      <c r="W74" s="95">
        <f>(R74-U74)/I74</f>
        <v>0.810150396825397</v>
      </c>
      <c r="X74" s="95">
        <f>(S74-V74)/K74</f>
        <v>0.714404334026412</v>
      </c>
      <c r="Y74" s="109">
        <f>(R74-U74)/N74</f>
        <v>0.704478605935128</v>
      </c>
      <c r="Z74" s="109">
        <f>(S74-V74)/P74</f>
        <v>0.658073262736193</v>
      </c>
      <c r="AA74" s="110"/>
      <c r="AB74" s="111"/>
      <c r="AC74" s="112">
        <f t="shared" si="9"/>
        <v>-47.8421</v>
      </c>
      <c r="AD74" s="113">
        <v>5925</v>
      </c>
      <c r="AE74" s="113">
        <f>AD74*2</f>
        <v>11850</v>
      </c>
      <c r="AF74" s="114">
        <v>1697.631</v>
      </c>
      <c r="AG74" s="114">
        <f>AF74*2</f>
        <v>3395.262</v>
      </c>
      <c r="AH74" s="118">
        <v>0.28652</v>
      </c>
      <c r="AI74" s="119">
        <v>6873</v>
      </c>
      <c r="AJ74" s="119">
        <f>AI74*2</f>
        <v>13746</v>
      </c>
      <c r="AK74" s="119">
        <v>1895.50467</v>
      </c>
      <c r="AL74" s="119">
        <f>AK74*2</f>
        <v>3791.00934</v>
      </c>
      <c r="AM74" s="118">
        <v>0.27579</v>
      </c>
      <c r="AN74" s="120">
        <v>8008.76</v>
      </c>
      <c r="AO74" s="120">
        <v>2979.6</v>
      </c>
      <c r="AP74" s="92"/>
      <c r="AQ74" s="92"/>
      <c r="AR74" s="118">
        <f>(AN74-AP74)/AE74</f>
        <v>0.675844725738397</v>
      </c>
      <c r="AS74" s="118">
        <f>(AO74-AQ74)/AG74</f>
        <v>0.877575868960923</v>
      </c>
      <c r="AT74" s="91">
        <f>(AN74-AP74)/AJ74</f>
        <v>0.582624763567583</v>
      </c>
      <c r="AU74" s="91">
        <f>(AO74-AQ74)/AL74</f>
        <v>0.785964826981935</v>
      </c>
      <c r="AV74" s="132"/>
      <c r="AW74" s="5">
        <v>8</v>
      </c>
      <c r="AX74" s="5">
        <v>8</v>
      </c>
      <c r="AY74" s="140"/>
      <c r="AZ74" s="5">
        <v>2</v>
      </c>
      <c r="BA74" s="141">
        <f>AZ74*3</f>
        <v>6</v>
      </c>
      <c r="BB74" s="142">
        <f t="shared" si="7"/>
        <v>6</v>
      </c>
      <c r="BC74" s="142">
        <f t="shared" si="8"/>
        <v>-47.8421</v>
      </c>
    </row>
    <row r="75" spans="1:55">
      <c r="A75" s="5">
        <v>73</v>
      </c>
      <c r="B75" s="5">
        <v>385</v>
      </c>
      <c r="C75" s="62" t="s">
        <v>135</v>
      </c>
      <c r="D75" s="62" t="s">
        <v>77</v>
      </c>
      <c r="E75" s="5" t="s">
        <v>52</v>
      </c>
      <c r="F75" s="63">
        <v>4</v>
      </c>
      <c r="G75" s="63"/>
      <c r="H75" s="64">
        <v>15500</v>
      </c>
      <c r="I75" s="73">
        <f>H75*4</f>
        <v>62000</v>
      </c>
      <c r="J75" s="74">
        <v>3905.07</v>
      </c>
      <c r="K75" s="74">
        <f>J75*4</f>
        <v>15620.28</v>
      </c>
      <c r="L75" s="75">
        <v>0.25194</v>
      </c>
      <c r="M75" s="76">
        <v>17825</v>
      </c>
      <c r="N75" s="76">
        <f>M75*4</f>
        <v>71300</v>
      </c>
      <c r="O75" s="77">
        <v>4239.343992</v>
      </c>
      <c r="P75" s="77">
        <f>O75*4</f>
        <v>16957.375968</v>
      </c>
      <c r="Q75" s="91">
        <v>0.23783136</v>
      </c>
      <c r="R75" s="92">
        <v>95218.98</v>
      </c>
      <c r="S75" s="92">
        <v>16573.8</v>
      </c>
      <c r="T75" s="93">
        <f>R75/I75</f>
        <v>1.53579</v>
      </c>
      <c r="U75" s="94">
        <v>46484.81</v>
      </c>
      <c r="V75" s="94">
        <v>3896.81000006</v>
      </c>
      <c r="W75" s="95">
        <f>(R75-U75)/I75</f>
        <v>0.786035</v>
      </c>
      <c r="X75" s="95">
        <f>(S75-V75)/K75</f>
        <v>0.811572519822948</v>
      </c>
      <c r="Y75" s="109">
        <f>(R75-U75)/N75</f>
        <v>0.683508695652174</v>
      </c>
      <c r="Z75" s="109">
        <f>(S75-V75)/P75</f>
        <v>0.747579697699842</v>
      </c>
      <c r="AA75" s="110"/>
      <c r="AB75" s="111"/>
      <c r="AC75" s="112">
        <v>0</v>
      </c>
      <c r="AD75" s="113">
        <v>14599.2</v>
      </c>
      <c r="AE75" s="113">
        <f>AD75*2</f>
        <v>29198.4</v>
      </c>
      <c r="AF75" s="114">
        <v>3750.242496</v>
      </c>
      <c r="AG75" s="114">
        <f>AF75*2</f>
        <v>7500.484992</v>
      </c>
      <c r="AH75" s="118">
        <v>0.25688</v>
      </c>
      <c r="AI75" s="119">
        <v>16935.072</v>
      </c>
      <c r="AJ75" s="119">
        <f>AI75*2</f>
        <v>33870.144</v>
      </c>
      <c r="AK75" s="119">
        <v>4187.36590272</v>
      </c>
      <c r="AL75" s="119">
        <f>AK75*2</f>
        <v>8374.73180544</v>
      </c>
      <c r="AM75" s="118">
        <v>0.24726</v>
      </c>
      <c r="AN75" s="92">
        <v>45790.16</v>
      </c>
      <c r="AO75" s="92">
        <v>9952.89</v>
      </c>
      <c r="AP75" s="92">
        <v>14521.6</v>
      </c>
      <c r="AQ75" s="92">
        <v>1062.7</v>
      </c>
      <c r="AR75" s="130">
        <f>(AN75-AP75)/AE75</f>
        <v>1.07089977533016</v>
      </c>
      <c r="AS75" s="130">
        <f>(AO75-AQ75)/AG75</f>
        <v>1.18528201969369</v>
      </c>
      <c r="AT75" s="91">
        <f>(AN75-AP75)/AJ75</f>
        <v>0.923189461491513</v>
      </c>
      <c r="AU75" s="91">
        <f>(AO75-AQ75)/AL75</f>
        <v>1.06154921811647</v>
      </c>
      <c r="AV75" s="132">
        <v>500</v>
      </c>
      <c r="AW75" s="5">
        <v>12</v>
      </c>
      <c r="AX75" s="5">
        <v>4</v>
      </c>
      <c r="AY75" s="140">
        <f>(AW75-AX75)*-2</f>
        <v>-16</v>
      </c>
      <c r="AZ75" s="5">
        <v>2</v>
      </c>
      <c r="BA75" s="141">
        <f>AZ75*3</f>
        <v>6</v>
      </c>
      <c r="BB75" s="142">
        <f t="shared" si="7"/>
        <v>506</v>
      </c>
      <c r="BC75" s="142">
        <f t="shared" si="8"/>
        <v>-16</v>
      </c>
    </row>
    <row r="76" spans="1:55">
      <c r="A76" s="5">
        <v>74</v>
      </c>
      <c r="B76" s="5">
        <v>515</v>
      </c>
      <c r="C76" s="62" t="s">
        <v>136</v>
      </c>
      <c r="D76" s="62" t="s">
        <v>51</v>
      </c>
      <c r="E76" s="5" t="s">
        <v>73</v>
      </c>
      <c r="F76" s="63">
        <v>3</v>
      </c>
      <c r="G76" s="63"/>
      <c r="H76" s="64">
        <v>8800</v>
      </c>
      <c r="I76" s="73">
        <f>H76*4</f>
        <v>35200</v>
      </c>
      <c r="J76" s="74">
        <v>2558.16</v>
      </c>
      <c r="K76" s="74">
        <f>J76*4</f>
        <v>10232.64</v>
      </c>
      <c r="L76" s="75">
        <v>0.2907</v>
      </c>
      <c r="M76" s="76">
        <v>10120</v>
      </c>
      <c r="N76" s="76">
        <f>M76*4</f>
        <v>40480</v>
      </c>
      <c r="O76" s="77">
        <v>2777.138496</v>
      </c>
      <c r="P76" s="77">
        <f>O76*4</f>
        <v>11108.553984</v>
      </c>
      <c r="Q76" s="91">
        <v>0.2744208</v>
      </c>
      <c r="R76" s="92">
        <v>27632.04</v>
      </c>
      <c r="S76" s="92">
        <v>8644.04</v>
      </c>
      <c r="T76" s="95">
        <f>R76/I76</f>
        <v>0.785001136363636</v>
      </c>
      <c r="U76" s="94"/>
      <c r="V76" s="94"/>
      <c r="W76" s="95">
        <f>(R76-U76)/I76</f>
        <v>0.785001136363636</v>
      </c>
      <c r="X76" s="95">
        <f>(S76-V76)/K76</f>
        <v>0.844751696531882</v>
      </c>
      <c r="Y76" s="109">
        <f>(R76-U76)/N76</f>
        <v>0.682609683794466</v>
      </c>
      <c r="Z76" s="109">
        <f>(S76-V76)/P76</f>
        <v>0.778142682877563</v>
      </c>
      <c r="AA76" s="110"/>
      <c r="AB76" s="111"/>
      <c r="AC76" s="112">
        <f t="shared" si="9"/>
        <v>-75.6796</v>
      </c>
      <c r="AD76" s="113">
        <v>8105.4</v>
      </c>
      <c r="AE76" s="113">
        <f>AD76*2</f>
        <v>16210.8</v>
      </c>
      <c r="AF76" s="114">
        <v>2402.44056</v>
      </c>
      <c r="AG76" s="114">
        <f>AF76*2</f>
        <v>4804.88112</v>
      </c>
      <c r="AH76" s="118">
        <v>0.2964</v>
      </c>
      <c r="AI76" s="119">
        <v>9402.264</v>
      </c>
      <c r="AJ76" s="119">
        <f>AI76*2</f>
        <v>18804.528</v>
      </c>
      <c r="AK76" s="119">
        <v>2682.4659192</v>
      </c>
      <c r="AL76" s="119">
        <f>AK76*2</f>
        <v>5364.9318384</v>
      </c>
      <c r="AM76" s="118">
        <v>0.2853</v>
      </c>
      <c r="AN76" s="92">
        <v>11110.08</v>
      </c>
      <c r="AO76" s="92">
        <v>3116.86</v>
      </c>
      <c r="AP76" s="92"/>
      <c r="AQ76" s="92"/>
      <c r="AR76" s="118">
        <f>(AN76-AP76)/AE76</f>
        <v>0.685350507069361</v>
      </c>
      <c r="AS76" s="118">
        <f>(AO76-AQ76)/AG76</f>
        <v>0.648686184352465</v>
      </c>
      <c r="AT76" s="91">
        <f>(AN76-AP76)/AJ76</f>
        <v>0.590819402646001</v>
      </c>
      <c r="AU76" s="91">
        <f>(AO76-AQ76)/AL76</f>
        <v>0.580969170510385</v>
      </c>
      <c r="AV76" s="132"/>
      <c r="AW76" s="5">
        <v>10</v>
      </c>
      <c r="AX76" s="5">
        <v>4</v>
      </c>
      <c r="AY76" s="140">
        <f>(AW76-AX76)*-2</f>
        <v>-12</v>
      </c>
      <c r="AZ76" s="5">
        <v>8</v>
      </c>
      <c r="BA76" s="141">
        <f>AZ76*3</f>
        <v>24</v>
      </c>
      <c r="BB76" s="142">
        <f t="shared" si="7"/>
        <v>24</v>
      </c>
      <c r="BC76" s="142">
        <f t="shared" si="8"/>
        <v>-87.6796</v>
      </c>
    </row>
    <row r="77" spans="1:55">
      <c r="A77" s="5">
        <v>75</v>
      </c>
      <c r="B77" s="5">
        <v>114286</v>
      </c>
      <c r="C77" s="62" t="s">
        <v>137</v>
      </c>
      <c r="D77" s="62" t="s">
        <v>63</v>
      </c>
      <c r="E77" s="5" t="s">
        <v>57</v>
      </c>
      <c r="F77" s="63">
        <v>2</v>
      </c>
      <c r="G77" s="63"/>
      <c r="H77" s="64">
        <v>7600</v>
      </c>
      <c r="I77" s="73">
        <f>H77*4</f>
        <v>30400</v>
      </c>
      <c r="J77" s="74">
        <v>1841.1</v>
      </c>
      <c r="K77" s="74">
        <f>J77*4</f>
        <v>7364.4</v>
      </c>
      <c r="L77" s="75">
        <v>0.24225</v>
      </c>
      <c r="M77" s="76">
        <v>8740</v>
      </c>
      <c r="N77" s="76">
        <f>M77*4</f>
        <v>34960</v>
      </c>
      <c r="O77" s="77">
        <v>1998.69816</v>
      </c>
      <c r="P77" s="77">
        <f>O77*4</f>
        <v>7994.79264</v>
      </c>
      <c r="Q77" s="91">
        <v>0.228684</v>
      </c>
      <c r="R77" s="92">
        <v>23596.16</v>
      </c>
      <c r="S77" s="92">
        <v>5099.98</v>
      </c>
      <c r="T77" s="95">
        <f>R77/I77</f>
        <v>0.776189473684211</v>
      </c>
      <c r="U77" s="94"/>
      <c r="V77" s="94"/>
      <c r="W77" s="95">
        <f>(R77-U77)/I77</f>
        <v>0.776189473684211</v>
      </c>
      <c r="X77" s="95">
        <f>(S77-V77)/K77</f>
        <v>0.692518059855521</v>
      </c>
      <c r="Y77" s="109">
        <f>(R77-U77)/N77</f>
        <v>0.674947368421053</v>
      </c>
      <c r="Z77" s="109">
        <f>(S77-V77)/P77</f>
        <v>0.637912730154312</v>
      </c>
      <c r="AA77" s="110"/>
      <c r="AB77" s="111"/>
      <c r="AC77" s="112">
        <f t="shared" si="9"/>
        <v>-68.0384</v>
      </c>
      <c r="AD77" s="113">
        <v>7110</v>
      </c>
      <c r="AE77" s="113">
        <f>AD77*2</f>
        <v>14220</v>
      </c>
      <c r="AF77" s="114">
        <v>1756.17</v>
      </c>
      <c r="AG77" s="114">
        <f>AF77*2</f>
        <v>3512.34</v>
      </c>
      <c r="AH77" s="118">
        <v>0.247</v>
      </c>
      <c r="AI77" s="119">
        <v>8247.6</v>
      </c>
      <c r="AJ77" s="119">
        <f>AI77*2</f>
        <v>16495.2</v>
      </c>
      <c r="AK77" s="119">
        <v>1960.8669</v>
      </c>
      <c r="AL77" s="119">
        <f>AK77*2</f>
        <v>3921.7338</v>
      </c>
      <c r="AM77" s="118">
        <v>0.23775</v>
      </c>
      <c r="AN77" s="92">
        <v>8711.67</v>
      </c>
      <c r="AO77" s="92">
        <v>1830.36</v>
      </c>
      <c r="AP77" s="92"/>
      <c r="AQ77" s="92"/>
      <c r="AR77" s="118">
        <f>(AN77-AP77)/AE77</f>
        <v>0.612635021097046</v>
      </c>
      <c r="AS77" s="118">
        <f>(AO77-AQ77)/AG77</f>
        <v>0.521122670356514</v>
      </c>
      <c r="AT77" s="91">
        <f>(AN77-AP77)/AJ77</f>
        <v>0.528133638876764</v>
      </c>
      <c r="AU77" s="91">
        <f>(AO77-AQ77)/AL77</f>
        <v>0.466722142130096</v>
      </c>
      <c r="AV77" s="132"/>
      <c r="AW77" s="5">
        <v>8</v>
      </c>
      <c r="AX77" s="5">
        <v>2</v>
      </c>
      <c r="AY77" s="140">
        <f>(AW77-AX77)*-2</f>
        <v>-12</v>
      </c>
      <c r="AZ77" s="5"/>
      <c r="BA77" s="141"/>
      <c r="BB77" s="142">
        <f t="shared" si="7"/>
        <v>0</v>
      </c>
      <c r="BC77" s="142">
        <f t="shared" si="8"/>
        <v>-80.0384</v>
      </c>
    </row>
    <row r="78" spans="1:55">
      <c r="A78" s="5">
        <v>76</v>
      </c>
      <c r="B78" s="5">
        <v>743</v>
      </c>
      <c r="C78" s="62" t="s">
        <v>138</v>
      </c>
      <c r="D78" s="62" t="s">
        <v>51</v>
      </c>
      <c r="E78" s="5" t="s">
        <v>49</v>
      </c>
      <c r="F78" s="63"/>
      <c r="G78" s="63"/>
      <c r="H78" s="64">
        <v>8200</v>
      </c>
      <c r="I78" s="73">
        <f>H78*4</f>
        <v>32800</v>
      </c>
      <c r="J78" s="74">
        <v>2423.469</v>
      </c>
      <c r="K78" s="74">
        <f>J78*4</f>
        <v>9693.876</v>
      </c>
      <c r="L78" s="75">
        <v>0.295545</v>
      </c>
      <c r="M78" s="76">
        <v>9430</v>
      </c>
      <c r="N78" s="76">
        <f>M78*4</f>
        <v>37720</v>
      </c>
      <c r="O78" s="77">
        <v>2630.9179464</v>
      </c>
      <c r="P78" s="77">
        <f>O78*4</f>
        <v>10523.6717856</v>
      </c>
      <c r="Q78" s="91">
        <v>0.27899448</v>
      </c>
      <c r="R78" s="92">
        <v>25303.01</v>
      </c>
      <c r="S78" s="92">
        <v>6997.31</v>
      </c>
      <c r="T78" s="95">
        <f>R78/I78</f>
        <v>0.771433231707317</v>
      </c>
      <c r="U78" s="94"/>
      <c r="V78" s="94"/>
      <c r="W78" s="95">
        <f>(R78-U78)/I78</f>
        <v>0.771433231707317</v>
      </c>
      <c r="X78" s="95">
        <f>(S78-V78)/K78</f>
        <v>0.721827883913514</v>
      </c>
      <c r="Y78" s="109">
        <f>(R78-U78)/N78</f>
        <v>0.67081150583245</v>
      </c>
      <c r="Z78" s="109">
        <f>(S78-V78)/P78</f>
        <v>0.66491146270589</v>
      </c>
      <c r="AA78" s="110"/>
      <c r="AB78" s="111"/>
      <c r="AC78" s="112">
        <f t="shared" si="9"/>
        <v>-74.9699</v>
      </c>
      <c r="AD78" s="113">
        <v>7690.65</v>
      </c>
      <c r="AE78" s="113">
        <f>AD78*2</f>
        <v>15381.3</v>
      </c>
      <c r="AF78" s="114">
        <v>2317.500471</v>
      </c>
      <c r="AG78" s="114">
        <f>AF78*2</f>
        <v>4635.000942</v>
      </c>
      <c r="AH78" s="118">
        <v>0.30134</v>
      </c>
      <c r="AI78" s="119">
        <v>8921.154</v>
      </c>
      <c r="AJ78" s="119">
        <f>AI78*2</f>
        <v>17842.308</v>
      </c>
      <c r="AK78" s="119">
        <v>2587.62532347</v>
      </c>
      <c r="AL78" s="119">
        <f>AK78*2</f>
        <v>5175.25064694</v>
      </c>
      <c r="AM78" s="118">
        <v>0.290055</v>
      </c>
      <c r="AN78" s="92">
        <v>7632.45</v>
      </c>
      <c r="AO78" s="92">
        <v>2725.23</v>
      </c>
      <c r="AP78" s="92"/>
      <c r="AQ78" s="92"/>
      <c r="AR78" s="118">
        <f>(AN78-AP78)/AE78</f>
        <v>0.496216184587779</v>
      </c>
      <c r="AS78" s="118">
        <f>(AO78-AQ78)/AG78</f>
        <v>0.587967518044142</v>
      </c>
      <c r="AT78" s="91">
        <f>(AN78-AP78)/AJ78</f>
        <v>0.427772572920499</v>
      </c>
      <c r="AU78" s="91">
        <f>(AO78-AQ78)/AL78</f>
        <v>0.526588987841847</v>
      </c>
      <c r="AV78" s="132"/>
      <c r="AW78" s="5">
        <v>10</v>
      </c>
      <c r="AX78" s="5">
        <v>0</v>
      </c>
      <c r="AY78" s="140">
        <f>(AW78-AX78)*-2</f>
        <v>-20</v>
      </c>
      <c r="AZ78" s="5"/>
      <c r="BA78" s="141"/>
      <c r="BB78" s="142">
        <f t="shared" si="7"/>
        <v>0</v>
      </c>
      <c r="BC78" s="142">
        <f t="shared" si="8"/>
        <v>-94.9699</v>
      </c>
    </row>
    <row r="79" spans="1:55">
      <c r="A79" s="5">
        <v>77</v>
      </c>
      <c r="B79" s="5">
        <v>102565</v>
      </c>
      <c r="C79" s="62" t="s">
        <v>139</v>
      </c>
      <c r="D79" s="62" t="s">
        <v>68</v>
      </c>
      <c r="E79" s="5" t="s">
        <v>73</v>
      </c>
      <c r="F79" s="63">
        <v>2</v>
      </c>
      <c r="G79" s="63"/>
      <c r="H79" s="64">
        <v>9500</v>
      </c>
      <c r="I79" s="73">
        <f>H79*4</f>
        <v>38000</v>
      </c>
      <c r="J79" s="74">
        <v>2945.76</v>
      </c>
      <c r="K79" s="74">
        <f>J79*4</f>
        <v>11783.04</v>
      </c>
      <c r="L79" s="75">
        <v>0.31008</v>
      </c>
      <c r="M79" s="76">
        <v>10925</v>
      </c>
      <c r="N79" s="76">
        <f>M79*4</f>
        <v>43700</v>
      </c>
      <c r="O79" s="77">
        <v>3197.917056</v>
      </c>
      <c r="P79" s="77">
        <f>O79*4</f>
        <v>12791.668224</v>
      </c>
      <c r="Q79" s="91">
        <v>0.29271552</v>
      </c>
      <c r="R79" s="92">
        <v>29091.78</v>
      </c>
      <c r="S79" s="92">
        <v>7658.32</v>
      </c>
      <c r="T79" s="95">
        <f>R79/I79</f>
        <v>0.765573157894737</v>
      </c>
      <c r="U79" s="94"/>
      <c r="V79" s="94"/>
      <c r="W79" s="95">
        <f>(R79-U79)/I79</f>
        <v>0.765573157894737</v>
      </c>
      <c r="X79" s="95">
        <f>(S79-V79)/K79</f>
        <v>0.649944326761175</v>
      </c>
      <c r="Y79" s="109">
        <f>(R79-U79)/N79</f>
        <v>0.665715789473684</v>
      </c>
      <c r="Z79" s="109">
        <f>(S79-V79)/P79</f>
        <v>0.598695953169837</v>
      </c>
      <c r="AA79" s="110"/>
      <c r="AB79" s="111"/>
      <c r="AC79" s="112">
        <f t="shared" si="9"/>
        <v>-89.0822</v>
      </c>
      <c r="AD79" s="113">
        <v>8934.9</v>
      </c>
      <c r="AE79" s="113">
        <f>AD79*2</f>
        <v>17869.8</v>
      </c>
      <c r="AF79" s="114">
        <v>2824.857984</v>
      </c>
      <c r="AG79" s="114">
        <f>AF79*2</f>
        <v>5649.715968</v>
      </c>
      <c r="AH79" s="118">
        <v>0.31616</v>
      </c>
      <c r="AI79" s="119">
        <v>10364.484</v>
      </c>
      <c r="AJ79" s="119">
        <f>AI79*2</f>
        <v>20728.968</v>
      </c>
      <c r="AK79" s="119">
        <v>3154.11977088</v>
      </c>
      <c r="AL79" s="119">
        <f>AK79*2</f>
        <v>6308.23954176</v>
      </c>
      <c r="AM79" s="118">
        <v>0.30432</v>
      </c>
      <c r="AN79" s="92">
        <v>12178.46</v>
      </c>
      <c r="AO79" s="92">
        <v>3739.25</v>
      </c>
      <c r="AP79" s="92"/>
      <c r="AQ79" s="92"/>
      <c r="AR79" s="118">
        <f>(AN79-AP79)/AE79</f>
        <v>0.681510705212146</v>
      </c>
      <c r="AS79" s="118">
        <f>(AO79-AQ79)/AG79</f>
        <v>0.661847431123815</v>
      </c>
      <c r="AT79" s="91">
        <f>(AN79-AP79)/AJ79</f>
        <v>0.58750922863116</v>
      </c>
      <c r="AU79" s="91">
        <f>(AO79-AQ79)/AL79</f>
        <v>0.592756501278445</v>
      </c>
      <c r="AV79" s="132"/>
      <c r="AW79" s="5">
        <v>10</v>
      </c>
      <c r="AX79" s="5">
        <v>6</v>
      </c>
      <c r="AY79" s="140">
        <f>(AW79-AX79)*-2</f>
        <v>-8</v>
      </c>
      <c r="AZ79" s="5"/>
      <c r="BA79" s="141"/>
      <c r="BB79" s="142">
        <f t="shared" si="7"/>
        <v>0</v>
      </c>
      <c r="BC79" s="142">
        <f t="shared" si="8"/>
        <v>-97.0822</v>
      </c>
    </row>
    <row r="80" ht="12.75" spans="1:55">
      <c r="A80" s="65">
        <v>78</v>
      </c>
      <c r="B80" s="65">
        <v>107728</v>
      </c>
      <c r="C80" s="66" t="s">
        <v>140</v>
      </c>
      <c r="D80" s="66" t="s">
        <v>65</v>
      </c>
      <c r="E80" s="5" t="s">
        <v>57</v>
      </c>
      <c r="F80" s="63">
        <v>3</v>
      </c>
      <c r="G80" s="63"/>
      <c r="H80" s="64">
        <v>7100</v>
      </c>
      <c r="I80" s="73">
        <f>H80*4</f>
        <v>28400</v>
      </c>
      <c r="J80" s="74">
        <v>1823.1735</v>
      </c>
      <c r="K80" s="74">
        <f>J80*4</f>
        <v>7292.694</v>
      </c>
      <c r="L80" s="75">
        <v>0.256785</v>
      </c>
      <c r="M80" s="76">
        <v>8165</v>
      </c>
      <c r="N80" s="76">
        <f>M80*4</f>
        <v>32660</v>
      </c>
      <c r="O80" s="77">
        <v>1979.2371516</v>
      </c>
      <c r="P80" s="77">
        <f>O80*4</f>
        <v>7916.9486064</v>
      </c>
      <c r="Q80" s="91">
        <v>0.24240504</v>
      </c>
      <c r="R80" s="96">
        <v>25751.94</v>
      </c>
      <c r="S80" s="96">
        <v>7163.14</v>
      </c>
      <c r="T80" s="95">
        <f>R80/I80</f>
        <v>0.906758450704225</v>
      </c>
      <c r="U80" s="94"/>
      <c r="V80" s="94"/>
      <c r="W80" s="95">
        <f>(R80-U80)/I80</f>
        <v>0.906758450704225</v>
      </c>
      <c r="X80" s="95">
        <f>(S80-V80)/K80</f>
        <v>0.982235097208247</v>
      </c>
      <c r="Y80" s="109">
        <f>(R80-U80)/N80</f>
        <v>0.788485609308022</v>
      </c>
      <c r="Z80" s="109">
        <f>(S80-V80)/P80</f>
        <v>0.904785461687774</v>
      </c>
      <c r="AA80" s="110"/>
      <c r="AB80" s="111"/>
      <c r="AC80" s="112">
        <f t="shared" si="9"/>
        <v>-26.4806</v>
      </c>
      <c r="AD80" s="113">
        <v>6665.625</v>
      </c>
      <c r="AE80" s="113">
        <f>AD80*2</f>
        <v>13331.25</v>
      </c>
      <c r="AF80" s="114">
        <v>1745.1939375</v>
      </c>
      <c r="AG80" s="114">
        <f>AF80*2</f>
        <v>3490.387875</v>
      </c>
      <c r="AH80" s="118">
        <v>0.26182</v>
      </c>
      <c r="AI80" s="119">
        <v>7732.125</v>
      </c>
      <c r="AJ80" s="119">
        <f>AI80*2</f>
        <v>15464.25</v>
      </c>
      <c r="AK80" s="119">
        <v>1948.611481875</v>
      </c>
      <c r="AL80" s="119">
        <f>AK80*2</f>
        <v>3897.22296375</v>
      </c>
      <c r="AM80" s="118">
        <v>0.252015</v>
      </c>
      <c r="AN80" s="120">
        <v>9056.63</v>
      </c>
      <c r="AO80" s="120">
        <v>2676.11</v>
      </c>
      <c r="AP80" s="92"/>
      <c r="AQ80" s="92"/>
      <c r="AR80" s="118">
        <f>(AN80-AP80)/AE80</f>
        <v>0.679353398968589</v>
      </c>
      <c r="AS80" s="118">
        <f>(AO80-AQ80)/AG80</f>
        <v>0.766708485084913</v>
      </c>
      <c r="AT80" s="91">
        <f>(AN80-AP80)/AJ80</f>
        <v>0.585649481869473</v>
      </c>
      <c r="AU80" s="91">
        <f>(AO80-AQ80)/AL80</f>
        <v>0.686671002632342</v>
      </c>
      <c r="AV80" s="132"/>
      <c r="AW80" s="5">
        <v>6</v>
      </c>
      <c r="AX80" s="5">
        <v>6</v>
      </c>
      <c r="AY80" s="140"/>
      <c r="AZ80" s="5">
        <v>4</v>
      </c>
      <c r="BA80" s="141">
        <f>AZ80*3</f>
        <v>12</v>
      </c>
      <c r="BB80" s="142">
        <f t="shared" si="7"/>
        <v>12</v>
      </c>
      <c r="BC80" s="142">
        <f t="shared" si="8"/>
        <v>-26.4806</v>
      </c>
    </row>
    <row r="81" spans="1:55">
      <c r="A81" s="5">
        <v>79</v>
      </c>
      <c r="B81" s="5">
        <v>113298</v>
      </c>
      <c r="C81" s="62" t="s">
        <v>141</v>
      </c>
      <c r="D81" s="62" t="s">
        <v>63</v>
      </c>
      <c r="E81" s="5" t="s">
        <v>57</v>
      </c>
      <c r="F81" s="63">
        <v>2</v>
      </c>
      <c r="G81" s="63"/>
      <c r="H81" s="64">
        <v>5600</v>
      </c>
      <c r="I81" s="73">
        <f>H81*4</f>
        <v>22400</v>
      </c>
      <c r="J81" s="74">
        <v>1519.392</v>
      </c>
      <c r="K81" s="74">
        <f>J81*4</f>
        <v>6077.568</v>
      </c>
      <c r="L81" s="75">
        <v>0.27132</v>
      </c>
      <c r="M81" s="76">
        <v>6440</v>
      </c>
      <c r="N81" s="76">
        <f>M81*4</f>
        <v>25760</v>
      </c>
      <c r="O81" s="77">
        <v>1649.4519552</v>
      </c>
      <c r="P81" s="77">
        <f>O81*4</f>
        <v>6597.8078208</v>
      </c>
      <c r="Q81" s="91">
        <v>0.25612608</v>
      </c>
      <c r="R81" s="92">
        <v>16861.45</v>
      </c>
      <c r="S81" s="92">
        <v>3841.38</v>
      </c>
      <c r="T81" s="95">
        <f>R81/I81</f>
        <v>0.752743303571429</v>
      </c>
      <c r="U81" s="94"/>
      <c r="V81" s="94"/>
      <c r="W81" s="95">
        <f>(R81-U81)/I81</f>
        <v>0.752743303571429</v>
      </c>
      <c r="X81" s="95">
        <f>(S81-V81)/K81</f>
        <v>0.632058744550452</v>
      </c>
      <c r="Y81" s="109">
        <f>(R81-U81)/N81</f>
        <v>0.654559394409938</v>
      </c>
      <c r="Z81" s="109">
        <f>(S81-V81)/P81</f>
        <v>0.58222065636556</v>
      </c>
      <c r="AA81" s="110"/>
      <c r="AB81" s="111"/>
      <c r="AC81" s="112">
        <f t="shared" si="9"/>
        <v>-55.3855</v>
      </c>
      <c r="AD81" s="113">
        <v>5184.375</v>
      </c>
      <c r="AE81" s="113">
        <f>AD81*2</f>
        <v>10368.75</v>
      </c>
      <c r="AF81" s="114">
        <v>1434.2055</v>
      </c>
      <c r="AG81" s="114">
        <f>AF81*2</f>
        <v>2868.411</v>
      </c>
      <c r="AH81" s="118">
        <v>0.27664</v>
      </c>
      <c r="AI81" s="119">
        <v>6013.875</v>
      </c>
      <c r="AJ81" s="119">
        <f>AI81*2</f>
        <v>12027.75</v>
      </c>
      <c r="AK81" s="119">
        <v>1601.374635</v>
      </c>
      <c r="AL81" s="119">
        <f>AK81*2</f>
        <v>3202.74927</v>
      </c>
      <c r="AM81" s="118">
        <v>0.26628</v>
      </c>
      <c r="AN81" s="92">
        <v>4747.55</v>
      </c>
      <c r="AO81" s="92">
        <v>1699.08</v>
      </c>
      <c r="AP81" s="92"/>
      <c r="AQ81" s="92"/>
      <c r="AR81" s="118">
        <f>(AN81-AP81)/AE81</f>
        <v>0.4578710066305</v>
      </c>
      <c r="AS81" s="118">
        <f>(AO81-AQ81)/AG81</f>
        <v>0.59234189242755</v>
      </c>
      <c r="AT81" s="91">
        <f>(AN81-AP81)/AJ81</f>
        <v>0.394716385026293</v>
      </c>
      <c r="AU81" s="91">
        <f>(AO81-AQ81)/AL81</f>
        <v>0.530506716812084</v>
      </c>
      <c r="AV81" s="132"/>
      <c r="AW81" s="5">
        <v>8</v>
      </c>
      <c r="AX81" s="5">
        <v>0</v>
      </c>
      <c r="AY81" s="140">
        <f>(AW81-AX81)*-2</f>
        <v>-16</v>
      </c>
      <c r="AZ81" s="5"/>
      <c r="BA81" s="141"/>
      <c r="BB81" s="142">
        <f t="shared" si="7"/>
        <v>0</v>
      </c>
      <c r="BC81" s="142">
        <f t="shared" si="8"/>
        <v>-71.3855</v>
      </c>
    </row>
    <row r="82" spans="1:55">
      <c r="A82" s="5">
        <v>80</v>
      </c>
      <c r="B82" s="5">
        <v>113299</v>
      </c>
      <c r="C82" s="62" t="s">
        <v>142</v>
      </c>
      <c r="D82" s="62" t="s">
        <v>56</v>
      </c>
      <c r="E82" s="5" t="s">
        <v>57</v>
      </c>
      <c r="F82" s="63">
        <v>1</v>
      </c>
      <c r="G82" s="63"/>
      <c r="H82" s="64">
        <v>5200</v>
      </c>
      <c r="I82" s="73">
        <f>H82*4</f>
        <v>20800</v>
      </c>
      <c r="J82" s="74">
        <v>1310.088</v>
      </c>
      <c r="K82" s="74">
        <f>J82*4</f>
        <v>5240.352</v>
      </c>
      <c r="L82" s="75">
        <v>0.25194</v>
      </c>
      <c r="M82" s="76">
        <v>5980</v>
      </c>
      <c r="N82" s="76">
        <f>M82*4</f>
        <v>23920</v>
      </c>
      <c r="O82" s="77">
        <v>1422.2315328</v>
      </c>
      <c r="P82" s="77">
        <f>O82*4</f>
        <v>5688.9261312</v>
      </c>
      <c r="Q82" s="91">
        <v>0.23783136</v>
      </c>
      <c r="R82" s="92">
        <v>15648.47</v>
      </c>
      <c r="S82" s="92">
        <v>3582.91</v>
      </c>
      <c r="T82" s="95">
        <f>R82/I82</f>
        <v>0.752330288461538</v>
      </c>
      <c r="U82" s="94"/>
      <c r="V82" s="94"/>
      <c r="W82" s="95">
        <f>(R82-U82)/I82</f>
        <v>0.752330288461538</v>
      </c>
      <c r="X82" s="95">
        <f>(S82-V82)/K82</f>
        <v>0.683715521400089</v>
      </c>
      <c r="Y82" s="109">
        <f>(R82-U82)/N82</f>
        <v>0.65420025083612</v>
      </c>
      <c r="Z82" s="109">
        <f>(S82-V82)/P82</f>
        <v>0.629804275423811</v>
      </c>
      <c r="AA82" s="110"/>
      <c r="AB82" s="111"/>
      <c r="AC82" s="112">
        <f t="shared" si="9"/>
        <v>-51.5153</v>
      </c>
      <c r="AD82" s="113">
        <v>4740</v>
      </c>
      <c r="AE82" s="113">
        <f>AD82*2</f>
        <v>9480</v>
      </c>
      <c r="AF82" s="114">
        <v>1217.6112</v>
      </c>
      <c r="AG82" s="114">
        <f>AF82*2</f>
        <v>2435.2224</v>
      </c>
      <c r="AH82" s="118">
        <v>0.25688</v>
      </c>
      <c r="AI82" s="119">
        <v>5498.4</v>
      </c>
      <c r="AJ82" s="119">
        <f>AI82*2</f>
        <v>10996.8</v>
      </c>
      <c r="AK82" s="119">
        <v>1359.534384</v>
      </c>
      <c r="AL82" s="119">
        <f>AK82*2</f>
        <v>2719.068768</v>
      </c>
      <c r="AM82" s="118">
        <v>0.24726</v>
      </c>
      <c r="AN82" s="92">
        <v>7179.24</v>
      </c>
      <c r="AO82" s="92">
        <v>2190.94</v>
      </c>
      <c r="AP82" s="92"/>
      <c r="AQ82" s="92"/>
      <c r="AR82" s="118">
        <f>(AN82-AP82)/AE82</f>
        <v>0.757303797468354</v>
      </c>
      <c r="AS82" s="118">
        <f>(AO82-AQ82)/AG82</f>
        <v>0.899687847812175</v>
      </c>
      <c r="AT82" s="91">
        <f>(AN82-AP82)/AJ82</f>
        <v>0.652848101265823</v>
      </c>
      <c r="AU82" s="91">
        <f>(AO82-AQ82)/AL82</f>
        <v>0.805768513759046</v>
      </c>
      <c r="AV82" s="132"/>
      <c r="AW82" s="5">
        <v>6</v>
      </c>
      <c r="AX82" s="5">
        <v>1</v>
      </c>
      <c r="AY82" s="140">
        <f>(AW82-AX82)*-2</f>
        <v>-10</v>
      </c>
      <c r="AZ82" s="5"/>
      <c r="BA82" s="141"/>
      <c r="BB82" s="142">
        <f t="shared" si="7"/>
        <v>0</v>
      </c>
      <c r="BC82" s="142">
        <f t="shared" si="8"/>
        <v>-61.5153</v>
      </c>
    </row>
    <row r="83" spans="1:55">
      <c r="A83" s="5">
        <v>81</v>
      </c>
      <c r="B83" s="5">
        <v>546</v>
      </c>
      <c r="C83" s="62" t="s">
        <v>143</v>
      </c>
      <c r="D83" s="62" t="s">
        <v>51</v>
      </c>
      <c r="E83" s="5" t="s">
        <v>54</v>
      </c>
      <c r="F83" s="63">
        <v>3</v>
      </c>
      <c r="G83" s="63"/>
      <c r="H83" s="64">
        <v>14000</v>
      </c>
      <c r="I83" s="73">
        <f>H83*4</f>
        <v>56000</v>
      </c>
      <c r="J83" s="74">
        <v>4111.8546</v>
      </c>
      <c r="K83" s="74">
        <f>J83*4</f>
        <v>16447.4184</v>
      </c>
      <c r="L83" s="75">
        <v>0.2937039</v>
      </c>
      <c r="M83" s="76">
        <v>16100</v>
      </c>
      <c r="N83" s="76">
        <f>M83*4</f>
        <v>64400</v>
      </c>
      <c r="O83" s="77">
        <v>4463.82935376</v>
      </c>
      <c r="P83" s="77">
        <f>O83*4</f>
        <v>17855.31741504</v>
      </c>
      <c r="Q83" s="91">
        <v>0.2772564816</v>
      </c>
      <c r="R83" s="92">
        <v>44398.88</v>
      </c>
      <c r="S83" s="92">
        <v>12969.78</v>
      </c>
      <c r="T83" s="95">
        <f>R83/I83</f>
        <v>0.792837142857143</v>
      </c>
      <c r="U83" s="94">
        <v>2380</v>
      </c>
      <c r="V83" s="94">
        <v>469</v>
      </c>
      <c r="W83" s="95">
        <f>(R83-U83)/I83</f>
        <v>0.750337142857143</v>
      </c>
      <c r="X83" s="95">
        <f>(S83-V83)/K83</f>
        <v>0.76004511443571</v>
      </c>
      <c r="Y83" s="109">
        <f>(R83-U83)/N83</f>
        <v>0.652467080745342</v>
      </c>
      <c r="Z83" s="109">
        <f>(S83-V83)/P83</f>
        <v>0.700115249111744</v>
      </c>
      <c r="AA83" s="110"/>
      <c r="AB83" s="111"/>
      <c r="AC83" s="112">
        <f t="shared" si="9"/>
        <v>-116.0112</v>
      </c>
      <c r="AD83" s="113">
        <v>13122.69</v>
      </c>
      <c r="AE83" s="113">
        <f>AD83*2</f>
        <v>26245.38</v>
      </c>
      <c r="AF83" s="114">
        <v>3929.757490932</v>
      </c>
      <c r="AG83" s="114">
        <f>AF83*2</f>
        <v>7859.514981864</v>
      </c>
      <c r="AH83" s="118">
        <v>0.2994628</v>
      </c>
      <c r="AI83" s="119">
        <v>15222.3204</v>
      </c>
      <c r="AJ83" s="119">
        <f>AI83*2</f>
        <v>30444.6408</v>
      </c>
      <c r="AK83" s="119">
        <v>4387.80493289124</v>
      </c>
      <c r="AL83" s="119">
        <f>AK83*2</f>
        <v>8775.60986578248</v>
      </c>
      <c r="AM83" s="118">
        <v>0.2882481</v>
      </c>
      <c r="AN83" s="92">
        <v>18234.4</v>
      </c>
      <c r="AO83" s="92">
        <v>5984.24</v>
      </c>
      <c r="AP83" s="92"/>
      <c r="AQ83" s="92"/>
      <c r="AR83" s="118">
        <f>(AN83-AP83)/AE83</f>
        <v>0.69476608835536</v>
      </c>
      <c r="AS83" s="118">
        <f>(AO83-AQ83)/AG83</f>
        <v>0.761400673426892</v>
      </c>
      <c r="AT83" s="91">
        <f>(AN83-AP83)/AJ83</f>
        <v>0.598936283064966</v>
      </c>
      <c r="AU83" s="91">
        <f>(AO83-AQ83)/AL83</f>
        <v>0.681917278858706</v>
      </c>
      <c r="AV83" s="132"/>
      <c r="AW83" s="5">
        <v>12</v>
      </c>
      <c r="AX83" s="5">
        <v>24</v>
      </c>
      <c r="AY83" s="140"/>
      <c r="AZ83" s="5">
        <v>13</v>
      </c>
      <c r="BA83" s="141">
        <f>AZ83*3</f>
        <v>39</v>
      </c>
      <c r="BB83" s="142">
        <f t="shared" si="7"/>
        <v>39</v>
      </c>
      <c r="BC83" s="142">
        <f t="shared" si="8"/>
        <v>-116.0112</v>
      </c>
    </row>
    <row r="84" spans="1:55">
      <c r="A84" s="5">
        <v>82</v>
      </c>
      <c r="B84" s="5">
        <v>115971</v>
      </c>
      <c r="C84" s="62" t="s">
        <v>144</v>
      </c>
      <c r="D84" s="62" t="s">
        <v>56</v>
      </c>
      <c r="E84" s="5" t="s">
        <v>57</v>
      </c>
      <c r="F84" s="63">
        <v>2</v>
      </c>
      <c r="G84" s="63"/>
      <c r="H84" s="64">
        <v>5200</v>
      </c>
      <c r="I84" s="73">
        <f>H84*4</f>
        <v>20800</v>
      </c>
      <c r="J84" s="74">
        <v>1360.476</v>
      </c>
      <c r="K84" s="74">
        <f>J84*4</f>
        <v>5441.904</v>
      </c>
      <c r="L84" s="75">
        <v>0.26163</v>
      </c>
      <c r="M84" s="76">
        <v>5980</v>
      </c>
      <c r="N84" s="76">
        <f>M84*4</f>
        <v>23920</v>
      </c>
      <c r="O84" s="77">
        <v>1476.9327456</v>
      </c>
      <c r="P84" s="77">
        <f>O84*4</f>
        <v>5907.7309824</v>
      </c>
      <c r="Q84" s="91">
        <v>0.24697872</v>
      </c>
      <c r="R84" s="92">
        <v>15605.82</v>
      </c>
      <c r="S84" s="92">
        <v>3959.69</v>
      </c>
      <c r="T84" s="95">
        <f>R84/I84</f>
        <v>0.750279807692308</v>
      </c>
      <c r="U84" s="94"/>
      <c r="V84" s="94"/>
      <c r="W84" s="95">
        <f>(R84-U84)/I84</f>
        <v>0.750279807692308</v>
      </c>
      <c r="X84" s="95">
        <f>(S84-V84)/K84</f>
        <v>0.727629520844175</v>
      </c>
      <c r="Y84" s="109">
        <f>(R84-U84)/N84</f>
        <v>0.652417224080268</v>
      </c>
      <c r="Z84" s="109">
        <f>(S84-V84)/P84</f>
        <v>0.670255638213131</v>
      </c>
      <c r="AA84" s="110"/>
      <c r="AB84" s="111"/>
      <c r="AC84" s="112">
        <f t="shared" si="9"/>
        <v>-51.9418</v>
      </c>
      <c r="AD84" s="113">
        <v>4888.125</v>
      </c>
      <c r="AE84" s="113">
        <f>AD84*2</f>
        <v>9776.25</v>
      </c>
      <c r="AF84" s="114">
        <v>1303.956225</v>
      </c>
      <c r="AG84" s="114">
        <f>AF84*2</f>
        <v>2607.91245</v>
      </c>
      <c r="AH84" s="118">
        <v>0.26676</v>
      </c>
      <c r="AI84" s="119">
        <v>5670.225</v>
      </c>
      <c r="AJ84" s="119">
        <f>AI84*2</f>
        <v>11340.45</v>
      </c>
      <c r="AK84" s="119">
        <v>1455.94367325</v>
      </c>
      <c r="AL84" s="119">
        <f>AK84*2</f>
        <v>2911.8873465</v>
      </c>
      <c r="AM84" s="118">
        <v>0.25677</v>
      </c>
      <c r="AN84" s="92">
        <v>16552.67</v>
      </c>
      <c r="AO84" s="92">
        <v>6237.34</v>
      </c>
      <c r="AP84" s="92"/>
      <c r="AQ84" s="92"/>
      <c r="AR84" s="130">
        <f>(AN84-AP84)/AE84</f>
        <v>1.69315125942974</v>
      </c>
      <c r="AS84" s="130">
        <f>(AO84-AQ84)/AG84</f>
        <v>2.3916983869608</v>
      </c>
      <c r="AT84" s="131">
        <f>(AN84-AP84)/AJ84</f>
        <v>1.45961315468081</v>
      </c>
      <c r="AU84" s="131">
        <f>(AO84-AQ84)/AL84</f>
        <v>2.14202654766061</v>
      </c>
      <c r="AV84" s="132">
        <v>300</v>
      </c>
      <c r="AW84" s="5">
        <v>6</v>
      </c>
      <c r="AX84" s="5">
        <v>4</v>
      </c>
      <c r="AY84" s="140">
        <f>(AW84-AX84)*-2</f>
        <v>-4</v>
      </c>
      <c r="AZ84" s="5">
        <v>6</v>
      </c>
      <c r="BA84" s="141">
        <f>AZ84*3</f>
        <v>18</v>
      </c>
      <c r="BB84" s="142">
        <f t="shared" si="7"/>
        <v>318</v>
      </c>
      <c r="BC84" s="142">
        <f t="shared" si="8"/>
        <v>-55.9418</v>
      </c>
    </row>
    <row r="85" spans="1:55">
      <c r="A85" s="5">
        <v>83</v>
      </c>
      <c r="B85" s="5">
        <v>704</v>
      </c>
      <c r="C85" s="62" t="s">
        <v>145</v>
      </c>
      <c r="D85" s="62" t="s">
        <v>48</v>
      </c>
      <c r="E85" s="5" t="s">
        <v>57</v>
      </c>
      <c r="F85" s="63">
        <v>3</v>
      </c>
      <c r="G85" s="63"/>
      <c r="H85" s="64">
        <v>6300</v>
      </c>
      <c r="I85" s="73">
        <f>H85*4</f>
        <v>25200</v>
      </c>
      <c r="J85" s="74">
        <v>1770.363</v>
      </c>
      <c r="K85" s="74">
        <f>J85*4</f>
        <v>7081.452</v>
      </c>
      <c r="L85" s="75">
        <v>0.28101</v>
      </c>
      <c r="M85" s="76">
        <v>7245</v>
      </c>
      <c r="N85" s="76">
        <f>M85*4</f>
        <v>28980</v>
      </c>
      <c r="O85" s="77">
        <v>1921.9060728</v>
      </c>
      <c r="P85" s="77">
        <f>O85*4</f>
        <v>7687.6242912</v>
      </c>
      <c r="Q85" s="91">
        <v>0.26527344</v>
      </c>
      <c r="R85" s="92">
        <v>18818.84</v>
      </c>
      <c r="S85" s="92">
        <v>5567.09</v>
      </c>
      <c r="T85" s="95">
        <f>R85/I85</f>
        <v>0.746779365079365</v>
      </c>
      <c r="U85" s="94"/>
      <c r="V85" s="94"/>
      <c r="W85" s="95">
        <f>(R85-U85)/I85</f>
        <v>0.746779365079365</v>
      </c>
      <c r="X85" s="95">
        <f>(S85-V85)/K85</f>
        <v>0.786150919331233</v>
      </c>
      <c r="Y85" s="109">
        <f>(R85-U85)/N85</f>
        <v>0.649373360938578</v>
      </c>
      <c r="Z85" s="109">
        <f>(S85-V85)/P85</f>
        <v>0.724162600710421</v>
      </c>
      <c r="AA85" s="110"/>
      <c r="AB85" s="111"/>
      <c r="AC85" s="112">
        <f t="shared" si="9"/>
        <v>-63.8116</v>
      </c>
      <c r="AD85" s="113">
        <v>5859.825</v>
      </c>
      <c r="AE85" s="113">
        <f>AD85*2</f>
        <v>11719.65</v>
      </c>
      <c r="AF85" s="114">
        <v>1678.957059</v>
      </c>
      <c r="AG85" s="114">
        <f>AF85*2</f>
        <v>3357.914118</v>
      </c>
      <c r="AH85" s="118">
        <v>0.28652</v>
      </c>
      <c r="AI85" s="119">
        <v>6797.397</v>
      </c>
      <c r="AJ85" s="119">
        <f>AI85*2</f>
        <v>13594.794</v>
      </c>
      <c r="AK85" s="119">
        <v>1874.65411863</v>
      </c>
      <c r="AL85" s="119">
        <f>AK85*2</f>
        <v>3749.30823726</v>
      </c>
      <c r="AM85" s="118">
        <v>0.27579</v>
      </c>
      <c r="AN85" s="92">
        <v>8704.95</v>
      </c>
      <c r="AO85" s="92">
        <v>2394.12</v>
      </c>
      <c r="AP85" s="92"/>
      <c r="AQ85" s="92"/>
      <c r="AR85" s="118">
        <f>(AN85-AP85)/AE85</f>
        <v>0.742765355620688</v>
      </c>
      <c r="AS85" s="118">
        <f>(AO85-AQ85)/AG85</f>
        <v>0.712978329959778</v>
      </c>
      <c r="AT85" s="91">
        <f>(AN85-AP85)/AJ85</f>
        <v>0.640314961741973</v>
      </c>
      <c r="AU85" s="91">
        <f>(AO85-AQ85)/AL85</f>
        <v>0.638549793321241</v>
      </c>
      <c r="AV85" s="132"/>
      <c r="AW85" s="5">
        <v>8</v>
      </c>
      <c r="AX85" s="5">
        <v>4</v>
      </c>
      <c r="AY85" s="140">
        <f>(AW85-AX85)*-2</f>
        <v>-8</v>
      </c>
      <c r="AZ85" s="5"/>
      <c r="BA85" s="141"/>
      <c r="BB85" s="142">
        <f t="shared" si="7"/>
        <v>0</v>
      </c>
      <c r="BC85" s="142">
        <f t="shared" si="8"/>
        <v>-71.8116</v>
      </c>
    </row>
    <row r="86" spans="1:55">
      <c r="A86" s="5">
        <v>84</v>
      </c>
      <c r="B86" s="5">
        <v>116919</v>
      </c>
      <c r="C86" s="62" t="s">
        <v>146</v>
      </c>
      <c r="D86" s="62" t="s">
        <v>56</v>
      </c>
      <c r="E86" s="5" t="s">
        <v>57</v>
      </c>
      <c r="F86" s="63">
        <v>1</v>
      </c>
      <c r="G86" s="63"/>
      <c r="H86" s="64">
        <v>6000</v>
      </c>
      <c r="I86" s="73">
        <f>H86*4</f>
        <v>24000</v>
      </c>
      <c r="J86" s="74">
        <v>1627.92</v>
      </c>
      <c r="K86" s="74">
        <f>J86*4</f>
        <v>6511.68</v>
      </c>
      <c r="L86" s="75">
        <v>0.27132</v>
      </c>
      <c r="M86" s="76">
        <v>6900</v>
      </c>
      <c r="N86" s="76">
        <f>M86*4</f>
        <v>27600</v>
      </c>
      <c r="O86" s="77">
        <v>1767.269952</v>
      </c>
      <c r="P86" s="77">
        <f>O86*4</f>
        <v>7069.079808</v>
      </c>
      <c r="Q86" s="91">
        <v>0.25612608</v>
      </c>
      <c r="R86" s="92">
        <v>17868.2</v>
      </c>
      <c r="S86" s="92">
        <v>5967.8</v>
      </c>
      <c r="T86" s="95">
        <f>R86/I86</f>
        <v>0.744508333333333</v>
      </c>
      <c r="U86" s="94"/>
      <c r="V86" s="94"/>
      <c r="W86" s="95">
        <f>(R86-U86)/I86</f>
        <v>0.744508333333333</v>
      </c>
      <c r="X86" s="95">
        <f>(S86-V86)/K86</f>
        <v>0.916476239618654</v>
      </c>
      <c r="Y86" s="109">
        <f>(R86-U86)/N86</f>
        <v>0.647398550724638</v>
      </c>
      <c r="Z86" s="109">
        <f>(S86-V86)/P86</f>
        <v>0.844211716671568</v>
      </c>
      <c r="AA86" s="110"/>
      <c r="AB86" s="111"/>
      <c r="AC86" s="112">
        <f t="shared" si="9"/>
        <v>-61.318</v>
      </c>
      <c r="AD86" s="113">
        <v>5628.75</v>
      </c>
      <c r="AE86" s="113">
        <f>AD86*2</f>
        <v>11257.5</v>
      </c>
      <c r="AF86" s="114">
        <v>1557.1374</v>
      </c>
      <c r="AG86" s="114">
        <f>AF86*2</f>
        <v>3114.2748</v>
      </c>
      <c r="AH86" s="118">
        <v>0.27664</v>
      </c>
      <c r="AI86" s="119">
        <v>6529.35</v>
      </c>
      <c r="AJ86" s="119">
        <f>AI86*2</f>
        <v>13058.7</v>
      </c>
      <c r="AK86" s="119">
        <v>1738.635318</v>
      </c>
      <c r="AL86" s="119">
        <f>AK86*2</f>
        <v>3477.270636</v>
      </c>
      <c r="AM86" s="118">
        <v>0.26628</v>
      </c>
      <c r="AN86" s="92">
        <v>6617.85</v>
      </c>
      <c r="AO86" s="92">
        <v>2621.42</v>
      </c>
      <c r="AP86" s="92"/>
      <c r="AQ86" s="92"/>
      <c r="AR86" s="118">
        <f>(AN86-AP86)/AE86</f>
        <v>0.587861425716189</v>
      </c>
      <c r="AS86" s="118">
        <f>(AO86-AQ86)/AG86</f>
        <v>0.841743316935294</v>
      </c>
      <c r="AT86" s="91">
        <f>(AN86-AP86)/AJ86</f>
        <v>0.506777091134646</v>
      </c>
      <c r="AU86" s="91">
        <f>(AO86-AQ86)/AL86</f>
        <v>0.753872871688668</v>
      </c>
      <c r="AV86" s="132"/>
      <c r="AW86" s="5">
        <v>6</v>
      </c>
      <c r="AX86" s="5">
        <v>0</v>
      </c>
      <c r="AY86" s="140">
        <f>(AW86-AX86)*-2</f>
        <v>-12</v>
      </c>
      <c r="AZ86" s="5"/>
      <c r="BA86" s="141"/>
      <c r="BB86" s="142">
        <f t="shared" si="7"/>
        <v>0</v>
      </c>
      <c r="BC86" s="142">
        <f t="shared" si="8"/>
        <v>-73.318</v>
      </c>
    </row>
    <row r="87" spans="1:55">
      <c r="A87" s="5">
        <v>85</v>
      </c>
      <c r="B87" s="5">
        <v>116773</v>
      </c>
      <c r="C87" s="62" t="s">
        <v>147</v>
      </c>
      <c r="D87" s="62" t="s">
        <v>63</v>
      </c>
      <c r="E87" s="5" t="s">
        <v>84</v>
      </c>
      <c r="F87" s="63">
        <v>2</v>
      </c>
      <c r="G87" s="63"/>
      <c r="H87" s="64">
        <v>4960</v>
      </c>
      <c r="I87" s="73">
        <f>H87*4</f>
        <v>19840</v>
      </c>
      <c r="J87" s="74">
        <v>1345.7472</v>
      </c>
      <c r="K87" s="74">
        <f>J87*4</f>
        <v>5382.9888</v>
      </c>
      <c r="L87" s="75">
        <v>0.27132</v>
      </c>
      <c r="M87" s="76">
        <v>5704</v>
      </c>
      <c r="N87" s="76">
        <f>M87*4</f>
        <v>22816</v>
      </c>
      <c r="O87" s="77">
        <v>1460.94316032</v>
      </c>
      <c r="P87" s="77">
        <f>O87*4</f>
        <v>5843.77264128</v>
      </c>
      <c r="Q87" s="91">
        <v>0.25612608</v>
      </c>
      <c r="R87" s="92">
        <v>14630.22</v>
      </c>
      <c r="S87" s="92">
        <v>4080.13</v>
      </c>
      <c r="T87" s="95">
        <f>R87/I87</f>
        <v>0.737410282258064</v>
      </c>
      <c r="U87" s="94"/>
      <c r="V87" s="94"/>
      <c r="W87" s="95">
        <f>(R87-U87)/I87</f>
        <v>0.737410282258064</v>
      </c>
      <c r="X87" s="95">
        <f>(S87-V87)/K87</f>
        <v>0.75796739536222</v>
      </c>
      <c r="Y87" s="109">
        <f>(R87-U87)/N87</f>
        <v>0.641226332398317</v>
      </c>
      <c r="Z87" s="109">
        <f>(S87-V87)/P87</f>
        <v>0.698201359029311</v>
      </c>
      <c r="AA87" s="110"/>
      <c r="AB87" s="111"/>
      <c r="AC87" s="112">
        <f t="shared" si="9"/>
        <v>-52.0978</v>
      </c>
      <c r="AD87" s="113">
        <v>4591.875</v>
      </c>
      <c r="AE87" s="113">
        <f>AD87*2</f>
        <v>9183.75</v>
      </c>
      <c r="AF87" s="114">
        <v>1270.2963</v>
      </c>
      <c r="AG87" s="114">
        <f>AF87*2</f>
        <v>2540.5926</v>
      </c>
      <c r="AH87" s="118">
        <v>0.27664</v>
      </c>
      <c r="AI87" s="119">
        <v>5326.575</v>
      </c>
      <c r="AJ87" s="119">
        <f>AI87*2</f>
        <v>10653.15</v>
      </c>
      <c r="AK87" s="119">
        <v>1418.360391</v>
      </c>
      <c r="AL87" s="119">
        <f>AK87*2</f>
        <v>2836.720782</v>
      </c>
      <c r="AM87" s="118">
        <v>0.26628</v>
      </c>
      <c r="AN87" s="92">
        <v>5517.32</v>
      </c>
      <c r="AO87" s="92">
        <v>1698.04</v>
      </c>
      <c r="AP87" s="92"/>
      <c r="AQ87" s="92"/>
      <c r="AR87" s="118">
        <f>(AN87-AP87)/AE87</f>
        <v>0.600769838029128</v>
      </c>
      <c r="AS87" s="118">
        <f>(AO87-AQ87)/AG87</f>
        <v>0.668363751039816</v>
      </c>
      <c r="AT87" s="91">
        <f>(AN87-AP87)/AJ87</f>
        <v>0.517905032783731</v>
      </c>
      <c r="AU87" s="91">
        <f>(AO87-AQ87)/AL87</f>
        <v>0.598592575897729</v>
      </c>
      <c r="AV87" s="132"/>
      <c r="AW87" s="5">
        <v>6</v>
      </c>
      <c r="AX87" s="5">
        <v>0</v>
      </c>
      <c r="AY87" s="140">
        <f>(AW87-AX87)*-2</f>
        <v>-12</v>
      </c>
      <c r="AZ87" s="5"/>
      <c r="BA87" s="141"/>
      <c r="BB87" s="142">
        <f t="shared" si="7"/>
        <v>0</v>
      </c>
      <c r="BC87" s="142">
        <f t="shared" si="8"/>
        <v>-64.0978</v>
      </c>
    </row>
    <row r="88" spans="1:55">
      <c r="A88" s="5">
        <v>86</v>
      </c>
      <c r="B88" s="5">
        <v>387</v>
      </c>
      <c r="C88" s="62" t="s">
        <v>148</v>
      </c>
      <c r="D88" s="62" t="s">
        <v>51</v>
      </c>
      <c r="E88" s="5" t="s">
        <v>54</v>
      </c>
      <c r="F88" s="63">
        <v>4</v>
      </c>
      <c r="G88" s="63"/>
      <c r="H88" s="64">
        <v>12000</v>
      </c>
      <c r="I88" s="73">
        <f>H88*4</f>
        <v>48000</v>
      </c>
      <c r="J88" s="74">
        <v>3023.28</v>
      </c>
      <c r="K88" s="74">
        <f>J88*4</f>
        <v>12093.12</v>
      </c>
      <c r="L88" s="75">
        <v>0.25194</v>
      </c>
      <c r="M88" s="76">
        <v>13800</v>
      </c>
      <c r="N88" s="76">
        <f>M88*4</f>
        <v>55200</v>
      </c>
      <c r="O88" s="77">
        <v>3282.072768</v>
      </c>
      <c r="P88" s="77">
        <f>O88*4</f>
        <v>13128.291072</v>
      </c>
      <c r="Q88" s="91">
        <v>0.23783136</v>
      </c>
      <c r="R88" s="92">
        <v>35316.91</v>
      </c>
      <c r="S88" s="92">
        <v>8712.18</v>
      </c>
      <c r="T88" s="95">
        <f>R88/I88</f>
        <v>0.735768958333333</v>
      </c>
      <c r="U88" s="94"/>
      <c r="V88" s="94"/>
      <c r="W88" s="95">
        <f>(R88-U88)/I88</f>
        <v>0.735768958333333</v>
      </c>
      <c r="X88" s="95">
        <f>(S88-V88)/K88</f>
        <v>0.720424505834723</v>
      </c>
      <c r="Y88" s="109">
        <f>(R88-U88)/N88</f>
        <v>0.639799094202899</v>
      </c>
      <c r="Z88" s="109">
        <f>(S88-V88)/P88</f>
        <v>0.663618741557408</v>
      </c>
      <c r="AA88" s="110"/>
      <c r="AB88" s="111"/>
      <c r="AC88" s="112">
        <f t="shared" si="9"/>
        <v>-126.8309</v>
      </c>
      <c r="AD88" s="113">
        <v>11114.115</v>
      </c>
      <c r="AE88" s="113">
        <f>AD88*2</f>
        <v>22228.23</v>
      </c>
      <c r="AF88" s="114">
        <v>2854.9938612</v>
      </c>
      <c r="AG88" s="114">
        <f>AF88*2</f>
        <v>5709.9877224</v>
      </c>
      <c r="AH88" s="118">
        <v>0.25688</v>
      </c>
      <c r="AI88" s="119">
        <v>12892.3734</v>
      </c>
      <c r="AJ88" s="119">
        <f>AI88*2</f>
        <v>25784.7468</v>
      </c>
      <c r="AK88" s="119">
        <v>3187.768246884</v>
      </c>
      <c r="AL88" s="119">
        <f>AK88*2</f>
        <v>6375.536493768</v>
      </c>
      <c r="AM88" s="118">
        <v>0.24726</v>
      </c>
      <c r="AN88" s="92">
        <v>13662.69</v>
      </c>
      <c r="AO88" s="92">
        <v>3262.72</v>
      </c>
      <c r="AP88" s="92"/>
      <c r="AQ88" s="92"/>
      <c r="AR88" s="118">
        <f>(AN88-AP88)/AE88</f>
        <v>0.614654878053718</v>
      </c>
      <c r="AS88" s="118">
        <f>(AO88-AQ88)/AG88</f>
        <v>0.571405782047571</v>
      </c>
      <c r="AT88" s="91">
        <f>(AN88-AP88)/AJ88</f>
        <v>0.529874894873895</v>
      </c>
      <c r="AU88" s="91">
        <f>(AO88-AQ88)/AL88</f>
        <v>0.511756148394612</v>
      </c>
      <c r="AV88" s="132"/>
      <c r="AW88" s="5">
        <v>12</v>
      </c>
      <c r="AX88" s="5">
        <v>4</v>
      </c>
      <c r="AY88" s="140">
        <f>(AW88-AX88)*-2</f>
        <v>-16</v>
      </c>
      <c r="AZ88" s="5"/>
      <c r="BA88" s="141"/>
      <c r="BB88" s="142">
        <f t="shared" si="7"/>
        <v>0</v>
      </c>
      <c r="BC88" s="142">
        <f t="shared" si="8"/>
        <v>-142.8309</v>
      </c>
    </row>
    <row r="89" spans="1:55">
      <c r="A89" s="5">
        <v>87</v>
      </c>
      <c r="B89" s="5">
        <v>339</v>
      </c>
      <c r="C89" s="62" t="s">
        <v>149</v>
      </c>
      <c r="D89" s="62" t="s">
        <v>63</v>
      </c>
      <c r="E89" s="5" t="s">
        <v>57</v>
      </c>
      <c r="F89" s="63">
        <v>2</v>
      </c>
      <c r="G89" s="63">
        <v>1</v>
      </c>
      <c r="H89" s="64">
        <v>5800</v>
      </c>
      <c r="I89" s="73">
        <f>H89*4</f>
        <v>23200</v>
      </c>
      <c r="J89" s="74">
        <v>1629.858</v>
      </c>
      <c r="K89" s="74">
        <f>J89*4</f>
        <v>6519.432</v>
      </c>
      <c r="L89" s="75">
        <v>0.28101</v>
      </c>
      <c r="M89" s="76">
        <v>6670</v>
      </c>
      <c r="N89" s="76">
        <f>M89*4</f>
        <v>26680</v>
      </c>
      <c r="O89" s="77">
        <v>1769.3738448</v>
      </c>
      <c r="P89" s="77">
        <f>O89*4</f>
        <v>7077.4953792</v>
      </c>
      <c r="Q89" s="91">
        <v>0.26527344</v>
      </c>
      <c r="R89" s="92">
        <v>17069.74</v>
      </c>
      <c r="S89" s="92">
        <v>4255.22</v>
      </c>
      <c r="T89" s="95">
        <f>R89/I89</f>
        <v>0.735764655172414</v>
      </c>
      <c r="U89" s="94"/>
      <c r="V89" s="94"/>
      <c r="W89" s="95">
        <f>(R89-U89)/I89</f>
        <v>0.735764655172414</v>
      </c>
      <c r="X89" s="95">
        <f>(S89-V89)/K89</f>
        <v>0.6526979650988</v>
      </c>
      <c r="Y89" s="109">
        <f>(R89-U89)/N89</f>
        <v>0.639795352323838</v>
      </c>
      <c r="Z89" s="109">
        <f>(S89-V89)/P89</f>
        <v>0.601232466008475</v>
      </c>
      <c r="AA89" s="110"/>
      <c r="AB89" s="111"/>
      <c r="AC89" s="112">
        <f t="shared" si="9"/>
        <v>-61.3026</v>
      </c>
      <c r="AD89" s="113">
        <v>5313.54</v>
      </c>
      <c r="AE89" s="113">
        <f>AD89*2</f>
        <v>10627.08</v>
      </c>
      <c r="AF89" s="114">
        <v>1522.4354808</v>
      </c>
      <c r="AG89" s="114">
        <f>AF89*2</f>
        <v>3044.8709616</v>
      </c>
      <c r="AH89" s="118">
        <v>0.28652</v>
      </c>
      <c r="AI89" s="119">
        <v>6163.7064</v>
      </c>
      <c r="AJ89" s="119">
        <f>AI89*2</f>
        <v>12327.4128</v>
      </c>
      <c r="AK89" s="119">
        <v>1699.888588056</v>
      </c>
      <c r="AL89" s="119">
        <f>AK89*2</f>
        <v>3399.777176112</v>
      </c>
      <c r="AM89" s="118">
        <v>0.27579</v>
      </c>
      <c r="AN89" s="92">
        <v>6278.66</v>
      </c>
      <c r="AO89" s="92">
        <v>1812.94</v>
      </c>
      <c r="AP89" s="92"/>
      <c r="AQ89" s="92"/>
      <c r="AR89" s="118">
        <f>(AN89-AP89)/AE89</f>
        <v>0.590817044757356</v>
      </c>
      <c r="AS89" s="118">
        <f>(AO89-AQ89)/AG89</f>
        <v>0.595407826099582</v>
      </c>
      <c r="AT89" s="91">
        <f>(AN89-AP89)/AJ89</f>
        <v>0.509325038583927</v>
      </c>
      <c r="AU89" s="91">
        <f>(AO89-AQ89)/AL89</f>
        <v>0.533252594534235</v>
      </c>
      <c r="AV89" s="132"/>
      <c r="AW89" s="5">
        <v>8</v>
      </c>
      <c r="AX89" s="5">
        <v>2</v>
      </c>
      <c r="AY89" s="140">
        <f>(AW89-AX89)*-2</f>
        <v>-12</v>
      </c>
      <c r="AZ89" s="5">
        <v>4</v>
      </c>
      <c r="BA89" s="141">
        <f>AZ89*3</f>
        <v>12</v>
      </c>
      <c r="BB89" s="142">
        <f t="shared" si="7"/>
        <v>12</v>
      </c>
      <c r="BC89" s="142">
        <f t="shared" si="8"/>
        <v>-73.3026</v>
      </c>
    </row>
    <row r="90" spans="1:55">
      <c r="A90" s="5">
        <v>88</v>
      </c>
      <c r="B90" s="5">
        <v>377</v>
      </c>
      <c r="C90" s="62" t="s">
        <v>150</v>
      </c>
      <c r="D90" s="62" t="s">
        <v>51</v>
      </c>
      <c r="E90" s="5" t="s">
        <v>49</v>
      </c>
      <c r="F90" s="63">
        <v>3</v>
      </c>
      <c r="G90" s="63">
        <v>2</v>
      </c>
      <c r="H90" s="64">
        <v>10500</v>
      </c>
      <c r="I90" s="73">
        <f>H90*4</f>
        <v>42000</v>
      </c>
      <c r="J90" s="74">
        <v>3204.9675</v>
      </c>
      <c r="K90" s="74">
        <f>J90*4</f>
        <v>12819.87</v>
      </c>
      <c r="L90" s="75">
        <v>0.305235</v>
      </c>
      <c r="M90" s="76">
        <v>12075</v>
      </c>
      <c r="N90" s="76">
        <f>M90*4</f>
        <v>48300</v>
      </c>
      <c r="O90" s="77">
        <v>3479.312718</v>
      </c>
      <c r="P90" s="77">
        <f>O90*4</f>
        <v>13917.250872</v>
      </c>
      <c r="Q90" s="91">
        <v>0.28814184</v>
      </c>
      <c r="R90" s="92">
        <v>30715.73</v>
      </c>
      <c r="S90" s="92">
        <v>9019.13</v>
      </c>
      <c r="T90" s="95">
        <f>R90/I90</f>
        <v>0.731326904761905</v>
      </c>
      <c r="U90" s="94"/>
      <c r="V90" s="94"/>
      <c r="W90" s="95">
        <f>(R90-U90)/I90</f>
        <v>0.731326904761905</v>
      </c>
      <c r="X90" s="95">
        <f>(S90-V90)/K90</f>
        <v>0.703527414864581</v>
      </c>
      <c r="Y90" s="109">
        <f>(R90-U90)/N90</f>
        <v>0.635936438923395</v>
      </c>
      <c r="Z90" s="109">
        <f>(S90-V90)/P90</f>
        <v>0.648053993058752</v>
      </c>
      <c r="AA90" s="110"/>
      <c r="AB90" s="111"/>
      <c r="AC90" s="112">
        <f t="shared" si="9"/>
        <v>-112.8427</v>
      </c>
      <c r="AD90" s="113">
        <v>9641.16</v>
      </c>
      <c r="AE90" s="113">
        <f>AD90*2</f>
        <v>19282.32</v>
      </c>
      <c r="AF90" s="114">
        <v>3000.5218152</v>
      </c>
      <c r="AG90" s="114">
        <f>AF90*2</f>
        <v>6001.0436304</v>
      </c>
      <c r="AH90" s="118">
        <v>0.31122</v>
      </c>
      <c r="AI90" s="119">
        <v>11183.7456</v>
      </c>
      <c r="AJ90" s="119">
        <f>AI90*2</f>
        <v>22367.4912</v>
      </c>
      <c r="AK90" s="119">
        <v>3350.258750664</v>
      </c>
      <c r="AL90" s="119">
        <f>AK90*2</f>
        <v>6700.517501328</v>
      </c>
      <c r="AM90" s="118">
        <v>0.299565</v>
      </c>
      <c r="AN90" s="92">
        <v>11293.7</v>
      </c>
      <c r="AO90" s="92">
        <v>3860.23</v>
      </c>
      <c r="AP90" s="92"/>
      <c r="AQ90" s="92"/>
      <c r="AR90" s="118">
        <f>(AN90-AP90)/AE90</f>
        <v>0.585702342871605</v>
      </c>
      <c r="AS90" s="118">
        <f>(AO90-AQ90)/AG90</f>
        <v>0.643259779089907</v>
      </c>
      <c r="AT90" s="91">
        <f>(AN90-AP90)/AJ90</f>
        <v>0.504915812820349</v>
      </c>
      <c r="AU90" s="91">
        <f>(AO90-AQ90)/AL90</f>
        <v>0.57610923323981</v>
      </c>
      <c r="AV90" s="132"/>
      <c r="AW90" s="5">
        <v>10</v>
      </c>
      <c r="AX90" s="5">
        <v>2</v>
      </c>
      <c r="AY90" s="140">
        <f>(AW90-AX90)*-2</f>
        <v>-16</v>
      </c>
      <c r="AZ90" s="5"/>
      <c r="BA90" s="141"/>
      <c r="BB90" s="142">
        <f t="shared" si="7"/>
        <v>0</v>
      </c>
      <c r="BC90" s="142">
        <f t="shared" si="8"/>
        <v>-128.8427</v>
      </c>
    </row>
    <row r="91" spans="1:55">
      <c r="A91" s="5">
        <v>89</v>
      </c>
      <c r="B91" s="5">
        <v>107658</v>
      </c>
      <c r="C91" s="62" t="s">
        <v>151</v>
      </c>
      <c r="D91" s="62" t="s">
        <v>68</v>
      </c>
      <c r="E91" s="5" t="s">
        <v>49</v>
      </c>
      <c r="F91" s="63">
        <v>2</v>
      </c>
      <c r="G91" s="63">
        <v>1</v>
      </c>
      <c r="H91" s="64">
        <v>11000</v>
      </c>
      <c r="I91" s="73">
        <f>H91*4</f>
        <v>44000</v>
      </c>
      <c r="J91" s="74">
        <v>2877.93</v>
      </c>
      <c r="K91" s="74">
        <f>J91*4</f>
        <v>11511.72</v>
      </c>
      <c r="L91" s="75">
        <v>0.26163</v>
      </c>
      <c r="M91" s="76">
        <v>12650</v>
      </c>
      <c r="N91" s="76">
        <f>M91*4</f>
        <v>50600</v>
      </c>
      <c r="O91" s="77">
        <v>3124.280808</v>
      </c>
      <c r="P91" s="77">
        <f>O91*4</f>
        <v>12497.123232</v>
      </c>
      <c r="Q91" s="91">
        <v>0.24697872</v>
      </c>
      <c r="R91" s="92">
        <v>32041.27</v>
      </c>
      <c r="S91" s="92">
        <v>7010.82</v>
      </c>
      <c r="T91" s="95">
        <f>R91/I91</f>
        <v>0.728210681818182</v>
      </c>
      <c r="U91" s="94"/>
      <c r="V91" s="94"/>
      <c r="W91" s="95">
        <f>(R91-U91)/I91</f>
        <v>0.728210681818182</v>
      </c>
      <c r="X91" s="95">
        <f>(S91-V91)/K91</f>
        <v>0.609015855145886</v>
      </c>
      <c r="Y91" s="109">
        <f>(R91-U91)/N91</f>
        <v>0.633226679841897</v>
      </c>
      <c r="Z91" s="109">
        <f>(S91-V91)/P91</f>
        <v>0.560994708129961</v>
      </c>
      <c r="AA91" s="110"/>
      <c r="AB91" s="111"/>
      <c r="AC91" s="112">
        <f t="shared" si="9"/>
        <v>-119.5873</v>
      </c>
      <c r="AD91" s="113">
        <v>10072.5</v>
      </c>
      <c r="AE91" s="113">
        <f>AD91*2</f>
        <v>20145</v>
      </c>
      <c r="AF91" s="114">
        <v>2686.9401</v>
      </c>
      <c r="AG91" s="114">
        <f>AF91*2</f>
        <v>5373.8802</v>
      </c>
      <c r="AH91" s="118">
        <v>0.26676</v>
      </c>
      <c r="AI91" s="119">
        <v>11684.1</v>
      </c>
      <c r="AJ91" s="119">
        <f>AI91*2</f>
        <v>23368.2</v>
      </c>
      <c r="AK91" s="119">
        <v>3000.126357</v>
      </c>
      <c r="AL91" s="119">
        <f>AK91*2</f>
        <v>6000.252714</v>
      </c>
      <c r="AM91" s="118">
        <v>0.25677</v>
      </c>
      <c r="AN91" s="92">
        <v>13439.05</v>
      </c>
      <c r="AO91" s="92">
        <v>3883.98</v>
      </c>
      <c r="AP91" s="92"/>
      <c r="AQ91" s="92"/>
      <c r="AR91" s="118">
        <f>(AN91-AP91)/AE91</f>
        <v>0.667115909655001</v>
      </c>
      <c r="AS91" s="118">
        <f>(AO91-AQ91)/AG91</f>
        <v>0.722751504583225</v>
      </c>
      <c r="AT91" s="91">
        <f>(AN91-AP91)/AJ91</f>
        <v>0.57509992211638</v>
      </c>
      <c r="AU91" s="91">
        <f>(AO91-AQ91)/AL91</f>
        <v>0.647302736256052</v>
      </c>
      <c r="AV91" s="132"/>
      <c r="AW91" s="5">
        <v>10</v>
      </c>
      <c r="AX91" s="5">
        <v>10</v>
      </c>
      <c r="AY91" s="140"/>
      <c r="AZ91" s="5"/>
      <c r="BA91" s="141"/>
      <c r="BB91" s="142">
        <f t="shared" si="7"/>
        <v>0</v>
      </c>
      <c r="BC91" s="142">
        <f t="shared" si="8"/>
        <v>-119.5873</v>
      </c>
    </row>
    <row r="92" spans="1:55">
      <c r="A92" s="5">
        <v>90</v>
      </c>
      <c r="B92" s="5">
        <v>101453</v>
      </c>
      <c r="C92" s="62" t="s">
        <v>152</v>
      </c>
      <c r="D92" s="62" t="s">
        <v>48</v>
      </c>
      <c r="E92" s="5" t="s">
        <v>49</v>
      </c>
      <c r="F92" s="63">
        <v>3</v>
      </c>
      <c r="G92" s="63"/>
      <c r="H92" s="64">
        <v>10000</v>
      </c>
      <c r="I92" s="73">
        <f>H92*4</f>
        <v>40000</v>
      </c>
      <c r="J92" s="74">
        <v>3003.9</v>
      </c>
      <c r="K92" s="74">
        <f>J92*4</f>
        <v>12015.6</v>
      </c>
      <c r="L92" s="75">
        <v>0.30039</v>
      </c>
      <c r="M92" s="76">
        <v>11500</v>
      </c>
      <c r="N92" s="76">
        <f>M92*4</f>
        <v>46000</v>
      </c>
      <c r="O92" s="77">
        <v>3261.03384</v>
      </c>
      <c r="P92" s="77">
        <f>O92*4</f>
        <v>13044.13536</v>
      </c>
      <c r="Q92" s="91">
        <v>0.28356816</v>
      </c>
      <c r="R92" s="92">
        <v>28852.8</v>
      </c>
      <c r="S92" s="92">
        <v>8687.97</v>
      </c>
      <c r="T92" s="95">
        <f>R92/I92</f>
        <v>0.72132</v>
      </c>
      <c r="U92" s="94"/>
      <c r="V92" s="94"/>
      <c r="W92" s="95">
        <f>(R92-U92)/I92</f>
        <v>0.72132</v>
      </c>
      <c r="X92" s="95">
        <f>(S92-V92)/K92</f>
        <v>0.723057525217218</v>
      </c>
      <c r="Y92" s="109">
        <f>(R92-U92)/N92</f>
        <v>0.627234782608696</v>
      </c>
      <c r="Z92" s="109">
        <f>(S92-V92)/P92</f>
        <v>0.666044146294416</v>
      </c>
      <c r="AA92" s="110"/>
      <c r="AB92" s="111"/>
      <c r="AC92" s="112">
        <f t="shared" si="9"/>
        <v>-111.472</v>
      </c>
      <c r="AD92" s="113">
        <v>9456.3</v>
      </c>
      <c r="AE92" s="113">
        <f>AD92*2</f>
        <v>18912.6</v>
      </c>
      <c r="AF92" s="114">
        <v>2896.275564</v>
      </c>
      <c r="AG92" s="114">
        <f>AF92*2</f>
        <v>5792.551128</v>
      </c>
      <c r="AH92" s="118">
        <v>0.30628</v>
      </c>
      <c r="AI92" s="119">
        <v>10969.308</v>
      </c>
      <c r="AJ92" s="119">
        <f>AI92*2</f>
        <v>21938.616</v>
      </c>
      <c r="AK92" s="119">
        <v>3233.86169148</v>
      </c>
      <c r="AL92" s="119">
        <f>AK92*2</f>
        <v>6467.72338296</v>
      </c>
      <c r="AM92" s="118">
        <v>0.29481</v>
      </c>
      <c r="AN92" s="92">
        <v>11134.8</v>
      </c>
      <c r="AO92" s="92">
        <v>2792.71</v>
      </c>
      <c r="AP92" s="92"/>
      <c r="AQ92" s="92"/>
      <c r="AR92" s="118">
        <f>(AN92-AP92)/AE92</f>
        <v>0.588750356904921</v>
      </c>
      <c r="AS92" s="118">
        <f>(AO92-AQ92)/AG92</f>
        <v>0.482120906365524</v>
      </c>
      <c r="AT92" s="91">
        <f>(AN92-AP92)/AJ92</f>
        <v>0.507543411124931</v>
      </c>
      <c r="AU92" s="91">
        <f>(AO92-AQ92)/AL92</f>
        <v>0.431791812147955</v>
      </c>
      <c r="AV92" s="132"/>
      <c r="AW92" s="5">
        <v>10</v>
      </c>
      <c r="AX92" s="5">
        <v>2</v>
      </c>
      <c r="AY92" s="140">
        <f>(AW92-AX92)*-2</f>
        <v>-16</v>
      </c>
      <c r="AZ92" s="5">
        <v>8</v>
      </c>
      <c r="BA92" s="141">
        <f>AZ92*3</f>
        <v>24</v>
      </c>
      <c r="BB92" s="142">
        <f t="shared" si="7"/>
        <v>24</v>
      </c>
      <c r="BC92" s="142">
        <f t="shared" si="8"/>
        <v>-127.472</v>
      </c>
    </row>
    <row r="93" spans="1:55">
      <c r="A93" s="5">
        <v>91</v>
      </c>
      <c r="B93" s="5">
        <v>572</v>
      </c>
      <c r="C93" s="62" t="s">
        <v>153</v>
      </c>
      <c r="D93" s="62" t="s">
        <v>56</v>
      </c>
      <c r="E93" s="5" t="s">
        <v>73</v>
      </c>
      <c r="F93" s="63">
        <v>3</v>
      </c>
      <c r="G93" s="63"/>
      <c r="H93" s="64">
        <v>7600</v>
      </c>
      <c r="I93" s="73">
        <f>H93*4</f>
        <v>30400</v>
      </c>
      <c r="J93" s="74">
        <v>2062.032</v>
      </c>
      <c r="K93" s="74">
        <f>J93*4</f>
        <v>8248.128</v>
      </c>
      <c r="L93" s="75">
        <v>0.27132</v>
      </c>
      <c r="M93" s="76">
        <v>8740</v>
      </c>
      <c r="N93" s="76">
        <f>M93*4</f>
        <v>34960</v>
      </c>
      <c r="O93" s="77">
        <v>2238.5419392</v>
      </c>
      <c r="P93" s="77">
        <f>O93*4</f>
        <v>8954.1677568</v>
      </c>
      <c r="Q93" s="91">
        <v>0.25612608</v>
      </c>
      <c r="R93" s="92">
        <v>21899.77</v>
      </c>
      <c r="S93" s="92">
        <v>5778.88</v>
      </c>
      <c r="T93" s="95">
        <f>R93/I93</f>
        <v>0.720387171052632</v>
      </c>
      <c r="U93" s="94"/>
      <c r="V93" s="94"/>
      <c r="W93" s="95">
        <f>(R93-U93)/I93</f>
        <v>0.720387171052632</v>
      </c>
      <c r="X93" s="95">
        <f>(S93-V93)/K93</f>
        <v>0.700629282183788</v>
      </c>
      <c r="Y93" s="109">
        <f>(R93-U93)/N93</f>
        <v>0.626423627002288</v>
      </c>
      <c r="Z93" s="109">
        <f>(S93-V93)/P93</f>
        <v>0.645384379314469</v>
      </c>
      <c r="AA93" s="110"/>
      <c r="AB93" s="111"/>
      <c r="AC93" s="112">
        <f t="shared" si="9"/>
        <v>-85.0023</v>
      </c>
      <c r="AD93" s="113">
        <v>7147.92</v>
      </c>
      <c r="AE93" s="113">
        <f>AD93*2</f>
        <v>14295.84</v>
      </c>
      <c r="AF93" s="114">
        <v>1977.4005888</v>
      </c>
      <c r="AG93" s="114">
        <f>AF93*2</f>
        <v>3954.8011776</v>
      </c>
      <c r="AH93" s="118">
        <v>0.27664</v>
      </c>
      <c r="AI93" s="119">
        <v>8291.5872</v>
      </c>
      <c r="AJ93" s="119">
        <f>AI93*2</f>
        <v>16583.1744</v>
      </c>
      <c r="AK93" s="119">
        <v>2207.883839616</v>
      </c>
      <c r="AL93" s="119">
        <f>AK93*2</f>
        <v>4415.767679232</v>
      </c>
      <c r="AM93" s="118">
        <v>0.26628</v>
      </c>
      <c r="AN93" s="92">
        <v>7619.35</v>
      </c>
      <c r="AO93" s="92">
        <v>1928.37</v>
      </c>
      <c r="AP93" s="92"/>
      <c r="AQ93" s="92"/>
      <c r="AR93" s="118">
        <f>(AN93-AP93)/AE93</f>
        <v>0.532976726096543</v>
      </c>
      <c r="AS93" s="118">
        <f>(AO93-AQ93)/AG93</f>
        <v>0.487602262010614</v>
      </c>
      <c r="AT93" s="91">
        <f>(AN93-AP93)/AJ93</f>
        <v>0.459462694910813</v>
      </c>
      <c r="AU93" s="91">
        <f>(AO93-AQ93)/AL93</f>
        <v>0.436700963474461</v>
      </c>
      <c r="AV93" s="132"/>
      <c r="AW93" s="5">
        <v>10</v>
      </c>
      <c r="AX93" s="5">
        <v>0</v>
      </c>
      <c r="AY93" s="140">
        <f>(AW93-AX93)*-2</f>
        <v>-20</v>
      </c>
      <c r="AZ93" s="5"/>
      <c r="BA93" s="141"/>
      <c r="BB93" s="142">
        <f t="shared" si="7"/>
        <v>0</v>
      </c>
      <c r="BC93" s="142">
        <f t="shared" si="8"/>
        <v>-105.0023</v>
      </c>
    </row>
    <row r="94" spans="1:55">
      <c r="A94" s="5">
        <v>92</v>
      </c>
      <c r="B94" s="5">
        <v>727</v>
      </c>
      <c r="C94" s="62" t="s">
        <v>154</v>
      </c>
      <c r="D94" s="62" t="s">
        <v>63</v>
      </c>
      <c r="E94" s="5" t="s">
        <v>57</v>
      </c>
      <c r="F94" s="63">
        <v>1</v>
      </c>
      <c r="G94" s="63">
        <v>1</v>
      </c>
      <c r="H94" s="64">
        <v>6000</v>
      </c>
      <c r="I94" s="73">
        <f>H94*4</f>
        <v>24000</v>
      </c>
      <c r="J94" s="74">
        <v>1762.2234</v>
      </c>
      <c r="K94" s="74">
        <f>J94*4</f>
        <v>7048.8936</v>
      </c>
      <c r="L94" s="75">
        <v>0.2937039</v>
      </c>
      <c r="M94" s="76">
        <v>6900</v>
      </c>
      <c r="N94" s="76">
        <f>M94*4</f>
        <v>27600</v>
      </c>
      <c r="O94" s="77">
        <v>1913.06972304</v>
      </c>
      <c r="P94" s="77">
        <f>O94*4</f>
        <v>7652.27889216</v>
      </c>
      <c r="Q94" s="91">
        <v>0.2772564816</v>
      </c>
      <c r="R94" s="92">
        <v>17192.52</v>
      </c>
      <c r="S94" s="92">
        <v>4318.09</v>
      </c>
      <c r="T94" s="95">
        <f>R94/I94</f>
        <v>0.716355</v>
      </c>
      <c r="U94" s="94"/>
      <c r="V94" s="94"/>
      <c r="W94" s="95">
        <f>(R94-U94)/I94</f>
        <v>0.716355</v>
      </c>
      <c r="X94" s="95">
        <f>(S94-V94)/K94</f>
        <v>0.612591173173617</v>
      </c>
      <c r="Y94" s="109">
        <f>(R94-U94)/N94</f>
        <v>0.622917391304348</v>
      </c>
      <c r="Z94" s="109">
        <f>(S94-V94)/P94</f>
        <v>0.564288110882108</v>
      </c>
      <c r="AA94" s="110"/>
      <c r="AB94" s="111"/>
      <c r="AC94" s="112">
        <f t="shared" si="9"/>
        <v>-68.0748</v>
      </c>
      <c r="AD94" s="113">
        <v>5593.2</v>
      </c>
      <c r="AE94" s="113">
        <f>AD94*2</f>
        <v>11186.4</v>
      </c>
      <c r="AF94" s="114">
        <v>1674.95533296</v>
      </c>
      <c r="AG94" s="114">
        <f>AF94*2</f>
        <v>3349.91066592</v>
      </c>
      <c r="AH94" s="118">
        <v>0.2994628</v>
      </c>
      <c r="AI94" s="119">
        <v>6488.112</v>
      </c>
      <c r="AJ94" s="119">
        <f>AI94*2</f>
        <v>12976.224</v>
      </c>
      <c r="AK94" s="119">
        <v>1870.1859565872</v>
      </c>
      <c r="AL94" s="119">
        <f>AK94*2</f>
        <v>3740.3719131744</v>
      </c>
      <c r="AM94" s="118">
        <v>0.2882481</v>
      </c>
      <c r="AN94" s="92">
        <v>3409.25</v>
      </c>
      <c r="AO94" s="92">
        <v>1047.52</v>
      </c>
      <c r="AP94" s="92"/>
      <c r="AQ94" s="92"/>
      <c r="AR94" s="118">
        <f>(AN94-AP94)/AE94</f>
        <v>0.304767396123865</v>
      </c>
      <c r="AS94" s="118">
        <f>(AO94-AQ94)/AG94</f>
        <v>0.312700876073158</v>
      </c>
      <c r="AT94" s="91">
        <f>(AN94-AP94)/AJ94</f>
        <v>0.262730513899883</v>
      </c>
      <c r="AU94" s="91">
        <f>(AO94-AQ94)/AL94</f>
        <v>0.280057711991262</v>
      </c>
      <c r="AV94" s="132"/>
      <c r="AW94" s="5">
        <v>8</v>
      </c>
      <c r="AX94" s="5">
        <v>0</v>
      </c>
      <c r="AY94" s="140">
        <f>(AW94-AX94)*-2</f>
        <v>-16</v>
      </c>
      <c r="AZ94" s="5"/>
      <c r="BA94" s="141"/>
      <c r="BB94" s="142">
        <f t="shared" si="7"/>
        <v>0</v>
      </c>
      <c r="BC94" s="142">
        <f t="shared" si="8"/>
        <v>-84.0748</v>
      </c>
    </row>
    <row r="95" spans="1:55">
      <c r="A95" s="5">
        <v>93</v>
      </c>
      <c r="B95" s="5">
        <v>549</v>
      </c>
      <c r="C95" s="62" t="s">
        <v>155</v>
      </c>
      <c r="D95" s="62" t="s">
        <v>65</v>
      </c>
      <c r="E95" s="5" t="s">
        <v>57</v>
      </c>
      <c r="F95" s="63">
        <v>3</v>
      </c>
      <c r="G95" s="63"/>
      <c r="H95" s="64">
        <v>6200</v>
      </c>
      <c r="I95" s="73">
        <f>H95*4</f>
        <v>24800</v>
      </c>
      <c r="J95" s="74">
        <v>1682.184</v>
      </c>
      <c r="K95" s="74">
        <f>J95*4</f>
        <v>6728.736</v>
      </c>
      <c r="L95" s="75">
        <v>0.27132</v>
      </c>
      <c r="M95" s="76">
        <v>7130</v>
      </c>
      <c r="N95" s="76">
        <f>M95*4</f>
        <v>28520</v>
      </c>
      <c r="O95" s="77">
        <v>1826.1789504</v>
      </c>
      <c r="P95" s="77">
        <f>O95*4</f>
        <v>7304.7158016</v>
      </c>
      <c r="Q95" s="91">
        <v>0.25612608</v>
      </c>
      <c r="R95" s="92">
        <v>17629.92</v>
      </c>
      <c r="S95" s="92">
        <v>4081.49</v>
      </c>
      <c r="T95" s="95">
        <f>R95/I95</f>
        <v>0.710883870967742</v>
      </c>
      <c r="U95" s="94"/>
      <c r="V95" s="94"/>
      <c r="W95" s="95">
        <f>(R95-U95)/I95</f>
        <v>0.710883870967742</v>
      </c>
      <c r="X95" s="95">
        <f>(S95-V95)/K95</f>
        <v>0.606576034488498</v>
      </c>
      <c r="Y95" s="109">
        <f>(R95-U95)/N95</f>
        <v>0.618159887798036</v>
      </c>
      <c r="Z95" s="109">
        <f>(S95-V95)/P95</f>
        <v>0.558747268320282</v>
      </c>
      <c r="AA95" s="110"/>
      <c r="AB95" s="111"/>
      <c r="AC95" s="112">
        <f t="shared" si="9"/>
        <v>-71.7008</v>
      </c>
      <c r="AD95" s="113">
        <v>5733.03</v>
      </c>
      <c r="AE95" s="113">
        <f>AD95*2</f>
        <v>11466.06</v>
      </c>
      <c r="AF95" s="114">
        <v>1585.9854192</v>
      </c>
      <c r="AG95" s="114">
        <f>AF95*2</f>
        <v>3171.9708384</v>
      </c>
      <c r="AH95" s="118">
        <v>0.27664</v>
      </c>
      <c r="AI95" s="119">
        <v>6650.3148</v>
      </c>
      <c r="AJ95" s="119">
        <f>AI95*2</f>
        <v>13300.6296</v>
      </c>
      <c r="AK95" s="119">
        <v>1770.845824944</v>
      </c>
      <c r="AL95" s="119">
        <f>AK95*2</f>
        <v>3541.691649888</v>
      </c>
      <c r="AM95" s="118">
        <v>0.26628</v>
      </c>
      <c r="AN95" s="92">
        <v>6934.61</v>
      </c>
      <c r="AO95" s="92">
        <v>1984.24</v>
      </c>
      <c r="AP95" s="92"/>
      <c r="AQ95" s="92"/>
      <c r="AR95" s="118">
        <f>(AN95-AP95)/AE95</f>
        <v>0.604794497848433</v>
      </c>
      <c r="AS95" s="118">
        <f>(AO95-AQ95)/AG95</f>
        <v>0.625554300808417</v>
      </c>
      <c r="AT95" s="91">
        <f>(AN95-AP95)/AJ95</f>
        <v>0.521374567110718</v>
      </c>
      <c r="AU95" s="91">
        <f>(AO95-AQ95)/AL95</f>
        <v>0.560252047933859</v>
      </c>
      <c r="AV95" s="132"/>
      <c r="AW95" s="5">
        <v>8</v>
      </c>
      <c r="AX95" s="5">
        <v>0</v>
      </c>
      <c r="AY95" s="140">
        <f>(AW95-AX95)*-2</f>
        <v>-16</v>
      </c>
      <c r="AZ95" s="5"/>
      <c r="BA95" s="141"/>
      <c r="BB95" s="142">
        <f t="shared" si="7"/>
        <v>0</v>
      </c>
      <c r="BC95" s="142">
        <f t="shared" si="8"/>
        <v>-87.7008</v>
      </c>
    </row>
    <row r="96" spans="1:55">
      <c r="A96" s="5">
        <v>94</v>
      </c>
      <c r="B96" s="5">
        <v>102935</v>
      </c>
      <c r="C96" s="62" t="s">
        <v>156</v>
      </c>
      <c r="D96" s="62" t="s">
        <v>68</v>
      </c>
      <c r="E96" s="5" t="s">
        <v>57</v>
      </c>
      <c r="F96" s="63">
        <v>2</v>
      </c>
      <c r="G96" s="63"/>
      <c r="H96" s="64">
        <v>6300</v>
      </c>
      <c r="I96" s="73">
        <f>H96*4</f>
        <v>25200</v>
      </c>
      <c r="J96" s="74">
        <v>1953.504</v>
      </c>
      <c r="K96" s="74">
        <f>J96*4</f>
        <v>7814.016</v>
      </c>
      <c r="L96" s="75">
        <v>0.31008</v>
      </c>
      <c r="M96" s="76">
        <v>7245</v>
      </c>
      <c r="N96" s="76">
        <f>M96*4</f>
        <v>28980</v>
      </c>
      <c r="O96" s="77">
        <v>2120.7239424</v>
      </c>
      <c r="P96" s="77">
        <f>O96*4</f>
        <v>8482.8957696</v>
      </c>
      <c r="Q96" s="91">
        <v>0.29271552</v>
      </c>
      <c r="R96" s="92">
        <v>17894.03</v>
      </c>
      <c r="S96" s="92">
        <v>6124.77</v>
      </c>
      <c r="T96" s="95">
        <f>R96/I96</f>
        <v>0.710080555555555</v>
      </c>
      <c r="U96" s="94"/>
      <c r="V96" s="94"/>
      <c r="W96" s="95">
        <f>(R96-U96)/I96</f>
        <v>0.710080555555555</v>
      </c>
      <c r="X96" s="95">
        <f>(S96-V96)/K96</f>
        <v>0.783818461595164</v>
      </c>
      <c r="Y96" s="109">
        <f>(R96-U96)/N96</f>
        <v>0.617461352657005</v>
      </c>
      <c r="Z96" s="109">
        <f>(S96-V96)/P96</f>
        <v>0.7220140582122</v>
      </c>
      <c r="AA96" s="110"/>
      <c r="AB96" s="111"/>
      <c r="AC96" s="112">
        <f t="shared" si="9"/>
        <v>-73.0597</v>
      </c>
      <c r="AD96" s="113">
        <v>5872.86</v>
      </c>
      <c r="AE96" s="113">
        <f>AD96*2</f>
        <v>11745.72</v>
      </c>
      <c r="AF96" s="114">
        <v>1856.7634176</v>
      </c>
      <c r="AG96" s="114">
        <f>AF96*2</f>
        <v>3713.5268352</v>
      </c>
      <c r="AH96" s="118">
        <v>0.31616</v>
      </c>
      <c r="AI96" s="119">
        <v>6812.5176</v>
      </c>
      <c r="AJ96" s="119">
        <f>AI96*2</f>
        <v>13625.0352</v>
      </c>
      <c r="AK96" s="119">
        <v>2073.185356032</v>
      </c>
      <c r="AL96" s="119">
        <f>AK96*2</f>
        <v>4146.370712064</v>
      </c>
      <c r="AM96" s="118">
        <v>0.30432</v>
      </c>
      <c r="AN96" s="92">
        <v>7616.76</v>
      </c>
      <c r="AO96" s="92">
        <v>2873.36</v>
      </c>
      <c r="AP96" s="92"/>
      <c r="AQ96" s="92"/>
      <c r="AR96" s="118">
        <f>(AN96-AP96)/AE96</f>
        <v>0.648471102665482</v>
      </c>
      <c r="AS96" s="118">
        <f>(AO96-AQ96)/AG96</f>
        <v>0.773755011748892</v>
      </c>
      <c r="AT96" s="91">
        <f>(AN96-AP96)/AJ96</f>
        <v>0.559026812642657</v>
      </c>
      <c r="AU96" s="91">
        <f>(AO96-AQ96)/AL96</f>
        <v>0.692981935175228</v>
      </c>
      <c r="AV96" s="132"/>
      <c r="AW96" s="5">
        <v>8</v>
      </c>
      <c r="AX96" s="5">
        <v>0</v>
      </c>
      <c r="AY96" s="140">
        <f>(AW96-AX96)*-2</f>
        <v>-16</v>
      </c>
      <c r="AZ96" s="5">
        <v>1</v>
      </c>
      <c r="BA96" s="141">
        <f>AZ96*3</f>
        <v>3</v>
      </c>
      <c r="BB96" s="142">
        <f t="shared" si="7"/>
        <v>3</v>
      </c>
      <c r="BC96" s="142">
        <f t="shared" si="8"/>
        <v>-89.0597</v>
      </c>
    </row>
    <row r="97" spans="1:55">
      <c r="A97" s="5">
        <v>95</v>
      </c>
      <c r="B97" s="5">
        <v>341</v>
      </c>
      <c r="C97" s="62" t="s">
        <v>157</v>
      </c>
      <c r="D97" s="62" t="s">
        <v>65</v>
      </c>
      <c r="E97" s="5" t="s">
        <v>52</v>
      </c>
      <c r="F97" s="63">
        <v>5</v>
      </c>
      <c r="G97" s="63">
        <v>1</v>
      </c>
      <c r="H97" s="64">
        <v>20000</v>
      </c>
      <c r="I97" s="73">
        <f>H97*4</f>
        <v>80000</v>
      </c>
      <c r="J97" s="74">
        <v>5426.4</v>
      </c>
      <c r="K97" s="74">
        <f>J97*4</f>
        <v>21705.6</v>
      </c>
      <c r="L97" s="75">
        <v>0.27132</v>
      </c>
      <c r="M97" s="76">
        <v>23000</v>
      </c>
      <c r="N97" s="76">
        <f>M97*4</f>
        <v>92000</v>
      </c>
      <c r="O97" s="77">
        <v>5890.89984</v>
      </c>
      <c r="P97" s="77">
        <f>O97*4</f>
        <v>23563.59936</v>
      </c>
      <c r="Q97" s="91">
        <v>0.25612608</v>
      </c>
      <c r="R97" s="92">
        <v>56555.31</v>
      </c>
      <c r="S97" s="92">
        <v>16119.05</v>
      </c>
      <c r="T97" s="95">
        <f>R97/I97</f>
        <v>0.706941375</v>
      </c>
      <c r="U97" s="94"/>
      <c r="V97" s="94"/>
      <c r="W97" s="95">
        <f>(R97-U97)/I97</f>
        <v>0.706941375</v>
      </c>
      <c r="X97" s="95">
        <f>(S97-V97)/K97</f>
        <v>0.742621719740528</v>
      </c>
      <c r="Y97" s="109">
        <f>(R97-U97)/N97</f>
        <v>0.614731630434783</v>
      </c>
      <c r="Z97" s="109">
        <f>(S97-V97)/P97</f>
        <v>0.684065696150081</v>
      </c>
      <c r="AA97" s="110"/>
      <c r="AB97" s="111"/>
      <c r="AC97" s="112">
        <f t="shared" si="9"/>
        <v>-234.4469</v>
      </c>
      <c r="AD97" s="113">
        <v>17715.75</v>
      </c>
      <c r="AE97" s="113">
        <f>AD97*2</f>
        <v>35431.5</v>
      </c>
      <c r="AF97" s="114">
        <v>4900.88508</v>
      </c>
      <c r="AG97" s="114">
        <f>AF97*2</f>
        <v>9801.77016</v>
      </c>
      <c r="AH97" s="118">
        <v>0.27664</v>
      </c>
      <c r="AI97" s="119">
        <v>20550.27</v>
      </c>
      <c r="AJ97" s="119">
        <f>AI97*2</f>
        <v>41100.54</v>
      </c>
      <c r="AK97" s="119">
        <v>5472.1258956</v>
      </c>
      <c r="AL97" s="119">
        <f>AK97*2</f>
        <v>10944.2517912</v>
      </c>
      <c r="AM97" s="118">
        <v>0.26628</v>
      </c>
      <c r="AN97" s="92">
        <v>27674.83</v>
      </c>
      <c r="AO97" s="92">
        <v>7012.71</v>
      </c>
      <c r="AP97" s="92">
        <v>2170</v>
      </c>
      <c r="AQ97" s="92">
        <v>259</v>
      </c>
      <c r="AR97" s="118">
        <f>(AN97-AP97)/AE97</f>
        <v>0.719834892680242</v>
      </c>
      <c r="AS97" s="118">
        <f>(AO97-AQ97)/AG97</f>
        <v>0.689029623196143</v>
      </c>
      <c r="AT97" s="91">
        <f>(AN97-AP97)/AJ97</f>
        <v>0.620547321276071</v>
      </c>
      <c r="AU97" s="91">
        <f>(AO97-AQ97)/AL97</f>
        <v>0.617101116535942</v>
      </c>
      <c r="AV97" s="132"/>
      <c r="AW97" s="5">
        <v>12</v>
      </c>
      <c r="AX97" s="5">
        <v>9</v>
      </c>
      <c r="AY97" s="140">
        <f>(AW97-AX97)*-2</f>
        <v>-6</v>
      </c>
      <c r="AZ97" s="5">
        <v>4</v>
      </c>
      <c r="BA97" s="141">
        <f>AZ97*3</f>
        <v>12</v>
      </c>
      <c r="BB97" s="142">
        <f t="shared" si="7"/>
        <v>12</v>
      </c>
      <c r="BC97" s="142">
        <f t="shared" si="8"/>
        <v>-240.4469</v>
      </c>
    </row>
    <row r="98" spans="1:55">
      <c r="A98" s="5">
        <v>96</v>
      </c>
      <c r="B98" s="5">
        <v>732</v>
      </c>
      <c r="C98" s="62" t="s">
        <v>158</v>
      </c>
      <c r="D98" s="62" t="s">
        <v>65</v>
      </c>
      <c r="E98" s="5" t="s">
        <v>57</v>
      </c>
      <c r="F98" s="63">
        <v>2</v>
      </c>
      <c r="G98" s="63"/>
      <c r="H98" s="64">
        <v>5600</v>
      </c>
      <c r="I98" s="73">
        <f>H98*4</f>
        <v>22400</v>
      </c>
      <c r="J98" s="74">
        <v>1627.92</v>
      </c>
      <c r="K98" s="74">
        <f>J98*4</f>
        <v>6511.68</v>
      </c>
      <c r="L98" s="75">
        <v>0.2907</v>
      </c>
      <c r="M98" s="76">
        <v>6440</v>
      </c>
      <c r="N98" s="76">
        <f>M98*4</f>
        <v>25760</v>
      </c>
      <c r="O98" s="77">
        <v>1767.269952</v>
      </c>
      <c r="P98" s="77">
        <f>O98*4</f>
        <v>7069.079808</v>
      </c>
      <c r="Q98" s="91">
        <v>0.2744208</v>
      </c>
      <c r="R98" s="92">
        <v>15787.56</v>
      </c>
      <c r="S98" s="92">
        <v>3987.25</v>
      </c>
      <c r="T98" s="95">
        <f>R98/I98</f>
        <v>0.704801785714286</v>
      </c>
      <c r="U98" s="94"/>
      <c r="V98" s="94"/>
      <c r="W98" s="95">
        <f>(R98-U98)/I98</f>
        <v>0.704801785714286</v>
      </c>
      <c r="X98" s="95">
        <f>(S98-V98)/K98</f>
        <v>0.612322779989189</v>
      </c>
      <c r="Y98" s="109">
        <f>(R98-U98)/N98</f>
        <v>0.612871118012422</v>
      </c>
      <c r="Z98" s="109">
        <f>(S98-V98)/P98</f>
        <v>0.564040880609054</v>
      </c>
      <c r="AA98" s="110"/>
      <c r="AB98" s="111"/>
      <c r="AC98" s="112">
        <f t="shared" si="9"/>
        <v>-66.1244</v>
      </c>
      <c r="AD98" s="113">
        <v>5184.375</v>
      </c>
      <c r="AE98" s="113">
        <f>AD98*2</f>
        <v>10368.75</v>
      </c>
      <c r="AF98" s="114">
        <v>1536.64875</v>
      </c>
      <c r="AG98" s="114">
        <f>AF98*2</f>
        <v>3073.2975</v>
      </c>
      <c r="AH98" s="118">
        <v>0.2964</v>
      </c>
      <c r="AI98" s="119">
        <v>6013.875</v>
      </c>
      <c r="AJ98" s="119">
        <f>AI98*2</f>
        <v>12027.75</v>
      </c>
      <c r="AK98" s="119">
        <v>1715.7585375</v>
      </c>
      <c r="AL98" s="119">
        <f>AK98*2</f>
        <v>3431.517075</v>
      </c>
      <c r="AM98" s="118">
        <v>0.2853</v>
      </c>
      <c r="AN98" s="92">
        <v>8588.74</v>
      </c>
      <c r="AO98" s="92">
        <v>1974.79</v>
      </c>
      <c r="AP98" s="92"/>
      <c r="AQ98" s="92"/>
      <c r="AR98" s="118">
        <f>(AN98-AP98)/AE98</f>
        <v>0.828329355033153</v>
      </c>
      <c r="AS98" s="118">
        <f>(AO98-AQ98)/AG98</f>
        <v>0.64256389106489</v>
      </c>
      <c r="AT98" s="91">
        <f>(AN98-AP98)/AJ98</f>
        <v>0.714077030200994</v>
      </c>
      <c r="AU98" s="91">
        <f>(AO98-AQ98)/AL98</f>
        <v>0.575485989677029</v>
      </c>
      <c r="AV98" s="132"/>
      <c r="AW98" s="5">
        <v>8</v>
      </c>
      <c r="AX98" s="5">
        <v>2</v>
      </c>
      <c r="AY98" s="140">
        <f>(AW98-AX98)*-2</f>
        <v>-12</v>
      </c>
      <c r="AZ98" s="5"/>
      <c r="BA98" s="141"/>
      <c r="BB98" s="142">
        <f t="shared" si="7"/>
        <v>0</v>
      </c>
      <c r="BC98" s="142">
        <f t="shared" si="8"/>
        <v>-78.1244</v>
      </c>
    </row>
    <row r="99" ht="12.75" spans="1:55">
      <c r="A99" s="65">
        <v>97</v>
      </c>
      <c r="B99" s="65">
        <v>308</v>
      </c>
      <c r="C99" s="66" t="s">
        <v>159</v>
      </c>
      <c r="D99" s="66" t="s">
        <v>56</v>
      </c>
      <c r="E99" s="5" t="s">
        <v>57</v>
      </c>
      <c r="F99" s="63">
        <v>3</v>
      </c>
      <c r="G99" s="63"/>
      <c r="H99" s="64">
        <v>6800</v>
      </c>
      <c r="I99" s="73">
        <f>H99*4</f>
        <v>27200</v>
      </c>
      <c r="J99" s="74">
        <v>2108.544</v>
      </c>
      <c r="K99" s="74">
        <f>J99*4</f>
        <v>8434.176</v>
      </c>
      <c r="L99" s="75">
        <v>0.31008</v>
      </c>
      <c r="M99" s="76">
        <v>7820</v>
      </c>
      <c r="N99" s="76">
        <f>M99*4</f>
        <v>31280</v>
      </c>
      <c r="O99" s="77">
        <v>2289.0353664</v>
      </c>
      <c r="P99" s="77">
        <f>O99*4</f>
        <v>9156.1414656</v>
      </c>
      <c r="Q99" s="91">
        <v>0.29271552</v>
      </c>
      <c r="R99" s="96">
        <v>22824.05</v>
      </c>
      <c r="S99" s="96">
        <v>7835.17</v>
      </c>
      <c r="T99" s="95">
        <f>R99/I99</f>
        <v>0.839119485294118</v>
      </c>
      <c r="U99" s="94"/>
      <c r="V99" s="94"/>
      <c r="W99" s="95">
        <f>(R99-U99)/I99</f>
        <v>0.839119485294118</v>
      </c>
      <c r="X99" s="95">
        <f>(S99-V99)/K99</f>
        <v>0.928978717067322</v>
      </c>
      <c r="Y99" s="109">
        <f>(R99-U99)/N99</f>
        <v>0.729669117647059</v>
      </c>
      <c r="Z99" s="109">
        <f>(S99-V99)/P99</f>
        <v>0.855728368706082</v>
      </c>
      <c r="AA99" s="110"/>
      <c r="AB99" s="111"/>
      <c r="AC99" s="112">
        <f t="shared" si="9"/>
        <v>-43.7595</v>
      </c>
      <c r="AD99" s="113">
        <v>6427.44</v>
      </c>
      <c r="AE99" s="113">
        <f>AD99*2</f>
        <v>12854.88</v>
      </c>
      <c r="AF99" s="114">
        <v>2032.0994304</v>
      </c>
      <c r="AG99" s="114">
        <f>AF99*2</f>
        <v>4064.1988608</v>
      </c>
      <c r="AH99" s="118">
        <v>0.31616</v>
      </c>
      <c r="AI99" s="119">
        <v>7455.8304</v>
      </c>
      <c r="AJ99" s="119">
        <f>AI99*2</f>
        <v>14911.6608</v>
      </c>
      <c r="AK99" s="119">
        <v>2268.958307328</v>
      </c>
      <c r="AL99" s="119">
        <f>AK99*2</f>
        <v>4537.916614656</v>
      </c>
      <c r="AM99" s="118">
        <v>0.30432</v>
      </c>
      <c r="AN99" s="120">
        <v>8720.39</v>
      </c>
      <c r="AO99" s="120">
        <v>2305.16</v>
      </c>
      <c r="AP99" s="92"/>
      <c r="AQ99" s="92"/>
      <c r="AR99" s="118">
        <f>(AN99-AP99)/AE99</f>
        <v>0.678371949018583</v>
      </c>
      <c r="AS99" s="118">
        <f>(AO99-AQ99)/AG99</f>
        <v>0.567186813183214</v>
      </c>
      <c r="AT99" s="91">
        <f>(AN99-AP99)/AJ99</f>
        <v>0.584803404326364</v>
      </c>
      <c r="AU99" s="91">
        <f>(AO99-AQ99)/AL99</f>
        <v>0.507977602002443</v>
      </c>
      <c r="AV99" s="132"/>
      <c r="AW99" s="5">
        <v>8</v>
      </c>
      <c r="AX99" s="5">
        <v>0</v>
      </c>
      <c r="AY99" s="140">
        <f>(AW99-AX99)*-2</f>
        <v>-16</v>
      </c>
      <c r="AZ99" s="5"/>
      <c r="BA99" s="141"/>
      <c r="BB99" s="142">
        <f t="shared" si="7"/>
        <v>0</v>
      </c>
      <c r="BC99" s="142">
        <f t="shared" si="8"/>
        <v>-59.7595</v>
      </c>
    </row>
    <row r="100" spans="1:55">
      <c r="A100" s="5">
        <v>98</v>
      </c>
      <c r="B100" s="5">
        <v>367</v>
      </c>
      <c r="C100" s="62" t="s">
        <v>160</v>
      </c>
      <c r="D100" s="62" t="s">
        <v>48</v>
      </c>
      <c r="E100" s="5" t="s">
        <v>57</v>
      </c>
      <c r="F100" s="63">
        <v>2</v>
      </c>
      <c r="G100" s="63"/>
      <c r="H100" s="64">
        <v>7100</v>
      </c>
      <c r="I100" s="73">
        <f>H100*4</f>
        <v>28400</v>
      </c>
      <c r="J100" s="74">
        <v>1926.372</v>
      </c>
      <c r="K100" s="74">
        <f>J100*4</f>
        <v>7705.488</v>
      </c>
      <c r="L100" s="75">
        <v>0.27132</v>
      </c>
      <c r="M100" s="76">
        <v>8165</v>
      </c>
      <c r="N100" s="76">
        <f>M100*4</f>
        <v>32660</v>
      </c>
      <c r="O100" s="77">
        <v>2091.2694432</v>
      </c>
      <c r="P100" s="77">
        <f>O100*4</f>
        <v>8365.0777728</v>
      </c>
      <c r="Q100" s="91">
        <v>0.25612608</v>
      </c>
      <c r="R100" s="92">
        <v>19967.02</v>
      </c>
      <c r="S100" s="92">
        <v>4387.63</v>
      </c>
      <c r="T100" s="95">
        <f>R100/I100</f>
        <v>0.703064084507042</v>
      </c>
      <c r="U100" s="94"/>
      <c r="V100" s="94"/>
      <c r="W100" s="95">
        <f>(R100-U100)/I100</f>
        <v>0.703064084507042</v>
      </c>
      <c r="X100" s="95">
        <f>(S100-V100)/K100</f>
        <v>0.569416239438696</v>
      </c>
      <c r="Y100" s="109">
        <f>(R100-U100)/N100</f>
        <v>0.611360073484385</v>
      </c>
      <c r="Z100" s="109">
        <f>(S100-V100)/P100</f>
        <v>0.524517538171238</v>
      </c>
      <c r="AA100" s="110"/>
      <c r="AB100" s="111"/>
      <c r="AC100" s="112">
        <f t="shared" si="9"/>
        <v>-84.3298</v>
      </c>
      <c r="AD100" s="113">
        <v>6598.08</v>
      </c>
      <c r="AE100" s="113">
        <f>AD100*2</f>
        <v>13196.16</v>
      </c>
      <c r="AF100" s="114">
        <v>1825.2928512</v>
      </c>
      <c r="AG100" s="114">
        <f>AF100*2</f>
        <v>3650.5857024</v>
      </c>
      <c r="AH100" s="118">
        <v>0.27664</v>
      </c>
      <c r="AI100" s="119">
        <v>7653.7728</v>
      </c>
      <c r="AJ100" s="119">
        <f>AI100*2</f>
        <v>15307.5456</v>
      </c>
      <c r="AK100" s="119">
        <v>2038.046621184</v>
      </c>
      <c r="AL100" s="119">
        <f>AK100*2</f>
        <v>4076.093242368</v>
      </c>
      <c r="AM100" s="118">
        <v>0.26628</v>
      </c>
      <c r="AN100" s="92">
        <v>9065.76</v>
      </c>
      <c r="AO100" s="92">
        <v>2452.19</v>
      </c>
      <c r="AP100" s="92"/>
      <c r="AQ100" s="92"/>
      <c r="AR100" s="118">
        <f>(AN100-AP100)/AE100</f>
        <v>0.686999854503128</v>
      </c>
      <c r="AS100" s="118">
        <f>(AO100-AQ100)/AG100</f>
        <v>0.671725087398403</v>
      </c>
      <c r="AT100" s="91">
        <f>(AN100-AP100)/AJ100</f>
        <v>0.592241253882007</v>
      </c>
      <c r="AU100" s="91">
        <f>(AO100-AQ100)/AL100</f>
        <v>0.601603018918037</v>
      </c>
      <c r="AV100" s="132"/>
      <c r="AW100" s="5">
        <v>10</v>
      </c>
      <c r="AX100" s="5">
        <v>0</v>
      </c>
      <c r="AY100" s="140">
        <f>(AW100-AX100)*-2</f>
        <v>-20</v>
      </c>
      <c r="AZ100" s="5"/>
      <c r="BA100" s="141"/>
      <c r="BB100" s="142">
        <f t="shared" ref="BB100:BB131" si="10">AA100+AB100+AV100+BA100</f>
        <v>0</v>
      </c>
      <c r="BC100" s="142">
        <f t="shared" ref="BC100:BC131" si="11">AC100+AY100</f>
        <v>-104.3298</v>
      </c>
    </row>
    <row r="101" spans="1:55">
      <c r="A101" s="5">
        <v>99</v>
      </c>
      <c r="B101" s="5">
        <v>311</v>
      </c>
      <c r="C101" s="62" t="s">
        <v>161</v>
      </c>
      <c r="D101" s="62" t="s">
        <v>63</v>
      </c>
      <c r="E101" s="5" t="s">
        <v>49</v>
      </c>
      <c r="F101" s="63">
        <v>2</v>
      </c>
      <c r="G101" s="63"/>
      <c r="H101" s="64">
        <v>8800</v>
      </c>
      <c r="I101" s="73">
        <f>H101*4</f>
        <v>35200</v>
      </c>
      <c r="J101" s="74">
        <v>2131.8</v>
      </c>
      <c r="K101" s="74">
        <f>J101*4</f>
        <v>8527.2</v>
      </c>
      <c r="L101" s="75">
        <v>0.24225</v>
      </c>
      <c r="M101" s="76">
        <v>10120</v>
      </c>
      <c r="N101" s="76">
        <f>M101*4</f>
        <v>40480</v>
      </c>
      <c r="O101" s="77">
        <v>2314.28208</v>
      </c>
      <c r="P101" s="77">
        <f>O101*4</f>
        <v>9257.12832</v>
      </c>
      <c r="Q101" s="91">
        <v>0.228684</v>
      </c>
      <c r="R101" s="92">
        <v>41406.34</v>
      </c>
      <c r="S101" s="92">
        <v>7959.69</v>
      </c>
      <c r="T101" s="93">
        <f>R101/I101</f>
        <v>1.17631647727273</v>
      </c>
      <c r="U101" s="94">
        <v>16675</v>
      </c>
      <c r="V101" s="94">
        <v>1591.7500000015</v>
      </c>
      <c r="W101" s="95">
        <f>(R101-U101)/I101</f>
        <v>0.702594886363636</v>
      </c>
      <c r="X101" s="95">
        <f>(S101-V101)/K101</f>
        <v>0.746779716671182</v>
      </c>
      <c r="Y101" s="109">
        <f>(R101-U101)/N101</f>
        <v>0.610952075098814</v>
      </c>
      <c r="Z101" s="109">
        <f>(S101-V101)/P101</f>
        <v>0.687895833337492</v>
      </c>
      <c r="AA101" s="110"/>
      <c r="AB101" s="111"/>
      <c r="AC101" s="112">
        <v>0</v>
      </c>
      <c r="AD101" s="113">
        <v>8247.6</v>
      </c>
      <c r="AE101" s="113">
        <f>AD101*2</f>
        <v>16495.2</v>
      </c>
      <c r="AF101" s="114">
        <v>2037.1572</v>
      </c>
      <c r="AG101" s="114">
        <f>AF101*2</f>
        <v>4074.3144</v>
      </c>
      <c r="AH101" s="118">
        <v>0.247</v>
      </c>
      <c r="AI101" s="119">
        <v>9567.216</v>
      </c>
      <c r="AJ101" s="119">
        <f>AI101*2</f>
        <v>19134.432</v>
      </c>
      <c r="AK101" s="119">
        <v>2274.605604</v>
      </c>
      <c r="AL101" s="119">
        <f>AK101*2</f>
        <v>4549.211208</v>
      </c>
      <c r="AM101" s="118">
        <v>0.23775</v>
      </c>
      <c r="AN101" s="92">
        <v>27286.06</v>
      </c>
      <c r="AO101" s="92">
        <v>3950.54</v>
      </c>
      <c r="AP101" s="92">
        <v>16675</v>
      </c>
      <c r="AQ101" s="92">
        <v>977.5</v>
      </c>
      <c r="AR101" s="118">
        <f>(AN101-AP101)/AE101</f>
        <v>0.643281681943838</v>
      </c>
      <c r="AS101" s="118">
        <f>(AO101-AQ101)/AG101</f>
        <v>0.729703137293479</v>
      </c>
      <c r="AT101" s="91">
        <f>(AN101-AP101)/AJ101</f>
        <v>0.554553174089516</v>
      </c>
      <c r="AU101" s="91">
        <f>(AO101-AQ101)/AL101</f>
        <v>0.65352868092204</v>
      </c>
      <c r="AV101" s="132"/>
      <c r="AW101" s="5">
        <v>10</v>
      </c>
      <c r="AX101" s="5">
        <v>4</v>
      </c>
      <c r="AY101" s="140">
        <f>(AW101-AX101)*-2</f>
        <v>-12</v>
      </c>
      <c r="AZ101" s="5"/>
      <c r="BA101" s="141"/>
      <c r="BB101" s="142">
        <f t="shared" si="10"/>
        <v>0</v>
      </c>
      <c r="BC101" s="142">
        <f t="shared" si="11"/>
        <v>-12</v>
      </c>
    </row>
    <row r="102" spans="1:55">
      <c r="A102" s="5">
        <v>100</v>
      </c>
      <c r="B102" s="5">
        <v>108656</v>
      </c>
      <c r="C102" s="62" t="s">
        <v>162</v>
      </c>
      <c r="D102" s="62" t="s">
        <v>77</v>
      </c>
      <c r="E102" s="5" t="s">
        <v>49</v>
      </c>
      <c r="F102" s="63">
        <v>3</v>
      </c>
      <c r="G102" s="63"/>
      <c r="H102" s="64">
        <v>10500</v>
      </c>
      <c r="I102" s="73">
        <f>H102*4</f>
        <v>42000</v>
      </c>
      <c r="J102" s="74">
        <v>2441.88</v>
      </c>
      <c r="K102" s="74">
        <f>J102*4</f>
        <v>9767.52</v>
      </c>
      <c r="L102" s="75">
        <v>0.23256</v>
      </c>
      <c r="M102" s="76">
        <v>12075</v>
      </c>
      <c r="N102" s="76">
        <f>M102*4</f>
        <v>48300</v>
      </c>
      <c r="O102" s="77">
        <v>2650.904928</v>
      </c>
      <c r="P102" s="77">
        <f>O102*4</f>
        <v>10603.619712</v>
      </c>
      <c r="Q102" s="91">
        <v>0.21953664</v>
      </c>
      <c r="R102" s="92">
        <v>29369.84</v>
      </c>
      <c r="S102" s="92">
        <v>6291.97</v>
      </c>
      <c r="T102" s="95">
        <f>R102/I102</f>
        <v>0.699281904761905</v>
      </c>
      <c r="U102" s="94"/>
      <c r="V102" s="94"/>
      <c r="W102" s="95">
        <f>(R102-U102)/I102</f>
        <v>0.699281904761905</v>
      </c>
      <c r="X102" s="95">
        <f>(S102-V102)/K102</f>
        <v>0.64417272757056</v>
      </c>
      <c r="Y102" s="109">
        <f>(R102-U102)/N102</f>
        <v>0.608071221532091</v>
      </c>
      <c r="Z102" s="109">
        <f>(S102-V102)/P102</f>
        <v>0.593379446914665</v>
      </c>
      <c r="AA102" s="110"/>
      <c r="AB102" s="111"/>
      <c r="AC102" s="112">
        <f t="shared" si="9"/>
        <v>-126.3016</v>
      </c>
      <c r="AD102" s="113">
        <v>9776.25</v>
      </c>
      <c r="AE102" s="113">
        <f>AD102*2</f>
        <v>19552.5</v>
      </c>
      <c r="AF102" s="114">
        <v>2318.1444</v>
      </c>
      <c r="AG102" s="114">
        <f>AF102*2</f>
        <v>4636.2888</v>
      </c>
      <c r="AH102" s="118">
        <v>0.23712</v>
      </c>
      <c r="AI102" s="119">
        <v>11340.45</v>
      </c>
      <c r="AJ102" s="119">
        <f>AI102*2</f>
        <v>22680.9</v>
      </c>
      <c r="AK102" s="119">
        <v>2588.344308</v>
      </c>
      <c r="AL102" s="119">
        <f>AK102*2</f>
        <v>5176.688616</v>
      </c>
      <c r="AM102" s="118">
        <v>0.22824</v>
      </c>
      <c r="AN102" s="92">
        <v>18555.32</v>
      </c>
      <c r="AO102" s="92">
        <v>3667.34</v>
      </c>
      <c r="AP102" s="92"/>
      <c r="AQ102" s="92"/>
      <c r="AR102" s="118">
        <f>(AN102-AP102)/AE102</f>
        <v>0.948999872139113</v>
      </c>
      <c r="AS102" s="118">
        <f>(AO102-AQ102)/AG102</f>
        <v>0.791007669755171</v>
      </c>
      <c r="AT102" s="91">
        <f>(AN102-AP102)/AJ102</f>
        <v>0.818103338050959</v>
      </c>
      <c r="AU102" s="91">
        <f>(AO102-AQ102)/AL102</f>
        <v>0.70843357057735</v>
      </c>
      <c r="AV102" s="132"/>
      <c r="AW102" s="5">
        <v>10</v>
      </c>
      <c r="AX102" s="5">
        <v>4</v>
      </c>
      <c r="AY102" s="140">
        <f>(AW102-AX102)*-2</f>
        <v>-12</v>
      </c>
      <c r="AZ102" s="5"/>
      <c r="BA102" s="141"/>
      <c r="BB102" s="142">
        <f t="shared" si="10"/>
        <v>0</v>
      </c>
      <c r="BC102" s="142">
        <f t="shared" si="11"/>
        <v>-138.3016</v>
      </c>
    </row>
    <row r="103" spans="1:55">
      <c r="A103" s="5">
        <v>101</v>
      </c>
      <c r="B103" s="5">
        <v>118951</v>
      </c>
      <c r="C103" s="62" t="s">
        <v>163</v>
      </c>
      <c r="D103" s="62" t="s">
        <v>68</v>
      </c>
      <c r="E103" s="5" t="s">
        <v>84</v>
      </c>
      <c r="F103" s="63">
        <v>2</v>
      </c>
      <c r="G103" s="63"/>
      <c r="H103" s="64">
        <v>3200</v>
      </c>
      <c r="I103" s="73">
        <f>H103*4</f>
        <v>12800</v>
      </c>
      <c r="J103" s="74">
        <v>775.2</v>
      </c>
      <c r="K103" s="74">
        <f>J103*4</f>
        <v>3100.8</v>
      </c>
      <c r="L103" s="75">
        <v>0.24225</v>
      </c>
      <c r="M103" s="76">
        <v>3680</v>
      </c>
      <c r="N103" s="76">
        <f>M103*4</f>
        <v>14720</v>
      </c>
      <c r="O103" s="77">
        <v>841.55712</v>
      </c>
      <c r="P103" s="77">
        <f>O103*4</f>
        <v>3366.22848</v>
      </c>
      <c r="Q103" s="91">
        <v>0.228684</v>
      </c>
      <c r="R103" s="92">
        <v>8947.21</v>
      </c>
      <c r="S103" s="92">
        <v>2689.61</v>
      </c>
      <c r="T103" s="95">
        <f>R103/I103</f>
        <v>0.69900078125</v>
      </c>
      <c r="U103" s="94"/>
      <c r="V103" s="94"/>
      <c r="W103" s="95">
        <f>(R103-U103)/I103</f>
        <v>0.69900078125</v>
      </c>
      <c r="X103" s="95">
        <f>(S103-V103)/K103</f>
        <v>0.867392285861713</v>
      </c>
      <c r="Y103" s="109">
        <f>(R103-U103)/N103</f>
        <v>0.607826766304348</v>
      </c>
      <c r="Z103" s="109">
        <f>(S103-V103)/P103</f>
        <v>0.798998052562374</v>
      </c>
      <c r="AA103" s="110"/>
      <c r="AB103" s="111"/>
      <c r="AC103" s="112">
        <f t="shared" si="9"/>
        <v>-38.5279</v>
      </c>
      <c r="AD103" s="113">
        <v>2962.5</v>
      </c>
      <c r="AE103" s="113">
        <f>AD103*2</f>
        <v>5925</v>
      </c>
      <c r="AF103" s="114">
        <v>731.7375</v>
      </c>
      <c r="AG103" s="114">
        <f>AF103*2</f>
        <v>1463.475</v>
      </c>
      <c r="AH103" s="118">
        <v>0.247</v>
      </c>
      <c r="AI103" s="119">
        <v>3436.5</v>
      </c>
      <c r="AJ103" s="119">
        <f>AI103*2</f>
        <v>6873</v>
      </c>
      <c r="AK103" s="119">
        <v>817.027875</v>
      </c>
      <c r="AL103" s="119">
        <f>AK103*2</f>
        <v>1634.05575</v>
      </c>
      <c r="AM103" s="118">
        <v>0.23775</v>
      </c>
      <c r="AN103" s="92">
        <v>3212.54</v>
      </c>
      <c r="AO103" s="92">
        <v>1029.01</v>
      </c>
      <c r="AP103" s="92"/>
      <c r="AQ103" s="92"/>
      <c r="AR103" s="118">
        <f>(AN103-AP103)/AE103</f>
        <v>0.542200843881857</v>
      </c>
      <c r="AS103" s="118">
        <f>(AO103-AQ103)/AG103</f>
        <v>0.703127829310374</v>
      </c>
      <c r="AT103" s="91">
        <f>(AN103-AP103)/AJ103</f>
        <v>0.467414520587807</v>
      </c>
      <c r="AU103" s="91">
        <f>(AO103-AQ103)/AL103</f>
        <v>0.629727596503363</v>
      </c>
      <c r="AV103" s="132"/>
      <c r="AW103" s="5">
        <v>4</v>
      </c>
      <c r="AX103" s="5">
        <v>2</v>
      </c>
      <c r="AY103" s="140">
        <f>(AW103-AX103)*-2</f>
        <v>-4</v>
      </c>
      <c r="AZ103" s="5">
        <v>4</v>
      </c>
      <c r="BA103" s="141">
        <f>AZ103*3</f>
        <v>12</v>
      </c>
      <c r="BB103" s="142">
        <f t="shared" si="10"/>
        <v>12</v>
      </c>
      <c r="BC103" s="142">
        <f t="shared" si="11"/>
        <v>-42.5279</v>
      </c>
    </row>
    <row r="104" spans="1:55">
      <c r="A104" s="5">
        <v>102</v>
      </c>
      <c r="B104" s="5">
        <v>103199</v>
      </c>
      <c r="C104" s="62" t="s">
        <v>164</v>
      </c>
      <c r="D104" s="62" t="s">
        <v>68</v>
      </c>
      <c r="E104" s="5" t="s">
        <v>57</v>
      </c>
      <c r="F104" s="63">
        <v>2</v>
      </c>
      <c r="G104" s="63">
        <v>2</v>
      </c>
      <c r="H104" s="64">
        <v>7200</v>
      </c>
      <c r="I104" s="73">
        <f>H104*4</f>
        <v>28800</v>
      </c>
      <c r="J104" s="74">
        <v>2093.04</v>
      </c>
      <c r="K104" s="74">
        <f>J104*4</f>
        <v>8372.16</v>
      </c>
      <c r="L104" s="75">
        <v>0.2907</v>
      </c>
      <c r="M104" s="76">
        <v>8280</v>
      </c>
      <c r="N104" s="76">
        <f>M104*4</f>
        <v>33120</v>
      </c>
      <c r="O104" s="77">
        <v>2272.204224</v>
      </c>
      <c r="P104" s="77">
        <f>O104*4</f>
        <v>9088.816896</v>
      </c>
      <c r="Q104" s="91">
        <v>0.2744208</v>
      </c>
      <c r="R104" s="92">
        <v>20122.43</v>
      </c>
      <c r="S104" s="92">
        <v>6679.71</v>
      </c>
      <c r="T104" s="95">
        <f>R104/I104</f>
        <v>0.698695486111111</v>
      </c>
      <c r="U104" s="94"/>
      <c r="V104" s="94"/>
      <c r="W104" s="95">
        <f>(R104-U104)/I104</f>
        <v>0.698695486111111</v>
      </c>
      <c r="X104" s="95">
        <f>(S104-V104)/K104</f>
        <v>0.797847867217062</v>
      </c>
      <c r="Y104" s="109">
        <f>(R104-U104)/N104</f>
        <v>0.607561292270531</v>
      </c>
      <c r="Z104" s="109">
        <f>(S104-V104)/P104</f>
        <v>0.734937239514612</v>
      </c>
      <c r="AA104" s="110"/>
      <c r="AB104" s="111"/>
      <c r="AC104" s="112">
        <f t="shared" ref="AC104:AC135" si="12">(R104-I104)*0.01</f>
        <v>-86.7757</v>
      </c>
      <c r="AD104" s="113">
        <v>6711.84</v>
      </c>
      <c r="AE104" s="113">
        <f>AD104*2</f>
        <v>13423.68</v>
      </c>
      <c r="AF104" s="114">
        <v>1989.389376</v>
      </c>
      <c r="AG104" s="114">
        <f>AF104*2</f>
        <v>3978.778752</v>
      </c>
      <c r="AH104" s="118">
        <v>0.2964</v>
      </c>
      <c r="AI104" s="119">
        <v>7785.7344</v>
      </c>
      <c r="AJ104" s="119">
        <f>AI104*2</f>
        <v>15571.4688</v>
      </c>
      <c r="AK104" s="119">
        <v>2221.27002432</v>
      </c>
      <c r="AL104" s="119">
        <f>AK104*2</f>
        <v>4442.54004864</v>
      </c>
      <c r="AM104" s="118">
        <v>0.2853</v>
      </c>
      <c r="AN104" s="92">
        <v>8008.54</v>
      </c>
      <c r="AO104" s="92">
        <v>2763.33</v>
      </c>
      <c r="AP104" s="92"/>
      <c r="AQ104" s="92"/>
      <c r="AR104" s="118">
        <f>(AN104-AP104)/AE104</f>
        <v>0.596597952275382</v>
      </c>
      <c r="AS104" s="118">
        <f>(AO104-AQ104)/AG104</f>
        <v>0.694517130064336</v>
      </c>
      <c r="AT104" s="91">
        <f>(AN104-AP104)/AJ104</f>
        <v>0.514308579547743</v>
      </c>
      <c r="AU104" s="91">
        <f>(AO104-AQ104)/AL104</f>
        <v>0.622015776953084</v>
      </c>
      <c r="AV104" s="132"/>
      <c r="AW104" s="5">
        <v>10</v>
      </c>
      <c r="AX104" s="5">
        <v>0</v>
      </c>
      <c r="AY104" s="140">
        <f>(AW104-AX104)*-2</f>
        <v>-20</v>
      </c>
      <c r="AZ104" s="5"/>
      <c r="BA104" s="141"/>
      <c r="BB104" s="142">
        <f t="shared" si="10"/>
        <v>0</v>
      </c>
      <c r="BC104" s="142">
        <f t="shared" si="11"/>
        <v>-106.7757</v>
      </c>
    </row>
    <row r="105" ht="12.75" spans="1:55">
      <c r="A105" s="65">
        <v>103</v>
      </c>
      <c r="B105" s="65">
        <v>114685</v>
      </c>
      <c r="C105" s="66" t="s">
        <v>165</v>
      </c>
      <c r="D105" s="66" t="s">
        <v>56</v>
      </c>
      <c r="E105" s="5" t="s">
        <v>52</v>
      </c>
      <c r="F105" s="63">
        <v>5</v>
      </c>
      <c r="G105" s="63"/>
      <c r="H105" s="64">
        <v>26775</v>
      </c>
      <c r="I105" s="73">
        <f>H105*4</f>
        <v>107100</v>
      </c>
      <c r="J105" s="74">
        <v>3891.74625</v>
      </c>
      <c r="K105" s="74">
        <f>J105*4</f>
        <v>15566.985</v>
      </c>
      <c r="L105" s="75">
        <v>0.14535</v>
      </c>
      <c r="M105" s="76">
        <v>31000</v>
      </c>
      <c r="N105" s="76">
        <f>M105*4</f>
        <v>124000</v>
      </c>
      <c r="O105" s="77">
        <v>4253.5224</v>
      </c>
      <c r="P105" s="77">
        <f>O105*4</f>
        <v>17014.0896</v>
      </c>
      <c r="Q105" s="91">
        <v>0.1372104</v>
      </c>
      <c r="R105" s="96">
        <v>107302.88</v>
      </c>
      <c r="S105" s="96">
        <v>16304.82</v>
      </c>
      <c r="T105" s="93">
        <f>R105/I105</f>
        <v>1.00189430438842</v>
      </c>
      <c r="U105" s="94"/>
      <c r="V105" s="94"/>
      <c r="W105" s="93">
        <f>(R105-U105)/I105</f>
        <v>1.00189430438842</v>
      </c>
      <c r="X105" s="93">
        <f>(S105-V105)/K105</f>
        <v>1.04739742474217</v>
      </c>
      <c r="Y105" s="109">
        <f>(R105-U105)/N105</f>
        <v>0.865345806451613</v>
      </c>
      <c r="Z105" s="109">
        <f>(S105-V105)/P105</f>
        <v>0.958312809167292</v>
      </c>
      <c r="AA105" s="110">
        <f>(F105*100)+(G105*50)</f>
        <v>500</v>
      </c>
      <c r="AB105" s="111"/>
      <c r="AC105" s="112">
        <v>0</v>
      </c>
      <c r="AD105" s="113">
        <v>25181.25</v>
      </c>
      <c r="AE105" s="113">
        <f>AD105*2</f>
        <v>50362.5</v>
      </c>
      <c r="AF105" s="114">
        <v>3731.86125</v>
      </c>
      <c r="AG105" s="114">
        <f>AF105*2</f>
        <v>7463.7225</v>
      </c>
      <c r="AH105" s="118">
        <v>0.1482</v>
      </c>
      <c r="AI105" s="119">
        <v>29210.25</v>
      </c>
      <c r="AJ105" s="119">
        <f>AI105*2</f>
        <v>58420.5</v>
      </c>
      <c r="AK105" s="119">
        <v>4166.8421625</v>
      </c>
      <c r="AL105" s="119">
        <f>AK105*2</f>
        <v>8333.684325</v>
      </c>
      <c r="AM105" s="118">
        <v>0.14265</v>
      </c>
      <c r="AN105" s="120">
        <v>26047.01</v>
      </c>
      <c r="AO105" s="120">
        <v>4958.1</v>
      </c>
      <c r="AP105" s="92"/>
      <c r="AQ105" s="92"/>
      <c r="AR105" s="118">
        <f>(AN105-AP105)/AE105</f>
        <v>0.51719056837925</v>
      </c>
      <c r="AS105" s="118">
        <f>(AO105-AQ105)/AG105</f>
        <v>0.664293186141366</v>
      </c>
      <c r="AT105" s="91">
        <f>(AN105-AP105)/AJ105</f>
        <v>0.445853938257974</v>
      </c>
      <c r="AU105" s="91">
        <f>(AO105-AQ105)/AL105</f>
        <v>0.594946941429774</v>
      </c>
      <c r="AV105" s="132"/>
      <c r="AW105" s="5">
        <v>10</v>
      </c>
      <c r="AX105" s="5">
        <v>2</v>
      </c>
      <c r="AY105" s="140">
        <f>(AW105-AX105)*-2</f>
        <v>-16</v>
      </c>
      <c r="AZ105" s="5"/>
      <c r="BA105" s="141"/>
      <c r="BB105" s="142">
        <f t="shared" si="10"/>
        <v>500</v>
      </c>
      <c r="BC105" s="142">
        <f t="shared" si="11"/>
        <v>-16</v>
      </c>
    </row>
    <row r="106" spans="1:55">
      <c r="A106" s="5">
        <v>104</v>
      </c>
      <c r="B106" s="5">
        <v>106485</v>
      </c>
      <c r="C106" s="62" t="s">
        <v>166</v>
      </c>
      <c r="D106" s="62" t="s">
        <v>56</v>
      </c>
      <c r="E106" s="5" t="s">
        <v>57</v>
      </c>
      <c r="F106" s="63">
        <v>1</v>
      </c>
      <c r="G106" s="63">
        <v>1</v>
      </c>
      <c r="H106" s="64">
        <v>5800</v>
      </c>
      <c r="I106" s="73">
        <f>H106*4</f>
        <v>23200</v>
      </c>
      <c r="J106" s="74">
        <v>1348.848</v>
      </c>
      <c r="K106" s="74">
        <f>J106*4</f>
        <v>5395.392</v>
      </c>
      <c r="L106" s="75">
        <v>0.23256</v>
      </c>
      <c r="M106" s="76">
        <v>6670</v>
      </c>
      <c r="N106" s="76">
        <f>M106*4</f>
        <v>26680</v>
      </c>
      <c r="O106" s="77">
        <v>1464.3093888</v>
      </c>
      <c r="P106" s="77">
        <f>O106*4</f>
        <v>5857.2375552</v>
      </c>
      <c r="Q106" s="91">
        <v>0.21953664</v>
      </c>
      <c r="R106" s="92">
        <v>16077.4</v>
      </c>
      <c r="S106" s="92">
        <v>4323.74</v>
      </c>
      <c r="T106" s="95">
        <f>R106/I106</f>
        <v>0.692991379310345</v>
      </c>
      <c r="U106" s="94"/>
      <c r="V106" s="94"/>
      <c r="W106" s="95">
        <f>(R106-U106)/I106</f>
        <v>0.692991379310345</v>
      </c>
      <c r="X106" s="95">
        <f>(S106-V106)/K106</f>
        <v>0.801376433816116</v>
      </c>
      <c r="Y106" s="109">
        <f>(R106-U106)/N106</f>
        <v>0.6026011994003</v>
      </c>
      <c r="Z106" s="109">
        <f>(S106-V106)/P106</f>
        <v>0.738187577207181</v>
      </c>
      <c r="AA106" s="110"/>
      <c r="AB106" s="111"/>
      <c r="AC106" s="112">
        <f t="shared" si="12"/>
        <v>-71.226</v>
      </c>
      <c r="AD106" s="113">
        <v>5332.5</v>
      </c>
      <c r="AE106" s="113">
        <f>AD106*2</f>
        <v>10665</v>
      </c>
      <c r="AF106" s="114">
        <v>1264.4424</v>
      </c>
      <c r="AG106" s="114">
        <f>AF106*2</f>
        <v>2528.8848</v>
      </c>
      <c r="AH106" s="118">
        <v>0.23712</v>
      </c>
      <c r="AI106" s="119">
        <v>6185.7</v>
      </c>
      <c r="AJ106" s="119">
        <f>AI106*2</f>
        <v>12371.4</v>
      </c>
      <c r="AK106" s="119">
        <v>1411.824168</v>
      </c>
      <c r="AL106" s="119">
        <f>AK106*2</f>
        <v>2823.648336</v>
      </c>
      <c r="AM106" s="118">
        <v>0.22824</v>
      </c>
      <c r="AN106" s="92">
        <v>6599.07</v>
      </c>
      <c r="AO106" s="92">
        <v>1314.48</v>
      </c>
      <c r="AP106" s="92"/>
      <c r="AQ106" s="92"/>
      <c r="AR106" s="118">
        <f>(AN106-AP106)/AE106</f>
        <v>0.618759493670886</v>
      </c>
      <c r="AS106" s="118">
        <f>(AO106-AQ106)/AG106</f>
        <v>0.519786429180167</v>
      </c>
      <c r="AT106" s="91">
        <f>(AN106-AP106)/AJ106</f>
        <v>0.533413356612833</v>
      </c>
      <c r="AU106" s="91">
        <f>(AO106-AQ106)/AL106</f>
        <v>0.465525392535992</v>
      </c>
      <c r="AV106" s="132"/>
      <c r="AW106" s="5">
        <v>8</v>
      </c>
      <c r="AX106" s="5">
        <v>4</v>
      </c>
      <c r="AY106" s="140">
        <f>(AW106-AX106)*-2</f>
        <v>-8</v>
      </c>
      <c r="AZ106" s="5">
        <v>1</v>
      </c>
      <c r="BA106" s="141">
        <f>AZ106*3</f>
        <v>3</v>
      </c>
      <c r="BB106" s="142">
        <f t="shared" si="10"/>
        <v>3</v>
      </c>
      <c r="BC106" s="142">
        <f t="shared" si="11"/>
        <v>-79.226</v>
      </c>
    </row>
    <row r="107" spans="1:55">
      <c r="A107" s="5">
        <v>105</v>
      </c>
      <c r="B107" s="5">
        <v>570</v>
      </c>
      <c r="C107" s="62" t="s">
        <v>167</v>
      </c>
      <c r="D107" s="62" t="s">
        <v>63</v>
      </c>
      <c r="E107" s="5" t="s">
        <v>57</v>
      </c>
      <c r="F107" s="63">
        <v>1</v>
      </c>
      <c r="G107" s="63">
        <v>1</v>
      </c>
      <c r="H107" s="64">
        <v>6300</v>
      </c>
      <c r="I107" s="73">
        <f>H107*4</f>
        <v>25200</v>
      </c>
      <c r="J107" s="74">
        <v>1709.316</v>
      </c>
      <c r="K107" s="74">
        <f>J107*4</f>
        <v>6837.264</v>
      </c>
      <c r="L107" s="75">
        <v>0.27132</v>
      </c>
      <c r="M107" s="76">
        <v>7245</v>
      </c>
      <c r="N107" s="76">
        <f>M107*4</f>
        <v>28980</v>
      </c>
      <c r="O107" s="77">
        <v>1855.6334496</v>
      </c>
      <c r="P107" s="77">
        <f>O107*4</f>
        <v>7422.5337984</v>
      </c>
      <c r="Q107" s="91">
        <v>0.25612608</v>
      </c>
      <c r="R107" s="92">
        <v>17155.76</v>
      </c>
      <c r="S107" s="92">
        <v>5772.52</v>
      </c>
      <c r="T107" s="95">
        <f>R107/I107</f>
        <v>0.680784126984127</v>
      </c>
      <c r="U107" s="94"/>
      <c r="V107" s="94"/>
      <c r="W107" s="95">
        <f>(R107-U107)/I107</f>
        <v>0.680784126984127</v>
      </c>
      <c r="X107" s="95">
        <f>(S107-V107)/K107</f>
        <v>0.844273381867367</v>
      </c>
      <c r="Y107" s="109">
        <f>(R107-U107)/N107</f>
        <v>0.591986197377502</v>
      </c>
      <c r="Z107" s="109">
        <f>(S107-V107)/P107</f>
        <v>0.777702083518208</v>
      </c>
      <c r="AA107" s="110"/>
      <c r="AB107" s="111"/>
      <c r="AC107" s="112">
        <f t="shared" si="12"/>
        <v>-80.4424</v>
      </c>
      <c r="AD107" s="113">
        <v>5872.86</v>
      </c>
      <c r="AE107" s="113">
        <f>AD107*2</f>
        <v>11745.72</v>
      </c>
      <c r="AF107" s="114">
        <v>1624.6679904</v>
      </c>
      <c r="AG107" s="114">
        <f>AF107*2</f>
        <v>3249.3359808</v>
      </c>
      <c r="AH107" s="118">
        <v>0.27664</v>
      </c>
      <c r="AI107" s="119">
        <v>6812.5176</v>
      </c>
      <c r="AJ107" s="119">
        <f>AI107*2</f>
        <v>13625.0352</v>
      </c>
      <c r="AK107" s="119">
        <v>1814.037186528</v>
      </c>
      <c r="AL107" s="119">
        <f>AK107*2</f>
        <v>3628.074373056</v>
      </c>
      <c r="AM107" s="118">
        <v>0.26628</v>
      </c>
      <c r="AN107" s="92">
        <v>8189.87</v>
      </c>
      <c r="AO107" s="92">
        <v>2246.04</v>
      </c>
      <c r="AP107" s="92"/>
      <c r="AQ107" s="92"/>
      <c r="AR107" s="118">
        <f>(AN107-AP107)/AE107</f>
        <v>0.697264194957823</v>
      </c>
      <c r="AS107" s="118">
        <f>(AO107-AQ107)/AG107</f>
        <v>0.691230458552647</v>
      </c>
      <c r="AT107" s="91">
        <f>(AN107-AP107)/AJ107</f>
        <v>0.601089823239503</v>
      </c>
      <c r="AU107" s="91">
        <f>(AO107-AQ107)/AL107</f>
        <v>0.619072204439987</v>
      </c>
      <c r="AV107" s="132"/>
      <c r="AW107" s="5">
        <v>8</v>
      </c>
      <c r="AX107" s="5">
        <v>4</v>
      </c>
      <c r="AY107" s="140">
        <f>(AW107-AX107)*-2</f>
        <v>-8</v>
      </c>
      <c r="AZ107" s="5"/>
      <c r="BA107" s="141"/>
      <c r="BB107" s="142">
        <f t="shared" si="10"/>
        <v>0</v>
      </c>
      <c r="BC107" s="142">
        <f t="shared" si="11"/>
        <v>-88.4424</v>
      </c>
    </row>
    <row r="108" spans="1:55">
      <c r="A108" s="5">
        <v>106</v>
      </c>
      <c r="B108" s="5">
        <v>585</v>
      </c>
      <c r="C108" s="62" t="s">
        <v>168</v>
      </c>
      <c r="D108" s="62" t="s">
        <v>68</v>
      </c>
      <c r="E108" s="5" t="s">
        <v>54</v>
      </c>
      <c r="F108" s="63">
        <v>3</v>
      </c>
      <c r="G108" s="63"/>
      <c r="H108" s="64">
        <v>13400</v>
      </c>
      <c r="I108" s="73">
        <f>H108*4</f>
        <v>53600</v>
      </c>
      <c r="J108" s="74">
        <v>3895.38</v>
      </c>
      <c r="K108" s="74">
        <f>J108*4</f>
        <v>15581.52</v>
      </c>
      <c r="L108" s="75">
        <v>0.2907</v>
      </c>
      <c r="M108" s="76">
        <v>15410</v>
      </c>
      <c r="N108" s="76">
        <f>M108*4</f>
        <v>61640</v>
      </c>
      <c r="O108" s="77">
        <v>4228.824528</v>
      </c>
      <c r="P108" s="77">
        <f>O108*4</f>
        <v>16915.298112</v>
      </c>
      <c r="Q108" s="91">
        <v>0.2744208</v>
      </c>
      <c r="R108" s="92">
        <v>36203.06</v>
      </c>
      <c r="S108" s="92">
        <v>10971.91</v>
      </c>
      <c r="T108" s="95">
        <f>R108/I108</f>
        <v>0.675430223880597</v>
      </c>
      <c r="U108" s="94"/>
      <c r="V108" s="94"/>
      <c r="W108" s="95">
        <f>(R108-U108)/I108</f>
        <v>0.675430223880597</v>
      </c>
      <c r="X108" s="95">
        <f>(S108-V108)/K108</f>
        <v>0.704161724915156</v>
      </c>
      <c r="Y108" s="109">
        <f>(R108-U108)/N108</f>
        <v>0.587330629461389</v>
      </c>
      <c r="Z108" s="109">
        <f>(S108-V108)/P108</f>
        <v>0.648638287504749</v>
      </c>
      <c r="AA108" s="110"/>
      <c r="AB108" s="111"/>
      <c r="AC108" s="112">
        <f t="shared" si="12"/>
        <v>-173.9694</v>
      </c>
      <c r="AD108" s="113">
        <v>12608.4</v>
      </c>
      <c r="AE108" s="113">
        <f>AD108*2</f>
        <v>25216.8</v>
      </c>
      <c r="AF108" s="114">
        <v>3737.12976</v>
      </c>
      <c r="AG108" s="114">
        <f>AF108*2</f>
        <v>7474.25952</v>
      </c>
      <c r="AH108" s="118">
        <v>0.2964</v>
      </c>
      <c r="AI108" s="119">
        <v>14625.744</v>
      </c>
      <c r="AJ108" s="119">
        <f>AI108*2</f>
        <v>29251.488</v>
      </c>
      <c r="AK108" s="119">
        <v>4172.7247632</v>
      </c>
      <c r="AL108" s="119">
        <f>AK108*2</f>
        <v>8345.4495264</v>
      </c>
      <c r="AM108" s="118">
        <v>0.2853</v>
      </c>
      <c r="AN108" s="92">
        <v>13152.24</v>
      </c>
      <c r="AO108" s="92">
        <v>4335.97</v>
      </c>
      <c r="AP108" s="92"/>
      <c r="AQ108" s="92"/>
      <c r="AR108" s="118">
        <f>(AN108-AP108)/AE108</f>
        <v>0.521566574664509</v>
      </c>
      <c r="AS108" s="118">
        <f>(AO108-AQ108)/AG108</f>
        <v>0.580120343479858</v>
      </c>
      <c r="AT108" s="91">
        <f>(AN108-AP108)/AJ108</f>
        <v>0.449626357469405</v>
      </c>
      <c r="AU108" s="91">
        <f>(AO108-AQ108)/AL108</f>
        <v>0.519560987851354</v>
      </c>
      <c r="AV108" s="132"/>
      <c r="AW108" s="5">
        <v>12</v>
      </c>
      <c r="AX108" s="5">
        <v>8</v>
      </c>
      <c r="AY108" s="140">
        <f>(AW108-AX108)*-2</f>
        <v>-8</v>
      </c>
      <c r="AZ108" s="5"/>
      <c r="BA108" s="141"/>
      <c r="BB108" s="142">
        <f t="shared" si="10"/>
        <v>0</v>
      </c>
      <c r="BC108" s="142">
        <f t="shared" si="11"/>
        <v>-181.9694</v>
      </c>
    </row>
    <row r="109" spans="1:55">
      <c r="A109" s="5">
        <v>107</v>
      </c>
      <c r="B109" s="5">
        <v>104533</v>
      </c>
      <c r="C109" s="62" t="s">
        <v>169</v>
      </c>
      <c r="D109" s="62" t="s">
        <v>65</v>
      </c>
      <c r="E109" s="5" t="s">
        <v>57</v>
      </c>
      <c r="F109" s="63">
        <v>2</v>
      </c>
      <c r="G109" s="63">
        <v>1</v>
      </c>
      <c r="H109" s="64">
        <v>6200</v>
      </c>
      <c r="I109" s="73">
        <f>H109*4</f>
        <v>24800</v>
      </c>
      <c r="J109" s="74">
        <v>1817.96028</v>
      </c>
      <c r="K109" s="74">
        <f>J109*4</f>
        <v>7271.84112</v>
      </c>
      <c r="L109" s="75">
        <v>0.2932194</v>
      </c>
      <c r="M109" s="76">
        <v>7130</v>
      </c>
      <c r="N109" s="76">
        <f>M109*4</f>
        <v>28520</v>
      </c>
      <c r="O109" s="77">
        <v>1973.577679968</v>
      </c>
      <c r="P109" s="77">
        <f>O109*4</f>
        <v>7894.310719872</v>
      </c>
      <c r="Q109" s="91">
        <v>0.2767991136</v>
      </c>
      <c r="R109" s="92">
        <v>16750.66</v>
      </c>
      <c r="S109" s="92">
        <v>4953.68</v>
      </c>
      <c r="T109" s="95">
        <f>R109/I109</f>
        <v>0.675429838709677</v>
      </c>
      <c r="U109" s="94"/>
      <c r="V109" s="94"/>
      <c r="W109" s="95">
        <f>(R109-U109)/I109</f>
        <v>0.675429838709677</v>
      </c>
      <c r="X109" s="95">
        <f>(S109-V109)/K109</f>
        <v>0.681214003201434</v>
      </c>
      <c r="Y109" s="109">
        <f>(R109-U109)/N109</f>
        <v>0.587330294530154</v>
      </c>
      <c r="Z109" s="109">
        <f>(S109-V109)/P109</f>
        <v>0.627500002949</v>
      </c>
      <c r="AA109" s="110"/>
      <c r="AB109" s="111"/>
      <c r="AC109" s="112">
        <f t="shared" si="12"/>
        <v>-80.4934</v>
      </c>
      <c r="AD109" s="113">
        <v>5776.875</v>
      </c>
      <c r="AE109" s="113">
        <f>AD109*2</f>
        <v>11553.75</v>
      </c>
      <c r="AF109" s="114">
        <v>1727.1053865</v>
      </c>
      <c r="AG109" s="114">
        <f>AF109*2</f>
        <v>3454.210773</v>
      </c>
      <c r="AH109" s="118">
        <v>0.2989688</v>
      </c>
      <c r="AI109" s="119">
        <v>6701.175</v>
      </c>
      <c r="AJ109" s="119">
        <f>AI109*2</f>
        <v>13402.35</v>
      </c>
      <c r="AK109" s="119">
        <v>1928.414552805</v>
      </c>
      <c r="AL109" s="119">
        <f>AK109*2</f>
        <v>3856.82910561</v>
      </c>
      <c r="AM109" s="118">
        <v>0.2877726</v>
      </c>
      <c r="AN109" s="92">
        <v>5958.77</v>
      </c>
      <c r="AO109" s="92">
        <v>1706.6</v>
      </c>
      <c r="AP109" s="92"/>
      <c r="AQ109" s="92"/>
      <c r="AR109" s="118">
        <f>(AN109-AP109)/AE109</f>
        <v>0.515743373363627</v>
      </c>
      <c r="AS109" s="118">
        <f>(AO109-AQ109)/AG109</f>
        <v>0.494063655101686</v>
      </c>
      <c r="AT109" s="91">
        <f>(AN109-AP109)/AJ109</f>
        <v>0.444606356347954</v>
      </c>
      <c r="AU109" s="91">
        <f>(AO109-AQ109)/AL109</f>
        <v>0.442487845136214</v>
      </c>
      <c r="AV109" s="132"/>
      <c r="AW109" s="5">
        <v>6</v>
      </c>
      <c r="AX109" s="5">
        <v>0</v>
      </c>
      <c r="AY109" s="140">
        <f>(AW109-AX109)*-2</f>
        <v>-12</v>
      </c>
      <c r="AZ109" s="5">
        <v>4</v>
      </c>
      <c r="BA109" s="141">
        <f>AZ109*3</f>
        <v>12</v>
      </c>
      <c r="BB109" s="142">
        <f t="shared" si="10"/>
        <v>12</v>
      </c>
      <c r="BC109" s="142">
        <f t="shared" si="11"/>
        <v>-92.4934</v>
      </c>
    </row>
    <row r="110" ht="12.75" spans="1:55">
      <c r="A110" s="65">
        <v>108</v>
      </c>
      <c r="B110" s="65">
        <v>117310</v>
      </c>
      <c r="C110" s="66" t="s">
        <v>170</v>
      </c>
      <c r="D110" s="66" t="s">
        <v>56</v>
      </c>
      <c r="E110" s="5" t="s">
        <v>84</v>
      </c>
      <c r="F110" s="63">
        <v>1</v>
      </c>
      <c r="G110" s="63"/>
      <c r="H110" s="64">
        <v>4800</v>
      </c>
      <c r="I110" s="73">
        <f>H110*4</f>
        <v>19200</v>
      </c>
      <c r="J110" s="74">
        <v>1209.312</v>
      </c>
      <c r="K110" s="74">
        <f>J110*4</f>
        <v>4837.248</v>
      </c>
      <c r="L110" s="75">
        <v>0.25194</v>
      </c>
      <c r="M110" s="76">
        <v>5520</v>
      </c>
      <c r="N110" s="76">
        <f>M110*4</f>
        <v>22080</v>
      </c>
      <c r="O110" s="77">
        <v>1312.8291072</v>
      </c>
      <c r="P110" s="77">
        <f>O110*4</f>
        <v>5251.3164288</v>
      </c>
      <c r="Q110" s="91">
        <v>0.23783136</v>
      </c>
      <c r="R110" s="96">
        <v>13770.95</v>
      </c>
      <c r="S110" s="96">
        <v>4139.43</v>
      </c>
      <c r="T110" s="95">
        <f>R110/I110</f>
        <v>0.717236979166667</v>
      </c>
      <c r="U110" s="94"/>
      <c r="V110" s="94"/>
      <c r="W110" s="95">
        <f>(R110-U110)/I110</f>
        <v>0.717236979166667</v>
      </c>
      <c r="X110" s="95">
        <f>(S110-V110)/K110</f>
        <v>0.855740702151306</v>
      </c>
      <c r="Y110" s="109">
        <f>(R110-U110)/N110</f>
        <v>0.623684329710145</v>
      </c>
      <c r="Z110" s="109">
        <f>(S110-V110)/P110</f>
        <v>0.788265200949987</v>
      </c>
      <c r="AA110" s="110"/>
      <c r="AB110" s="111"/>
      <c r="AC110" s="112">
        <f t="shared" si="12"/>
        <v>-54.2905</v>
      </c>
      <c r="AD110" s="113">
        <v>4443.75</v>
      </c>
      <c r="AE110" s="113">
        <f>AD110*2</f>
        <v>8887.5</v>
      </c>
      <c r="AF110" s="114">
        <v>1141.5105</v>
      </c>
      <c r="AG110" s="114">
        <f>AF110*2</f>
        <v>2283.021</v>
      </c>
      <c r="AH110" s="118">
        <v>0.25688</v>
      </c>
      <c r="AI110" s="119">
        <v>5154.75</v>
      </c>
      <c r="AJ110" s="119">
        <f>AI110*2</f>
        <v>10309.5</v>
      </c>
      <c r="AK110" s="119">
        <v>1274.563485</v>
      </c>
      <c r="AL110" s="119">
        <f>AK110*2</f>
        <v>2549.12697</v>
      </c>
      <c r="AM110" s="118">
        <v>0.24726</v>
      </c>
      <c r="AN110" s="120">
        <v>4815.62</v>
      </c>
      <c r="AO110" s="120">
        <v>1588.2</v>
      </c>
      <c r="AP110" s="92"/>
      <c r="AQ110" s="92"/>
      <c r="AR110" s="118">
        <f>(AN110-AP110)/AE110</f>
        <v>0.541841912798875</v>
      </c>
      <c r="AS110" s="118">
        <f>(AO110-AQ110)/AG110</f>
        <v>0.695657201576332</v>
      </c>
      <c r="AT110" s="91">
        <f>(AN110-AP110)/AJ110</f>
        <v>0.467105097240409</v>
      </c>
      <c r="AU110" s="91">
        <f>(AO110-AQ110)/AL110</f>
        <v>0.623036835234614</v>
      </c>
      <c r="AV110" s="132"/>
      <c r="AW110" s="5">
        <v>6</v>
      </c>
      <c r="AX110" s="5">
        <v>4</v>
      </c>
      <c r="AY110" s="140">
        <f>(AW110-AX110)*-2</f>
        <v>-4</v>
      </c>
      <c r="AZ110" s="5"/>
      <c r="BA110" s="141"/>
      <c r="BB110" s="142">
        <f t="shared" si="10"/>
        <v>0</v>
      </c>
      <c r="BC110" s="142">
        <f t="shared" si="11"/>
        <v>-58.2905</v>
      </c>
    </row>
    <row r="111" ht="12.75" spans="1:55">
      <c r="A111" s="65">
        <v>109</v>
      </c>
      <c r="B111" s="65">
        <v>750</v>
      </c>
      <c r="C111" s="66" t="s">
        <v>171</v>
      </c>
      <c r="D111" s="66" t="s">
        <v>59</v>
      </c>
      <c r="E111" s="5" t="s">
        <v>99</v>
      </c>
      <c r="F111" s="63">
        <v>6</v>
      </c>
      <c r="G111" s="63"/>
      <c r="H111" s="64">
        <v>41580</v>
      </c>
      <c r="I111" s="73">
        <f>H111*4</f>
        <v>166320</v>
      </c>
      <c r="J111" s="74">
        <v>11684.3958</v>
      </c>
      <c r="K111" s="74">
        <f>J111*4</f>
        <v>46737.5832</v>
      </c>
      <c r="L111" s="75">
        <v>0.28101</v>
      </c>
      <c r="M111" s="76">
        <v>48000</v>
      </c>
      <c r="N111" s="76">
        <f>M111*4</f>
        <v>192000</v>
      </c>
      <c r="O111" s="77">
        <v>12733.12512</v>
      </c>
      <c r="P111" s="77">
        <f>O111*4</f>
        <v>50932.50048</v>
      </c>
      <c r="Q111" s="91">
        <v>0.26527344</v>
      </c>
      <c r="R111" s="96">
        <v>135605.24</v>
      </c>
      <c r="S111" s="96">
        <v>39031.61</v>
      </c>
      <c r="T111" s="95">
        <f>R111/I111</f>
        <v>0.815327320827321</v>
      </c>
      <c r="U111" s="94"/>
      <c r="V111" s="94"/>
      <c r="W111" s="95">
        <f>(R111-U111)/I111</f>
        <v>0.815327320827321</v>
      </c>
      <c r="X111" s="95">
        <f>(S111-V111)/K111</f>
        <v>0.835122557214298</v>
      </c>
      <c r="Y111" s="109">
        <f>(R111-U111)/N111</f>
        <v>0.706277291666667</v>
      </c>
      <c r="Z111" s="109">
        <f>(S111-V111)/P111</f>
        <v>0.76633995252848</v>
      </c>
      <c r="AA111" s="110"/>
      <c r="AB111" s="111"/>
      <c r="AC111" s="112">
        <f t="shared" si="12"/>
        <v>-307.1476</v>
      </c>
      <c r="AD111" s="113">
        <v>39105</v>
      </c>
      <c r="AE111" s="113">
        <f>AD111*2</f>
        <v>78210</v>
      </c>
      <c r="AF111" s="114">
        <v>11204.3646</v>
      </c>
      <c r="AG111" s="114">
        <f>AF111*2</f>
        <v>22408.7292</v>
      </c>
      <c r="AH111" s="118">
        <v>0.28652</v>
      </c>
      <c r="AI111" s="119">
        <v>45361.8</v>
      </c>
      <c r="AJ111" s="119">
        <f>AI111*2</f>
        <v>90723.6</v>
      </c>
      <c r="AK111" s="119">
        <v>12510.330822</v>
      </c>
      <c r="AL111" s="119">
        <f>AK111*2</f>
        <v>25020.661644</v>
      </c>
      <c r="AM111" s="118">
        <v>0.27579</v>
      </c>
      <c r="AN111" s="120">
        <v>46495.39</v>
      </c>
      <c r="AO111" s="120">
        <v>15024.97</v>
      </c>
      <c r="AP111" s="92"/>
      <c r="AQ111" s="92"/>
      <c r="AR111" s="118">
        <f>(AN111-AP111)/AE111</f>
        <v>0.594494182329625</v>
      </c>
      <c r="AS111" s="118">
        <f>(AO111-AQ111)/AG111</f>
        <v>0.670496299272517</v>
      </c>
      <c r="AT111" s="91">
        <f>(AN111-AP111)/AJ111</f>
        <v>0.512494984766918</v>
      </c>
      <c r="AU111" s="91">
        <f>(AO111-AQ111)/AL111</f>
        <v>0.600502505240624</v>
      </c>
      <c r="AV111" s="132"/>
      <c r="AW111" s="5">
        <v>16</v>
      </c>
      <c r="AX111" s="5">
        <v>29</v>
      </c>
      <c r="AY111" s="140">
        <f>(AW111-AX111)*-2</f>
        <v>26</v>
      </c>
      <c r="AZ111" s="5">
        <v>12</v>
      </c>
      <c r="BA111" s="141">
        <f>AZ111*3</f>
        <v>36</v>
      </c>
      <c r="BB111" s="142">
        <f t="shared" si="10"/>
        <v>36</v>
      </c>
      <c r="BC111" s="142">
        <f t="shared" si="11"/>
        <v>-281.1476</v>
      </c>
    </row>
    <row r="112" spans="1:55">
      <c r="A112" s="5">
        <v>110</v>
      </c>
      <c r="B112" s="5">
        <v>733</v>
      </c>
      <c r="C112" s="62" t="s">
        <v>172</v>
      </c>
      <c r="D112" s="62" t="s">
        <v>51</v>
      </c>
      <c r="E112" s="5" t="s">
        <v>57</v>
      </c>
      <c r="F112" s="63">
        <v>3</v>
      </c>
      <c r="G112" s="63"/>
      <c r="H112" s="64">
        <v>6200</v>
      </c>
      <c r="I112" s="73">
        <f>H112*4</f>
        <v>24800</v>
      </c>
      <c r="J112" s="74">
        <v>1982.574</v>
      </c>
      <c r="K112" s="74">
        <f>J112*4</f>
        <v>7930.296</v>
      </c>
      <c r="L112" s="75">
        <v>0.31977</v>
      </c>
      <c r="M112" s="76">
        <v>7130</v>
      </c>
      <c r="N112" s="76">
        <f>M112*4</f>
        <v>28520</v>
      </c>
      <c r="O112" s="77">
        <v>2152.2823344</v>
      </c>
      <c r="P112" s="77">
        <f>O112*4</f>
        <v>8609.1293376</v>
      </c>
      <c r="Q112" s="91">
        <v>0.30186288</v>
      </c>
      <c r="R112" s="92">
        <v>16517.82</v>
      </c>
      <c r="S112" s="92">
        <v>4813.08</v>
      </c>
      <c r="T112" s="95">
        <f>R112/I112</f>
        <v>0.666041129032258</v>
      </c>
      <c r="U112" s="94"/>
      <c r="V112" s="94"/>
      <c r="W112" s="95">
        <f>(R112-U112)/I112</f>
        <v>0.666041129032258</v>
      </c>
      <c r="X112" s="95">
        <f>(S112-V112)/K112</f>
        <v>0.60692312115462</v>
      </c>
      <c r="Y112" s="109">
        <f>(R112-U112)/N112</f>
        <v>0.579166199158485</v>
      </c>
      <c r="Z112" s="109">
        <f>(S112-V112)/P112</f>
        <v>0.559066987062104</v>
      </c>
      <c r="AA112" s="110"/>
      <c r="AB112" s="111"/>
      <c r="AC112" s="112">
        <f t="shared" si="12"/>
        <v>-82.8218</v>
      </c>
      <c r="AD112" s="113">
        <v>5776.875</v>
      </c>
      <c r="AE112" s="113">
        <f>AD112*2</f>
        <v>11553.75</v>
      </c>
      <c r="AF112" s="114">
        <v>1883.492325</v>
      </c>
      <c r="AG112" s="114">
        <f>AF112*2</f>
        <v>3766.98465</v>
      </c>
      <c r="AH112" s="118">
        <v>0.32604</v>
      </c>
      <c r="AI112" s="119">
        <v>6701.175</v>
      </c>
      <c r="AJ112" s="119">
        <f>AI112*2</f>
        <v>13402.35</v>
      </c>
      <c r="AK112" s="119">
        <v>2103.02975025</v>
      </c>
      <c r="AL112" s="119">
        <f>AK112*2</f>
        <v>4206.0595005</v>
      </c>
      <c r="AM112" s="118">
        <v>0.31383</v>
      </c>
      <c r="AN112" s="92">
        <v>8809.7</v>
      </c>
      <c r="AO112" s="92">
        <v>2662.76</v>
      </c>
      <c r="AP112" s="92">
        <v>2077.03</v>
      </c>
      <c r="AQ112" s="92">
        <v>247.9300000004</v>
      </c>
      <c r="AR112" s="118">
        <f>(AN112-AP112)/AE112</f>
        <v>0.582725954776588</v>
      </c>
      <c r="AS112" s="118">
        <f>(AO112-AQ112)/AG112</f>
        <v>0.641051191965861</v>
      </c>
      <c r="AT112" s="91">
        <f>(AN112-AP112)/AJ112</f>
        <v>0.5023499610143</v>
      </c>
      <c r="AU112" s="91">
        <f>(AO112-AQ112)/AL112</f>
        <v>0.57413120278316</v>
      </c>
      <c r="AV112" s="132"/>
      <c r="AW112" s="5">
        <v>8</v>
      </c>
      <c r="AX112" s="5">
        <v>4</v>
      </c>
      <c r="AY112" s="140">
        <f>(AW112-AX112)*-2</f>
        <v>-8</v>
      </c>
      <c r="AZ112" s="5"/>
      <c r="BA112" s="141"/>
      <c r="BB112" s="142">
        <f t="shared" si="10"/>
        <v>0</v>
      </c>
      <c r="BC112" s="142">
        <f t="shared" si="11"/>
        <v>-90.8218</v>
      </c>
    </row>
    <row r="113" spans="1:55">
      <c r="A113" s="5">
        <v>111</v>
      </c>
      <c r="B113" s="5">
        <v>399</v>
      </c>
      <c r="C113" s="62" t="s">
        <v>173</v>
      </c>
      <c r="D113" s="62" t="s">
        <v>56</v>
      </c>
      <c r="E113" s="5" t="s">
        <v>49</v>
      </c>
      <c r="F113" s="63">
        <v>3</v>
      </c>
      <c r="G113" s="63"/>
      <c r="H113" s="64">
        <v>9300</v>
      </c>
      <c r="I113" s="73">
        <f>H113*4</f>
        <v>37200</v>
      </c>
      <c r="J113" s="74">
        <v>2343.042</v>
      </c>
      <c r="K113" s="74">
        <f>J113*4</f>
        <v>9372.168</v>
      </c>
      <c r="L113" s="75">
        <v>0.25194</v>
      </c>
      <c r="M113" s="76">
        <v>10695</v>
      </c>
      <c r="N113" s="76">
        <f>M113*4</f>
        <v>42780</v>
      </c>
      <c r="O113" s="77">
        <v>2543.6063952</v>
      </c>
      <c r="P113" s="77">
        <f>O113*4</f>
        <v>10174.4255808</v>
      </c>
      <c r="Q113" s="91">
        <v>0.23783136</v>
      </c>
      <c r="R113" s="92">
        <v>24682.21</v>
      </c>
      <c r="S113" s="92">
        <v>5616.81</v>
      </c>
      <c r="T113" s="95">
        <f>R113/I113</f>
        <v>0.663500268817204</v>
      </c>
      <c r="U113" s="94"/>
      <c r="V113" s="94"/>
      <c r="W113" s="95">
        <f>(R113-U113)/I113</f>
        <v>0.663500268817204</v>
      </c>
      <c r="X113" s="95">
        <f>(S113-V113)/K113</f>
        <v>0.59930743879111</v>
      </c>
      <c r="Y113" s="109">
        <f>(R113-U113)/N113</f>
        <v>0.576956755493221</v>
      </c>
      <c r="Z113" s="109">
        <f>(S113-V113)/P113</f>
        <v>0.552051804339637</v>
      </c>
      <c r="AA113" s="110"/>
      <c r="AB113" s="111"/>
      <c r="AC113" s="112">
        <f t="shared" si="12"/>
        <v>-125.1779</v>
      </c>
      <c r="AD113" s="113">
        <v>8703.825</v>
      </c>
      <c r="AE113" s="113">
        <f>AD113*2</f>
        <v>17407.65</v>
      </c>
      <c r="AF113" s="114">
        <v>2235.838566</v>
      </c>
      <c r="AG113" s="114">
        <f>AF113*2</f>
        <v>4471.677132</v>
      </c>
      <c r="AH113" s="118">
        <v>0.25688</v>
      </c>
      <c r="AI113" s="119">
        <v>10096.437</v>
      </c>
      <c r="AJ113" s="119">
        <f>AI113*2</f>
        <v>20192.874</v>
      </c>
      <c r="AK113" s="119">
        <v>2496.44501262</v>
      </c>
      <c r="AL113" s="119">
        <f>AK113*2</f>
        <v>4992.89002524</v>
      </c>
      <c r="AM113" s="118">
        <v>0.24726</v>
      </c>
      <c r="AN113" s="92">
        <v>14491.7</v>
      </c>
      <c r="AO113" s="92">
        <v>3347.81</v>
      </c>
      <c r="AP113" s="92"/>
      <c r="AQ113" s="92"/>
      <c r="AR113" s="118">
        <f>(AN113-AP113)/AE113</f>
        <v>0.832490313166912</v>
      </c>
      <c r="AS113" s="118">
        <f>(AO113-AQ113)/AG113</f>
        <v>0.748669884067113</v>
      </c>
      <c r="AT113" s="91">
        <f>(AN113-AP113)/AJ113</f>
        <v>0.717664063074924</v>
      </c>
      <c r="AU113" s="91">
        <f>(AO113-AQ113)/AL113</f>
        <v>0.670515469613028</v>
      </c>
      <c r="AV113" s="132"/>
      <c r="AW113" s="5">
        <v>10</v>
      </c>
      <c r="AX113" s="5">
        <v>0</v>
      </c>
      <c r="AY113" s="140">
        <f>(AW113-AX113)*-2</f>
        <v>-20</v>
      </c>
      <c r="AZ113" s="5"/>
      <c r="BA113" s="141"/>
      <c r="BB113" s="142">
        <f t="shared" si="10"/>
        <v>0</v>
      </c>
      <c r="BC113" s="142">
        <f t="shared" si="11"/>
        <v>-145.1779</v>
      </c>
    </row>
    <row r="114" ht="12.75" spans="1:55">
      <c r="A114" s="65">
        <v>112</v>
      </c>
      <c r="B114" s="65">
        <v>117491</v>
      </c>
      <c r="C114" s="66" t="s">
        <v>174</v>
      </c>
      <c r="D114" s="66" t="s">
        <v>63</v>
      </c>
      <c r="E114" s="5" t="s">
        <v>49</v>
      </c>
      <c r="F114" s="63">
        <v>2</v>
      </c>
      <c r="G114" s="63"/>
      <c r="H114" s="64">
        <v>9800</v>
      </c>
      <c r="I114" s="73">
        <f>H114*4</f>
        <v>39200</v>
      </c>
      <c r="J114" s="74">
        <v>1851.759</v>
      </c>
      <c r="K114" s="74">
        <f>J114*4</f>
        <v>7407.036</v>
      </c>
      <c r="L114" s="75">
        <v>0.188955</v>
      </c>
      <c r="M114" s="76">
        <v>11270</v>
      </c>
      <c r="N114" s="76">
        <f>M114*4</f>
        <v>45080</v>
      </c>
      <c r="O114" s="77">
        <v>2010.2695704</v>
      </c>
      <c r="P114" s="77">
        <f>O114*4</f>
        <v>8041.0782816</v>
      </c>
      <c r="Q114" s="91">
        <v>0.17837352</v>
      </c>
      <c r="R114" s="96">
        <v>27630.44</v>
      </c>
      <c r="S114" s="96">
        <v>5334.11</v>
      </c>
      <c r="T114" s="95">
        <f>R114/I114</f>
        <v>0.704858163265306</v>
      </c>
      <c r="U114" s="94"/>
      <c r="V114" s="94"/>
      <c r="W114" s="95">
        <f>(R114-U114)/I114</f>
        <v>0.704858163265306</v>
      </c>
      <c r="X114" s="95">
        <f>(S114-V114)/K114</f>
        <v>0.720140957867627</v>
      </c>
      <c r="Y114" s="109">
        <f>(R114-U114)/N114</f>
        <v>0.612920141969831</v>
      </c>
      <c r="Z114" s="109">
        <f>(S114-V114)/P114</f>
        <v>0.663357551462442</v>
      </c>
      <c r="AA114" s="110"/>
      <c r="AB114" s="111"/>
      <c r="AC114" s="112">
        <f t="shared" si="12"/>
        <v>-115.6956</v>
      </c>
      <c r="AD114" s="113">
        <v>9183.75</v>
      </c>
      <c r="AE114" s="113">
        <f>AD114*2</f>
        <v>18367.5</v>
      </c>
      <c r="AF114" s="114">
        <v>1769.341275</v>
      </c>
      <c r="AG114" s="114">
        <f>AF114*2</f>
        <v>3538.68255</v>
      </c>
      <c r="AH114" s="118">
        <v>0.19266</v>
      </c>
      <c r="AI114" s="119">
        <v>10653.15</v>
      </c>
      <c r="AJ114" s="119">
        <f>AI114*2</f>
        <v>21306.3</v>
      </c>
      <c r="AK114" s="119">
        <v>1975.57340175</v>
      </c>
      <c r="AL114" s="119">
        <f>AK114*2</f>
        <v>3951.1468035</v>
      </c>
      <c r="AM114" s="118">
        <v>0.185445</v>
      </c>
      <c r="AN114" s="120">
        <v>8299.49</v>
      </c>
      <c r="AO114" s="120">
        <v>2125.17</v>
      </c>
      <c r="AP114" s="92"/>
      <c r="AQ114" s="92"/>
      <c r="AR114" s="118">
        <f>(AN114-AP114)/AE114</f>
        <v>0.451857356744249</v>
      </c>
      <c r="AS114" s="118">
        <f>(AO114-AQ114)/AG114</f>
        <v>0.600554011266142</v>
      </c>
      <c r="AT114" s="91">
        <f>(AN114-AP114)/AJ114</f>
        <v>0.38953220408987</v>
      </c>
      <c r="AU114" s="91">
        <f>(AO114-AQ114)/AL114</f>
        <v>0.537861564171062</v>
      </c>
      <c r="AV114" s="132"/>
      <c r="AW114" s="5">
        <v>6</v>
      </c>
      <c r="AX114" s="5">
        <v>0</v>
      </c>
      <c r="AY114" s="140">
        <f>(AW114-AX114)*-2</f>
        <v>-12</v>
      </c>
      <c r="AZ114" s="5"/>
      <c r="BA114" s="141"/>
      <c r="BB114" s="142">
        <f t="shared" si="10"/>
        <v>0</v>
      </c>
      <c r="BC114" s="142">
        <f t="shared" si="11"/>
        <v>-127.6956</v>
      </c>
    </row>
    <row r="115" ht="12.75" spans="1:55">
      <c r="A115" s="65">
        <v>113</v>
      </c>
      <c r="B115" s="65">
        <v>105396</v>
      </c>
      <c r="C115" s="66" t="s">
        <v>175</v>
      </c>
      <c r="D115" s="66" t="s">
        <v>56</v>
      </c>
      <c r="E115" s="5" t="s">
        <v>57</v>
      </c>
      <c r="F115" s="63">
        <v>2</v>
      </c>
      <c r="G115" s="63"/>
      <c r="H115" s="64">
        <v>5280</v>
      </c>
      <c r="I115" s="73">
        <f>H115*4</f>
        <v>21120</v>
      </c>
      <c r="J115" s="74">
        <v>1637.2224</v>
      </c>
      <c r="K115" s="74">
        <f>J115*4</f>
        <v>6548.8896</v>
      </c>
      <c r="L115" s="75">
        <v>0.31008</v>
      </c>
      <c r="M115" s="76">
        <v>6072</v>
      </c>
      <c r="N115" s="76">
        <f>M115*4</f>
        <v>24288</v>
      </c>
      <c r="O115" s="77">
        <v>1777.36863744</v>
      </c>
      <c r="P115" s="77">
        <f>O115*4</f>
        <v>7109.47454976</v>
      </c>
      <c r="Q115" s="91">
        <v>0.29271552</v>
      </c>
      <c r="R115" s="96">
        <v>19518.8</v>
      </c>
      <c r="S115" s="96">
        <v>5969.28</v>
      </c>
      <c r="T115" s="95">
        <f>R115/I115</f>
        <v>0.924185606060606</v>
      </c>
      <c r="U115" s="94"/>
      <c r="V115" s="94"/>
      <c r="W115" s="95">
        <f>(R115-U115)/I115</f>
        <v>0.924185606060606</v>
      </c>
      <c r="X115" s="95">
        <f>(S115-V115)/K115</f>
        <v>0.911494980767427</v>
      </c>
      <c r="Y115" s="109">
        <f>(R115-U115)/N115</f>
        <v>0.803639657444005</v>
      </c>
      <c r="Z115" s="109">
        <f>(S115-V115)/P115</f>
        <v>0.839623232099693</v>
      </c>
      <c r="AA115" s="110"/>
      <c r="AB115" s="111"/>
      <c r="AC115" s="112">
        <f t="shared" si="12"/>
        <v>-16.012</v>
      </c>
      <c r="AD115" s="113">
        <v>4888.125</v>
      </c>
      <c r="AE115" s="113">
        <f>AD115*2</f>
        <v>9776.25</v>
      </c>
      <c r="AF115" s="114">
        <v>1545.4296</v>
      </c>
      <c r="AG115" s="114">
        <f>AF115*2</f>
        <v>3090.8592</v>
      </c>
      <c r="AH115" s="118">
        <v>0.31616</v>
      </c>
      <c r="AI115" s="119">
        <v>5670.225</v>
      </c>
      <c r="AJ115" s="119">
        <f>AI115*2</f>
        <v>11340.45</v>
      </c>
      <c r="AK115" s="119">
        <v>1725.562872</v>
      </c>
      <c r="AL115" s="119">
        <f>AK115*2</f>
        <v>3451.125744</v>
      </c>
      <c r="AM115" s="118">
        <v>0.30432</v>
      </c>
      <c r="AN115" s="120">
        <v>4145.69</v>
      </c>
      <c r="AO115" s="120">
        <v>1392.17</v>
      </c>
      <c r="AP115" s="92"/>
      <c r="AQ115" s="92"/>
      <c r="AR115" s="118">
        <f>(AN115-AP115)/AE115</f>
        <v>0.424057281677535</v>
      </c>
      <c r="AS115" s="118">
        <f>(AO115-AQ115)/AG115</f>
        <v>0.450415211407883</v>
      </c>
      <c r="AT115" s="91">
        <f>(AN115-AP115)/AJ115</f>
        <v>0.365566622135806</v>
      </c>
      <c r="AU115" s="91">
        <f>(AO115-AQ115)/AL115</f>
        <v>0.403395907095062</v>
      </c>
      <c r="AV115" s="132"/>
      <c r="AW115" s="5">
        <v>8</v>
      </c>
      <c r="AX115" s="5">
        <v>6</v>
      </c>
      <c r="AY115" s="140">
        <f>(AW115-AX115)*-2</f>
        <v>-4</v>
      </c>
      <c r="AZ115" s="5"/>
      <c r="BA115" s="141"/>
      <c r="BB115" s="142">
        <f t="shared" si="10"/>
        <v>0</v>
      </c>
      <c r="BC115" s="142">
        <f t="shared" si="11"/>
        <v>-20.012</v>
      </c>
    </row>
    <row r="116" spans="1:55">
      <c r="A116" s="5">
        <v>114</v>
      </c>
      <c r="B116" s="5">
        <v>114622</v>
      </c>
      <c r="C116" s="62" t="s">
        <v>176</v>
      </c>
      <c r="D116" s="62" t="s">
        <v>68</v>
      </c>
      <c r="E116" s="5" t="s">
        <v>49</v>
      </c>
      <c r="F116" s="63">
        <v>2</v>
      </c>
      <c r="G116" s="63">
        <v>2</v>
      </c>
      <c r="H116" s="64">
        <v>10080</v>
      </c>
      <c r="I116" s="73">
        <f>H116*4</f>
        <v>40320</v>
      </c>
      <c r="J116" s="74">
        <v>2734.9056</v>
      </c>
      <c r="K116" s="74">
        <f>J116*4</f>
        <v>10939.6224</v>
      </c>
      <c r="L116" s="75">
        <v>0.27132</v>
      </c>
      <c r="M116" s="76">
        <v>11592</v>
      </c>
      <c r="N116" s="76">
        <f>M116*4</f>
        <v>46368</v>
      </c>
      <c r="O116" s="77">
        <v>2969.01351936</v>
      </c>
      <c r="P116" s="77">
        <f>O116*4</f>
        <v>11876.05407744</v>
      </c>
      <c r="Q116" s="91">
        <v>0.25612608</v>
      </c>
      <c r="R116" s="92">
        <v>26383.31</v>
      </c>
      <c r="S116" s="92">
        <v>8573.89</v>
      </c>
      <c r="T116" s="95">
        <f>R116/I116</f>
        <v>0.654347966269841</v>
      </c>
      <c r="U116" s="94"/>
      <c r="V116" s="94"/>
      <c r="W116" s="95">
        <f>(R116-U116)/I116</f>
        <v>0.654347966269841</v>
      </c>
      <c r="X116" s="95">
        <f>(S116-V116)/K116</f>
        <v>0.783746429858493</v>
      </c>
      <c r="Y116" s="109">
        <f>(R116-U116)/N116</f>
        <v>0.568998231538992</v>
      </c>
      <c r="Z116" s="109">
        <f>(S116-V116)/P116</f>
        <v>0.72194770620716</v>
      </c>
      <c r="AA116" s="110"/>
      <c r="AB116" s="111"/>
      <c r="AC116" s="112">
        <f t="shared" si="12"/>
        <v>-139.3669</v>
      </c>
      <c r="AD116" s="113">
        <v>9480</v>
      </c>
      <c r="AE116" s="113">
        <f>AD116*2</f>
        <v>18960</v>
      </c>
      <c r="AF116" s="114">
        <v>2622.5472</v>
      </c>
      <c r="AG116" s="114">
        <f>AF116*2</f>
        <v>5245.0944</v>
      </c>
      <c r="AH116" s="118">
        <v>0.27664</v>
      </c>
      <c r="AI116" s="119">
        <v>10996.8</v>
      </c>
      <c r="AJ116" s="119">
        <f>AI116*2</f>
        <v>21993.6</v>
      </c>
      <c r="AK116" s="119">
        <v>2928.227904</v>
      </c>
      <c r="AL116" s="119">
        <f>AK116*2</f>
        <v>5856.455808</v>
      </c>
      <c r="AM116" s="118">
        <v>0.26628</v>
      </c>
      <c r="AN116" s="92">
        <v>12406.4</v>
      </c>
      <c r="AO116" s="92">
        <v>4016.46</v>
      </c>
      <c r="AP116" s="92"/>
      <c r="AQ116" s="92"/>
      <c r="AR116" s="118">
        <f>(AN116-AP116)/AE116</f>
        <v>0.654345991561181</v>
      </c>
      <c r="AS116" s="118">
        <f>(AO116-AQ116)/AG116</f>
        <v>0.765755521959719</v>
      </c>
      <c r="AT116" s="91">
        <f>(AN116-AP116)/AJ116</f>
        <v>0.564091372035501</v>
      </c>
      <c r="AU116" s="91">
        <f>(AO116-AQ116)/AL116</f>
        <v>0.685817520301862</v>
      </c>
      <c r="AV116" s="132"/>
      <c r="AW116" s="5">
        <v>10</v>
      </c>
      <c r="AX116" s="5">
        <v>6</v>
      </c>
      <c r="AY116" s="140">
        <f>(AW116-AX116)*-2</f>
        <v>-8</v>
      </c>
      <c r="AZ116" s="5">
        <v>5</v>
      </c>
      <c r="BA116" s="141">
        <f>AZ116*3</f>
        <v>15</v>
      </c>
      <c r="BB116" s="142">
        <f t="shared" si="10"/>
        <v>15</v>
      </c>
      <c r="BC116" s="142">
        <f t="shared" si="11"/>
        <v>-147.3669</v>
      </c>
    </row>
    <row r="117" ht="12.75" spans="1:55">
      <c r="A117" s="65">
        <v>115</v>
      </c>
      <c r="B117" s="65">
        <v>391</v>
      </c>
      <c r="C117" s="66" t="s">
        <v>177</v>
      </c>
      <c r="D117" s="66" t="s">
        <v>56</v>
      </c>
      <c r="E117" s="5" t="s">
        <v>57</v>
      </c>
      <c r="F117" s="63">
        <v>3</v>
      </c>
      <c r="G117" s="63"/>
      <c r="H117" s="64">
        <v>8000</v>
      </c>
      <c r="I117" s="73">
        <f>H117*4</f>
        <v>32000</v>
      </c>
      <c r="J117" s="74">
        <v>2480.64</v>
      </c>
      <c r="K117" s="74">
        <f>J117*4</f>
        <v>9922.56</v>
      </c>
      <c r="L117" s="75">
        <v>0.31008</v>
      </c>
      <c r="M117" s="76">
        <v>9200</v>
      </c>
      <c r="N117" s="76">
        <f>M117*4</f>
        <v>36800</v>
      </c>
      <c r="O117" s="77">
        <v>2692.982784</v>
      </c>
      <c r="P117" s="77">
        <f>O117*4</f>
        <v>10771.931136</v>
      </c>
      <c r="Q117" s="91">
        <v>0.29271552</v>
      </c>
      <c r="R117" s="96">
        <v>24664.18</v>
      </c>
      <c r="S117" s="96">
        <v>8030.39</v>
      </c>
      <c r="T117" s="95">
        <f>R117/I117</f>
        <v>0.770755625</v>
      </c>
      <c r="U117" s="94"/>
      <c r="V117" s="94"/>
      <c r="W117" s="95">
        <f>(R117-U117)/I117</f>
        <v>0.770755625</v>
      </c>
      <c r="X117" s="95">
        <f>(S117-V117)/K117</f>
        <v>0.809306267737358</v>
      </c>
      <c r="Y117" s="109">
        <f>(R117-U117)/N117</f>
        <v>0.670222282608696</v>
      </c>
      <c r="Z117" s="109">
        <f>(S117-V117)/P117</f>
        <v>0.745492140509726</v>
      </c>
      <c r="AA117" s="110"/>
      <c r="AB117" s="111"/>
      <c r="AC117" s="112">
        <f t="shared" si="12"/>
        <v>-73.3582</v>
      </c>
      <c r="AD117" s="113">
        <v>7498.68</v>
      </c>
      <c r="AE117" s="113">
        <f>AD117*2</f>
        <v>14997.36</v>
      </c>
      <c r="AF117" s="114">
        <v>2370.7826688</v>
      </c>
      <c r="AG117" s="114">
        <f>AF117*2</f>
        <v>4741.5653376</v>
      </c>
      <c r="AH117" s="118">
        <v>0.31616</v>
      </c>
      <c r="AI117" s="119">
        <v>8698.4688</v>
      </c>
      <c r="AJ117" s="119">
        <f>AI117*2</f>
        <v>17396.9376</v>
      </c>
      <c r="AK117" s="119">
        <v>2647.118025216</v>
      </c>
      <c r="AL117" s="119">
        <f>AK117*2</f>
        <v>5294.236050432</v>
      </c>
      <c r="AM117" s="118">
        <v>0.30432</v>
      </c>
      <c r="AN117" s="120">
        <v>7256.45</v>
      </c>
      <c r="AO117" s="120">
        <v>2383.78</v>
      </c>
      <c r="AP117" s="92"/>
      <c r="AQ117" s="92"/>
      <c r="AR117" s="118">
        <f>(AN117-AP117)/AE117</f>
        <v>0.483848490667691</v>
      </c>
      <c r="AS117" s="118">
        <f>(AO117-AQ117)/AG117</f>
        <v>0.502741147759145</v>
      </c>
      <c r="AT117" s="91">
        <f>(AN117-AP117)/AJ117</f>
        <v>0.417110767816975</v>
      </c>
      <c r="AU117" s="91">
        <f>(AO117-AQ117)/AL117</f>
        <v>0.450259485465422</v>
      </c>
      <c r="AV117" s="132"/>
      <c r="AW117" s="5">
        <v>10</v>
      </c>
      <c r="AX117" s="5">
        <v>4</v>
      </c>
      <c r="AY117" s="140">
        <f>(AW117-AX117)*-2</f>
        <v>-12</v>
      </c>
      <c r="AZ117" s="5">
        <v>4</v>
      </c>
      <c r="BA117" s="141">
        <f>AZ117*3</f>
        <v>12</v>
      </c>
      <c r="BB117" s="142">
        <f t="shared" si="10"/>
        <v>12</v>
      </c>
      <c r="BC117" s="142">
        <f t="shared" si="11"/>
        <v>-85.3582</v>
      </c>
    </row>
    <row r="118" spans="1:55">
      <c r="A118" s="5">
        <v>116</v>
      </c>
      <c r="B118" s="5">
        <v>720</v>
      </c>
      <c r="C118" s="62" t="s">
        <v>178</v>
      </c>
      <c r="D118" s="62" t="s">
        <v>65</v>
      </c>
      <c r="E118" s="5" t="s">
        <v>57</v>
      </c>
      <c r="F118" s="63">
        <v>3</v>
      </c>
      <c r="G118" s="63"/>
      <c r="H118" s="64">
        <v>6700</v>
      </c>
      <c r="I118" s="73">
        <f>H118*4</f>
        <v>26800</v>
      </c>
      <c r="J118" s="74">
        <v>2012.613</v>
      </c>
      <c r="K118" s="74">
        <f>J118*4</f>
        <v>8050.452</v>
      </c>
      <c r="L118" s="75">
        <v>0.30039</v>
      </c>
      <c r="M118" s="76">
        <v>7705</v>
      </c>
      <c r="N118" s="76">
        <f>M118*4</f>
        <v>30820</v>
      </c>
      <c r="O118" s="77">
        <v>2184.8926728</v>
      </c>
      <c r="P118" s="77">
        <f>O118*4</f>
        <v>8739.5706912</v>
      </c>
      <c r="Q118" s="91">
        <v>0.28356816</v>
      </c>
      <c r="R118" s="92">
        <v>17088.44</v>
      </c>
      <c r="S118" s="92">
        <v>4960.94</v>
      </c>
      <c r="T118" s="95">
        <f>R118/I118</f>
        <v>0.637628358208955</v>
      </c>
      <c r="U118" s="94"/>
      <c r="V118" s="94"/>
      <c r="W118" s="95">
        <f>(R118-U118)/I118</f>
        <v>0.637628358208955</v>
      </c>
      <c r="X118" s="95">
        <f>(S118-V118)/K118</f>
        <v>0.616231237699448</v>
      </c>
      <c r="Y118" s="109">
        <f>(R118-U118)/N118</f>
        <v>0.554459441920831</v>
      </c>
      <c r="Z118" s="109">
        <f>(S118-V118)/P118</f>
        <v>0.567641154844739</v>
      </c>
      <c r="AA118" s="110"/>
      <c r="AB118" s="111"/>
      <c r="AC118" s="112">
        <f t="shared" si="12"/>
        <v>-97.1156</v>
      </c>
      <c r="AD118" s="113">
        <v>6221.25</v>
      </c>
      <c r="AE118" s="113">
        <f>AD118*2</f>
        <v>12442.5</v>
      </c>
      <c r="AF118" s="114">
        <v>1905.44445</v>
      </c>
      <c r="AG118" s="114">
        <f>AF118*2</f>
        <v>3810.8889</v>
      </c>
      <c r="AH118" s="118">
        <v>0.30628</v>
      </c>
      <c r="AI118" s="119">
        <v>7216.65</v>
      </c>
      <c r="AJ118" s="119">
        <f>AI118*2</f>
        <v>14433.3</v>
      </c>
      <c r="AK118" s="119">
        <v>2127.5405865</v>
      </c>
      <c r="AL118" s="119">
        <f>AK118*2</f>
        <v>4255.081173</v>
      </c>
      <c r="AM118" s="118">
        <v>0.29481</v>
      </c>
      <c r="AN118" s="92">
        <v>6757.31</v>
      </c>
      <c r="AO118" s="92">
        <v>1912.97</v>
      </c>
      <c r="AP118" s="92"/>
      <c r="AQ118" s="92"/>
      <c r="AR118" s="118">
        <f>(AN118-AP118)/AE118</f>
        <v>0.543082981715893</v>
      </c>
      <c r="AS118" s="118">
        <f>(AO118-AQ118)/AG118</f>
        <v>0.501974749250759</v>
      </c>
      <c r="AT118" s="91">
        <f>(AN118-AP118)/AJ118</f>
        <v>0.468174984237839</v>
      </c>
      <c r="AU118" s="91">
        <f>(AO118-AQ118)/AL118</f>
        <v>0.449573092080704</v>
      </c>
      <c r="AV118" s="132"/>
      <c r="AW118" s="5">
        <v>8</v>
      </c>
      <c r="AX118" s="5">
        <v>10</v>
      </c>
      <c r="AY118" s="140"/>
      <c r="AZ118" s="5"/>
      <c r="BA118" s="141"/>
      <c r="BB118" s="142">
        <f t="shared" si="10"/>
        <v>0</v>
      </c>
      <c r="BC118" s="142">
        <f t="shared" si="11"/>
        <v>-97.1156</v>
      </c>
    </row>
    <row r="119" spans="1:55">
      <c r="A119" s="5">
        <v>117</v>
      </c>
      <c r="B119" s="5">
        <v>349</v>
      </c>
      <c r="C119" s="62" t="s">
        <v>179</v>
      </c>
      <c r="D119" s="62" t="s">
        <v>56</v>
      </c>
      <c r="E119" s="5" t="s">
        <v>57</v>
      </c>
      <c r="F119" s="63">
        <v>3</v>
      </c>
      <c r="G119" s="63"/>
      <c r="H119" s="64">
        <v>6500</v>
      </c>
      <c r="I119" s="73">
        <f>H119*4</f>
        <v>26000</v>
      </c>
      <c r="J119" s="74">
        <v>1763.58</v>
      </c>
      <c r="K119" s="74">
        <f>J119*4</f>
        <v>7054.32</v>
      </c>
      <c r="L119" s="75">
        <v>0.27132</v>
      </c>
      <c r="M119" s="76">
        <v>7475</v>
      </c>
      <c r="N119" s="76">
        <f>M119*4</f>
        <v>29900</v>
      </c>
      <c r="O119" s="77">
        <v>1914.542448</v>
      </c>
      <c r="P119" s="77">
        <f>O119*4</f>
        <v>7658.169792</v>
      </c>
      <c r="Q119" s="91">
        <v>0.25612608</v>
      </c>
      <c r="R119" s="92">
        <v>16527</v>
      </c>
      <c r="S119" s="92">
        <v>4550.77</v>
      </c>
      <c r="T119" s="95">
        <f>R119/I119</f>
        <v>0.635653846153846</v>
      </c>
      <c r="U119" s="94"/>
      <c r="V119" s="94"/>
      <c r="W119" s="95">
        <f>(R119-U119)/I119</f>
        <v>0.635653846153846</v>
      </c>
      <c r="X119" s="95">
        <f>(S119-V119)/K119</f>
        <v>0.64510399301421</v>
      </c>
      <c r="Y119" s="109">
        <f>(R119-U119)/N119</f>
        <v>0.552742474916388</v>
      </c>
      <c r="Z119" s="109">
        <f>(S119-V119)/P119</f>
        <v>0.594237281700635</v>
      </c>
      <c r="AA119" s="110"/>
      <c r="AB119" s="111"/>
      <c r="AC119" s="112">
        <f t="shared" si="12"/>
        <v>-94.73</v>
      </c>
      <c r="AD119" s="113">
        <v>6048.24</v>
      </c>
      <c r="AE119" s="113">
        <f>AD119*2</f>
        <v>12096.48</v>
      </c>
      <c r="AF119" s="114">
        <v>1673.1851136</v>
      </c>
      <c r="AG119" s="114">
        <f>AF119*2</f>
        <v>3346.3702272</v>
      </c>
      <c r="AH119" s="118">
        <v>0.27664</v>
      </c>
      <c r="AI119" s="119">
        <v>7015.9584</v>
      </c>
      <c r="AJ119" s="119">
        <f>AI119*2</f>
        <v>14031.9168</v>
      </c>
      <c r="AK119" s="119">
        <v>1868.209402752</v>
      </c>
      <c r="AL119" s="119">
        <f>AK119*2</f>
        <v>3736.418805504</v>
      </c>
      <c r="AM119" s="118">
        <v>0.26628</v>
      </c>
      <c r="AN119" s="92">
        <v>10138.21</v>
      </c>
      <c r="AO119" s="92">
        <v>2723.83</v>
      </c>
      <c r="AP119" s="92"/>
      <c r="AQ119" s="92"/>
      <c r="AR119" s="118">
        <f>(AN119-AP119)/AE119</f>
        <v>0.838112409560467</v>
      </c>
      <c r="AS119" s="118">
        <f>(AO119-AQ119)/AG119</f>
        <v>0.813965525350464</v>
      </c>
      <c r="AT119" s="91">
        <f>(AN119-AP119)/AJ119</f>
        <v>0.722510697896954</v>
      </c>
      <c r="AU119" s="91">
        <f>(AO119-AQ119)/AL119</f>
        <v>0.728994832160574</v>
      </c>
      <c r="AV119" s="132"/>
      <c r="AW119" s="5">
        <v>8</v>
      </c>
      <c r="AX119" s="5">
        <v>4</v>
      </c>
      <c r="AY119" s="140">
        <f>(AW119-AX119)*-2</f>
        <v>-8</v>
      </c>
      <c r="AZ119" s="5"/>
      <c r="BA119" s="141"/>
      <c r="BB119" s="142">
        <f t="shared" si="10"/>
        <v>0</v>
      </c>
      <c r="BC119" s="142">
        <f t="shared" si="11"/>
        <v>-102.73</v>
      </c>
    </row>
    <row r="120" spans="1:55">
      <c r="A120" s="5">
        <v>118</v>
      </c>
      <c r="B120" s="5">
        <v>104429</v>
      </c>
      <c r="C120" s="62" t="s">
        <v>180</v>
      </c>
      <c r="D120" s="62" t="s">
        <v>68</v>
      </c>
      <c r="E120" s="5" t="s">
        <v>84</v>
      </c>
      <c r="F120" s="63">
        <v>2</v>
      </c>
      <c r="G120" s="63"/>
      <c r="H120" s="64">
        <v>5200</v>
      </c>
      <c r="I120" s="73">
        <f>H120*4</f>
        <v>20800</v>
      </c>
      <c r="J120" s="74">
        <v>1259.7</v>
      </c>
      <c r="K120" s="74">
        <f>J120*4</f>
        <v>5038.8</v>
      </c>
      <c r="L120" s="75">
        <v>0.24225</v>
      </c>
      <c r="M120" s="76">
        <v>5980</v>
      </c>
      <c r="N120" s="76">
        <f>M120*4</f>
        <v>23920</v>
      </c>
      <c r="O120" s="77">
        <v>1367.53032</v>
      </c>
      <c r="P120" s="77">
        <f>O120*4</f>
        <v>5470.12128</v>
      </c>
      <c r="Q120" s="91">
        <v>0.228684</v>
      </c>
      <c r="R120" s="92">
        <v>13051.02</v>
      </c>
      <c r="S120" s="92">
        <v>3468.99</v>
      </c>
      <c r="T120" s="95">
        <f>R120/I120</f>
        <v>0.627452884615385</v>
      </c>
      <c r="U120" s="94"/>
      <c r="V120" s="94"/>
      <c r="W120" s="95">
        <f>(R120-U120)/I120</f>
        <v>0.627452884615385</v>
      </c>
      <c r="X120" s="95">
        <f>(S120-V120)/K120</f>
        <v>0.688455584663015</v>
      </c>
      <c r="Y120" s="109">
        <f>(R120-U120)/N120</f>
        <v>0.545611204013378</v>
      </c>
      <c r="Z120" s="109">
        <f>(S120-V120)/P120</f>
        <v>0.63417058277728</v>
      </c>
      <c r="AA120" s="110"/>
      <c r="AB120" s="111"/>
      <c r="AC120" s="112">
        <f t="shared" si="12"/>
        <v>-77.4898</v>
      </c>
      <c r="AD120" s="113">
        <v>4740</v>
      </c>
      <c r="AE120" s="113">
        <f>AD120*2</f>
        <v>9480</v>
      </c>
      <c r="AF120" s="114">
        <v>1170.78</v>
      </c>
      <c r="AG120" s="114">
        <f>AF120*2</f>
        <v>2341.56</v>
      </c>
      <c r="AH120" s="118">
        <v>0.247</v>
      </c>
      <c r="AI120" s="119">
        <v>5498.4</v>
      </c>
      <c r="AJ120" s="119">
        <f>AI120*2</f>
        <v>10996.8</v>
      </c>
      <c r="AK120" s="119">
        <v>1307.2446</v>
      </c>
      <c r="AL120" s="119">
        <f>AK120*2</f>
        <v>2614.4892</v>
      </c>
      <c r="AM120" s="118">
        <v>0.23775</v>
      </c>
      <c r="AN120" s="92">
        <v>4400.3</v>
      </c>
      <c r="AO120" s="92">
        <v>830.42</v>
      </c>
      <c r="AP120" s="92"/>
      <c r="AQ120" s="92"/>
      <c r="AR120" s="118">
        <f>(AN120-AP120)/AE120</f>
        <v>0.464166666666667</v>
      </c>
      <c r="AS120" s="118">
        <f>(AO120-AQ120)/AG120</f>
        <v>0.354643912605272</v>
      </c>
      <c r="AT120" s="91">
        <f>(AN120-AP120)/AJ120</f>
        <v>0.40014367816092</v>
      </c>
      <c r="AU120" s="91">
        <f>(AO120-AQ120)/AL120</f>
        <v>0.317622272067523</v>
      </c>
      <c r="AV120" s="132"/>
      <c r="AW120" s="5">
        <v>8</v>
      </c>
      <c r="AX120" s="5">
        <v>0</v>
      </c>
      <c r="AY120" s="140">
        <f>(AW120-AX120)*-2</f>
        <v>-16</v>
      </c>
      <c r="AZ120" s="5"/>
      <c r="BA120" s="141"/>
      <c r="BB120" s="142">
        <f t="shared" si="10"/>
        <v>0</v>
      </c>
      <c r="BC120" s="142">
        <f t="shared" si="11"/>
        <v>-93.4898</v>
      </c>
    </row>
    <row r="121" spans="1:55">
      <c r="A121" s="5">
        <v>119</v>
      </c>
      <c r="B121" s="5">
        <v>112415</v>
      </c>
      <c r="C121" s="62" t="s">
        <v>181</v>
      </c>
      <c r="D121" s="62" t="s">
        <v>63</v>
      </c>
      <c r="E121" s="5" t="s">
        <v>57</v>
      </c>
      <c r="F121" s="63">
        <v>2</v>
      </c>
      <c r="G121" s="63"/>
      <c r="H121" s="64">
        <v>6300</v>
      </c>
      <c r="I121" s="73">
        <f>H121*4</f>
        <v>25200</v>
      </c>
      <c r="J121" s="74">
        <v>1526.175</v>
      </c>
      <c r="K121" s="74">
        <f>J121*4</f>
        <v>6104.7</v>
      </c>
      <c r="L121" s="75">
        <v>0.24225</v>
      </c>
      <c r="M121" s="76">
        <v>7245</v>
      </c>
      <c r="N121" s="76">
        <f>M121*4</f>
        <v>28980</v>
      </c>
      <c r="O121" s="77">
        <v>1656.81558</v>
      </c>
      <c r="P121" s="77">
        <f>O121*4</f>
        <v>6627.26232</v>
      </c>
      <c r="Q121" s="91">
        <v>0.228684</v>
      </c>
      <c r="R121" s="92">
        <v>15776.2</v>
      </c>
      <c r="S121" s="92">
        <v>3064.21</v>
      </c>
      <c r="T121" s="95">
        <f>R121/I121</f>
        <v>0.626039682539683</v>
      </c>
      <c r="U121" s="94"/>
      <c r="V121" s="94"/>
      <c r="W121" s="95">
        <f>(R121-U121)/I121</f>
        <v>0.626039682539683</v>
      </c>
      <c r="X121" s="95">
        <f>(S121-V121)/K121</f>
        <v>0.501942765410258</v>
      </c>
      <c r="Y121" s="109">
        <f>(R121-U121)/N121</f>
        <v>0.544382332643202</v>
      </c>
      <c r="Z121" s="109">
        <f>(S121-V121)/P121</f>
        <v>0.462364374917334</v>
      </c>
      <c r="AA121" s="110"/>
      <c r="AB121" s="111"/>
      <c r="AC121" s="112">
        <f t="shared" si="12"/>
        <v>-94.238</v>
      </c>
      <c r="AD121" s="113">
        <v>5925</v>
      </c>
      <c r="AE121" s="113">
        <f>AD121*2</f>
        <v>11850</v>
      </c>
      <c r="AF121" s="114">
        <v>1463.475</v>
      </c>
      <c r="AG121" s="114">
        <f>AF121*2</f>
        <v>2926.95</v>
      </c>
      <c r="AH121" s="118">
        <v>0.247</v>
      </c>
      <c r="AI121" s="119">
        <v>6873</v>
      </c>
      <c r="AJ121" s="119">
        <f>AI121*2</f>
        <v>13746</v>
      </c>
      <c r="AK121" s="119">
        <v>1634.05575</v>
      </c>
      <c r="AL121" s="119">
        <f>AK121*2</f>
        <v>3268.1115</v>
      </c>
      <c r="AM121" s="118">
        <v>0.23775</v>
      </c>
      <c r="AN121" s="92">
        <v>7991.82</v>
      </c>
      <c r="AO121" s="92">
        <v>1996.77</v>
      </c>
      <c r="AP121" s="92"/>
      <c r="AQ121" s="92"/>
      <c r="AR121" s="118">
        <f>(AN121-AP121)/AE121</f>
        <v>0.674415189873418</v>
      </c>
      <c r="AS121" s="118">
        <f>(AO121-AQ121)/AG121</f>
        <v>0.682201609183621</v>
      </c>
      <c r="AT121" s="91">
        <f>(AN121-AP121)/AJ121</f>
        <v>0.581392405063291</v>
      </c>
      <c r="AU121" s="91">
        <f>(AO121-AQ121)/AL121</f>
        <v>0.610985885885472</v>
      </c>
      <c r="AV121" s="132"/>
      <c r="AW121" s="5">
        <v>8</v>
      </c>
      <c r="AX121" s="5">
        <v>2</v>
      </c>
      <c r="AY121" s="140">
        <f>(AW121-AX121)*-2</f>
        <v>-12</v>
      </c>
      <c r="AZ121" s="5">
        <v>4</v>
      </c>
      <c r="BA121" s="141">
        <f>AZ121*3</f>
        <v>12</v>
      </c>
      <c r="BB121" s="142">
        <f t="shared" si="10"/>
        <v>12</v>
      </c>
      <c r="BC121" s="142">
        <f t="shared" si="11"/>
        <v>-106.238</v>
      </c>
    </row>
    <row r="122" ht="12.75" spans="1:55">
      <c r="A122" s="65">
        <v>120</v>
      </c>
      <c r="B122" s="65">
        <v>114844</v>
      </c>
      <c r="C122" s="66" t="s">
        <v>182</v>
      </c>
      <c r="D122" s="66" t="s">
        <v>56</v>
      </c>
      <c r="E122" s="5" t="s">
        <v>54</v>
      </c>
      <c r="F122" s="63">
        <v>4</v>
      </c>
      <c r="G122" s="63"/>
      <c r="H122" s="64">
        <v>12000</v>
      </c>
      <c r="I122" s="73">
        <f>H122*4</f>
        <v>48000</v>
      </c>
      <c r="J122" s="74">
        <v>2093.04</v>
      </c>
      <c r="K122" s="74">
        <f>J122*4</f>
        <v>8372.16</v>
      </c>
      <c r="L122" s="75">
        <v>0.17442</v>
      </c>
      <c r="M122" s="76">
        <v>13800</v>
      </c>
      <c r="N122" s="76">
        <f>M122*4</f>
        <v>55200</v>
      </c>
      <c r="O122" s="77">
        <v>2272.204224</v>
      </c>
      <c r="P122" s="77">
        <f>O122*4</f>
        <v>9088.816896</v>
      </c>
      <c r="Q122" s="91">
        <v>0.16465248</v>
      </c>
      <c r="R122" s="96">
        <v>34242.09</v>
      </c>
      <c r="S122" s="96">
        <v>6484.67</v>
      </c>
      <c r="T122" s="95">
        <f>R122/I122</f>
        <v>0.713376875</v>
      </c>
      <c r="U122" s="94"/>
      <c r="V122" s="94"/>
      <c r="W122" s="95">
        <f>(R122-U122)/I122</f>
        <v>0.713376875</v>
      </c>
      <c r="X122" s="95">
        <f>(S122-V122)/K122</f>
        <v>0.774551609142682</v>
      </c>
      <c r="Y122" s="109">
        <f>(R122-U122)/N122</f>
        <v>0.620327717391304</v>
      </c>
      <c r="Z122" s="109">
        <f>(S122-V122)/P122</f>
        <v>0.713477900831506</v>
      </c>
      <c r="AA122" s="110"/>
      <c r="AB122" s="111"/>
      <c r="AC122" s="112">
        <f t="shared" si="12"/>
        <v>-137.5791</v>
      </c>
      <c r="AD122" s="113">
        <v>11091.6</v>
      </c>
      <c r="AE122" s="113">
        <f>AD122*2</f>
        <v>22183.2</v>
      </c>
      <c r="AF122" s="114">
        <v>1972.530144</v>
      </c>
      <c r="AG122" s="114">
        <f>AF122*2</f>
        <v>3945.060288</v>
      </c>
      <c r="AH122" s="118">
        <v>0.17784</v>
      </c>
      <c r="AI122" s="119">
        <v>12866.256</v>
      </c>
      <c r="AJ122" s="119">
        <f>AI122*2</f>
        <v>25732.512</v>
      </c>
      <c r="AK122" s="119">
        <v>2202.44570208</v>
      </c>
      <c r="AL122" s="119">
        <f>AK122*2</f>
        <v>4404.89140416</v>
      </c>
      <c r="AM122" s="118">
        <v>0.17118</v>
      </c>
      <c r="AN122" s="120">
        <v>11943</v>
      </c>
      <c r="AO122" s="120">
        <v>2818.74</v>
      </c>
      <c r="AP122" s="92"/>
      <c r="AQ122" s="92"/>
      <c r="AR122" s="118">
        <f>(AN122-AP122)/AE122</f>
        <v>0.538380395975333</v>
      </c>
      <c r="AS122" s="118">
        <f>(AO122-AQ122)/AG122</f>
        <v>0.714498586643652</v>
      </c>
      <c r="AT122" s="91">
        <f>(AN122-AP122)/AJ122</f>
        <v>0.464121031013218</v>
      </c>
      <c r="AU122" s="91">
        <f>(AO122-AQ122)/AL122</f>
        <v>0.639911348855949</v>
      </c>
      <c r="AV122" s="132"/>
      <c r="AW122" s="5">
        <v>10</v>
      </c>
      <c r="AX122" s="5">
        <v>6</v>
      </c>
      <c r="AY122" s="140">
        <f>(AW122-AX122)*-2</f>
        <v>-8</v>
      </c>
      <c r="AZ122" s="5">
        <v>24</v>
      </c>
      <c r="BA122" s="141">
        <f>AZ122*3</f>
        <v>72</v>
      </c>
      <c r="BB122" s="142">
        <f t="shared" si="10"/>
        <v>72</v>
      </c>
      <c r="BC122" s="142">
        <f t="shared" si="11"/>
        <v>-145.5791</v>
      </c>
    </row>
    <row r="123" spans="1:55">
      <c r="A123" s="5">
        <v>121</v>
      </c>
      <c r="B123" s="5">
        <v>102564</v>
      </c>
      <c r="C123" s="62" t="s">
        <v>183</v>
      </c>
      <c r="D123" s="62" t="s">
        <v>65</v>
      </c>
      <c r="E123" s="5" t="s">
        <v>57</v>
      </c>
      <c r="F123" s="63">
        <v>2</v>
      </c>
      <c r="G123" s="63"/>
      <c r="H123" s="64">
        <v>7000</v>
      </c>
      <c r="I123" s="73">
        <f>H123*4</f>
        <v>28000</v>
      </c>
      <c r="J123" s="74">
        <v>2034.9</v>
      </c>
      <c r="K123" s="74">
        <f>J123*4</f>
        <v>8139.6</v>
      </c>
      <c r="L123" s="75">
        <v>0.2907</v>
      </c>
      <c r="M123" s="76">
        <v>8050</v>
      </c>
      <c r="N123" s="76">
        <f>M123*4</f>
        <v>32200</v>
      </c>
      <c r="O123" s="77">
        <v>2209.08744</v>
      </c>
      <c r="P123" s="77">
        <f>O123*4</f>
        <v>8836.34976</v>
      </c>
      <c r="Q123" s="91">
        <v>0.2744208</v>
      </c>
      <c r="R123" s="92">
        <v>17116.57</v>
      </c>
      <c r="S123" s="92">
        <v>4349.42</v>
      </c>
      <c r="T123" s="95">
        <f>R123/I123</f>
        <v>0.611306071428571</v>
      </c>
      <c r="U123" s="94"/>
      <c r="V123" s="94"/>
      <c r="W123" s="95">
        <f>(R123-U123)/I123</f>
        <v>0.611306071428571</v>
      </c>
      <c r="X123" s="95">
        <f>(S123-V123)/K123</f>
        <v>0.534353039461399</v>
      </c>
      <c r="Y123" s="109">
        <f>(R123-U123)/N123</f>
        <v>0.53157049689441</v>
      </c>
      <c r="Z123" s="109">
        <f>(S123-V123)/P123</f>
        <v>0.49221908572347</v>
      </c>
      <c r="AA123" s="110"/>
      <c r="AB123" s="111"/>
      <c r="AC123" s="112">
        <f t="shared" si="12"/>
        <v>-108.8343</v>
      </c>
      <c r="AD123" s="113">
        <v>6517.5</v>
      </c>
      <c r="AE123" s="113">
        <f>AD123*2</f>
        <v>13035</v>
      </c>
      <c r="AF123" s="114">
        <v>1931.787</v>
      </c>
      <c r="AG123" s="114">
        <f>AF123*2</f>
        <v>3863.574</v>
      </c>
      <c r="AH123" s="118">
        <v>0.2964</v>
      </c>
      <c r="AI123" s="119">
        <v>7560.3</v>
      </c>
      <c r="AJ123" s="119">
        <f>AI123*2</f>
        <v>15120.6</v>
      </c>
      <c r="AK123" s="119">
        <v>2156.95359</v>
      </c>
      <c r="AL123" s="119">
        <f>AK123*2</f>
        <v>4313.90718</v>
      </c>
      <c r="AM123" s="118">
        <v>0.2853</v>
      </c>
      <c r="AN123" s="92">
        <v>6137.09</v>
      </c>
      <c r="AO123" s="92">
        <v>1757.22</v>
      </c>
      <c r="AP123" s="92"/>
      <c r="AQ123" s="92"/>
      <c r="AR123" s="118">
        <f>(AN123-AP123)/AE123</f>
        <v>0.470816263904872</v>
      </c>
      <c r="AS123" s="118">
        <f>(AO123-AQ123)/AG123</f>
        <v>0.45481722363801</v>
      </c>
      <c r="AT123" s="91">
        <f>(AN123-AP123)/AJ123</f>
        <v>0.405876089573165</v>
      </c>
      <c r="AU123" s="91">
        <f>(AO123-AQ123)/AL123</f>
        <v>0.407338388768949</v>
      </c>
      <c r="AV123" s="132"/>
      <c r="AW123" s="5">
        <v>8</v>
      </c>
      <c r="AX123" s="5">
        <v>6</v>
      </c>
      <c r="AY123" s="140">
        <f>(AW123-AX123)*-2</f>
        <v>-4</v>
      </c>
      <c r="AZ123" s="5">
        <v>12</v>
      </c>
      <c r="BA123" s="141">
        <f>AZ123*3</f>
        <v>36</v>
      </c>
      <c r="BB123" s="142">
        <f t="shared" si="10"/>
        <v>36</v>
      </c>
      <c r="BC123" s="142">
        <f t="shared" si="11"/>
        <v>-112.8343</v>
      </c>
    </row>
    <row r="124" spans="1:55">
      <c r="A124" s="5">
        <v>122</v>
      </c>
      <c r="B124" s="5">
        <v>709</v>
      </c>
      <c r="C124" s="62" t="s">
        <v>184</v>
      </c>
      <c r="D124" s="62" t="s">
        <v>68</v>
      </c>
      <c r="E124" s="5" t="s">
        <v>49</v>
      </c>
      <c r="F124" s="63">
        <v>3</v>
      </c>
      <c r="G124" s="63">
        <v>1</v>
      </c>
      <c r="H124" s="64">
        <v>14000</v>
      </c>
      <c r="I124" s="73">
        <f>H124*4</f>
        <v>56000</v>
      </c>
      <c r="J124" s="74">
        <v>3866.31</v>
      </c>
      <c r="K124" s="74">
        <f>J124*4</f>
        <v>15465.24</v>
      </c>
      <c r="L124" s="75">
        <v>0.276165</v>
      </c>
      <c r="M124" s="76">
        <v>16100</v>
      </c>
      <c r="N124" s="76">
        <f>M124*4</f>
        <v>64400</v>
      </c>
      <c r="O124" s="77">
        <v>4197.266136</v>
      </c>
      <c r="P124" s="77">
        <f>O124*4</f>
        <v>16789.064544</v>
      </c>
      <c r="Q124" s="91">
        <v>0.26069976</v>
      </c>
      <c r="R124" s="92">
        <v>34070.49</v>
      </c>
      <c r="S124" s="92">
        <v>8947.9</v>
      </c>
      <c r="T124" s="95">
        <f>R124/I124</f>
        <v>0.608401607142857</v>
      </c>
      <c r="U124" s="94"/>
      <c r="V124" s="94"/>
      <c r="W124" s="95">
        <f>(R124-U124)/I124</f>
        <v>0.608401607142857</v>
      </c>
      <c r="X124" s="95">
        <f>(S124-V124)/K124</f>
        <v>0.578581386386503</v>
      </c>
      <c r="Y124" s="109">
        <f>(R124-U124)/N124</f>
        <v>0.529044875776397</v>
      </c>
      <c r="Z124" s="109">
        <f>(S124-V124)/P124</f>
        <v>0.532960009567523</v>
      </c>
      <c r="AA124" s="110"/>
      <c r="AB124" s="111"/>
      <c r="AC124" s="112">
        <f t="shared" si="12"/>
        <v>-219.2951</v>
      </c>
      <c r="AD124" s="113">
        <v>13122.69</v>
      </c>
      <c r="AE124" s="113">
        <f>AD124*2</f>
        <v>26245.38</v>
      </c>
      <c r="AF124" s="114">
        <v>3695.0870502</v>
      </c>
      <c r="AG124" s="114">
        <f>AF124*2</f>
        <v>7390.1741004</v>
      </c>
      <c r="AH124" s="118">
        <v>0.28158</v>
      </c>
      <c r="AI124" s="119">
        <v>15222.3204</v>
      </c>
      <c r="AJ124" s="119">
        <f>AI124*2</f>
        <v>30444.6408</v>
      </c>
      <c r="AK124" s="119">
        <v>4125.781609614</v>
      </c>
      <c r="AL124" s="119">
        <f>AK124*2</f>
        <v>8251.563219228</v>
      </c>
      <c r="AM124" s="118">
        <v>0.271035</v>
      </c>
      <c r="AN124" s="92">
        <v>12321.63</v>
      </c>
      <c r="AO124" s="92">
        <v>3017.47</v>
      </c>
      <c r="AP124" s="92"/>
      <c r="AQ124" s="92"/>
      <c r="AR124" s="118">
        <f>(AN124-AP124)/AE124</f>
        <v>0.469478056709409</v>
      </c>
      <c r="AS124" s="118">
        <f>(AO124-AQ124)/AG124</f>
        <v>0.408308377990266</v>
      </c>
      <c r="AT124" s="91">
        <f>(AN124-AP124)/AJ124</f>
        <v>0.404722462680525</v>
      </c>
      <c r="AU124" s="91">
        <f>(AO124-AQ124)/AL124</f>
        <v>0.365684649057601</v>
      </c>
      <c r="AV124" s="132"/>
      <c r="AW124" s="5">
        <v>12</v>
      </c>
      <c r="AX124" s="5">
        <v>2</v>
      </c>
      <c r="AY124" s="140">
        <f>(AW124-AX124)*-2</f>
        <v>-20</v>
      </c>
      <c r="AZ124" s="5">
        <v>4</v>
      </c>
      <c r="BA124" s="141">
        <f>AZ124*3</f>
        <v>12</v>
      </c>
      <c r="BB124" s="142">
        <f t="shared" si="10"/>
        <v>12</v>
      </c>
      <c r="BC124" s="142">
        <f t="shared" si="11"/>
        <v>-239.2951</v>
      </c>
    </row>
    <row r="125" spans="1:55">
      <c r="A125" s="5">
        <v>123</v>
      </c>
      <c r="B125" s="5">
        <v>102934</v>
      </c>
      <c r="C125" s="62" t="s">
        <v>185</v>
      </c>
      <c r="D125" s="62" t="s">
        <v>63</v>
      </c>
      <c r="E125" s="5" t="s">
        <v>49</v>
      </c>
      <c r="F125" s="63">
        <v>3</v>
      </c>
      <c r="G125" s="63"/>
      <c r="H125" s="64">
        <v>11000</v>
      </c>
      <c r="I125" s="73">
        <f>H125*4</f>
        <v>44000</v>
      </c>
      <c r="J125" s="74">
        <v>2771.34</v>
      </c>
      <c r="K125" s="74">
        <f>J125*4</f>
        <v>11085.36</v>
      </c>
      <c r="L125" s="75">
        <v>0.25194</v>
      </c>
      <c r="M125" s="76">
        <v>12650</v>
      </c>
      <c r="N125" s="76">
        <f>M125*4</f>
        <v>50600</v>
      </c>
      <c r="O125" s="77">
        <v>3008.566704</v>
      </c>
      <c r="P125" s="77">
        <f>O125*4</f>
        <v>12034.266816</v>
      </c>
      <c r="Q125" s="91">
        <v>0.23783136</v>
      </c>
      <c r="R125" s="92">
        <v>26653.34</v>
      </c>
      <c r="S125" s="92">
        <v>7685.29</v>
      </c>
      <c r="T125" s="95">
        <f>R125/I125</f>
        <v>0.605757727272727</v>
      </c>
      <c r="U125" s="94"/>
      <c r="V125" s="94"/>
      <c r="W125" s="95">
        <f>(R125-U125)/I125</f>
        <v>0.605757727272727</v>
      </c>
      <c r="X125" s="95">
        <f>(S125-V125)/K125</f>
        <v>0.69328285233858</v>
      </c>
      <c r="Y125" s="109">
        <f>(R125-U125)/N125</f>
        <v>0.526745849802371</v>
      </c>
      <c r="Z125" s="109">
        <f>(S125-V125)/P125</f>
        <v>0.638617218440107</v>
      </c>
      <c r="AA125" s="110"/>
      <c r="AB125" s="111"/>
      <c r="AC125" s="112">
        <f t="shared" si="12"/>
        <v>-173.4666</v>
      </c>
      <c r="AD125" s="113">
        <v>10176.78</v>
      </c>
      <c r="AE125" s="113">
        <f>AD125*2</f>
        <v>20353.56</v>
      </c>
      <c r="AF125" s="114">
        <v>2614.2112464</v>
      </c>
      <c r="AG125" s="114">
        <f>AF125*2</f>
        <v>5228.4224928</v>
      </c>
      <c r="AH125" s="118">
        <v>0.25688</v>
      </c>
      <c r="AI125" s="119">
        <v>11805.0648</v>
      </c>
      <c r="AJ125" s="119">
        <f>AI125*2</f>
        <v>23610.1296</v>
      </c>
      <c r="AK125" s="119">
        <v>2918.920322448</v>
      </c>
      <c r="AL125" s="119">
        <f>AK125*2</f>
        <v>5837.840644896</v>
      </c>
      <c r="AM125" s="118">
        <v>0.24726</v>
      </c>
      <c r="AN125" s="92">
        <v>9623.57</v>
      </c>
      <c r="AO125" s="92">
        <v>2960.16</v>
      </c>
      <c r="AP125" s="92"/>
      <c r="AQ125" s="92"/>
      <c r="AR125" s="118">
        <f>(AN125-AP125)/AE125</f>
        <v>0.472819988247756</v>
      </c>
      <c r="AS125" s="118">
        <f>(AO125-AQ125)/AG125</f>
        <v>0.566166946928333</v>
      </c>
      <c r="AT125" s="91">
        <f>(AN125-AP125)/AJ125</f>
        <v>0.407603438144617</v>
      </c>
      <c r="AU125" s="91">
        <f>(AO125-AQ125)/AL125</f>
        <v>0.50706420062837</v>
      </c>
      <c r="AV125" s="132"/>
      <c r="AW125" s="5">
        <v>10</v>
      </c>
      <c r="AX125" s="5">
        <v>0</v>
      </c>
      <c r="AY125" s="140">
        <f>(AW125-AX125)*-2</f>
        <v>-20</v>
      </c>
      <c r="AZ125" s="5"/>
      <c r="BA125" s="141"/>
      <c r="BB125" s="142">
        <f t="shared" si="10"/>
        <v>0</v>
      </c>
      <c r="BC125" s="142">
        <f t="shared" si="11"/>
        <v>-193.4666</v>
      </c>
    </row>
    <row r="126" ht="12.75" spans="1:55">
      <c r="A126" s="65">
        <v>124</v>
      </c>
      <c r="B126" s="65">
        <v>113833</v>
      </c>
      <c r="C126" s="66" t="s">
        <v>186</v>
      </c>
      <c r="D126" s="66" t="s">
        <v>63</v>
      </c>
      <c r="E126" s="5" t="s">
        <v>84</v>
      </c>
      <c r="F126" s="63">
        <v>2</v>
      </c>
      <c r="G126" s="63"/>
      <c r="H126" s="64">
        <v>4800</v>
      </c>
      <c r="I126" s="73">
        <f>H126*4</f>
        <v>19200</v>
      </c>
      <c r="J126" s="74">
        <v>1255.824</v>
      </c>
      <c r="K126" s="74">
        <f>J126*4</f>
        <v>5023.296</v>
      </c>
      <c r="L126" s="75">
        <v>0.26163</v>
      </c>
      <c r="M126" s="76">
        <v>5520</v>
      </c>
      <c r="N126" s="76">
        <f>M126*4</f>
        <v>22080</v>
      </c>
      <c r="O126" s="77">
        <v>1363.3225344</v>
      </c>
      <c r="P126" s="77">
        <f>O126*4</f>
        <v>5453.2901376</v>
      </c>
      <c r="Q126" s="91">
        <v>0.24697872</v>
      </c>
      <c r="R126" s="96">
        <v>12943.67</v>
      </c>
      <c r="S126" s="96">
        <v>3923.28</v>
      </c>
      <c r="T126" s="95">
        <f>R126/I126</f>
        <v>0.674149479166667</v>
      </c>
      <c r="U126" s="94"/>
      <c r="V126" s="94"/>
      <c r="W126" s="95">
        <f>(R126-U126)/I126</f>
        <v>0.674149479166667</v>
      </c>
      <c r="X126" s="95">
        <f>(S126-V126)/K126</f>
        <v>0.781017085196652</v>
      </c>
      <c r="Y126" s="109">
        <f>(R126-U126)/N126</f>
        <v>0.586216938405797</v>
      </c>
      <c r="Z126" s="109">
        <f>(S126-V126)/P126</f>
        <v>0.719433571478124</v>
      </c>
      <c r="AA126" s="110"/>
      <c r="AB126" s="111"/>
      <c r="AC126" s="112">
        <f t="shared" si="12"/>
        <v>-62.5633</v>
      </c>
      <c r="AD126" s="113">
        <v>4443.75</v>
      </c>
      <c r="AE126" s="113">
        <f>AD126*2</f>
        <v>8887.5</v>
      </c>
      <c r="AF126" s="114">
        <v>1185.41475</v>
      </c>
      <c r="AG126" s="114">
        <f>AF126*2</f>
        <v>2370.8295</v>
      </c>
      <c r="AH126" s="118">
        <v>0.26676</v>
      </c>
      <c r="AI126" s="119">
        <v>5154.75</v>
      </c>
      <c r="AJ126" s="119">
        <f>AI126*2</f>
        <v>10309.5</v>
      </c>
      <c r="AK126" s="119">
        <v>1323.5851575</v>
      </c>
      <c r="AL126" s="119">
        <f>AK126*2</f>
        <v>2647.170315</v>
      </c>
      <c r="AM126" s="118">
        <v>0.25677</v>
      </c>
      <c r="AN126" s="120">
        <v>4203.96</v>
      </c>
      <c r="AO126" s="120">
        <v>1428.9</v>
      </c>
      <c r="AP126" s="92"/>
      <c r="AQ126" s="92"/>
      <c r="AR126" s="118">
        <f>(AN126-AP126)/AE126</f>
        <v>0.4730194092827</v>
      </c>
      <c r="AS126" s="118">
        <f>(AO126-AQ126)/AG126</f>
        <v>0.602700447248526</v>
      </c>
      <c r="AT126" s="91">
        <f>(AN126-AP126)/AJ126</f>
        <v>0.407775352829914</v>
      </c>
      <c r="AU126" s="91">
        <f>(AO126-AQ126)/AL126</f>
        <v>0.539783931507256</v>
      </c>
      <c r="AV126" s="132"/>
      <c r="AW126" s="5">
        <v>6</v>
      </c>
      <c r="AX126" s="5">
        <v>0</v>
      </c>
      <c r="AY126" s="140">
        <f>(AW126-AX126)*-2</f>
        <v>-12</v>
      </c>
      <c r="AZ126" s="5"/>
      <c r="BA126" s="141"/>
      <c r="BB126" s="142">
        <f t="shared" si="10"/>
        <v>0</v>
      </c>
      <c r="BC126" s="142">
        <f t="shared" si="11"/>
        <v>-74.5633</v>
      </c>
    </row>
    <row r="127" spans="1:55">
      <c r="A127" s="5">
        <v>125</v>
      </c>
      <c r="B127" s="5">
        <v>748</v>
      </c>
      <c r="C127" s="62" t="s">
        <v>187</v>
      </c>
      <c r="D127" s="62" t="s">
        <v>65</v>
      </c>
      <c r="E127" s="5" t="s">
        <v>57</v>
      </c>
      <c r="F127" s="63">
        <v>3</v>
      </c>
      <c r="G127" s="63"/>
      <c r="H127" s="64">
        <v>7800</v>
      </c>
      <c r="I127" s="73">
        <f>H127*4</f>
        <v>31200</v>
      </c>
      <c r="J127" s="74">
        <v>2267.46</v>
      </c>
      <c r="K127" s="74">
        <f>J127*4</f>
        <v>9069.84</v>
      </c>
      <c r="L127" s="75">
        <v>0.2907</v>
      </c>
      <c r="M127" s="76">
        <v>8970</v>
      </c>
      <c r="N127" s="76">
        <f>M127*4</f>
        <v>35880</v>
      </c>
      <c r="O127" s="77">
        <v>2461.554576</v>
      </c>
      <c r="P127" s="77">
        <f>O127*4</f>
        <v>9846.218304</v>
      </c>
      <c r="Q127" s="91">
        <v>0.2744208</v>
      </c>
      <c r="R127" s="92">
        <v>18780.95</v>
      </c>
      <c r="S127" s="92">
        <v>5566.02</v>
      </c>
      <c r="T127" s="95">
        <f>R127/I127</f>
        <v>0.601953525641026</v>
      </c>
      <c r="U127" s="94"/>
      <c r="V127" s="94"/>
      <c r="W127" s="95">
        <f>(R127-U127)/I127</f>
        <v>0.601953525641026</v>
      </c>
      <c r="X127" s="95">
        <f>(S127-V127)/K127</f>
        <v>0.613684475139584</v>
      </c>
      <c r="Y127" s="109">
        <f>(R127-U127)/N127</f>
        <v>0.523437848383501</v>
      </c>
      <c r="Z127" s="109">
        <f>(S127-V127)/P127</f>
        <v>0.565295205544937</v>
      </c>
      <c r="AA127" s="110"/>
      <c r="AB127" s="111"/>
      <c r="AC127" s="112">
        <f t="shared" si="12"/>
        <v>-124.1905</v>
      </c>
      <c r="AD127" s="113">
        <v>7271.16</v>
      </c>
      <c r="AE127" s="113">
        <f>AD127*2</f>
        <v>14542.32</v>
      </c>
      <c r="AF127" s="114">
        <v>2155.171824</v>
      </c>
      <c r="AG127" s="114">
        <f>AF127*2</f>
        <v>4310.343648</v>
      </c>
      <c r="AH127" s="118">
        <v>0.2964</v>
      </c>
      <c r="AI127" s="119">
        <v>8434.5456</v>
      </c>
      <c r="AJ127" s="119">
        <f>AI127*2</f>
        <v>16869.0912</v>
      </c>
      <c r="AK127" s="119">
        <v>2406.37585968</v>
      </c>
      <c r="AL127" s="119">
        <f>AK127*2</f>
        <v>4812.75171936</v>
      </c>
      <c r="AM127" s="118">
        <v>0.2853</v>
      </c>
      <c r="AN127" s="92">
        <v>10032.09</v>
      </c>
      <c r="AO127" s="92">
        <v>3224.02</v>
      </c>
      <c r="AP127" s="92"/>
      <c r="AQ127" s="92"/>
      <c r="AR127" s="118">
        <f>(AN127-AP127)/AE127</f>
        <v>0.689854851220438</v>
      </c>
      <c r="AS127" s="118">
        <f>(AO127-AQ127)/AG127</f>
        <v>0.747972844693241</v>
      </c>
      <c r="AT127" s="91">
        <f>(AN127-AP127)/AJ127</f>
        <v>0.594702457948654</v>
      </c>
      <c r="AU127" s="91">
        <f>(AO127-AQ127)/AL127</f>
        <v>0.669891194891876</v>
      </c>
      <c r="AV127" s="132"/>
      <c r="AW127" s="5">
        <v>8</v>
      </c>
      <c r="AX127" s="5">
        <v>2</v>
      </c>
      <c r="AY127" s="140">
        <f>(AW127-AX127)*-2</f>
        <v>-12</v>
      </c>
      <c r="AZ127" s="5">
        <v>1</v>
      </c>
      <c r="BA127" s="141">
        <f>AZ127*3</f>
        <v>3</v>
      </c>
      <c r="BB127" s="142">
        <f t="shared" si="10"/>
        <v>3</v>
      </c>
      <c r="BC127" s="142">
        <f t="shared" si="11"/>
        <v>-136.1905</v>
      </c>
    </row>
    <row r="128" spans="1:55">
      <c r="A128" s="5">
        <v>126</v>
      </c>
      <c r="B128" s="5">
        <v>114069</v>
      </c>
      <c r="C128" s="62" t="s">
        <v>188</v>
      </c>
      <c r="D128" s="62" t="s">
        <v>51</v>
      </c>
      <c r="E128" s="5" t="s">
        <v>84</v>
      </c>
      <c r="F128" s="63">
        <v>2</v>
      </c>
      <c r="G128" s="63"/>
      <c r="H128" s="64">
        <v>4000</v>
      </c>
      <c r="I128" s="73">
        <f>H128*4</f>
        <v>16000</v>
      </c>
      <c r="J128" s="74">
        <v>1279.08</v>
      </c>
      <c r="K128" s="74">
        <f>J128*4</f>
        <v>5116.32</v>
      </c>
      <c r="L128" s="75">
        <v>0.31977</v>
      </c>
      <c r="M128" s="76">
        <v>4600</v>
      </c>
      <c r="N128" s="76">
        <f>M128*4</f>
        <v>18400</v>
      </c>
      <c r="O128" s="77">
        <v>1388.569248</v>
      </c>
      <c r="P128" s="77">
        <f>O128*4</f>
        <v>5554.276992</v>
      </c>
      <c r="Q128" s="91">
        <v>0.30186288</v>
      </c>
      <c r="R128" s="92">
        <v>9596.59</v>
      </c>
      <c r="S128" s="92">
        <v>3195.64</v>
      </c>
      <c r="T128" s="95">
        <f>R128/I128</f>
        <v>0.599786875</v>
      </c>
      <c r="U128" s="94"/>
      <c r="V128" s="94"/>
      <c r="W128" s="95">
        <f>(R128-U128)/I128</f>
        <v>0.599786875</v>
      </c>
      <c r="X128" s="95">
        <f>(S128-V128)/K128</f>
        <v>0.624597366857429</v>
      </c>
      <c r="Y128" s="109">
        <f>(R128-U128)/N128</f>
        <v>0.521553804347826</v>
      </c>
      <c r="Z128" s="109">
        <f>(S128-V128)/P128</f>
        <v>0.575347611327771</v>
      </c>
      <c r="AA128" s="110"/>
      <c r="AB128" s="111"/>
      <c r="AC128" s="112">
        <f t="shared" si="12"/>
        <v>-64.0341</v>
      </c>
      <c r="AD128" s="113">
        <v>3703.125</v>
      </c>
      <c r="AE128" s="113">
        <f>AD128*2</f>
        <v>7406.25</v>
      </c>
      <c r="AF128" s="114">
        <v>1207.366875</v>
      </c>
      <c r="AG128" s="114">
        <f>AF128*2</f>
        <v>2414.73375</v>
      </c>
      <c r="AH128" s="118">
        <v>0.32604</v>
      </c>
      <c r="AI128" s="119">
        <v>4295.625</v>
      </c>
      <c r="AJ128" s="119">
        <f>AI128*2</f>
        <v>8591.25</v>
      </c>
      <c r="AK128" s="119">
        <v>1348.09599375</v>
      </c>
      <c r="AL128" s="119">
        <f>AK128*2</f>
        <v>2696.1919875</v>
      </c>
      <c r="AM128" s="118">
        <v>0.31383</v>
      </c>
      <c r="AN128" s="92">
        <v>8759.11</v>
      </c>
      <c r="AO128" s="92">
        <v>1881.72</v>
      </c>
      <c r="AP128" s="92"/>
      <c r="AQ128" s="92"/>
      <c r="AR128" s="130">
        <f>(AN128-AP128)/AE128</f>
        <v>1.18266464135021</v>
      </c>
      <c r="AS128" s="118">
        <f>(AO128-AQ128)/AG128</f>
        <v>0.779266037094152</v>
      </c>
      <c r="AT128" s="131">
        <f>(AN128-AP128)/AJ128</f>
        <v>1.0195384839226</v>
      </c>
      <c r="AU128" s="91">
        <f>(AO128-AQ128)/AL128</f>
        <v>0.697917658951577</v>
      </c>
      <c r="AV128" s="132"/>
      <c r="AW128" s="5">
        <v>6</v>
      </c>
      <c r="AX128" s="5">
        <v>2</v>
      </c>
      <c r="AY128" s="140">
        <f>(AW128-AX128)*-2</f>
        <v>-8</v>
      </c>
      <c r="AZ128" s="5">
        <v>1</v>
      </c>
      <c r="BA128" s="141">
        <f>AZ128*3</f>
        <v>3</v>
      </c>
      <c r="BB128" s="142">
        <f t="shared" si="10"/>
        <v>3</v>
      </c>
      <c r="BC128" s="142">
        <f t="shared" si="11"/>
        <v>-72.0341</v>
      </c>
    </row>
    <row r="129" spans="1:55">
      <c r="A129" s="5">
        <v>127</v>
      </c>
      <c r="B129" s="5">
        <v>105751</v>
      </c>
      <c r="C129" s="62" t="s">
        <v>189</v>
      </c>
      <c r="D129" s="62" t="s">
        <v>51</v>
      </c>
      <c r="E129" s="5" t="s">
        <v>49</v>
      </c>
      <c r="F129" s="63">
        <v>4</v>
      </c>
      <c r="G129" s="63"/>
      <c r="H129" s="64">
        <v>10500</v>
      </c>
      <c r="I129" s="73">
        <f>H129*4</f>
        <v>42000</v>
      </c>
      <c r="J129" s="74">
        <v>3154.095</v>
      </c>
      <c r="K129" s="74">
        <f>J129*4</f>
        <v>12616.38</v>
      </c>
      <c r="L129" s="75">
        <v>0.30039</v>
      </c>
      <c r="M129" s="76">
        <v>12075</v>
      </c>
      <c r="N129" s="76">
        <f>M129*4</f>
        <v>48300</v>
      </c>
      <c r="O129" s="77">
        <v>3424.085532</v>
      </c>
      <c r="P129" s="77">
        <f>O129*4</f>
        <v>13696.342128</v>
      </c>
      <c r="Q129" s="91">
        <v>0.28356816</v>
      </c>
      <c r="R129" s="92">
        <v>24497.36</v>
      </c>
      <c r="S129" s="92">
        <v>7535.53</v>
      </c>
      <c r="T129" s="95">
        <f>R129/I129</f>
        <v>0.583270476190476</v>
      </c>
      <c r="U129" s="94"/>
      <c r="V129" s="94"/>
      <c r="W129" s="95">
        <f>(R129-U129)/I129</f>
        <v>0.583270476190476</v>
      </c>
      <c r="X129" s="95">
        <f>(S129-V129)/K129</f>
        <v>0.597281470596162</v>
      </c>
      <c r="Y129" s="109">
        <f>(R129-U129)/N129</f>
        <v>0.507191718426501</v>
      </c>
      <c r="Z129" s="109">
        <f>(S129-V129)/P129</f>
        <v>0.550185584557997</v>
      </c>
      <c r="AA129" s="110"/>
      <c r="AB129" s="111"/>
      <c r="AC129" s="112">
        <f t="shared" si="12"/>
        <v>-175.0264</v>
      </c>
      <c r="AD129" s="113">
        <v>9788.1</v>
      </c>
      <c r="AE129" s="113">
        <f>AD129*2</f>
        <v>19576.2</v>
      </c>
      <c r="AF129" s="114">
        <v>2997.899268</v>
      </c>
      <c r="AG129" s="114">
        <f>AF129*2</f>
        <v>5995.798536</v>
      </c>
      <c r="AH129" s="118">
        <v>0.30628</v>
      </c>
      <c r="AI129" s="119">
        <v>11354.196</v>
      </c>
      <c r="AJ129" s="119">
        <f>AI129*2</f>
        <v>22708.392</v>
      </c>
      <c r="AK129" s="119">
        <v>3347.33052276</v>
      </c>
      <c r="AL129" s="119">
        <f>AK129*2</f>
        <v>6694.66104552</v>
      </c>
      <c r="AM129" s="118">
        <v>0.29481</v>
      </c>
      <c r="AN129" s="92">
        <v>13152.32</v>
      </c>
      <c r="AO129" s="92">
        <v>3919.55</v>
      </c>
      <c r="AP129" s="92"/>
      <c r="AQ129" s="92"/>
      <c r="AR129" s="118">
        <f>(AN129-AP129)/AE129</f>
        <v>0.671852555654315</v>
      </c>
      <c r="AS129" s="118">
        <f>(AO129-AQ129)/AG129</f>
        <v>0.653716094105934</v>
      </c>
      <c r="AT129" s="91">
        <f>(AN129-AP129)/AJ129</f>
        <v>0.57918323763303</v>
      </c>
      <c r="AU129" s="91">
        <f>(AO129-AQ129)/AL129</f>
        <v>0.585474002843344</v>
      </c>
      <c r="AV129" s="132"/>
      <c r="AW129" s="5">
        <v>10</v>
      </c>
      <c r="AX129" s="5">
        <v>4</v>
      </c>
      <c r="AY129" s="140">
        <f>(AW129-AX129)*-2</f>
        <v>-12</v>
      </c>
      <c r="AZ129" s="5"/>
      <c r="BA129" s="141"/>
      <c r="BB129" s="142">
        <f t="shared" si="10"/>
        <v>0</v>
      </c>
      <c r="BC129" s="142">
        <f t="shared" si="11"/>
        <v>-187.0264</v>
      </c>
    </row>
    <row r="130" spans="1:55">
      <c r="A130" s="5">
        <v>128</v>
      </c>
      <c r="B130" s="5">
        <v>118758</v>
      </c>
      <c r="C130" s="62" t="s">
        <v>190</v>
      </c>
      <c r="D130" s="62" t="s">
        <v>51</v>
      </c>
      <c r="E130" s="5" t="s">
        <v>84</v>
      </c>
      <c r="F130" s="63"/>
      <c r="G130" s="63"/>
      <c r="H130" s="64">
        <v>3200</v>
      </c>
      <c r="I130" s="73">
        <f>H130*4</f>
        <v>12800</v>
      </c>
      <c r="J130" s="74">
        <v>775.2</v>
      </c>
      <c r="K130" s="74">
        <f>J130*4</f>
        <v>3100.8</v>
      </c>
      <c r="L130" s="75">
        <v>0.24225</v>
      </c>
      <c r="M130" s="76">
        <v>3680</v>
      </c>
      <c r="N130" s="76">
        <f>M130*4</f>
        <v>14720</v>
      </c>
      <c r="O130" s="77">
        <v>841.55712</v>
      </c>
      <c r="P130" s="77">
        <f>O130*4</f>
        <v>3366.22848</v>
      </c>
      <c r="Q130" s="91">
        <v>0.228684</v>
      </c>
      <c r="R130" s="92">
        <v>7432.95</v>
      </c>
      <c r="S130" s="92">
        <v>1998.26</v>
      </c>
      <c r="T130" s="95">
        <f>R130/I130</f>
        <v>0.58069921875</v>
      </c>
      <c r="U130" s="94"/>
      <c r="V130" s="94"/>
      <c r="W130" s="95">
        <f>(R130-U130)/I130</f>
        <v>0.58069921875</v>
      </c>
      <c r="X130" s="95">
        <f>(S130-V130)/K130</f>
        <v>0.644433694530444</v>
      </c>
      <c r="Y130" s="109">
        <f>(R130-U130)/N130</f>
        <v>0.504955842391304</v>
      </c>
      <c r="Z130" s="109">
        <f>(S130-V130)/P130</f>
        <v>0.59361983652399</v>
      </c>
      <c r="AA130" s="110"/>
      <c r="AB130" s="111"/>
      <c r="AC130" s="112">
        <f t="shared" si="12"/>
        <v>-53.6705</v>
      </c>
      <c r="AD130" s="113">
        <v>2962.5</v>
      </c>
      <c r="AE130" s="113">
        <f>AD130*2</f>
        <v>5925</v>
      </c>
      <c r="AF130" s="114">
        <v>731.7375</v>
      </c>
      <c r="AG130" s="114">
        <f>AF130*2</f>
        <v>1463.475</v>
      </c>
      <c r="AH130" s="118">
        <v>0.247</v>
      </c>
      <c r="AI130" s="119">
        <v>3436.5</v>
      </c>
      <c r="AJ130" s="119">
        <f>AI130*2</f>
        <v>6873</v>
      </c>
      <c r="AK130" s="119">
        <v>817.027875</v>
      </c>
      <c r="AL130" s="119">
        <f>AK130*2</f>
        <v>1634.05575</v>
      </c>
      <c r="AM130" s="118">
        <v>0.23775</v>
      </c>
      <c r="AN130" s="92">
        <v>2635.57</v>
      </c>
      <c r="AO130" s="92">
        <v>846.85</v>
      </c>
      <c r="AP130" s="92"/>
      <c r="AQ130" s="92"/>
      <c r="AR130" s="118">
        <f>(AN130-AP130)/AE130</f>
        <v>0.44482194092827</v>
      </c>
      <c r="AS130" s="118">
        <f>(AO130-AQ130)/AG130</f>
        <v>0.578656963733579</v>
      </c>
      <c r="AT130" s="91">
        <f>(AN130-AP130)/AJ130</f>
        <v>0.383467190455405</v>
      </c>
      <c r="AU130" s="91">
        <f>(AO130-AQ130)/AL130</f>
        <v>0.51825037181259</v>
      </c>
      <c r="AV130" s="132"/>
      <c r="AW130" s="5">
        <v>4</v>
      </c>
      <c r="AX130" s="5">
        <v>4</v>
      </c>
      <c r="AY130" s="140"/>
      <c r="AZ130" s="5"/>
      <c r="BA130" s="141"/>
      <c r="BB130" s="142">
        <f t="shared" si="10"/>
        <v>0</v>
      </c>
      <c r="BC130" s="142">
        <f t="shared" si="11"/>
        <v>-53.6705</v>
      </c>
    </row>
    <row r="131" spans="1:55">
      <c r="A131" s="5">
        <v>129</v>
      </c>
      <c r="B131" s="5">
        <v>104838</v>
      </c>
      <c r="C131" s="62" t="s">
        <v>191</v>
      </c>
      <c r="D131" s="62" t="s">
        <v>48</v>
      </c>
      <c r="E131" s="5" t="s">
        <v>57</v>
      </c>
      <c r="F131" s="63">
        <v>2</v>
      </c>
      <c r="G131" s="63">
        <v>2</v>
      </c>
      <c r="H131" s="64">
        <v>6300</v>
      </c>
      <c r="I131" s="73">
        <f>H131*4</f>
        <v>25200</v>
      </c>
      <c r="J131" s="74">
        <v>1709.316</v>
      </c>
      <c r="K131" s="74">
        <f>J131*4</f>
        <v>6837.264</v>
      </c>
      <c r="L131" s="75">
        <v>0.27132</v>
      </c>
      <c r="M131" s="76">
        <v>7245</v>
      </c>
      <c r="N131" s="76">
        <f>M131*4</f>
        <v>28980</v>
      </c>
      <c r="O131" s="77">
        <v>1855.6334496</v>
      </c>
      <c r="P131" s="77">
        <f>O131*4</f>
        <v>7422.5337984</v>
      </c>
      <c r="Q131" s="91">
        <v>0.25612608</v>
      </c>
      <c r="R131" s="92">
        <v>14516.43</v>
      </c>
      <c r="S131" s="92">
        <v>3740.37</v>
      </c>
      <c r="T131" s="95">
        <f>R131/I131</f>
        <v>0.57604880952381</v>
      </c>
      <c r="U131" s="94"/>
      <c r="V131" s="94"/>
      <c r="W131" s="95">
        <f>(R131-U131)/I131</f>
        <v>0.57604880952381</v>
      </c>
      <c r="X131" s="95">
        <f>(S131-V131)/K131</f>
        <v>0.547056541915012</v>
      </c>
      <c r="Y131" s="109">
        <f>(R131-U131)/N131</f>
        <v>0.500912008281574</v>
      </c>
      <c r="Z131" s="109">
        <f>(S131-V131)/P131</f>
        <v>0.503920911859812</v>
      </c>
      <c r="AA131" s="110"/>
      <c r="AB131" s="111"/>
      <c r="AC131" s="112">
        <f t="shared" si="12"/>
        <v>-106.8357</v>
      </c>
      <c r="AD131" s="113">
        <v>5925</v>
      </c>
      <c r="AE131" s="113">
        <f>AD131*2</f>
        <v>11850</v>
      </c>
      <c r="AF131" s="114">
        <v>1639.092</v>
      </c>
      <c r="AG131" s="114">
        <f>AF131*2</f>
        <v>3278.184</v>
      </c>
      <c r="AH131" s="118">
        <v>0.27664</v>
      </c>
      <c r="AI131" s="119">
        <v>6873</v>
      </c>
      <c r="AJ131" s="119">
        <f>AI131*2</f>
        <v>13746</v>
      </c>
      <c r="AK131" s="119">
        <v>1830.14244</v>
      </c>
      <c r="AL131" s="119">
        <f>AK131*2</f>
        <v>3660.28488</v>
      </c>
      <c r="AM131" s="118">
        <v>0.26628</v>
      </c>
      <c r="AN131" s="92">
        <v>7854.76</v>
      </c>
      <c r="AO131" s="92">
        <v>2039.01</v>
      </c>
      <c r="AP131" s="92"/>
      <c r="AQ131" s="92"/>
      <c r="AR131" s="118">
        <f>(AN131-AP131)/AE131</f>
        <v>0.662848945147679</v>
      </c>
      <c r="AS131" s="118">
        <f>(AO131-AQ131)/AG131</f>
        <v>0.621993762400158</v>
      </c>
      <c r="AT131" s="91">
        <f>(AN131-AP131)/AJ131</f>
        <v>0.571421504437655</v>
      </c>
      <c r="AU131" s="91">
        <f>(AO131-AQ131)/AL131</f>
        <v>0.557063197769459</v>
      </c>
      <c r="AV131" s="132"/>
      <c r="AW131" s="5">
        <v>8</v>
      </c>
      <c r="AX131" s="5">
        <v>0</v>
      </c>
      <c r="AY131" s="140">
        <f>(AW131-AX131)*-2</f>
        <v>-16</v>
      </c>
      <c r="AZ131" s="5">
        <v>1</v>
      </c>
      <c r="BA131" s="141">
        <f>AZ131*3</f>
        <v>3</v>
      </c>
      <c r="BB131" s="142">
        <f t="shared" si="10"/>
        <v>3</v>
      </c>
      <c r="BC131" s="142">
        <f t="shared" si="11"/>
        <v>-122.8357</v>
      </c>
    </row>
    <row r="132" spans="1:55">
      <c r="A132" s="5">
        <v>130</v>
      </c>
      <c r="B132" s="5">
        <v>52</v>
      </c>
      <c r="C132" s="62" t="s">
        <v>192</v>
      </c>
      <c r="D132" s="62" t="s">
        <v>48</v>
      </c>
      <c r="E132" s="5" t="s">
        <v>84</v>
      </c>
      <c r="F132" s="63">
        <v>2</v>
      </c>
      <c r="G132" s="63"/>
      <c r="H132" s="64">
        <v>5800</v>
      </c>
      <c r="I132" s="73">
        <f>H132*4</f>
        <v>23200</v>
      </c>
      <c r="J132" s="74">
        <v>1573.656</v>
      </c>
      <c r="K132" s="74">
        <f>J132*4</f>
        <v>6294.624</v>
      </c>
      <c r="L132" s="75">
        <v>0.27132</v>
      </c>
      <c r="M132" s="76">
        <v>6670</v>
      </c>
      <c r="N132" s="76">
        <f>M132*4</f>
        <v>26680</v>
      </c>
      <c r="O132" s="77">
        <v>1708.3609536</v>
      </c>
      <c r="P132" s="77">
        <f>O132*4</f>
        <v>6833.4438144</v>
      </c>
      <c r="Q132" s="91">
        <v>0.25612608</v>
      </c>
      <c r="R132" s="92">
        <v>12729.73</v>
      </c>
      <c r="S132" s="92">
        <v>3338.53</v>
      </c>
      <c r="T132" s="95">
        <f>R132/I132</f>
        <v>0.54869525862069</v>
      </c>
      <c r="U132" s="94"/>
      <c r="V132" s="94"/>
      <c r="W132" s="95">
        <f>(R132-U132)/I132</f>
        <v>0.54869525862069</v>
      </c>
      <c r="X132" s="95">
        <f>(S132-V132)/K132</f>
        <v>0.530377986040151</v>
      </c>
      <c r="Y132" s="109">
        <f>(R132-U132)/N132</f>
        <v>0.477126311844078</v>
      </c>
      <c r="Z132" s="109">
        <f>(S132-V132)/P132</f>
        <v>0.4885574668756</v>
      </c>
      <c r="AA132" s="110"/>
      <c r="AB132" s="111"/>
      <c r="AC132" s="112">
        <f t="shared" si="12"/>
        <v>-104.7027</v>
      </c>
      <c r="AD132" s="113">
        <v>5223.48</v>
      </c>
      <c r="AE132" s="113">
        <f>AD132*2</f>
        <v>10446.96</v>
      </c>
      <c r="AF132" s="114">
        <v>1445.0235072</v>
      </c>
      <c r="AG132" s="114">
        <f>AF132*2</f>
        <v>2890.0470144</v>
      </c>
      <c r="AH132" s="118">
        <v>0.27664</v>
      </c>
      <c r="AI132" s="119">
        <v>6059.2368</v>
      </c>
      <c r="AJ132" s="119">
        <f>AI132*2</f>
        <v>12118.4736</v>
      </c>
      <c r="AK132" s="119">
        <v>1613.453575104</v>
      </c>
      <c r="AL132" s="119">
        <f>AK132*2</f>
        <v>3226.907150208</v>
      </c>
      <c r="AM132" s="118">
        <v>0.26628</v>
      </c>
      <c r="AN132" s="92">
        <v>4764.72</v>
      </c>
      <c r="AO132" s="92">
        <v>1412.61</v>
      </c>
      <c r="AP132" s="92"/>
      <c r="AQ132" s="92"/>
      <c r="AR132" s="118">
        <f>(AN132-AP132)/AE132</f>
        <v>0.456086746766524</v>
      </c>
      <c r="AS132" s="118">
        <f>(AO132-AQ132)/AG132</f>
        <v>0.488784436018343</v>
      </c>
      <c r="AT132" s="91">
        <f>(AN132-AP132)/AJ132</f>
        <v>0.393178229971141</v>
      </c>
      <c r="AU132" s="91">
        <f>(AO132-AQ132)/AL132</f>
        <v>0.437759729129159</v>
      </c>
      <c r="AV132" s="132"/>
      <c r="AW132" s="5">
        <v>8</v>
      </c>
      <c r="AX132" s="5">
        <v>2</v>
      </c>
      <c r="AY132" s="140">
        <f>(AW132-AX132)*-2</f>
        <v>-12</v>
      </c>
      <c r="AZ132" s="5"/>
      <c r="BA132" s="141"/>
      <c r="BB132" s="142">
        <f>AA132+AB132+AV132+BA132</f>
        <v>0</v>
      </c>
      <c r="BC132" s="142">
        <f>AC132+AY132</f>
        <v>-116.7027</v>
      </c>
    </row>
    <row r="133" spans="1:55">
      <c r="A133" s="5">
        <v>131</v>
      </c>
      <c r="B133" s="5">
        <v>753</v>
      </c>
      <c r="C133" s="62" t="s">
        <v>193</v>
      </c>
      <c r="D133" s="62" t="s">
        <v>56</v>
      </c>
      <c r="E133" s="5" t="s">
        <v>84</v>
      </c>
      <c r="F133" s="63">
        <v>1</v>
      </c>
      <c r="G133" s="63"/>
      <c r="H133" s="64">
        <v>4160</v>
      </c>
      <c r="I133" s="73">
        <f>H133*4</f>
        <v>16640</v>
      </c>
      <c r="J133" s="74">
        <v>1209.312</v>
      </c>
      <c r="K133" s="74">
        <f>J133*4</f>
        <v>4837.248</v>
      </c>
      <c r="L133" s="75">
        <v>0.2907</v>
      </c>
      <c r="M133" s="76">
        <v>4784</v>
      </c>
      <c r="N133" s="76">
        <f>M133*4</f>
        <v>19136</v>
      </c>
      <c r="O133" s="77">
        <v>1312.8291072</v>
      </c>
      <c r="P133" s="77">
        <f>O133*4</f>
        <v>5251.3164288</v>
      </c>
      <c r="Q133" s="91">
        <v>0.2744208</v>
      </c>
      <c r="R133" s="92">
        <v>9109.01</v>
      </c>
      <c r="S133" s="92">
        <v>2097.46</v>
      </c>
      <c r="T133" s="95">
        <f>R133/I133</f>
        <v>0.547416466346154</v>
      </c>
      <c r="U133" s="94"/>
      <c r="V133" s="94"/>
      <c r="W133" s="95">
        <f>(R133-U133)/I133</f>
        <v>0.547416466346154</v>
      </c>
      <c r="X133" s="95">
        <f>(S133-V133)/K133</f>
        <v>0.433606050382366</v>
      </c>
      <c r="Y133" s="109">
        <f>(R133-U133)/N133</f>
        <v>0.476014318561873</v>
      </c>
      <c r="Z133" s="109">
        <f>(S133-V133)/P133</f>
        <v>0.39941603756666</v>
      </c>
      <c r="AA133" s="110"/>
      <c r="AB133" s="111"/>
      <c r="AC133" s="112">
        <f t="shared" si="12"/>
        <v>-75.3099</v>
      </c>
      <c r="AD133" s="113">
        <v>3851.25</v>
      </c>
      <c r="AE133" s="113">
        <f>AD133*2</f>
        <v>7702.5</v>
      </c>
      <c r="AF133" s="114">
        <v>1141.5105</v>
      </c>
      <c r="AG133" s="114">
        <f>AF133*2</f>
        <v>2283.021</v>
      </c>
      <c r="AH133" s="118">
        <v>0.2964</v>
      </c>
      <c r="AI133" s="119">
        <v>4467.45</v>
      </c>
      <c r="AJ133" s="119">
        <f>AI133*2</f>
        <v>8934.9</v>
      </c>
      <c r="AK133" s="119">
        <v>1274.563485</v>
      </c>
      <c r="AL133" s="119">
        <f>AK133*2</f>
        <v>2549.12697</v>
      </c>
      <c r="AM133" s="118">
        <v>0.2853</v>
      </c>
      <c r="AN133" s="92">
        <v>2673.45</v>
      </c>
      <c r="AO133" s="92">
        <v>866.56</v>
      </c>
      <c r="AP133" s="92"/>
      <c r="AQ133" s="92"/>
      <c r="AR133" s="118">
        <f>(AN133-AP133)/AE133</f>
        <v>0.347088607594937</v>
      </c>
      <c r="AS133" s="118">
        <f>(AO133-AQ133)/AG133</f>
        <v>0.379567248833892</v>
      </c>
      <c r="AT133" s="91">
        <f>(AN133-AP133)/AJ133</f>
        <v>0.299214316892187</v>
      </c>
      <c r="AU133" s="91">
        <f>(AO133-AQ133)/AL133</f>
        <v>0.339943835751736</v>
      </c>
      <c r="AV133" s="132"/>
      <c r="AW133" s="5">
        <v>6</v>
      </c>
      <c r="AX133" s="5">
        <v>2</v>
      </c>
      <c r="AY133" s="140">
        <f>(AW133-AX133)*-2</f>
        <v>-8</v>
      </c>
      <c r="AZ133" s="5"/>
      <c r="BA133" s="141"/>
      <c r="BB133" s="142">
        <f>AA133+AB133+AV133+BA133</f>
        <v>0</v>
      </c>
      <c r="BC133" s="142">
        <f>AC133+AY133</f>
        <v>-83.3099</v>
      </c>
    </row>
    <row r="134" spans="1:55">
      <c r="A134" s="5">
        <v>132</v>
      </c>
      <c r="B134" s="5">
        <v>117637</v>
      </c>
      <c r="C134" s="62" t="s">
        <v>194</v>
      </c>
      <c r="D134" s="62" t="s">
        <v>65</v>
      </c>
      <c r="E134" s="5" t="s">
        <v>84</v>
      </c>
      <c r="F134" s="63">
        <v>2</v>
      </c>
      <c r="G134" s="63"/>
      <c r="H134" s="64">
        <v>3200</v>
      </c>
      <c r="I134" s="73">
        <f>H134*4</f>
        <v>12800</v>
      </c>
      <c r="J134" s="74">
        <v>868.224</v>
      </c>
      <c r="K134" s="74">
        <f>J134*4</f>
        <v>3472.896</v>
      </c>
      <c r="L134" s="75">
        <v>0.27132</v>
      </c>
      <c r="M134" s="76">
        <v>3680</v>
      </c>
      <c r="N134" s="76">
        <f>M134*4</f>
        <v>14720</v>
      </c>
      <c r="O134" s="77">
        <v>942.5439744</v>
      </c>
      <c r="P134" s="77">
        <f>O134*4</f>
        <v>3770.1758976</v>
      </c>
      <c r="Q134" s="91">
        <v>0.25612608</v>
      </c>
      <c r="R134" s="92">
        <v>6841.45</v>
      </c>
      <c r="S134" s="92">
        <v>1893.35</v>
      </c>
      <c r="T134" s="95">
        <f>R134/I134</f>
        <v>0.53448828125</v>
      </c>
      <c r="U134" s="94"/>
      <c r="V134" s="94"/>
      <c r="W134" s="95">
        <f>(R134-U134)/I134</f>
        <v>0.53448828125</v>
      </c>
      <c r="X134" s="95">
        <f>(S134-V134)/K134</f>
        <v>0.545179009103641</v>
      </c>
      <c r="Y134" s="109">
        <f>(R134-U134)/N134</f>
        <v>0.464772418478261</v>
      </c>
      <c r="Z134" s="109">
        <f>(S134-V134)/P134</f>
        <v>0.502191423271593</v>
      </c>
      <c r="AA134" s="110"/>
      <c r="AB134" s="111"/>
      <c r="AC134" s="112">
        <f t="shared" si="12"/>
        <v>-59.5855</v>
      </c>
      <c r="AD134" s="113">
        <v>2962.5</v>
      </c>
      <c r="AE134" s="113">
        <f>AD134*2</f>
        <v>5925</v>
      </c>
      <c r="AF134" s="114">
        <v>819.546</v>
      </c>
      <c r="AG134" s="114">
        <f>AF134*2</f>
        <v>1639.092</v>
      </c>
      <c r="AH134" s="118">
        <v>0.27664</v>
      </c>
      <c r="AI134" s="119">
        <v>3436.5</v>
      </c>
      <c r="AJ134" s="119">
        <f>AI134*2</f>
        <v>6873</v>
      </c>
      <c r="AK134" s="119">
        <v>915.07122</v>
      </c>
      <c r="AL134" s="119">
        <f>AK134*2</f>
        <v>1830.14244</v>
      </c>
      <c r="AM134" s="118">
        <v>0.26628</v>
      </c>
      <c r="AN134" s="92">
        <v>8935.61</v>
      </c>
      <c r="AO134" s="92">
        <v>1743</v>
      </c>
      <c r="AP134" s="92"/>
      <c r="AQ134" s="92"/>
      <c r="AR134" s="130">
        <f>(AN134-AP134)/AE134</f>
        <v>1.50811983122363</v>
      </c>
      <c r="AS134" s="130">
        <f>(AO134-AQ134)/AG134</f>
        <v>1.06339363501256</v>
      </c>
      <c r="AT134" s="131">
        <f>(AN134-AP134)/AJ134</f>
        <v>1.30010330277899</v>
      </c>
      <c r="AU134" s="91">
        <f>(AO134-AQ134)/AL134</f>
        <v>0.952384886500965</v>
      </c>
      <c r="AV134" s="132">
        <v>200</v>
      </c>
      <c r="AW134" s="5">
        <v>4</v>
      </c>
      <c r="AX134" s="5">
        <v>0</v>
      </c>
      <c r="AY134" s="140">
        <f>(AW134-AX134)*-2</f>
        <v>-8</v>
      </c>
      <c r="AZ134" s="5">
        <v>4</v>
      </c>
      <c r="BA134" s="141">
        <f>AZ134*3</f>
        <v>12</v>
      </c>
      <c r="BB134" s="142">
        <f>AA134+AB134+AV134+BA134</f>
        <v>212</v>
      </c>
      <c r="BC134" s="142">
        <f>AC134+AY134</f>
        <v>-67.5855</v>
      </c>
    </row>
    <row r="135" spans="1:55">
      <c r="A135" s="5">
        <v>133</v>
      </c>
      <c r="B135" s="5">
        <v>106568</v>
      </c>
      <c r="C135" s="62" t="s">
        <v>195</v>
      </c>
      <c r="D135" s="62" t="s">
        <v>51</v>
      </c>
      <c r="E135" s="5" t="s">
        <v>84</v>
      </c>
      <c r="F135" s="63">
        <v>1</v>
      </c>
      <c r="G135" s="63">
        <v>1</v>
      </c>
      <c r="H135" s="64">
        <v>4960</v>
      </c>
      <c r="I135" s="73">
        <f>H135*4</f>
        <v>19840</v>
      </c>
      <c r="J135" s="74">
        <v>1537.9968</v>
      </c>
      <c r="K135" s="74">
        <f>J135*4</f>
        <v>6151.9872</v>
      </c>
      <c r="L135" s="75">
        <v>0.31008</v>
      </c>
      <c r="M135" s="76">
        <v>5704</v>
      </c>
      <c r="N135" s="76">
        <f>M135*4</f>
        <v>22816</v>
      </c>
      <c r="O135" s="77">
        <v>1669.64932608</v>
      </c>
      <c r="P135" s="77">
        <f>O135*4</f>
        <v>6678.59730432</v>
      </c>
      <c r="Q135" s="91">
        <v>0.29271552</v>
      </c>
      <c r="R135" s="92">
        <v>10383.23</v>
      </c>
      <c r="S135" s="92">
        <v>3028.52</v>
      </c>
      <c r="T135" s="95">
        <f>R135/I135</f>
        <v>0.523348286290323</v>
      </c>
      <c r="U135" s="94"/>
      <c r="V135" s="94"/>
      <c r="W135" s="95">
        <f>(R135-U135)/I135</f>
        <v>0.523348286290323</v>
      </c>
      <c r="X135" s="95">
        <f>(S135-V135)/K135</f>
        <v>0.492283208911748</v>
      </c>
      <c r="Y135" s="109">
        <f>(R135-U135)/N135</f>
        <v>0.455085466339411</v>
      </c>
      <c r="Z135" s="109">
        <f>(S135-V135)/P135</f>
        <v>0.453466478363806</v>
      </c>
      <c r="AA135" s="110"/>
      <c r="AB135" s="111"/>
      <c r="AC135" s="112">
        <f t="shared" si="12"/>
        <v>-94.5677</v>
      </c>
      <c r="AD135" s="113">
        <v>4591.875</v>
      </c>
      <c r="AE135" s="113">
        <f>AD135*2</f>
        <v>9183.75</v>
      </c>
      <c r="AF135" s="114">
        <v>1451.7672</v>
      </c>
      <c r="AG135" s="114">
        <f>AF135*2</f>
        <v>2903.5344</v>
      </c>
      <c r="AH135" s="118">
        <v>0.31616</v>
      </c>
      <c r="AI135" s="119">
        <v>5326.575</v>
      </c>
      <c r="AJ135" s="119">
        <f>AI135*2</f>
        <v>10653.15</v>
      </c>
      <c r="AK135" s="119">
        <v>1620.983304</v>
      </c>
      <c r="AL135" s="119">
        <f>AK135*2</f>
        <v>3241.966608</v>
      </c>
      <c r="AM135" s="118">
        <v>0.30432</v>
      </c>
      <c r="AN135" s="92">
        <v>4276.58</v>
      </c>
      <c r="AO135" s="92">
        <v>1346.43</v>
      </c>
      <c r="AP135" s="92"/>
      <c r="AQ135" s="92"/>
      <c r="AR135" s="118">
        <f>(AN135-AP135)/AE135</f>
        <v>0.465668163876412</v>
      </c>
      <c r="AS135" s="118">
        <f>(AO135-AQ135)/AG135</f>
        <v>0.463721042877949</v>
      </c>
      <c r="AT135" s="91">
        <f>(AN135-AP135)/AJ135</f>
        <v>0.401438072307252</v>
      </c>
      <c r="AU135" s="91">
        <f>(AO135-AQ135)/AL135</f>
        <v>0.415312729217352</v>
      </c>
      <c r="AV135" s="132"/>
      <c r="AW135" s="5">
        <v>8</v>
      </c>
      <c r="AX135" s="5">
        <v>0</v>
      </c>
      <c r="AY135" s="140">
        <f>(AW135-AX135)*-2</f>
        <v>-16</v>
      </c>
      <c r="AZ135" s="5"/>
      <c r="BA135" s="141"/>
      <c r="BB135" s="142">
        <f>AA135+AB135+AV135+BA135</f>
        <v>0</v>
      </c>
      <c r="BC135" s="142">
        <f>AC135+AY135</f>
        <v>-110.5677</v>
      </c>
    </row>
    <row r="136" spans="1:55">
      <c r="A136" s="5">
        <v>134</v>
      </c>
      <c r="B136" s="5">
        <v>117923</v>
      </c>
      <c r="C136" s="62" t="s">
        <v>196</v>
      </c>
      <c r="D136" s="62" t="s">
        <v>65</v>
      </c>
      <c r="E136" s="5" t="s">
        <v>84</v>
      </c>
      <c r="F136" s="63">
        <v>2</v>
      </c>
      <c r="G136" s="63"/>
      <c r="H136" s="64">
        <v>3200</v>
      </c>
      <c r="I136" s="73">
        <f>H136*4</f>
        <v>12800</v>
      </c>
      <c r="J136" s="74">
        <v>868.224</v>
      </c>
      <c r="K136" s="74">
        <f>J136*4</f>
        <v>3472.896</v>
      </c>
      <c r="L136" s="75">
        <v>0.27132</v>
      </c>
      <c r="M136" s="76">
        <v>3680</v>
      </c>
      <c r="N136" s="76">
        <f>M136*4</f>
        <v>14720</v>
      </c>
      <c r="O136" s="77">
        <v>942.5439744</v>
      </c>
      <c r="P136" s="77">
        <f>O136*4</f>
        <v>3770.1758976</v>
      </c>
      <c r="Q136" s="91">
        <v>0.25612608</v>
      </c>
      <c r="R136" s="92">
        <v>6104.11</v>
      </c>
      <c r="S136" s="92">
        <v>1688.11</v>
      </c>
      <c r="T136" s="95">
        <f>R136/I136</f>
        <v>0.47688359375</v>
      </c>
      <c r="U136" s="94"/>
      <c r="V136" s="94"/>
      <c r="W136" s="95">
        <f>(R136-U136)/I136</f>
        <v>0.47688359375</v>
      </c>
      <c r="X136" s="95">
        <f>(S136-V136)/K136</f>
        <v>0.486081356884859</v>
      </c>
      <c r="Y136" s="109">
        <f>(R136-U136)/N136</f>
        <v>0.414681385869565</v>
      </c>
      <c r="Z136" s="109">
        <f>(S136-V136)/P136</f>
        <v>0.447753644882884</v>
      </c>
      <c r="AA136" s="110"/>
      <c r="AB136" s="111"/>
      <c r="AC136" s="112">
        <f>(R136-I136)*0.01</f>
        <v>-66.9589</v>
      </c>
      <c r="AD136" s="113">
        <v>2962.5</v>
      </c>
      <c r="AE136" s="113">
        <f>AD136*2</f>
        <v>5925</v>
      </c>
      <c r="AF136" s="114">
        <v>819.546</v>
      </c>
      <c r="AG136" s="114">
        <f>AF136*2</f>
        <v>1639.092</v>
      </c>
      <c r="AH136" s="118">
        <v>0.27664</v>
      </c>
      <c r="AI136" s="119">
        <v>3436.5</v>
      </c>
      <c r="AJ136" s="119">
        <f>AI136*2</f>
        <v>6873</v>
      </c>
      <c r="AK136" s="119">
        <v>915.07122</v>
      </c>
      <c r="AL136" s="119">
        <f>AK136*2</f>
        <v>1830.14244</v>
      </c>
      <c r="AM136" s="118">
        <v>0.26628</v>
      </c>
      <c r="AN136" s="92">
        <v>2845.81</v>
      </c>
      <c r="AO136" s="92">
        <v>821.07</v>
      </c>
      <c r="AP136" s="92"/>
      <c r="AQ136" s="92"/>
      <c r="AR136" s="118">
        <f>(AN136-AP136)/AE136</f>
        <v>0.480305485232068</v>
      </c>
      <c r="AS136" s="118">
        <f>(AO136-AQ136)/AG136</f>
        <v>0.50092978307502</v>
      </c>
      <c r="AT136" s="91">
        <f>(AN136-AP136)/AJ136</f>
        <v>0.414056452786265</v>
      </c>
      <c r="AU136" s="91">
        <f>(AO136-AQ136)/AL136</f>
        <v>0.448637210992167</v>
      </c>
      <c r="AV136" s="132"/>
      <c r="AW136" s="5">
        <v>4</v>
      </c>
      <c r="AX136" s="5">
        <v>0</v>
      </c>
      <c r="AY136" s="140">
        <f>(AW136-AX136)*-2</f>
        <v>-8</v>
      </c>
      <c r="AZ136" s="5"/>
      <c r="BA136" s="141"/>
      <c r="BB136" s="142">
        <f>AA136+AB136+AV136+BA136</f>
        <v>0</v>
      </c>
      <c r="BC136" s="142">
        <f>AC136+AY136</f>
        <v>-74.9589</v>
      </c>
    </row>
    <row r="137" spans="1:55">
      <c r="A137" s="5">
        <v>135</v>
      </c>
      <c r="B137" s="5">
        <v>591</v>
      </c>
      <c r="C137" s="62" t="s">
        <v>197</v>
      </c>
      <c r="D137" s="62" t="s">
        <v>65</v>
      </c>
      <c r="E137" s="5" t="s">
        <v>84</v>
      </c>
      <c r="F137" s="63">
        <v>2</v>
      </c>
      <c r="G137" s="63"/>
      <c r="H137" s="64">
        <v>4000</v>
      </c>
      <c r="I137" s="73">
        <f>H137*4</f>
        <v>16000</v>
      </c>
      <c r="J137" s="74">
        <v>1240.32</v>
      </c>
      <c r="K137" s="74">
        <f>J137*4</f>
        <v>4961.28</v>
      </c>
      <c r="L137" s="75">
        <v>0.31008</v>
      </c>
      <c r="M137" s="76">
        <v>4600</v>
      </c>
      <c r="N137" s="76">
        <f>M137*4</f>
        <v>18400</v>
      </c>
      <c r="O137" s="77">
        <v>1346.491392</v>
      </c>
      <c r="P137" s="77">
        <f>O137*4</f>
        <v>5385.965568</v>
      </c>
      <c r="Q137" s="91">
        <v>0.29271552</v>
      </c>
      <c r="R137" s="92">
        <v>7583.96</v>
      </c>
      <c r="S137" s="92">
        <v>1055.33</v>
      </c>
      <c r="T137" s="95">
        <f>R137/I137</f>
        <v>0.4739975</v>
      </c>
      <c r="U137" s="94"/>
      <c r="V137" s="94"/>
      <c r="W137" s="95">
        <f>(R137-U137)/I137</f>
        <v>0.4739975</v>
      </c>
      <c r="X137" s="95">
        <f>(S137-V137)/K137</f>
        <v>0.212713251418989</v>
      </c>
      <c r="Y137" s="109">
        <f>(R137-U137)/N137</f>
        <v>0.412171739130435</v>
      </c>
      <c r="Z137" s="109">
        <f>(S137-V137)/P137</f>
        <v>0.195940725330682</v>
      </c>
      <c r="AA137" s="110"/>
      <c r="AB137" s="111"/>
      <c r="AC137" s="112">
        <f>(R137-I137)*0.01</f>
        <v>-84.1604</v>
      </c>
      <c r="AD137" s="113">
        <v>4194.9</v>
      </c>
      <c r="AE137" s="113">
        <f>AD137*2</f>
        <v>8389.8</v>
      </c>
      <c r="AF137" s="114">
        <v>1326.259584</v>
      </c>
      <c r="AG137" s="114">
        <f>AF137*2</f>
        <v>2652.519168</v>
      </c>
      <c r="AH137" s="118">
        <v>0.31616</v>
      </c>
      <c r="AI137" s="119">
        <v>4866.084</v>
      </c>
      <c r="AJ137" s="119">
        <f>AI137*2</f>
        <v>9732.168</v>
      </c>
      <c r="AK137" s="119">
        <v>1480.84668288</v>
      </c>
      <c r="AL137" s="119">
        <f>AK137*2</f>
        <v>2961.69336576</v>
      </c>
      <c r="AM137" s="118">
        <v>0.30432</v>
      </c>
      <c r="AN137" s="92">
        <v>1443.96</v>
      </c>
      <c r="AO137" s="92">
        <v>411.21</v>
      </c>
      <c r="AP137" s="92"/>
      <c r="AQ137" s="92"/>
      <c r="AR137" s="118">
        <f>(AN137-AP137)/AE137</f>
        <v>0.172108989487235</v>
      </c>
      <c r="AS137" s="118">
        <f>(AO137-AQ137)/AG137</f>
        <v>0.155026212425093</v>
      </c>
      <c r="AT137" s="91">
        <f>(AN137-AP137)/AJ137</f>
        <v>0.148369818523478</v>
      </c>
      <c r="AU137" s="91">
        <f>(AO137-AQ137)/AL137</f>
        <v>0.138842867649291</v>
      </c>
      <c r="AV137" s="132"/>
      <c r="AW137" s="5">
        <v>9</v>
      </c>
      <c r="AX137" s="5">
        <v>2</v>
      </c>
      <c r="AY137" s="140">
        <f>(AW137-AX137)*-2</f>
        <v>-14</v>
      </c>
      <c r="AZ137" s="5"/>
      <c r="BA137" s="141"/>
      <c r="BB137" s="142">
        <f>AA137+AB137+AV137+BA137</f>
        <v>0</v>
      </c>
      <c r="BC137" s="142">
        <f>AC137+AY137</f>
        <v>-98.1604</v>
      </c>
    </row>
    <row r="138" ht="12.75" spans="1:55">
      <c r="A138" s="65">
        <v>136</v>
      </c>
      <c r="B138" s="65">
        <v>111400</v>
      </c>
      <c r="C138" s="66" t="s">
        <v>198</v>
      </c>
      <c r="D138" s="66" t="s">
        <v>65</v>
      </c>
      <c r="E138" s="5" t="s">
        <v>52</v>
      </c>
      <c r="F138" s="63">
        <v>3</v>
      </c>
      <c r="G138" s="63">
        <v>1</v>
      </c>
      <c r="H138" s="64">
        <v>16500</v>
      </c>
      <c r="I138" s="73">
        <f>H138*4</f>
        <v>66000</v>
      </c>
      <c r="J138" s="74">
        <v>3517.47</v>
      </c>
      <c r="K138" s="74">
        <f>J138*4</f>
        <v>14069.88</v>
      </c>
      <c r="L138" s="75">
        <v>0.21318</v>
      </c>
      <c r="M138" s="76">
        <v>18975</v>
      </c>
      <c r="N138" s="76">
        <f>M138*4</f>
        <v>75900</v>
      </c>
      <c r="O138" s="77">
        <v>3818.565432</v>
      </c>
      <c r="P138" s="77">
        <f>O138*4</f>
        <v>15274.261728</v>
      </c>
      <c r="Q138" s="91">
        <v>0.20124192</v>
      </c>
      <c r="R138" s="96">
        <v>36810.46</v>
      </c>
      <c r="S138" s="96">
        <v>8106.86</v>
      </c>
      <c r="T138" s="95">
        <f>R138/I138</f>
        <v>0.557734242424242</v>
      </c>
      <c r="U138" s="94"/>
      <c r="V138" s="94"/>
      <c r="W138" s="95">
        <f>(R138-U138)/I138</f>
        <v>0.557734242424242</v>
      </c>
      <c r="X138" s="95">
        <f>(S138-V138)/K138</f>
        <v>0.576185440103256</v>
      </c>
      <c r="Y138" s="109">
        <f>(R138-U138)/N138</f>
        <v>0.484986297760211</v>
      </c>
      <c r="Z138" s="109">
        <f>(S138-V138)/P138</f>
        <v>0.530752984619801</v>
      </c>
      <c r="AA138" s="110"/>
      <c r="AB138" s="111"/>
      <c r="AC138" s="112">
        <f>(R138-I138)*0.01</f>
        <v>-291.8954</v>
      </c>
      <c r="AD138" s="113">
        <v>14812.5</v>
      </c>
      <c r="AE138" s="113">
        <f>AD138*2</f>
        <v>29625</v>
      </c>
      <c r="AF138" s="114">
        <v>3219.645</v>
      </c>
      <c r="AG138" s="114">
        <f>AF138*2</f>
        <v>6439.29</v>
      </c>
      <c r="AH138" s="118">
        <v>0.21736</v>
      </c>
      <c r="AI138" s="119">
        <v>17182.5</v>
      </c>
      <c r="AJ138" s="119">
        <f>AI138*2</f>
        <v>34365</v>
      </c>
      <c r="AK138" s="119">
        <v>3594.92265</v>
      </c>
      <c r="AL138" s="119">
        <f>AK138*2</f>
        <v>7189.8453</v>
      </c>
      <c r="AM138" s="118">
        <v>0.20922</v>
      </c>
      <c r="AN138" s="120">
        <v>14413.3</v>
      </c>
      <c r="AO138" s="120">
        <v>2647.28</v>
      </c>
      <c r="AP138" s="92"/>
      <c r="AQ138" s="92"/>
      <c r="AR138" s="118">
        <f>(AN138-AP138)/AE138</f>
        <v>0.486524894514768</v>
      </c>
      <c r="AS138" s="118">
        <f>(AO138-AQ138)/AG138</f>
        <v>0.411113647622642</v>
      </c>
      <c r="AT138" s="91">
        <f>(AN138-AP138)/AJ138</f>
        <v>0.419418012512731</v>
      </c>
      <c r="AU138" s="91">
        <f>(AO138-AQ138)/AL138</f>
        <v>0.368197073725634</v>
      </c>
      <c r="AV138" s="132"/>
      <c r="AW138" s="5">
        <v>10</v>
      </c>
      <c r="AX138" s="5">
        <v>4</v>
      </c>
      <c r="AY138" s="140">
        <f>(AW138-AX138)*-2</f>
        <v>-12</v>
      </c>
      <c r="AZ138" s="5">
        <v>1</v>
      </c>
      <c r="BA138" s="141">
        <f>AZ138*3</f>
        <v>3</v>
      </c>
      <c r="BB138" s="142">
        <f>AA138+AB138+AV138+BA138</f>
        <v>3</v>
      </c>
      <c r="BC138" s="142">
        <f>AC138+AY138</f>
        <v>-303.8954</v>
      </c>
    </row>
    <row r="139" spans="1:55">
      <c r="A139" s="5">
        <v>137</v>
      </c>
      <c r="B139" s="5">
        <v>111064</v>
      </c>
      <c r="C139" s="62" t="s">
        <v>199</v>
      </c>
      <c r="D139" s="62" t="s">
        <v>65</v>
      </c>
      <c r="E139" s="5" t="s">
        <v>84</v>
      </c>
      <c r="F139" s="63">
        <v>1</v>
      </c>
      <c r="G139" s="63">
        <v>1</v>
      </c>
      <c r="H139" s="64">
        <v>3200</v>
      </c>
      <c r="I139" s="73">
        <f>H139*4</f>
        <v>12800</v>
      </c>
      <c r="J139" s="74">
        <v>899.232</v>
      </c>
      <c r="K139" s="74">
        <f>J139*4</f>
        <v>3596.928</v>
      </c>
      <c r="L139" s="75">
        <v>0.28101</v>
      </c>
      <c r="M139" s="76">
        <v>3680</v>
      </c>
      <c r="N139" s="76">
        <f>M139*4</f>
        <v>14720</v>
      </c>
      <c r="O139" s="77">
        <v>976.2062592</v>
      </c>
      <c r="P139" s="77">
        <f>O139*4</f>
        <v>3904.8250368</v>
      </c>
      <c r="Q139" s="91">
        <v>0.26527344</v>
      </c>
      <c r="R139" s="92">
        <v>5488.71</v>
      </c>
      <c r="S139" s="92">
        <v>1595.58</v>
      </c>
      <c r="T139" s="95">
        <f>R139/I139</f>
        <v>0.42880546875</v>
      </c>
      <c r="U139" s="94"/>
      <c r="V139" s="94"/>
      <c r="W139" s="95">
        <f>(R139-U139)/I139</f>
        <v>0.42880546875</v>
      </c>
      <c r="X139" s="95">
        <f>(S139-V139)/K139</f>
        <v>0.44359520123839</v>
      </c>
      <c r="Y139" s="109">
        <f>(R139-U139)/N139</f>
        <v>0.372874320652174</v>
      </c>
      <c r="Z139" s="109">
        <f>(S139-V139)/P139</f>
        <v>0.408617539829025</v>
      </c>
      <c r="AA139" s="110"/>
      <c r="AB139" s="111"/>
      <c r="AC139" s="112">
        <f>(R139-I139)*0.01</f>
        <v>-73.1129</v>
      </c>
      <c r="AD139" s="113">
        <v>2221.875</v>
      </c>
      <c r="AE139" s="113">
        <f>AD139*2</f>
        <v>4443.75</v>
      </c>
      <c r="AF139" s="114">
        <v>636.611625</v>
      </c>
      <c r="AG139" s="114">
        <f>AF139*2</f>
        <v>1273.22325</v>
      </c>
      <c r="AH139" s="118">
        <v>0.28652</v>
      </c>
      <c r="AI139" s="119">
        <v>2577.375</v>
      </c>
      <c r="AJ139" s="119">
        <f>AI139*2</f>
        <v>5154.75</v>
      </c>
      <c r="AK139" s="119">
        <v>710.81425125</v>
      </c>
      <c r="AL139" s="119">
        <f>AK139*2</f>
        <v>1421.6285025</v>
      </c>
      <c r="AM139" s="118">
        <v>0.27579</v>
      </c>
      <c r="AN139" s="92">
        <v>2286.24</v>
      </c>
      <c r="AO139" s="92">
        <v>590.83</v>
      </c>
      <c r="AP139" s="92"/>
      <c r="AQ139" s="92"/>
      <c r="AR139" s="118">
        <f>(AN139-AP139)/AE139</f>
        <v>0.514484388185654</v>
      </c>
      <c r="AS139" s="118">
        <f>(AO139-AQ139)/AG139</f>
        <v>0.464042735631791</v>
      </c>
      <c r="AT139" s="91">
        <f>(AN139-AP139)/AJ139</f>
        <v>0.443521024297978</v>
      </c>
      <c r="AU139" s="91">
        <f>(AO139-AQ139)/AL139</f>
        <v>0.415600840135801</v>
      </c>
      <c r="AV139" s="132"/>
      <c r="AW139" s="5">
        <v>4</v>
      </c>
      <c r="AX139" s="5">
        <v>4</v>
      </c>
      <c r="AY139" s="140"/>
      <c r="AZ139" s="5"/>
      <c r="BA139" s="141"/>
      <c r="BB139" s="142">
        <f>AA139+AB139+AV139+BA139</f>
        <v>0</v>
      </c>
      <c r="BC139" s="142">
        <f>AC139+AY139</f>
        <v>-73.1129</v>
      </c>
    </row>
    <row r="140" spans="1:55">
      <c r="A140" s="5">
        <v>138</v>
      </c>
      <c r="B140" s="5">
        <v>113023</v>
      </c>
      <c r="C140" s="62" t="s">
        <v>200</v>
      </c>
      <c r="D140" s="62" t="s">
        <v>68</v>
      </c>
      <c r="E140" s="5" t="s">
        <v>84</v>
      </c>
      <c r="F140" s="63">
        <v>1</v>
      </c>
      <c r="G140" s="63"/>
      <c r="H140" s="64">
        <v>4000</v>
      </c>
      <c r="I140" s="73">
        <f>H140*4</f>
        <v>16000</v>
      </c>
      <c r="J140" s="74">
        <v>813.96</v>
      </c>
      <c r="K140" s="74">
        <f>J140*4</f>
        <v>3255.84</v>
      </c>
      <c r="L140" s="75">
        <v>0.20349</v>
      </c>
      <c r="M140" s="76">
        <v>4600</v>
      </c>
      <c r="N140" s="76">
        <f>M140*4</f>
        <v>18400</v>
      </c>
      <c r="O140" s="77">
        <v>883.634976</v>
      </c>
      <c r="P140" s="77">
        <f>O140*4</f>
        <v>3534.539904</v>
      </c>
      <c r="Q140" s="91">
        <v>0.19209456</v>
      </c>
      <c r="R140" s="92">
        <v>5510.62</v>
      </c>
      <c r="S140" s="92">
        <v>1268.3</v>
      </c>
      <c r="T140" s="95">
        <f>R140/I140</f>
        <v>0.34441375</v>
      </c>
      <c r="U140" s="94"/>
      <c r="V140" s="94"/>
      <c r="W140" s="95">
        <f>(R140-U140)/I140</f>
        <v>0.34441375</v>
      </c>
      <c r="X140" s="95">
        <f>(S140-V140)/K140</f>
        <v>0.389546169344931</v>
      </c>
      <c r="Y140" s="109">
        <f>(R140-U140)/N140</f>
        <v>0.299490217391304</v>
      </c>
      <c r="Z140" s="109">
        <f>(S140-V140)/P140</f>
        <v>0.358830296006753</v>
      </c>
      <c r="AA140" s="110"/>
      <c r="AB140" s="111"/>
      <c r="AC140" s="112">
        <f>(R140-I140)*0.01</f>
        <v>-104.8938</v>
      </c>
      <c r="AD140" s="113">
        <v>3703.125</v>
      </c>
      <c r="AE140" s="113">
        <f>AD140*2</f>
        <v>7406.25</v>
      </c>
      <c r="AF140" s="114">
        <v>768.324375</v>
      </c>
      <c r="AG140" s="114">
        <f>AF140*2</f>
        <v>1536.64875</v>
      </c>
      <c r="AH140" s="118">
        <v>0.20748</v>
      </c>
      <c r="AI140" s="119">
        <v>4295.625</v>
      </c>
      <c r="AJ140" s="119">
        <f>AI140*2</f>
        <v>8591.25</v>
      </c>
      <c r="AK140" s="119">
        <v>857.87926875</v>
      </c>
      <c r="AL140" s="119">
        <f>AK140*2</f>
        <v>1715.7585375</v>
      </c>
      <c r="AM140" s="118">
        <v>0.19971</v>
      </c>
      <c r="AN140" s="92">
        <v>1683.73</v>
      </c>
      <c r="AO140" s="92">
        <v>309.8</v>
      </c>
      <c r="AP140" s="92"/>
      <c r="AQ140" s="92"/>
      <c r="AR140" s="118">
        <f>(AN140-AP140)/AE140</f>
        <v>0.227339071729958</v>
      </c>
      <c r="AS140" s="118">
        <f>(AO140-AQ140)/AG140</f>
        <v>0.201607556704159</v>
      </c>
      <c r="AT140" s="91">
        <f>(AN140-AP140)/AJ140</f>
        <v>0.195981958387895</v>
      </c>
      <c r="AU140" s="91">
        <f>(AO140-AQ140)/AL140</f>
        <v>0.180561537785733</v>
      </c>
      <c r="AV140" s="132"/>
      <c r="AW140" s="5">
        <v>6</v>
      </c>
      <c r="AX140" s="5">
        <v>4</v>
      </c>
      <c r="AY140" s="140">
        <f>(AW140-AX140)*-2</f>
        <v>-4</v>
      </c>
      <c r="AZ140" s="5"/>
      <c r="BA140" s="141"/>
      <c r="BB140" s="142">
        <f>AA140+AB140+AV140+BA140</f>
        <v>0</v>
      </c>
      <c r="BC140" s="142">
        <f>AC140+AY140</f>
        <v>-108.8938</v>
      </c>
    </row>
    <row r="141" spans="1:55">
      <c r="A141" s="5">
        <v>139</v>
      </c>
      <c r="B141" s="5">
        <v>545</v>
      </c>
      <c r="C141" s="62" t="s">
        <v>201</v>
      </c>
      <c r="D141" s="62" t="s">
        <v>51</v>
      </c>
      <c r="E141" s="5" t="s">
        <v>84</v>
      </c>
      <c r="F141" s="63">
        <v>2</v>
      </c>
      <c r="G141" s="63"/>
      <c r="H141" s="64">
        <v>4480</v>
      </c>
      <c r="I141" s="73">
        <f>H141*4</f>
        <v>17920</v>
      </c>
      <c r="J141" s="74">
        <v>1302.336</v>
      </c>
      <c r="K141" s="74">
        <f>J141*4</f>
        <v>5209.344</v>
      </c>
      <c r="L141" s="75">
        <v>0.2907</v>
      </c>
      <c r="M141" s="76">
        <v>5152</v>
      </c>
      <c r="N141" s="76">
        <f>M141*4</f>
        <v>20608</v>
      </c>
      <c r="O141" s="77">
        <v>1413.8159616</v>
      </c>
      <c r="P141" s="77">
        <f>O141*4</f>
        <v>5655.2638464</v>
      </c>
      <c r="Q141" s="91">
        <v>0.2744208</v>
      </c>
      <c r="R141" s="92">
        <v>6107.65</v>
      </c>
      <c r="S141" s="92">
        <v>1490.99</v>
      </c>
      <c r="T141" s="95">
        <f>R141/I141</f>
        <v>0.340828683035714</v>
      </c>
      <c r="U141" s="94"/>
      <c r="V141" s="94"/>
      <c r="W141" s="95">
        <f>(R141-U141)/I141</f>
        <v>0.340828683035714</v>
      </c>
      <c r="X141" s="95">
        <f>(S141-V141)/K141</f>
        <v>0.286214540640818</v>
      </c>
      <c r="Y141" s="109">
        <f>(R141-U141)/N141</f>
        <v>0.296372767857143</v>
      </c>
      <c r="Z141" s="109">
        <f>(S141-V141)/P141</f>
        <v>0.26364640810687</v>
      </c>
      <c r="AA141" s="110"/>
      <c r="AB141" s="111"/>
      <c r="AC141" s="112">
        <f>(R141-I141)*0.01</f>
        <v>-118.1235</v>
      </c>
      <c r="AD141" s="113">
        <v>4147.5</v>
      </c>
      <c r="AE141" s="113">
        <f>AD141*2</f>
        <v>8295</v>
      </c>
      <c r="AF141" s="114">
        <v>1229.319</v>
      </c>
      <c r="AG141" s="114">
        <f>AF141*2</f>
        <v>2458.638</v>
      </c>
      <c r="AH141" s="118">
        <v>0.2964</v>
      </c>
      <c r="AI141" s="119">
        <v>4811.1</v>
      </c>
      <c r="AJ141" s="119">
        <f>AI141*2</f>
        <v>9622.2</v>
      </c>
      <c r="AK141" s="119">
        <v>1372.60683</v>
      </c>
      <c r="AL141" s="119">
        <f>AK141*2</f>
        <v>2745.21366</v>
      </c>
      <c r="AM141" s="118">
        <v>0.2853</v>
      </c>
      <c r="AN141" s="92">
        <v>6354.12</v>
      </c>
      <c r="AO141" s="92">
        <v>1476.39</v>
      </c>
      <c r="AP141" s="92"/>
      <c r="AQ141" s="92"/>
      <c r="AR141" s="118">
        <f>(AN141-AP141)/AE141</f>
        <v>0.76601808318264</v>
      </c>
      <c r="AS141" s="118">
        <f>(AO141-AQ141)/AG141</f>
        <v>0.600491003555627</v>
      </c>
      <c r="AT141" s="91">
        <f>(AN141-AP141)/AJ141</f>
        <v>0.660360416536759</v>
      </c>
      <c r="AU141" s="91">
        <f>(AO141-AQ141)/AL141</f>
        <v>0.537805133899851</v>
      </c>
      <c r="AV141" s="132"/>
      <c r="AW141" s="5">
        <v>6</v>
      </c>
      <c r="AX141" s="5">
        <v>0</v>
      </c>
      <c r="AY141" s="140">
        <f>(AW141-AX141)*-2</f>
        <v>-12</v>
      </c>
      <c r="AZ141" s="5"/>
      <c r="BA141" s="141"/>
      <c r="BB141" s="142">
        <f>AA141+AB141+AV141+BA141</f>
        <v>0</v>
      </c>
      <c r="BC141" s="142">
        <f>AC141+AY141</f>
        <v>-130.1235</v>
      </c>
    </row>
    <row r="142" spans="1:55">
      <c r="A142" s="5"/>
      <c r="B142" s="5"/>
      <c r="C142" s="62"/>
      <c r="D142" s="62"/>
      <c r="E142" s="5"/>
      <c r="F142" s="63"/>
      <c r="G142" s="63"/>
      <c r="H142" s="64">
        <f>SUM(H1:H52)</f>
        <v>538960</v>
      </c>
      <c r="I142" s="73">
        <f>SUM(I1:I52)</f>
        <v>2155840</v>
      </c>
      <c r="J142" s="74">
        <f>SUM(J1:J52)</f>
        <v>146543.55606</v>
      </c>
      <c r="K142" s="74">
        <f>SUM(K1:K52)</f>
        <v>586174.22424</v>
      </c>
      <c r="L142" s="75">
        <v>0.264965751696644</v>
      </c>
      <c r="M142" s="76">
        <f>SUM(M1:M52)</f>
        <v>619057</v>
      </c>
      <c r="N142" s="76">
        <f>SUM(N1:N52)</f>
        <v>2476228</v>
      </c>
      <c r="O142" s="77">
        <f>SUM(O1:O52)</f>
        <v>158941.075146336</v>
      </c>
      <c r="P142" s="77">
        <f>SUM(P1:P52)</f>
        <v>635764.300585344</v>
      </c>
      <c r="Q142" s="91">
        <v>0.250127669601632</v>
      </c>
      <c r="R142" s="92">
        <f>SUM(R1:R52)</f>
        <v>2363269.02</v>
      </c>
      <c r="S142" s="92">
        <f>SUM(S1:S52)</f>
        <v>552735.66</v>
      </c>
      <c r="T142" s="95">
        <f>R142/I142</f>
        <v>1.09621726102123</v>
      </c>
      <c r="U142" s="94"/>
      <c r="V142" s="94"/>
      <c r="W142" s="95">
        <f>(R142-U142)/I142</f>
        <v>1.09621726102123</v>
      </c>
      <c r="X142" s="95">
        <f>(S142-V142)/K142</f>
        <v>0.942954563921069</v>
      </c>
      <c r="Y142" s="109">
        <f>(R142-U142)/N142</f>
        <v>0.954382641663046</v>
      </c>
      <c r="Z142" s="109">
        <f>(S142-V142)/P142</f>
        <v>0.869403424336818</v>
      </c>
      <c r="AA142" s="110"/>
      <c r="AB142" s="111"/>
      <c r="AC142" s="112"/>
      <c r="AD142" s="113">
        <f>SUM(AD1:AD52)</f>
        <v>493891.41</v>
      </c>
      <c r="AE142" s="113">
        <f>SUM(AE1:AE52)</f>
        <v>987782.82</v>
      </c>
      <c r="AF142" s="114">
        <f>SUM(AF1:AF52)</f>
        <v>136897.009266264</v>
      </c>
      <c r="AG142" s="114">
        <f>SUM(AG1:AG52)</f>
        <v>273794.018532528</v>
      </c>
      <c r="AH142" s="118">
        <v>0.26999729489758</v>
      </c>
      <c r="AI142" s="119">
        <f>SUM(AI1:AI52)</f>
        <v>572914.0356</v>
      </c>
      <c r="AJ142" s="119">
        <f>SUM(AJ1:AJ52)</f>
        <v>1145828.0712</v>
      </c>
      <c r="AK142" s="119">
        <f>SUM(AK1:AK52)</f>
        <v>152853.54730989</v>
      </c>
      <c r="AL142" s="119">
        <f>SUM(AL1:AL52)</f>
        <v>305707.094619781</v>
      </c>
      <c r="AM142" s="118">
        <v>0.259886060169634</v>
      </c>
      <c r="AN142" s="92">
        <f>SUM(AN1:AN52)</f>
        <v>821812.53</v>
      </c>
      <c r="AO142" s="92">
        <f>SUM(AO1:AO52)</f>
        <v>207230</v>
      </c>
      <c r="AP142" s="92"/>
      <c r="AQ142" s="92"/>
      <c r="AR142" s="118">
        <f>(AN142-AP142)/AE142</f>
        <v>0.831976942056959</v>
      </c>
      <c r="AS142" s="118">
        <f>(AO142-AQ142)/AG142</f>
        <v>0.756882860738538</v>
      </c>
      <c r="AT142" s="91">
        <f>(AN142-AP142)/AJ142</f>
        <v>0.717221501773241</v>
      </c>
      <c r="AU142" s="91">
        <f>(AO142-AQ142)/AL142</f>
        <v>0.677871085254791</v>
      </c>
      <c r="AV142" s="132"/>
      <c r="AW142" s="5">
        <f>SUM(AW3:AW141)</f>
        <v>1257</v>
      </c>
      <c r="AX142" s="5">
        <f>SUM(AX3:AX141)</f>
        <v>692</v>
      </c>
      <c r="AY142" s="140"/>
      <c r="AZ142" s="5"/>
      <c r="BA142" s="141"/>
      <c r="BB142" s="142">
        <f>SUM(BB3:BB141)</f>
        <v>26322.6544</v>
      </c>
      <c r="BC142" s="142">
        <f>SUM(BC3:BC141)</f>
        <v>-9000.2187</v>
      </c>
    </row>
  </sheetData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5" sqref="E15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202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203</v>
      </c>
      <c r="C2" s="18" t="s">
        <v>204</v>
      </c>
      <c r="D2" s="19" t="s">
        <v>205</v>
      </c>
      <c r="E2" s="20" t="s">
        <v>206</v>
      </c>
      <c r="F2" s="21" t="s">
        <v>207</v>
      </c>
      <c r="G2" s="22" t="s">
        <v>208</v>
      </c>
      <c r="H2" s="23" t="s">
        <v>209</v>
      </c>
    </row>
    <row r="3" customHeight="1" spans="1:8">
      <c r="A3" s="24">
        <v>1</v>
      </c>
      <c r="B3" s="24" t="s">
        <v>210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8" si="1">(1-E3)*-4</f>
        <v>-1.88235294117647</v>
      </c>
    </row>
    <row r="4" customHeight="1" spans="1:8">
      <c r="A4" s="24">
        <v>2</v>
      </c>
      <c r="B4" s="24" t="s">
        <v>211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212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213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214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215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59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>(1-E9)*-4</f>
        <v>-0.8</v>
      </c>
    </row>
    <row r="10" customHeight="1" spans="1:8">
      <c r="A10" s="24">
        <v>8</v>
      </c>
      <c r="B10" s="24" t="s">
        <v>216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>(1-E10)*-4</f>
        <v>-2.88</v>
      </c>
    </row>
    <row r="11" customHeight="1" spans="1:8">
      <c r="A11" s="14" t="s">
        <v>217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G20" sqref="G2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="8" customFormat="1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="8" customFormat="1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="8" customFormat="1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="8" customFormat="1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="8" customFormat="1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="8" customFormat="1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="8" customFormat="1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="8" customFormat="1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="8" customFormat="1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="8" customFormat="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="8" customFormat="1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="8" customFormat="1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="8" customFormat="1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="8" customFormat="1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="8" customFormat="1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="8" customFormat="1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="8" customFormat="1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="8" customFormat="1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="8" customFormat="1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="8" customFormat="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="8" customFormat="1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="8" customFormat="1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="8" customFormat="1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="8" customFormat="1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="8" customFormat="1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="8" customFormat="1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="8" customFormat="1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="8" customFormat="1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="8" customFormat="1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="8" customFormat="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="8" customFormat="1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="8" customFormat="1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="8" customFormat="1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="8" customFormat="1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="8" customFormat="1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="8" customFormat="1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="8" customFormat="1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="8" customFormat="1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="8" customFormat="1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="8" customFormat="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="8" customFormat="1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="8" customFormat="1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="8" customFormat="1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workbookViewId="0">
      <selection activeCell="H4" sqref="H4"/>
    </sheetView>
  </sheetViews>
  <sheetFormatPr defaultColWidth="9" defaultRowHeight="24" customHeight="1" outlineLevelRow="6" outlineLevelCol="6"/>
  <cols>
    <col min="1" max="16384" width="9" style="1"/>
  </cols>
  <sheetData>
    <row r="1" customHeight="1" spans="1:7">
      <c r="A1" s="2" t="s">
        <v>484</v>
      </c>
      <c r="B1" s="2"/>
      <c r="C1" s="3"/>
      <c r="D1" s="2"/>
      <c r="E1" s="2"/>
      <c r="F1" s="2"/>
      <c r="G1" s="4"/>
    </row>
    <row r="2" customHeight="1" spans="1:7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customHeight="1" spans="1:7">
      <c r="A3" s="5">
        <v>1</v>
      </c>
      <c r="B3" s="6"/>
      <c r="C3" s="6"/>
      <c r="D3" s="6"/>
      <c r="E3" s="6"/>
      <c r="F3" s="6"/>
      <c r="G3" s="7"/>
    </row>
    <row r="4" customHeight="1" spans="1:7">
      <c r="A4" s="5">
        <v>2</v>
      </c>
      <c r="B4" s="6"/>
      <c r="C4" s="6"/>
      <c r="D4" s="6"/>
      <c r="E4" s="6"/>
      <c r="F4" s="6"/>
      <c r="G4" s="7"/>
    </row>
    <row r="5" customHeight="1" spans="1:7">
      <c r="A5" s="5">
        <v>3</v>
      </c>
      <c r="B5" s="6"/>
      <c r="C5" s="6"/>
      <c r="D5" s="6"/>
      <c r="E5" s="6"/>
      <c r="F5" s="6"/>
      <c r="G5" s="7"/>
    </row>
    <row r="6" customHeight="1" spans="1:7">
      <c r="A6" s="5">
        <v>4</v>
      </c>
      <c r="B6" s="6"/>
      <c r="C6" s="6"/>
      <c r="D6" s="6"/>
      <c r="E6" s="6"/>
      <c r="F6" s="6"/>
      <c r="G6" s="7"/>
    </row>
    <row r="7" customHeight="1" spans="1:7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2021-06-17T03:37:00Z</dcterms:created>
  <dcterms:modified xsi:type="dcterms:W3CDTF">2021-06-29T05:48:19Z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F5E9071930CE4FD6A1D30DF42B9FB86C</vt:lpwstr>
  </property>
  <property fmtid="{D5CDD505-2E9C-101B-9397-08002B2CF9AE}" pid="3" name="KSOProductBuildVer">
    <vt:lpwstr>2052-11.1.0.10578</vt:lpwstr>
  </property>
</Properties>
</file>