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4" activeTab="2"/>
  </bookViews>
  <sheets>
    <sheet name="5月闪电战数据表" sheetId="1" r:id="rId1"/>
    <sheet name="5月门店汇总数据" sheetId="4" r:id="rId2"/>
    <sheet name="奖励汇总" sheetId="5" r:id="rId3"/>
  </sheets>
  <definedNames>
    <definedName name="_xlnm._FilterDatabase" localSheetId="0" hidden="1">'5月闪电战数据表'!$A$2:$W$291</definedName>
    <definedName name="_xlnm._FilterDatabase" localSheetId="1" hidden="1">'5月门店汇总数据'!$A$1:$M$71</definedName>
  </definedNames>
  <calcPr calcId="144525"/>
</workbook>
</file>

<file path=xl/sharedStrings.xml><?xml version="1.0" encoding="utf-8"?>
<sst xmlns="http://schemas.openxmlformats.org/spreadsheetml/2006/main" count="2151" uniqueCount="566">
  <si>
    <t>门店ID</t>
  </si>
  <si>
    <t>门店名称</t>
  </si>
  <si>
    <t>分类</t>
  </si>
  <si>
    <t>片区名称</t>
  </si>
  <si>
    <r>
      <rPr>
        <b/>
        <sz val="10"/>
        <color theme="1"/>
        <rFont val="宋体"/>
        <charset val="134"/>
        <scheme val="minor"/>
      </rPr>
      <t>5月1日—5月31日                      活动计时间 （</t>
    </r>
    <r>
      <rPr>
        <b/>
        <sz val="10"/>
        <color rgb="FFFF0000"/>
        <rFont val="宋体"/>
        <charset val="134"/>
        <scheme val="minor"/>
      </rPr>
      <t>每周至少一场</t>
    </r>
    <r>
      <rPr>
        <b/>
        <sz val="10"/>
        <color theme="1"/>
        <rFont val="宋体"/>
        <charset val="134"/>
        <scheme val="minor"/>
      </rPr>
      <t>）</t>
    </r>
  </si>
  <si>
    <t>时间</t>
  </si>
  <si>
    <t>活动时间段           （上午？点—？点、    下午？点—？点）</t>
  </si>
  <si>
    <t>活动期间（天）</t>
  </si>
  <si>
    <t>上月日均（天）</t>
  </si>
  <si>
    <t>上月日均对比增幅</t>
  </si>
  <si>
    <t>超毛奖励</t>
  </si>
  <si>
    <t>备注</t>
  </si>
  <si>
    <t>2020年4月销售</t>
  </si>
  <si>
    <t>2021年4月销售</t>
  </si>
  <si>
    <t>下滑金额</t>
  </si>
  <si>
    <t>客流</t>
  </si>
  <si>
    <t>销售</t>
  </si>
  <si>
    <t>毛利</t>
  </si>
  <si>
    <t>毛利率</t>
  </si>
  <si>
    <t>客流增幅</t>
  </si>
  <si>
    <t>销售增幅</t>
  </si>
  <si>
    <t>四川太极大药房连锁有限公司武侯区聚萃街药店</t>
  </si>
  <si>
    <t>C</t>
  </si>
  <si>
    <t>北门片区</t>
  </si>
  <si>
    <t>每周三</t>
  </si>
  <si>
    <t>18:00-20:00</t>
  </si>
  <si>
    <t>19.94%</t>
  </si>
  <si>
    <t>30.54%</t>
  </si>
  <si>
    <t>四川太极崇州市崇阳镇尚贤坊街药店</t>
  </si>
  <si>
    <t>B</t>
  </si>
  <si>
    <t>城郊二片区</t>
  </si>
  <si>
    <t>每周一（5月3，10，17，24，31）</t>
  </si>
  <si>
    <t>晚上19：00—21：00</t>
  </si>
  <si>
    <t>31.92%</t>
  </si>
  <si>
    <t>29.92%</t>
  </si>
  <si>
    <t>四川太极锦江区观音桥街药店</t>
  </si>
  <si>
    <t>城中片区</t>
  </si>
  <si>
    <t>每周六</t>
  </si>
  <si>
    <t>下午18:00－20:00</t>
  </si>
  <si>
    <t>30.64%</t>
  </si>
  <si>
    <t>32.36%</t>
  </si>
  <si>
    <t>四川太极青羊区清江东路三药店</t>
  </si>
  <si>
    <t>西门片区</t>
  </si>
  <si>
    <t>每周五</t>
  </si>
  <si>
    <t>17：30—19：30</t>
  </si>
  <si>
    <t>22.18%</t>
  </si>
  <si>
    <t>四川太极成华区崔家店路药店</t>
  </si>
  <si>
    <t>东南片区</t>
  </si>
  <si>
    <t>5.5/5.12/5.19/5.26</t>
  </si>
  <si>
    <t>下午18-20</t>
  </si>
  <si>
    <t>36.2%</t>
  </si>
  <si>
    <t>30.7%</t>
  </si>
  <si>
    <t>四川太极武侯区丝竹路药店</t>
  </si>
  <si>
    <t>旗舰片区</t>
  </si>
  <si>
    <t>每周一</t>
  </si>
  <si>
    <t>下午18：00 - 21：00</t>
  </si>
  <si>
    <t>26.65%</t>
  </si>
  <si>
    <t>28.44%</t>
  </si>
  <si>
    <t>29.59%</t>
  </si>
  <si>
    <t>27.93%</t>
  </si>
  <si>
    <t>四川太极沙河源药店</t>
  </si>
  <si>
    <t>每周二</t>
  </si>
  <si>
    <t>17:30—19:30</t>
  </si>
  <si>
    <t>33.02%</t>
  </si>
  <si>
    <t>29.1%</t>
  </si>
  <si>
    <t>28.06%</t>
  </si>
  <si>
    <t>34.04%</t>
  </si>
  <si>
    <t>四川太极青羊区经一路药店</t>
  </si>
  <si>
    <t>17:00-18:00</t>
  </si>
  <si>
    <t>32.91%</t>
  </si>
  <si>
    <t>28.64%</t>
  </si>
  <si>
    <t>四川太极光华村街药店</t>
  </si>
  <si>
    <t>A</t>
  </si>
  <si>
    <t>每周日</t>
  </si>
  <si>
    <t>31.12%</t>
  </si>
  <si>
    <t>26.59%</t>
  </si>
  <si>
    <t>32.62%</t>
  </si>
  <si>
    <t>四川太极成华区西林一街药店</t>
  </si>
  <si>
    <t>35.19%</t>
  </si>
  <si>
    <t>35.1%</t>
  </si>
  <si>
    <t>四川太极金牛区沙湾东一路药店</t>
  </si>
  <si>
    <t>22.2%</t>
  </si>
  <si>
    <t>19.33%</t>
  </si>
  <si>
    <t>四川太极高新区中和公济桥路药店</t>
  </si>
  <si>
    <t>17:30-19:30</t>
  </si>
  <si>
    <t>34.57%</t>
  </si>
  <si>
    <t>33.2%</t>
  </si>
  <si>
    <t>四川太极武侯区顺和街店</t>
  </si>
  <si>
    <t>18：30-20：30</t>
  </si>
  <si>
    <t>30.74%</t>
  </si>
  <si>
    <t>30.93%</t>
  </si>
  <si>
    <t>四川太极武侯区科华北路药店</t>
  </si>
  <si>
    <t>5月8，5月12，5月19，5月26</t>
  </si>
  <si>
    <t>18-20点</t>
  </si>
  <si>
    <t>34.78%</t>
  </si>
  <si>
    <t>34.21%</t>
  </si>
  <si>
    <t>38.77%</t>
  </si>
  <si>
    <t>29.46%</t>
  </si>
  <si>
    <t>四川太极青羊区大石西路药店</t>
  </si>
  <si>
    <t>30.67%</t>
  </si>
  <si>
    <t>31.19%</t>
  </si>
  <si>
    <t>29.36%</t>
  </si>
  <si>
    <t>四川太极邛崃市临邛镇长安大道药店</t>
  </si>
  <si>
    <t>城郊一片</t>
  </si>
  <si>
    <t>上午9点30一11点半</t>
  </si>
  <si>
    <t>28.97%</t>
  </si>
  <si>
    <t>33.72%</t>
  </si>
  <si>
    <t>四川太极锦江区静沙南路药店</t>
  </si>
  <si>
    <t>下午：5：00-7：00</t>
  </si>
  <si>
    <t>33.73%</t>
  </si>
  <si>
    <t>35.26%</t>
  </si>
  <si>
    <t>27.64%</t>
  </si>
  <si>
    <t>四川太极新都区马超东路店</t>
  </si>
  <si>
    <t>18：00-20：00</t>
  </si>
  <si>
    <t>27.35%</t>
  </si>
  <si>
    <t>30.69%</t>
  </si>
  <si>
    <t>四川太极大邑县沙渠镇方圆路药店</t>
  </si>
  <si>
    <t>每周三（5.5, 5.12, 5.19，5.26）</t>
  </si>
  <si>
    <t>下午18:30-20:30</t>
  </si>
  <si>
    <t>25.36%</t>
  </si>
  <si>
    <t>30.19%</t>
  </si>
  <si>
    <t>四川太极邛崃市临邛镇翠荫街药店</t>
  </si>
  <si>
    <t>晚上6点30—8点30</t>
  </si>
  <si>
    <t>28.37%</t>
  </si>
  <si>
    <t>29.97%</t>
  </si>
  <si>
    <t>29.05%</t>
  </si>
  <si>
    <t>四川太极金牛区交大路第三药店</t>
  </si>
  <si>
    <t>16：00—18：00</t>
  </si>
  <si>
    <t>37.21%</t>
  </si>
  <si>
    <t>27.56%</t>
  </si>
  <si>
    <t>四川太极大邑县晋原镇内蒙古大道桃源药店</t>
  </si>
  <si>
    <t>周三（5.5,5.12,5.19）</t>
  </si>
  <si>
    <t>下午17：00—19：00点</t>
  </si>
  <si>
    <t>28.67%</t>
  </si>
  <si>
    <t>四川太极金牛区花照壁中横街药店</t>
  </si>
  <si>
    <t>9：30-11：30</t>
  </si>
  <si>
    <t>23.72%</t>
  </si>
  <si>
    <t>18.05%</t>
  </si>
  <si>
    <t>28.9%</t>
  </si>
  <si>
    <t>四川太极金牛区金沙路药店</t>
  </si>
  <si>
    <t>30.48%</t>
  </si>
  <si>
    <t>29.2%</t>
  </si>
  <si>
    <t>25.89%</t>
  </si>
  <si>
    <t>四川太极新园大道药店</t>
  </si>
  <si>
    <t>下午16:00-18:00</t>
  </si>
  <si>
    <t>34.09%</t>
  </si>
  <si>
    <t>四川太极高新区新下街药店</t>
  </si>
  <si>
    <t>下午6:00-20:00</t>
  </si>
  <si>
    <t>32.51%</t>
  </si>
  <si>
    <t>33.91%</t>
  </si>
  <si>
    <t>四川太极成华区水碾河路药店</t>
  </si>
  <si>
    <t>5.6/5.14/5.22/5.29</t>
  </si>
  <si>
    <t>下午19点—21点</t>
  </si>
  <si>
    <t>21.95%</t>
  </si>
  <si>
    <t>26.97%</t>
  </si>
  <si>
    <t>四川太极大邑晋原街道金巷西街药店</t>
  </si>
  <si>
    <t>每周三（5，12，19，27）</t>
  </si>
  <si>
    <t>下午5点——8点</t>
  </si>
  <si>
    <t>33.99%</t>
  </si>
  <si>
    <t>28.65%</t>
  </si>
  <si>
    <t>四川太极锦江区宏济中路药店</t>
  </si>
  <si>
    <t>5.8/5.13/5.18/5.28</t>
  </si>
  <si>
    <t>下午18——20</t>
  </si>
  <si>
    <t>32.55%</t>
  </si>
  <si>
    <t>28.11%</t>
  </si>
  <si>
    <t>四川太极武侯区大华街药店</t>
  </si>
  <si>
    <t>16：00-20：00</t>
  </si>
  <si>
    <t>18.81%</t>
  </si>
  <si>
    <t>22.84%</t>
  </si>
  <si>
    <t>22.53%</t>
  </si>
  <si>
    <t>四川太极崇州中心店</t>
  </si>
  <si>
    <t>每周三（5.5,5.12,5.19,5.26,）</t>
  </si>
  <si>
    <t>上午9：00—11：00</t>
  </si>
  <si>
    <t>37.29%</t>
  </si>
  <si>
    <t>31.31%</t>
  </si>
  <si>
    <t>四川太极武侯区长寿路药店</t>
  </si>
  <si>
    <t>下午6点-8点</t>
  </si>
  <si>
    <t>29.03%</t>
  </si>
  <si>
    <t>27.73%</t>
  </si>
  <si>
    <t>32.42%</t>
  </si>
  <si>
    <t>26.47%</t>
  </si>
  <si>
    <t>35.57%</t>
  </si>
  <si>
    <t>四川太极红星店</t>
  </si>
  <si>
    <t>下午4:00-6:00</t>
  </si>
  <si>
    <t>33.93%</t>
  </si>
  <si>
    <t>31.56%</t>
  </si>
  <si>
    <t>23.69%</t>
  </si>
  <si>
    <t>17.24%</t>
  </si>
  <si>
    <t>28.76%</t>
  </si>
  <si>
    <t>31.04%</t>
  </si>
  <si>
    <t>23.2%</t>
  </si>
  <si>
    <t>22.83%</t>
  </si>
  <si>
    <t>38.08%</t>
  </si>
  <si>
    <t>四川太极金带街药店</t>
  </si>
  <si>
    <t>每周三（5.5，5.12，5.19，5.26）</t>
  </si>
  <si>
    <t>20.76%</t>
  </si>
  <si>
    <t>25.86%</t>
  </si>
  <si>
    <t>39.4%</t>
  </si>
  <si>
    <t>9.68%</t>
  </si>
  <si>
    <t>28.1%</t>
  </si>
  <si>
    <t>29.94%</t>
  </si>
  <si>
    <t>30.62%</t>
  </si>
  <si>
    <t>银河北街店</t>
  </si>
  <si>
    <t>24.67%</t>
  </si>
  <si>
    <t>26.01%</t>
  </si>
  <si>
    <t>38.93%</t>
  </si>
  <si>
    <t>18：00-20：03</t>
  </si>
  <si>
    <t>28.2%</t>
  </si>
  <si>
    <t>29.69%</t>
  </si>
  <si>
    <t>四川太极金丝街药店</t>
  </si>
  <si>
    <t>5.6/5.10/5.17/5.27</t>
  </si>
  <si>
    <t>下午14:00-16:00</t>
  </si>
  <si>
    <t>32.16%</t>
  </si>
  <si>
    <t>37.78%</t>
  </si>
  <si>
    <t>每周三（5，12，19，28）</t>
  </si>
  <si>
    <t>下午5点——9点</t>
  </si>
  <si>
    <t>36.36%</t>
  </si>
  <si>
    <t>33.74%</t>
  </si>
  <si>
    <t>25.77%</t>
  </si>
  <si>
    <t>四川太极高新天久北巷药店</t>
  </si>
  <si>
    <t xml:space="preserve">
18:00−20:00</t>
  </si>
  <si>
    <t>32.31%</t>
  </si>
  <si>
    <t>27.26%</t>
  </si>
  <si>
    <t>31.48%</t>
  </si>
  <si>
    <t>23.68%</t>
  </si>
  <si>
    <t>27.53%</t>
  </si>
  <si>
    <t>四川太极成华区羊子山西路药店（兴元华盛）</t>
  </si>
  <si>
    <t>5.8/5.15/5.22/5.29</t>
  </si>
  <si>
    <t>32.15%</t>
  </si>
  <si>
    <t>31.27%</t>
  </si>
  <si>
    <t>24.2%</t>
  </si>
  <si>
    <t>四川太极双林路药店</t>
  </si>
  <si>
    <t>5.6/5.13/5.20/5.27</t>
  </si>
  <si>
    <t>下午17-19</t>
  </si>
  <si>
    <t>33.47%</t>
  </si>
  <si>
    <t>29.8%</t>
  </si>
  <si>
    <t>41.19%</t>
  </si>
  <si>
    <t>四川太极双流县西航港街道锦华路一段药店</t>
  </si>
  <si>
    <t>上午9:30-11:30</t>
  </si>
  <si>
    <t>30.84%</t>
  </si>
  <si>
    <t>32.56%</t>
  </si>
  <si>
    <t>34.41%</t>
  </si>
  <si>
    <t>四川太极大邑县晋原镇子龙路店</t>
  </si>
  <si>
    <t>每周四（6，13，20，27）</t>
  </si>
  <si>
    <t>下午18点一20点</t>
  </si>
  <si>
    <t>22.9%</t>
  </si>
  <si>
    <t>四川太极邛崃中心药店</t>
  </si>
  <si>
    <t>每周四</t>
  </si>
  <si>
    <t>上午9点30—11点30</t>
  </si>
  <si>
    <t>31.13%</t>
  </si>
  <si>
    <t>28.38%</t>
  </si>
  <si>
    <t>29.91%</t>
  </si>
  <si>
    <t>四川太极大邑县晋源镇东壕沟段药店</t>
  </si>
  <si>
    <t>29.63%</t>
  </si>
  <si>
    <t>27.87%</t>
  </si>
  <si>
    <t>四川太极成华区龙潭西路药店</t>
  </si>
  <si>
    <t>29.45%</t>
  </si>
  <si>
    <t>28.86%</t>
  </si>
  <si>
    <t>四川太极成华区万科路药店</t>
  </si>
  <si>
    <t>下午18:00-20:00</t>
  </si>
  <si>
    <t>34.84%</t>
  </si>
  <si>
    <t>33.75%</t>
  </si>
  <si>
    <t>四川太极大邑县晋原镇通达东路五段药店</t>
  </si>
  <si>
    <t>36.31%</t>
  </si>
  <si>
    <t>四川太极大邑县晋原镇东街药店</t>
  </si>
  <si>
    <t>周四(6,13,20,27)</t>
  </si>
  <si>
    <t>下午18点到20点</t>
  </si>
  <si>
    <t>28.36%</t>
  </si>
  <si>
    <t>30.04%</t>
  </si>
  <si>
    <t>31.33%</t>
  </si>
  <si>
    <t>四川太极锦江区劼人路药店</t>
  </si>
  <si>
    <t>1/8/15/29</t>
  </si>
  <si>
    <t>32.68%</t>
  </si>
  <si>
    <t>32.92%</t>
  </si>
  <si>
    <t>37.57%</t>
  </si>
  <si>
    <t>四川太极大邑县晋原镇北街药店</t>
  </si>
  <si>
    <t>每周四(5.6,5,13,5.20,5.27）</t>
  </si>
  <si>
    <t>下午18.30一20.:30</t>
  </si>
  <si>
    <t>41.53%</t>
  </si>
  <si>
    <t>25.99%</t>
  </si>
  <si>
    <t>25.31%</t>
  </si>
  <si>
    <t>34.48%</t>
  </si>
  <si>
    <t>四川太极高新区大源北街药店</t>
  </si>
  <si>
    <t>下午16：30-20：30</t>
  </si>
  <si>
    <t>28.56%</t>
  </si>
  <si>
    <t>30.86%</t>
  </si>
  <si>
    <t>四川太极大邑县观音阁街西段店</t>
  </si>
  <si>
    <t>每周四（5.6，5.13，5.20,5.27）</t>
  </si>
  <si>
    <t>下午5点-7点</t>
  </si>
  <si>
    <t>39.75%</t>
  </si>
  <si>
    <t>31.57%</t>
  </si>
  <si>
    <t>31.54%</t>
  </si>
  <si>
    <t>31.15%</t>
  </si>
  <si>
    <t>33.87%</t>
  </si>
  <si>
    <t>34.79%</t>
  </si>
  <si>
    <t>29.28%</t>
  </si>
  <si>
    <t>四川太极成华区万宇路药店</t>
  </si>
  <si>
    <t>下午19:00-20:30</t>
  </si>
  <si>
    <t>33.81%</t>
  </si>
  <si>
    <t>31.9%</t>
  </si>
  <si>
    <t>33.94%</t>
  </si>
  <si>
    <t>四川太极怀远店</t>
  </si>
  <si>
    <t>每周四（5.6,5.13,5.20,5.27）</t>
  </si>
  <si>
    <t>上午10：00—12：00</t>
  </si>
  <si>
    <t>30.9%</t>
  </si>
  <si>
    <t>30.02%</t>
  </si>
  <si>
    <t>四川太极大邑县新场镇文昌街药店</t>
  </si>
  <si>
    <t>每周六(5.1,5.8,5.15,5.22,5.29)</t>
  </si>
  <si>
    <t>下午18.00--20.00</t>
  </si>
  <si>
    <t>31.51%</t>
  </si>
  <si>
    <t>30.46%</t>
  </si>
  <si>
    <t>四川太极都江堰景中路店</t>
  </si>
  <si>
    <t>每周六（5.1,5.8,5.15,5.22,5.29）</t>
  </si>
  <si>
    <t>下午18：30——20：30</t>
  </si>
  <si>
    <t>31.29%</t>
  </si>
  <si>
    <t>27.31%</t>
  </si>
  <si>
    <t>24.87%</t>
  </si>
  <si>
    <t>四川太极三江店</t>
  </si>
  <si>
    <t>每周星期五（5.7，5.14，5.21，5.28）</t>
  </si>
  <si>
    <t>下午18：00——20：00</t>
  </si>
  <si>
    <t>25.15%</t>
  </si>
  <si>
    <t>28.85%</t>
  </si>
  <si>
    <t>35.81%</t>
  </si>
  <si>
    <t>四川太极高新区天顺路药店</t>
  </si>
  <si>
    <t>下午19:00一20:00</t>
  </si>
  <si>
    <t>29.62%</t>
  </si>
  <si>
    <t>29.02%</t>
  </si>
  <si>
    <t>29.52%</t>
  </si>
  <si>
    <t>四川太极都江堰奎光路中段药店</t>
  </si>
  <si>
    <t>下午13：30-17：30</t>
  </si>
  <si>
    <t>26.45%</t>
  </si>
  <si>
    <t>28.15%</t>
  </si>
  <si>
    <t>26.25%</t>
  </si>
  <si>
    <t>33.1%</t>
  </si>
  <si>
    <t>23.76%</t>
  </si>
  <si>
    <t>四川太极高新区泰和二街药店</t>
  </si>
  <si>
    <t>下午3点-5点</t>
  </si>
  <si>
    <t>32.5%</t>
  </si>
  <si>
    <t>29.81%</t>
  </si>
  <si>
    <t>26.42%</t>
  </si>
  <si>
    <t>19.65%</t>
  </si>
  <si>
    <t>24.79%</t>
  </si>
  <si>
    <t>四川太极都江堰药店</t>
  </si>
  <si>
    <t>每周五（5.7，5.14，5.21，5.28）</t>
  </si>
  <si>
    <t>下午17：00—19：00</t>
  </si>
  <si>
    <t>26.24%</t>
  </si>
  <si>
    <t>29.64%</t>
  </si>
  <si>
    <t>上午9:30-11:00</t>
  </si>
  <si>
    <t>21.49%</t>
  </si>
  <si>
    <t>31.28%</t>
  </si>
  <si>
    <t>20.72%</t>
  </si>
  <si>
    <t>18：00-20：02</t>
  </si>
  <si>
    <t>35.86%</t>
  </si>
  <si>
    <t>35.21%</t>
  </si>
  <si>
    <t>四川太极邛崃市临邛镇洪川小区药店</t>
  </si>
  <si>
    <t>24.75%</t>
  </si>
  <si>
    <t>31.6%</t>
  </si>
  <si>
    <t>25.64%</t>
  </si>
  <si>
    <t>25.28%</t>
  </si>
  <si>
    <t>35.29%</t>
  </si>
  <si>
    <t>30.1%</t>
  </si>
  <si>
    <t>27.66%</t>
  </si>
  <si>
    <t>22.7%</t>
  </si>
  <si>
    <t>云龙南路店</t>
  </si>
  <si>
    <t>24.15%</t>
  </si>
  <si>
    <t>22.95%</t>
  </si>
  <si>
    <t>35.45%</t>
  </si>
  <si>
    <t>27.98%</t>
  </si>
  <si>
    <t>28.42%</t>
  </si>
  <si>
    <t>25.35%</t>
  </si>
  <si>
    <t>34.61%</t>
  </si>
  <si>
    <t>四川太极成华区华油路药店</t>
  </si>
  <si>
    <t>5.9/5.16/5.23/5.30</t>
  </si>
  <si>
    <t>30.18%</t>
  </si>
  <si>
    <t>34.4%</t>
  </si>
  <si>
    <t>22.29%</t>
  </si>
  <si>
    <t>24.69%</t>
  </si>
  <si>
    <t>16.81%</t>
  </si>
  <si>
    <t>32.57%</t>
  </si>
  <si>
    <t>26.14%</t>
  </si>
  <si>
    <t>30.92%</t>
  </si>
  <si>
    <t>36.88%</t>
  </si>
  <si>
    <t>36.44%</t>
  </si>
  <si>
    <t>23.23%</t>
  </si>
  <si>
    <t>13.54%</t>
  </si>
  <si>
    <t>27.92%</t>
  </si>
  <si>
    <t>28.88%</t>
  </si>
  <si>
    <t>18：00-20：01</t>
  </si>
  <si>
    <t>30.12%</t>
  </si>
  <si>
    <t>29.5%</t>
  </si>
  <si>
    <t>31.96%</t>
  </si>
  <si>
    <t>38.84%</t>
  </si>
  <si>
    <t>四川太极五津西路药店</t>
  </si>
  <si>
    <t>新津片区</t>
  </si>
  <si>
    <t>17.66%</t>
  </si>
  <si>
    <t>23.57%</t>
  </si>
  <si>
    <t>27.77%</t>
  </si>
  <si>
    <t>31.17%</t>
  </si>
  <si>
    <t>35.95%</t>
  </si>
  <si>
    <t>19.58%</t>
  </si>
  <si>
    <t>10/17/24/31</t>
  </si>
  <si>
    <t>31.34%</t>
  </si>
  <si>
    <t>下午6:30-8:30</t>
  </si>
  <si>
    <t>34.14%</t>
  </si>
  <si>
    <t>四川太极兴义镇万兴路药店</t>
  </si>
  <si>
    <t>上午9:00-11:00</t>
  </si>
  <si>
    <t>32.13%</t>
  </si>
  <si>
    <t>30.05%</t>
  </si>
  <si>
    <t>28.91%</t>
  </si>
  <si>
    <t>郫县二店</t>
  </si>
  <si>
    <t>5月8日，5月15日，5月22，5.29</t>
  </si>
  <si>
    <t>14.91%</t>
  </si>
  <si>
    <t>20.74%</t>
  </si>
  <si>
    <t>四川太极郫县东大街店</t>
  </si>
  <si>
    <t>5月8日,5月11日,5月16日,5月23日</t>
  </si>
  <si>
    <t>31.32%</t>
  </si>
  <si>
    <t>下午16：30——18：30</t>
  </si>
  <si>
    <t>20.69%</t>
  </si>
  <si>
    <t>25.1%</t>
  </si>
  <si>
    <t>25.17%</t>
  </si>
  <si>
    <t>-8%</t>
  </si>
  <si>
    <t>24.96%</t>
  </si>
  <si>
    <t>13.63%</t>
  </si>
  <si>
    <t>每周六(5.1,5.8,5.15,5.22,5.30)</t>
  </si>
  <si>
    <t>下午18.00--20.01</t>
  </si>
  <si>
    <t>9.01%</t>
  </si>
  <si>
    <t>40.14%</t>
  </si>
  <si>
    <t>23.42%</t>
  </si>
  <si>
    <t>25.63%</t>
  </si>
  <si>
    <t>32.02%</t>
  </si>
  <si>
    <t>29.82%</t>
  </si>
  <si>
    <t>23.84%</t>
  </si>
  <si>
    <t>28.63%</t>
  </si>
  <si>
    <t>32.84%</t>
  </si>
  <si>
    <t>36.58%</t>
  </si>
  <si>
    <t>27.99%</t>
  </si>
  <si>
    <t>26.44%</t>
  </si>
  <si>
    <t>40.22%</t>
  </si>
  <si>
    <t>29.78%</t>
  </si>
  <si>
    <t>35.87%</t>
  </si>
  <si>
    <t>37.63%</t>
  </si>
  <si>
    <t>8.92%</t>
  </si>
  <si>
    <t>19.69%</t>
  </si>
  <si>
    <t>39.11%</t>
  </si>
  <si>
    <t>28.17%</t>
  </si>
  <si>
    <t>16.38%</t>
  </si>
  <si>
    <t>33.29%</t>
  </si>
  <si>
    <t>31.2%</t>
  </si>
  <si>
    <t>36.56%</t>
  </si>
  <si>
    <t>25.58%</t>
  </si>
  <si>
    <t>30.16%</t>
  </si>
  <si>
    <t>32.4%</t>
  </si>
  <si>
    <t>33.08%</t>
  </si>
  <si>
    <t>29.17%</t>
  </si>
  <si>
    <t>活动重叠</t>
  </si>
  <si>
    <t>25.54%</t>
  </si>
  <si>
    <t>38.17%</t>
  </si>
  <si>
    <t>35.73%</t>
  </si>
  <si>
    <t>16.05%</t>
  </si>
  <si>
    <t>每周三（5，12，19，29）</t>
  </si>
  <si>
    <t>下午5点——10点</t>
  </si>
  <si>
    <t>25.98%</t>
  </si>
  <si>
    <t>27.62%</t>
  </si>
  <si>
    <t>22.65%</t>
  </si>
  <si>
    <t>20.18%</t>
  </si>
  <si>
    <t>33.34%</t>
  </si>
  <si>
    <t>33.25%</t>
  </si>
  <si>
    <t>26.88%</t>
  </si>
  <si>
    <t>25.46%</t>
  </si>
  <si>
    <t>29.54%</t>
  </si>
  <si>
    <t>25.05%</t>
  </si>
  <si>
    <t>25.12%</t>
  </si>
  <si>
    <t>每周六(5.1,5.8,5.15,5.22,5.33)</t>
  </si>
  <si>
    <t>下午18.00--20.04</t>
  </si>
  <si>
    <t>37.44%</t>
  </si>
  <si>
    <t>29.25%</t>
  </si>
  <si>
    <t>每周六(5.1,5.8,5.15,5.22,5.31)</t>
  </si>
  <si>
    <t>下午18.00--20.02</t>
  </si>
  <si>
    <t>35.28%</t>
  </si>
  <si>
    <t>五津西路二店</t>
  </si>
  <si>
    <t>20.33%</t>
  </si>
  <si>
    <t>28.87%</t>
  </si>
  <si>
    <t>29.9%</t>
  </si>
  <si>
    <t>32.27%</t>
  </si>
  <si>
    <t>26.86%</t>
  </si>
  <si>
    <t>36.37%</t>
  </si>
  <si>
    <t>25.83%</t>
  </si>
  <si>
    <t>28.08%</t>
  </si>
  <si>
    <t>每周三（5，12，19，26）</t>
  </si>
  <si>
    <t>下午5点——7点</t>
  </si>
  <si>
    <t>27.81%</t>
  </si>
  <si>
    <t>35.18%</t>
  </si>
  <si>
    <t>29.43%</t>
  </si>
  <si>
    <t>33.41%</t>
  </si>
  <si>
    <t>26.55%</t>
  </si>
  <si>
    <t>32.96%</t>
  </si>
  <si>
    <t>37.89%</t>
  </si>
  <si>
    <t>30%</t>
  </si>
  <si>
    <t>33.56%</t>
  </si>
  <si>
    <t>33.9%</t>
  </si>
  <si>
    <t>19.29%</t>
  </si>
  <si>
    <t>28.82%</t>
  </si>
  <si>
    <t>29.96%</t>
  </si>
  <si>
    <t>20.48%</t>
  </si>
  <si>
    <t>29.27%</t>
  </si>
  <si>
    <t>33%</t>
  </si>
  <si>
    <t>29.56%</t>
  </si>
  <si>
    <t>每周六(5.1,5.8,5.15,5.22,5.32)</t>
  </si>
  <si>
    <t>下午18.00--20.03</t>
  </si>
  <si>
    <t>29.41%</t>
  </si>
  <si>
    <t>24.23%</t>
  </si>
  <si>
    <t>19.56%</t>
  </si>
  <si>
    <t>27.43%</t>
  </si>
  <si>
    <t>25.84%</t>
  </si>
  <si>
    <t>23.92%</t>
  </si>
  <si>
    <t>29.07%</t>
  </si>
  <si>
    <t>21.15%</t>
  </si>
  <si>
    <t>28.45%</t>
  </si>
  <si>
    <t>44.42%</t>
  </si>
  <si>
    <t>下午13:00——15：00</t>
  </si>
  <si>
    <t>24.05%</t>
  </si>
  <si>
    <t>24.12%</t>
  </si>
  <si>
    <t>25.5%</t>
  </si>
  <si>
    <t>24.34%</t>
  </si>
  <si>
    <t>32.69%</t>
  </si>
  <si>
    <t>下午15：30-17：30</t>
  </si>
  <si>
    <t>28.6%</t>
  </si>
  <si>
    <t>25.03%</t>
  </si>
  <si>
    <t>31.09%</t>
  </si>
  <si>
    <t>39.22%</t>
  </si>
  <si>
    <t>24.53%</t>
  </si>
  <si>
    <t>19.66%</t>
  </si>
  <si>
    <t>29.44%</t>
  </si>
  <si>
    <t>剑南大道</t>
  </si>
  <si>
    <t>11:30-13:30</t>
  </si>
  <si>
    <t>邛崃涌泉店</t>
  </si>
  <si>
    <t>19.6%</t>
  </si>
  <si>
    <t>门店</t>
  </si>
  <si>
    <t>场次</t>
  </si>
  <si>
    <t>求和项:1客流</t>
  </si>
  <si>
    <t>求和项:1销售</t>
  </si>
  <si>
    <t>求和项:1毛利</t>
  </si>
  <si>
    <t>求和项:2客流</t>
  </si>
  <si>
    <t>求和项:2销售</t>
  </si>
  <si>
    <t>求和项:2毛利</t>
  </si>
  <si>
    <t>毛利增幅</t>
  </si>
  <si>
    <t>奖励金额</t>
  </si>
  <si>
    <t>5月“闪电战”活动奖励明细</t>
  </si>
  <si>
    <t>序号</t>
  </si>
  <si>
    <t>门店签字</t>
  </si>
  <si>
    <t>崇州中心店</t>
  </si>
  <si>
    <t>三江店</t>
  </si>
  <si>
    <t>沙河源店</t>
  </si>
  <si>
    <t>邛崃中心店</t>
  </si>
  <si>
    <t>光华村街店</t>
  </si>
  <si>
    <t>兴义镇万兴路药店</t>
  </si>
  <si>
    <t>双流锦华店</t>
  </si>
  <si>
    <t>羊子山店</t>
  </si>
  <si>
    <t>景中路店</t>
  </si>
  <si>
    <t>宏济中路店</t>
  </si>
  <si>
    <t>静沙南路店</t>
  </si>
  <si>
    <t>泰和二街店</t>
  </si>
  <si>
    <t>沙湾东一路</t>
  </si>
  <si>
    <t>水碾河路店</t>
  </si>
  <si>
    <t>合计金额</t>
  </si>
  <si>
    <t>制表人：王四维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</si>
</sst>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0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幼圆"/>
      <charset val="134"/>
    </font>
    <font>
      <sz val="10"/>
      <color theme="1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22" borderId="13" applyNumberFormat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36" fillId="25" borderId="14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76" fontId="13" fillId="0" borderId="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76" fontId="12" fillId="0" borderId="4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vertical="center" wrapText="1"/>
    </xf>
    <xf numFmtId="10" fontId="4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0" fontId="2" fillId="5" borderId="4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10" fontId="2" fillId="4" borderId="4" xfId="0" applyNumberFormat="1" applyFont="1" applyFill="1" applyBorder="1" applyAlignment="1">
      <alignment horizontal="center" vertical="center"/>
    </xf>
    <xf numFmtId="10" fontId="16" fillId="5" borderId="4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0" fontId="14" fillId="0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2" fillId="5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10" fontId="11" fillId="5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1"/>
  <sheetViews>
    <sheetView workbookViewId="0">
      <selection activeCell="Y11" sqref="Y11"/>
    </sheetView>
  </sheetViews>
  <sheetFormatPr defaultColWidth="9" defaultRowHeight="16" customHeight="1"/>
  <cols>
    <col min="1" max="1" width="6.875" style="42" customWidth="1"/>
    <col min="2" max="2" width="20.125" style="43" customWidth="1"/>
    <col min="3" max="3" width="4.75" style="42" customWidth="1"/>
    <col min="4" max="4" width="10.375" style="1" customWidth="1"/>
    <col min="5" max="5" width="0.125" style="1" hidden="1" customWidth="1"/>
    <col min="6" max="6" width="21.75" style="1" hidden="1" customWidth="1"/>
    <col min="7" max="7" width="9" style="1" hidden="1" customWidth="1"/>
    <col min="8" max="8" width="31" style="1" hidden="1" customWidth="1"/>
    <col min="9" max="9" width="6.625" style="1" customWidth="1"/>
    <col min="10" max="10" width="20" style="44" hidden="1" customWidth="1"/>
    <col min="11" max="11" width="5.375" style="1" customWidth="1"/>
    <col min="12" max="12" width="9.75" style="1" customWidth="1"/>
    <col min="13" max="13" width="9.75" style="45" customWidth="1"/>
    <col min="14" max="14" width="9" style="1"/>
    <col min="15" max="15" width="6.25" style="46" customWidth="1"/>
    <col min="16" max="17" width="8.5" style="45" customWidth="1"/>
    <col min="18" max="18" width="8.375" style="1" customWidth="1"/>
    <col min="19" max="19" width="8.25" style="47" customWidth="1"/>
    <col min="20" max="20" width="8.875" style="47" customWidth="1"/>
    <col min="21" max="21" width="7.5" style="47" customWidth="1"/>
    <col min="22" max="22" width="8.125" style="48" customWidth="1"/>
    <col min="23" max="23" width="7.5" style="49" customWidth="1"/>
    <col min="24" max="16384" width="9" style="1"/>
  </cols>
  <sheetData>
    <row r="1" s="1" customFormat="1" customHeight="1" spans="1:23">
      <c r="A1" s="50" t="s">
        <v>0</v>
      </c>
      <c r="B1" s="50" t="s">
        <v>1</v>
      </c>
      <c r="C1" s="50" t="s">
        <v>2</v>
      </c>
      <c r="D1" s="51" t="s">
        <v>3</v>
      </c>
      <c r="E1" s="52"/>
      <c r="F1" s="52"/>
      <c r="G1" s="52"/>
      <c r="H1" s="53" t="s">
        <v>4</v>
      </c>
      <c r="I1" s="64" t="s">
        <v>5</v>
      </c>
      <c r="J1" s="65" t="s">
        <v>6</v>
      </c>
      <c r="K1" s="66" t="s">
        <v>7</v>
      </c>
      <c r="L1" s="66"/>
      <c r="M1" s="67"/>
      <c r="N1" s="66"/>
      <c r="O1" s="68" t="s">
        <v>8</v>
      </c>
      <c r="P1" s="68"/>
      <c r="Q1" s="68"/>
      <c r="R1" s="68"/>
      <c r="S1" s="85" t="s">
        <v>9</v>
      </c>
      <c r="T1" s="85"/>
      <c r="U1" s="85"/>
      <c r="V1" s="86" t="s">
        <v>10</v>
      </c>
      <c r="W1" s="87" t="s">
        <v>11</v>
      </c>
    </row>
    <row r="2" ht="21" customHeight="1" spans="1:23">
      <c r="A2" s="54"/>
      <c r="B2" s="54"/>
      <c r="C2" s="54"/>
      <c r="D2" s="55"/>
      <c r="E2" s="56" t="s">
        <v>12</v>
      </c>
      <c r="F2" s="56" t="s">
        <v>13</v>
      </c>
      <c r="G2" s="57" t="s">
        <v>14</v>
      </c>
      <c r="H2" s="58"/>
      <c r="I2" s="69"/>
      <c r="J2" s="70"/>
      <c r="K2" s="71" t="s">
        <v>15</v>
      </c>
      <c r="L2" s="66" t="s">
        <v>16</v>
      </c>
      <c r="M2" s="67" t="s">
        <v>17</v>
      </c>
      <c r="N2" s="72" t="s">
        <v>18</v>
      </c>
      <c r="O2" s="73" t="s">
        <v>15</v>
      </c>
      <c r="P2" s="74" t="s">
        <v>16</v>
      </c>
      <c r="Q2" s="74" t="s">
        <v>17</v>
      </c>
      <c r="R2" s="88" t="s">
        <v>18</v>
      </c>
      <c r="S2" s="89" t="s">
        <v>19</v>
      </c>
      <c r="T2" s="85" t="s">
        <v>20</v>
      </c>
      <c r="U2" s="85" t="s">
        <v>18</v>
      </c>
      <c r="V2" s="90"/>
      <c r="W2" s="91"/>
    </row>
    <row r="3" customHeight="1" spans="1:23">
      <c r="A3" s="9">
        <v>752</v>
      </c>
      <c r="B3" s="59" t="s">
        <v>21</v>
      </c>
      <c r="C3" s="9" t="s">
        <v>22</v>
      </c>
      <c r="D3" s="60" t="s">
        <v>23</v>
      </c>
      <c r="E3" s="60">
        <v>99852.64</v>
      </c>
      <c r="F3" s="60">
        <v>89482.22</v>
      </c>
      <c r="G3" s="60">
        <v>-10370.42</v>
      </c>
      <c r="H3" s="60" t="s">
        <v>24</v>
      </c>
      <c r="I3" s="75">
        <v>5.12</v>
      </c>
      <c r="J3" s="60" t="s">
        <v>25</v>
      </c>
      <c r="K3" s="76">
        <v>64</v>
      </c>
      <c r="L3" s="76">
        <v>3226.3</v>
      </c>
      <c r="M3" s="77">
        <f t="shared" ref="M3:M62" si="0">L3*N3</f>
        <v>643.32422</v>
      </c>
      <c r="N3" s="76" t="s">
        <v>26</v>
      </c>
      <c r="O3" s="78">
        <v>62.2333333333333</v>
      </c>
      <c r="P3" s="79">
        <v>3460.60866666667</v>
      </c>
      <c r="Q3" s="79">
        <f t="shared" ref="Q3:Q62" si="1">P3*R3</f>
        <v>1056.8698868</v>
      </c>
      <c r="R3" s="92" t="s">
        <v>27</v>
      </c>
      <c r="S3" s="93">
        <f t="shared" ref="S3:S9" si="2">(K3-O3)/O3</f>
        <v>0.0283877878950193</v>
      </c>
      <c r="T3" s="93">
        <f t="shared" ref="T3:T9" si="3">(L3-P3)/P3</f>
        <v>-0.0677073570680157</v>
      </c>
      <c r="U3" s="93">
        <f>(N3-R3)</f>
        <v>-0.106</v>
      </c>
      <c r="V3" s="94"/>
      <c r="W3" s="94"/>
    </row>
    <row r="4" customHeight="1" spans="1:23">
      <c r="A4" s="9">
        <v>754</v>
      </c>
      <c r="B4" s="59" t="s">
        <v>28</v>
      </c>
      <c r="C4" s="9" t="s">
        <v>29</v>
      </c>
      <c r="D4" s="60" t="s">
        <v>30</v>
      </c>
      <c r="E4" s="60">
        <v>187228.35</v>
      </c>
      <c r="F4" s="60">
        <v>119134.4</v>
      </c>
      <c r="G4" s="60">
        <v>-68093.95</v>
      </c>
      <c r="H4" s="60" t="s">
        <v>31</v>
      </c>
      <c r="I4" s="80">
        <v>5.1</v>
      </c>
      <c r="J4" s="60" t="s">
        <v>32</v>
      </c>
      <c r="K4" s="76">
        <v>65</v>
      </c>
      <c r="L4" s="76">
        <v>3713.85</v>
      </c>
      <c r="M4" s="77">
        <f t="shared" si="0"/>
        <v>1185.46092</v>
      </c>
      <c r="N4" s="76" t="s">
        <v>33</v>
      </c>
      <c r="O4" s="78">
        <v>65.6333333333333</v>
      </c>
      <c r="P4" s="79">
        <v>4660.38433333333</v>
      </c>
      <c r="Q4" s="79">
        <f t="shared" si="1"/>
        <v>1394.38699253333</v>
      </c>
      <c r="R4" s="92" t="s">
        <v>34</v>
      </c>
      <c r="S4" s="93">
        <f t="shared" si="2"/>
        <v>-0.00964956830878564</v>
      </c>
      <c r="T4" s="93">
        <f t="shared" si="3"/>
        <v>-0.203102204803852</v>
      </c>
      <c r="U4" s="93">
        <f t="shared" ref="U4:U67" si="4">(N4-R4)</f>
        <v>0.02</v>
      </c>
      <c r="V4" s="94"/>
      <c r="W4" s="94"/>
    </row>
    <row r="5" customHeight="1" spans="1:23">
      <c r="A5" s="9">
        <v>724</v>
      </c>
      <c r="B5" s="59" t="s">
        <v>35</v>
      </c>
      <c r="C5" s="9" t="s">
        <v>29</v>
      </c>
      <c r="D5" s="60" t="s">
        <v>36</v>
      </c>
      <c r="E5" s="60">
        <v>222584.6</v>
      </c>
      <c r="F5" s="60">
        <v>170874.99</v>
      </c>
      <c r="G5" s="60">
        <v>-51709.61</v>
      </c>
      <c r="H5" s="60" t="s">
        <v>37</v>
      </c>
      <c r="I5" s="81">
        <v>5.1</v>
      </c>
      <c r="J5" s="60" t="s">
        <v>38</v>
      </c>
      <c r="K5" s="76">
        <v>92</v>
      </c>
      <c r="L5" s="76">
        <v>8426.76</v>
      </c>
      <c r="M5" s="77">
        <f t="shared" si="0"/>
        <v>2581.959264</v>
      </c>
      <c r="N5" s="76" t="s">
        <v>39</v>
      </c>
      <c r="O5" s="78">
        <v>94.1666666666667</v>
      </c>
      <c r="P5" s="79">
        <v>6878.356</v>
      </c>
      <c r="Q5" s="79">
        <f t="shared" si="1"/>
        <v>2225.8360016</v>
      </c>
      <c r="R5" s="92" t="s">
        <v>40</v>
      </c>
      <c r="S5" s="93">
        <f t="shared" si="2"/>
        <v>-0.0230088495575225</v>
      </c>
      <c r="T5" s="93">
        <f t="shared" si="3"/>
        <v>0.225112512350335</v>
      </c>
      <c r="U5" s="93">
        <f t="shared" si="4"/>
        <v>-0.0172</v>
      </c>
      <c r="V5" s="94"/>
      <c r="W5" s="94"/>
    </row>
    <row r="6" customHeight="1" spans="1:23">
      <c r="A6" s="9">
        <v>347</v>
      </c>
      <c r="B6" s="59" t="s">
        <v>41</v>
      </c>
      <c r="C6" s="9" t="s">
        <v>22</v>
      </c>
      <c r="D6" s="60" t="s">
        <v>42</v>
      </c>
      <c r="E6" s="60">
        <v>112514.49</v>
      </c>
      <c r="F6" s="60">
        <v>96788.73</v>
      </c>
      <c r="G6" s="60">
        <v>-15725.76</v>
      </c>
      <c r="H6" s="60" t="s">
        <v>43</v>
      </c>
      <c r="I6" s="81">
        <v>5.7</v>
      </c>
      <c r="J6" s="60" t="s">
        <v>44</v>
      </c>
      <c r="K6" s="76">
        <v>63</v>
      </c>
      <c r="L6" s="76">
        <v>3441.32</v>
      </c>
      <c r="M6" s="77">
        <f t="shared" si="0"/>
        <v>763.284776</v>
      </c>
      <c r="N6" s="76" t="s">
        <v>45</v>
      </c>
      <c r="O6" s="78">
        <v>64.7333333333333</v>
      </c>
      <c r="P6" s="79">
        <v>3796.64633333333</v>
      </c>
      <c r="Q6" s="79">
        <f t="shared" si="1"/>
        <v>1060.4033209</v>
      </c>
      <c r="R6" s="95">
        <v>0.2793</v>
      </c>
      <c r="S6" s="93">
        <f t="shared" si="2"/>
        <v>-0.0267765190525228</v>
      </c>
      <c r="T6" s="93">
        <f t="shared" si="3"/>
        <v>-0.0935895266866653</v>
      </c>
      <c r="U6" s="93">
        <f t="shared" si="4"/>
        <v>-0.0575</v>
      </c>
      <c r="V6" s="94"/>
      <c r="W6" s="94"/>
    </row>
    <row r="7" customHeight="1" spans="1:23">
      <c r="A7" s="9">
        <v>515</v>
      </c>
      <c r="B7" s="59" t="s">
        <v>46</v>
      </c>
      <c r="C7" s="9" t="s">
        <v>29</v>
      </c>
      <c r="D7" s="60" t="s">
        <v>47</v>
      </c>
      <c r="E7" s="60">
        <v>169537.18</v>
      </c>
      <c r="F7" s="60">
        <v>141087.69</v>
      </c>
      <c r="G7" s="60">
        <v>-28449.49</v>
      </c>
      <c r="H7" s="61" t="s">
        <v>48</v>
      </c>
      <c r="I7" s="8">
        <v>5.12</v>
      </c>
      <c r="J7" s="60" t="s">
        <v>49</v>
      </c>
      <c r="K7" s="76">
        <v>84</v>
      </c>
      <c r="L7" s="76">
        <v>3943.61</v>
      </c>
      <c r="M7" s="77">
        <f t="shared" si="0"/>
        <v>1427.58682</v>
      </c>
      <c r="N7" s="76" t="s">
        <v>50</v>
      </c>
      <c r="O7" s="78">
        <v>90.5666666666667</v>
      </c>
      <c r="P7" s="79">
        <v>5809.32133333333</v>
      </c>
      <c r="Q7" s="79">
        <f t="shared" si="1"/>
        <v>1783.46164933333</v>
      </c>
      <c r="R7" s="92" t="s">
        <v>51</v>
      </c>
      <c r="S7" s="93">
        <f t="shared" si="2"/>
        <v>-0.072506440927494</v>
      </c>
      <c r="T7" s="93">
        <f t="shared" si="3"/>
        <v>-0.321158225940792</v>
      </c>
      <c r="U7" s="93">
        <f t="shared" si="4"/>
        <v>0.055</v>
      </c>
      <c r="V7" s="94"/>
      <c r="W7" s="94"/>
    </row>
    <row r="8" customHeight="1" spans="1:23">
      <c r="A8" s="9">
        <v>106865</v>
      </c>
      <c r="B8" s="59" t="s">
        <v>52</v>
      </c>
      <c r="C8" s="9" t="s">
        <v>22</v>
      </c>
      <c r="D8" s="60" t="s">
        <v>53</v>
      </c>
      <c r="E8" s="60">
        <v>123022.54</v>
      </c>
      <c r="F8" s="60">
        <v>112429.95</v>
      </c>
      <c r="G8" s="60">
        <v>-10592.59</v>
      </c>
      <c r="H8" s="60" t="s">
        <v>54</v>
      </c>
      <c r="I8" s="80">
        <v>5.1</v>
      </c>
      <c r="J8" s="60" t="s">
        <v>55</v>
      </c>
      <c r="K8" s="76">
        <v>57</v>
      </c>
      <c r="L8" s="76">
        <v>3458.39</v>
      </c>
      <c r="M8" s="77">
        <f t="shared" si="0"/>
        <v>921.660935</v>
      </c>
      <c r="N8" s="76" t="s">
        <v>56</v>
      </c>
      <c r="O8" s="78">
        <v>67.3666666666667</v>
      </c>
      <c r="P8" s="79">
        <v>4476.75633333333</v>
      </c>
      <c r="Q8" s="79">
        <f t="shared" si="1"/>
        <v>1273.1895012</v>
      </c>
      <c r="R8" s="92" t="s">
        <v>57</v>
      </c>
      <c r="S8" s="93">
        <f t="shared" si="2"/>
        <v>-0.153884215734785</v>
      </c>
      <c r="T8" s="93">
        <f t="shared" si="3"/>
        <v>-0.227478615655427</v>
      </c>
      <c r="U8" s="93">
        <f t="shared" si="4"/>
        <v>-0.0179</v>
      </c>
      <c r="V8" s="94"/>
      <c r="W8" s="94"/>
    </row>
    <row r="9" customHeight="1" spans="1:23">
      <c r="A9" s="9">
        <v>347</v>
      </c>
      <c r="B9" s="59" t="s">
        <v>41</v>
      </c>
      <c r="C9" s="9" t="s">
        <v>22</v>
      </c>
      <c r="D9" s="60" t="s">
        <v>42</v>
      </c>
      <c r="E9" s="60">
        <v>112514.49</v>
      </c>
      <c r="F9" s="60">
        <v>96788.73</v>
      </c>
      <c r="G9" s="60">
        <v>-15725.76</v>
      </c>
      <c r="H9" s="60" t="s">
        <v>43</v>
      </c>
      <c r="I9" s="81">
        <v>5.28</v>
      </c>
      <c r="J9" s="60" t="s">
        <v>44</v>
      </c>
      <c r="K9" s="76">
        <v>68</v>
      </c>
      <c r="L9" s="76">
        <v>3893.44</v>
      </c>
      <c r="M9" s="77">
        <f t="shared" si="0"/>
        <v>1152.068896</v>
      </c>
      <c r="N9" s="76" t="s">
        <v>58</v>
      </c>
      <c r="O9" s="78">
        <v>64.7333333333333</v>
      </c>
      <c r="P9" s="79">
        <v>3796.64633333333</v>
      </c>
      <c r="Q9" s="79">
        <f t="shared" si="1"/>
        <v>1060.4033209</v>
      </c>
      <c r="R9" s="92" t="s">
        <v>59</v>
      </c>
      <c r="S9" s="93">
        <f t="shared" si="2"/>
        <v>0.0504634397528326</v>
      </c>
      <c r="T9" s="93">
        <f t="shared" si="3"/>
        <v>0.0254945175738001</v>
      </c>
      <c r="U9" s="93">
        <f t="shared" si="4"/>
        <v>0.0166</v>
      </c>
      <c r="V9" s="94"/>
      <c r="W9" s="94"/>
    </row>
    <row r="10" customHeight="1" spans="1:23">
      <c r="A10" s="9">
        <v>339</v>
      </c>
      <c r="B10" s="59" t="s">
        <v>60</v>
      </c>
      <c r="C10" s="9" t="s">
        <v>22</v>
      </c>
      <c r="D10" s="60" t="s">
        <v>42</v>
      </c>
      <c r="E10" s="60">
        <v>103524.25</v>
      </c>
      <c r="F10" s="60">
        <v>89539.43</v>
      </c>
      <c r="G10" s="60">
        <v>-13984.82</v>
      </c>
      <c r="H10" s="60" t="s">
        <v>61</v>
      </c>
      <c r="I10" s="81">
        <v>5.4</v>
      </c>
      <c r="J10" s="60" t="s">
        <v>62</v>
      </c>
      <c r="K10" s="76">
        <v>65</v>
      </c>
      <c r="L10" s="76">
        <v>3782.52</v>
      </c>
      <c r="M10" s="77">
        <f t="shared" si="0"/>
        <v>1248.988104</v>
      </c>
      <c r="N10" s="76" t="s">
        <v>63</v>
      </c>
      <c r="O10" s="78">
        <v>55.0666666666667</v>
      </c>
      <c r="P10" s="79">
        <v>3546.332</v>
      </c>
      <c r="Q10" s="79">
        <f t="shared" si="1"/>
        <v>1031.982612</v>
      </c>
      <c r="R10" s="92" t="s">
        <v>64</v>
      </c>
      <c r="S10" s="93">
        <f t="shared" ref="S10:S27" si="5">(K10-O10)/O10</f>
        <v>0.180387409200968</v>
      </c>
      <c r="T10" s="93">
        <f t="shared" ref="T10:T27" si="6">(L10-P10)/P10</f>
        <v>0.0666006453992463</v>
      </c>
      <c r="U10" s="93">
        <f t="shared" si="4"/>
        <v>0.0392</v>
      </c>
      <c r="V10" s="94"/>
      <c r="W10" s="94"/>
    </row>
    <row r="11" customHeight="1" spans="1:23">
      <c r="A11" s="9">
        <v>339</v>
      </c>
      <c r="B11" s="59" t="s">
        <v>60</v>
      </c>
      <c r="C11" s="9" t="s">
        <v>22</v>
      </c>
      <c r="D11" s="60" t="s">
        <v>42</v>
      </c>
      <c r="E11" s="60">
        <v>103524.25</v>
      </c>
      <c r="F11" s="60">
        <v>89539.43</v>
      </c>
      <c r="G11" s="60">
        <v>-13984.82</v>
      </c>
      <c r="H11" s="60" t="s">
        <v>61</v>
      </c>
      <c r="I11" s="81">
        <v>5.11</v>
      </c>
      <c r="J11" s="60" t="s">
        <v>62</v>
      </c>
      <c r="K11" s="76">
        <v>86</v>
      </c>
      <c r="L11" s="76">
        <v>5598.02</v>
      </c>
      <c r="M11" s="77">
        <f t="shared" si="0"/>
        <v>1570.804412</v>
      </c>
      <c r="N11" s="76" t="s">
        <v>65</v>
      </c>
      <c r="O11" s="78">
        <v>55.0666666666667</v>
      </c>
      <c r="P11" s="79">
        <v>3546.332</v>
      </c>
      <c r="Q11" s="79">
        <f t="shared" si="1"/>
        <v>1031.982612</v>
      </c>
      <c r="R11" s="92" t="s">
        <v>64</v>
      </c>
      <c r="S11" s="93">
        <f t="shared" si="5"/>
        <v>0.561743341404357</v>
      </c>
      <c r="T11" s="96">
        <f t="shared" si="6"/>
        <v>0.578538050019006</v>
      </c>
      <c r="U11" s="93">
        <f t="shared" si="4"/>
        <v>-0.0104000000000001</v>
      </c>
      <c r="V11" s="97">
        <f>(M11-Q11)*0.1</f>
        <v>53.88218</v>
      </c>
      <c r="W11" s="98"/>
    </row>
    <row r="12" customHeight="1" spans="1:23">
      <c r="A12" s="9">
        <v>754</v>
      </c>
      <c r="B12" s="59" t="s">
        <v>28</v>
      </c>
      <c r="C12" s="9" t="s">
        <v>29</v>
      </c>
      <c r="D12" s="60" t="s">
        <v>30</v>
      </c>
      <c r="E12" s="60">
        <v>187228.35</v>
      </c>
      <c r="F12" s="60">
        <v>119134.4</v>
      </c>
      <c r="G12" s="60">
        <v>-68093.95</v>
      </c>
      <c r="H12" s="60" t="s">
        <v>31</v>
      </c>
      <c r="I12" s="81">
        <v>5.17</v>
      </c>
      <c r="J12" s="60" t="s">
        <v>32</v>
      </c>
      <c r="K12" s="76">
        <v>62</v>
      </c>
      <c r="L12" s="76">
        <v>2785.32</v>
      </c>
      <c r="M12" s="77">
        <f t="shared" si="0"/>
        <v>948.122928</v>
      </c>
      <c r="N12" s="76" t="s">
        <v>66</v>
      </c>
      <c r="O12" s="78">
        <v>65.6333333333333</v>
      </c>
      <c r="P12" s="79">
        <v>4660.38433333333</v>
      </c>
      <c r="Q12" s="79">
        <f t="shared" si="1"/>
        <v>1394.38699253333</v>
      </c>
      <c r="R12" s="92" t="s">
        <v>34</v>
      </c>
      <c r="S12" s="93">
        <f t="shared" si="5"/>
        <v>-0.0553580497714571</v>
      </c>
      <c r="T12" s="93">
        <f t="shared" si="6"/>
        <v>-0.40234113738688</v>
      </c>
      <c r="U12" s="93">
        <f t="shared" si="4"/>
        <v>0.0412</v>
      </c>
      <c r="V12" s="94"/>
      <c r="W12" s="94"/>
    </row>
    <row r="13" customHeight="1" spans="1:23">
      <c r="A13" s="12">
        <v>116773</v>
      </c>
      <c r="B13" s="62" t="s">
        <v>67</v>
      </c>
      <c r="C13" s="9" t="s">
        <v>22</v>
      </c>
      <c r="D13" s="60" t="s">
        <v>42</v>
      </c>
      <c r="E13" s="60"/>
      <c r="F13" s="60"/>
      <c r="G13" s="60"/>
      <c r="H13" s="60" t="s">
        <v>54</v>
      </c>
      <c r="I13" s="80">
        <v>5.1</v>
      </c>
      <c r="J13" s="60" t="s">
        <v>68</v>
      </c>
      <c r="K13" s="76">
        <v>63</v>
      </c>
      <c r="L13" s="76">
        <v>2924.3</v>
      </c>
      <c r="M13" s="77">
        <f t="shared" si="0"/>
        <v>962.38713</v>
      </c>
      <c r="N13" s="76" t="s">
        <v>69</v>
      </c>
      <c r="O13" s="78">
        <v>52</v>
      </c>
      <c r="P13" s="79">
        <v>2241</v>
      </c>
      <c r="Q13" s="79">
        <f t="shared" si="1"/>
        <v>641.8224</v>
      </c>
      <c r="R13" s="92" t="s">
        <v>70</v>
      </c>
      <c r="S13" s="93">
        <f t="shared" si="5"/>
        <v>0.211538461538462</v>
      </c>
      <c r="T13" s="93">
        <f t="shared" si="6"/>
        <v>0.304908522980812</v>
      </c>
      <c r="U13" s="93">
        <f t="shared" si="4"/>
        <v>0.0427</v>
      </c>
      <c r="V13" s="94"/>
      <c r="W13" s="94"/>
    </row>
    <row r="14" customHeight="1" spans="1:23">
      <c r="A14" s="9">
        <v>365</v>
      </c>
      <c r="B14" s="59" t="s">
        <v>71</v>
      </c>
      <c r="C14" s="9" t="s">
        <v>72</v>
      </c>
      <c r="D14" s="60" t="s">
        <v>42</v>
      </c>
      <c r="E14" s="60">
        <v>262248.7</v>
      </c>
      <c r="F14" s="60">
        <v>248106.9</v>
      </c>
      <c r="G14" s="60">
        <v>-14141.8</v>
      </c>
      <c r="H14" s="60" t="s">
        <v>73</v>
      </c>
      <c r="I14" s="81">
        <v>5.2</v>
      </c>
      <c r="J14" s="60" t="s">
        <v>25</v>
      </c>
      <c r="K14" s="76">
        <v>90</v>
      </c>
      <c r="L14" s="76">
        <v>9696.01</v>
      </c>
      <c r="M14" s="77">
        <f t="shared" si="0"/>
        <v>3017.398312</v>
      </c>
      <c r="N14" s="76" t="s">
        <v>74</v>
      </c>
      <c r="O14" s="78">
        <v>103.766666666667</v>
      </c>
      <c r="P14" s="79">
        <v>10056.069</v>
      </c>
      <c r="Q14" s="79">
        <f t="shared" si="1"/>
        <v>2673.9087471</v>
      </c>
      <c r="R14" s="92" t="s">
        <v>75</v>
      </c>
      <c r="S14" s="93">
        <f t="shared" si="5"/>
        <v>-0.132669450690655</v>
      </c>
      <c r="T14" s="93">
        <f t="shared" si="6"/>
        <v>-0.0358051441373363</v>
      </c>
      <c r="U14" s="93">
        <f t="shared" si="4"/>
        <v>0.0453</v>
      </c>
      <c r="V14" s="94"/>
      <c r="W14" s="94"/>
    </row>
    <row r="15" customHeight="1" spans="1:23">
      <c r="A15" s="9">
        <v>365</v>
      </c>
      <c r="B15" s="59" t="s">
        <v>71</v>
      </c>
      <c r="C15" s="9" t="s">
        <v>72</v>
      </c>
      <c r="D15" s="60" t="s">
        <v>42</v>
      </c>
      <c r="E15" s="60">
        <v>262248.7</v>
      </c>
      <c r="F15" s="60">
        <v>248106.9</v>
      </c>
      <c r="G15" s="60">
        <v>-14141.8</v>
      </c>
      <c r="H15" s="60" t="s">
        <v>73</v>
      </c>
      <c r="I15" s="81">
        <v>5.9</v>
      </c>
      <c r="J15" s="60" t="s">
        <v>25</v>
      </c>
      <c r="K15" s="76">
        <v>104</v>
      </c>
      <c r="L15" s="76">
        <v>7239.14</v>
      </c>
      <c r="M15" s="77">
        <f t="shared" si="0"/>
        <v>2361.407468</v>
      </c>
      <c r="N15" s="76" t="s">
        <v>76</v>
      </c>
      <c r="O15" s="78">
        <v>103.766666666667</v>
      </c>
      <c r="P15" s="79">
        <v>10056.069</v>
      </c>
      <c r="Q15" s="79">
        <f t="shared" si="1"/>
        <v>2673.9087471</v>
      </c>
      <c r="R15" s="92" t="s">
        <v>75</v>
      </c>
      <c r="S15" s="93">
        <f t="shared" si="5"/>
        <v>0.00224863475746539</v>
      </c>
      <c r="T15" s="93">
        <f t="shared" si="6"/>
        <v>-0.280122282374952</v>
      </c>
      <c r="U15" s="93">
        <f t="shared" si="4"/>
        <v>0.0603</v>
      </c>
      <c r="V15" s="97"/>
      <c r="W15" s="98"/>
    </row>
    <row r="16" customHeight="1" spans="1:23">
      <c r="A16" s="9">
        <v>103199</v>
      </c>
      <c r="B16" s="59" t="s">
        <v>77</v>
      </c>
      <c r="C16" s="9" t="s">
        <v>22</v>
      </c>
      <c r="D16" s="60" t="s">
        <v>23</v>
      </c>
      <c r="E16" s="60">
        <v>115252.58</v>
      </c>
      <c r="F16" s="60">
        <v>108054.45</v>
      </c>
      <c r="G16" s="60">
        <v>-7198.13</v>
      </c>
      <c r="H16" s="60" t="s">
        <v>48</v>
      </c>
      <c r="I16" s="8">
        <v>5.12</v>
      </c>
      <c r="J16" s="60" t="s">
        <v>49</v>
      </c>
      <c r="K16" s="76">
        <v>72</v>
      </c>
      <c r="L16" s="76">
        <v>4631.86</v>
      </c>
      <c r="M16" s="77">
        <f t="shared" si="0"/>
        <v>1629.951534</v>
      </c>
      <c r="N16" s="76" t="s">
        <v>78</v>
      </c>
      <c r="O16" s="78">
        <v>80.8666666666667</v>
      </c>
      <c r="P16" s="79">
        <v>4377.93666666667</v>
      </c>
      <c r="Q16" s="79">
        <f t="shared" si="1"/>
        <v>1536.65577</v>
      </c>
      <c r="R16" s="92" t="s">
        <v>79</v>
      </c>
      <c r="S16" s="93">
        <f t="shared" si="5"/>
        <v>-0.10964550700742</v>
      </c>
      <c r="T16" s="93">
        <f t="shared" si="6"/>
        <v>0.0580006867771034</v>
      </c>
      <c r="U16" s="93">
        <f t="shared" si="4"/>
        <v>0.000899999999999956</v>
      </c>
      <c r="V16" s="94"/>
      <c r="W16" s="94"/>
    </row>
    <row r="17" customHeight="1" spans="1:23">
      <c r="A17" s="12">
        <v>118151</v>
      </c>
      <c r="B17" s="62" t="s">
        <v>80</v>
      </c>
      <c r="C17" s="9" t="s">
        <v>22</v>
      </c>
      <c r="D17" s="60" t="s">
        <v>42</v>
      </c>
      <c r="E17" s="60"/>
      <c r="F17" s="60"/>
      <c r="G17" s="60"/>
      <c r="H17" s="60" t="s">
        <v>54</v>
      </c>
      <c r="I17" s="80">
        <v>5.1</v>
      </c>
      <c r="J17" s="60" t="s">
        <v>25</v>
      </c>
      <c r="K17" s="76">
        <v>48</v>
      </c>
      <c r="L17" s="76">
        <v>3012.8</v>
      </c>
      <c r="M17" s="77">
        <f t="shared" si="0"/>
        <v>668.8416</v>
      </c>
      <c r="N17" s="76" t="s">
        <v>81</v>
      </c>
      <c r="O17" s="78">
        <v>35</v>
      </c>
      <c r="P17" s="79">
        <v>2125.79833333333</v>
      </c>
      <c r="Q17" s="79">
        <f t="shared" si="1"/>
        <v>410.916817833333</v>
      </c>
      <c r="R17" s="92" t="s">
        <v>82</v>
      </c>
      <c r="S17" s="93">
        <f t="shared" si="5"/>
        <v>0.371428571428571</v>
      </c>
      <c r="T17" s="96">
        <f t="shared" si="6"/>
        <v>0.417255791745692</v>
      </c>
      <c r="U17" s="93">
        <f t="shared" si="4"/>
        <v>0.0287</v>
      </c>
      <c r="V17" s="97">
        <f>(M17-Q17)*0.1</f>
        <v>25.7924782166667</v>
      </c>
      <c r="W17" s="98"/>
    </row>
    <row r="18" customHeight="1" spans="1:23">
      <c r="A18" s="9">
        <v>106568</v>
      </c>
      <c r="B18" s="59" t="s">
        <v>83</v>
      </c>
      <c r="C18" s="9" t="s">
        <v>22</v>
      </c>
      <c r="D18" s="60" t="s">
        <v>47</v>
      </c>
      <c r="E18" s="60">
        <v>63814.26</v>
      </c>
      <c r="F18" s="60">
        <v>60155.18</v>
      </c>
      <c r="G18" s="60">
        <v>-3659.08</v>
      </c>
      <c r="H18" s="60" t="s">
        <v>37</v>
      </c>
      <c r="I18" s="81">
        <v>5.1</v>
      </c>
      <c r="J18" s="60" t="s">
        <v>84</v>
      </c>
      <c r="K18" s="76">
        <v>37</v>
      </c>
      <c r="L18" s="76">
        <v>1731.28</v>
      </c>
      <c r="M18" s="77">
        <f t="shared" si="0"/>
        <v>598.503496</v>
      </c>
      <c r="N18" s="76" t="s">
        <v>85</v>
      </c>
      <c r="O18" s="78">
        <v>33.9333333333333</v>
      </c>
      <c r="P18" s="79">
        <v>2370.69133333333</v>
      </c>
      <c r="Q18" s="79">
        <f t="shared" si="1"/>
        <v>787.069522666666</v>
      </c>
      <c r="R18" s="92" t="s">
        <v>86</v>
      </c>
      <c r="S18" s="93">
        <f t="shared" si="5"/>
        <v>0.0903732809430266</v>
      </c>
      <c r="T18" s="93">
        <f t="shared" si="6"/>
        <v>-0.269715135134982</v>
      </c>
      <c r="U18" s="93">
        <f t="shared" si="4"/>
        <v>0.0137</v>
      </c>
      <c r="V18" s="94"/>
      <c r="W18" s="94"/>
    </row>
    <row r="19" customHeight="1" spans="1:23">
      <c r="A19" s="9">
        <v>513</v>
      </c>
      <c r="B19" s="59" t="s">
        <v>87</v>
      </c>
      <c r="C19" s="9" t="s">
        <v>29</v>
      </c>
      <c r="D19" s="60" t="s">
        <v>23</v>
      </c>
      <c r="E19" s="60">
        <v>209313.38</v>
      </c>
      <c r="F19" s="60">
        <v>189031.74</v>
      </c>
      <c r="G19" s="60">
        <v>-20281.64</v>
      </c>
      <c r="H19" s="60" t="s">
        <v>43</v>
      </c>
      <c r="I19" s="81">
        <v>5.7</v>
      </c>
      <c r="J19" s="60" t="s">
        <v>88</v>
      </c>
      <c r="K19" s="76">
        <v>113</v>
      </c>
      <c r="L19" s="76">
        <v>8575.68</v>
      </c>
      <c r="M19" s="77">
        <f t="shared" si="0"/>
        <v>2636.164032</v>
      </c>
      <c r="N19" s="76" t="s">
        <v>89</v>
      </c>
      <c r="O19" s="78">
        <v>94</v>
      </c>
      <c r="P19" s="79">
        <v>7235.2</v>
      </c>
      <c r="Q19" s="79">
        <f t="shared" si="1"/>
        <v>2237.84736</v>
      </c>
      <c r="R19" s="92" t="s">
        <v>90</v>
      </c>
      <c r="S19" s="93">
        <f t="shared" si="5"/>
        <v>0.202127659574468</v>
      </c>
      <c r="T19" s="93">
        <f t="shared" si="6"/>
        <v>0.185272003538257</v>
      </c>
      <c r="U19" s="93">
        <f t="shared" si="4"/>
        <v>-0.00190000000000001</v>
      </c>
      <c r="V19" s="94"/>
      <c r="W19" s="94"/>
    </row>
    <row r="20" customHeight="1" spans="1:23">
      <c r="A20" s="12">
        <v>116919</v>
      </c>
      <c r="B20" s="62" t="s">
        <v>91</v>
      </c>
      <c r="C20" s="9" t="s">
        <v>22</v>
      </c>
      <c r="D20" s="60" t="s">
        <v>36</v>
      </c>
      <c r="E20" s="60"/>
      <c r="F20" s="60"/>
      <c r="G20" s="60"/>
      <c r="H20" s="60" t="s">
        <v>92</v>
      </c>
      <c r="I20" s="8">
        <v>5.12</v>
      </c>
      <c r="J20" s="60" t="s">
        <v>93</v>
      </c>
      <c r="K20" s="76">
        <v>94</v>
      </c>
      <c r="L20" s="76">
        <v>6078.07</v>
      </c>
      <c r="M20" s="77">
        <f t="shared" si="0"/>
        <v>2113.952746</v>
      </c>
      <c r="N20" s="76" t="s">
        <v>94</v>
      </c>
      <c r="O20" s="78">
        <v>80.8</v>
      </c>
      <c r="P20" s="79">
        <v>4357.026</v>
      </c>
      <c r="Q20" s="79">
        <f t="shared" si="1"/>
        <v>1490.5385946</v>
      </c>
      <c r="R20" s="92" t="s">
        <v>95</v>
      </c>
      <c r="S20" s="93">
        <f t="shared" si="5"/>
        <v>0.163366336633663</v>
      </c>
      <c r="T20" s="93">
        <f t="shared" si="6"/>
        <v>0.395004298803817</v>
      </c>
      <c r="U20" s="93">
        <f t="shared" si="4"/>
        <v>0.00569999999999998</v>
      </c>
      <c r="V20" s="94"/>
      <c r="W20" s="94"/>
    </row>
    <row r="21" customHeight="1" spans="1:23">
      <c r="A21" s="9">
        <v>106865</v>
      </c>
      <c r="B21" s="59" t="s">
        <v>52</v>
      </c>
      <c r="C21" s="9" t="s">
        <v>22</v>
      </c>
      <c r="D21" s="60" t="s">
        <v>53</v>
      </c>
      <c r="E21" s="60">
        <v>123022.54</v>
      </c>
      <c r="F21" s="60">
        <v>112429.95</v>
      </c>
      <c r="G21" s="60">
        <v>-10592.59</v>
      </c>
      <c r="H21" s="60" t="s">
        <v>54</v>
      </c>
      <c r="I21" s="81">
        <v>5.17</v>
      </c>
      <c r="J21" s="60" t="s">
        <v>55</v>
      </c>
      <c r="K21" s="76">
        <v>62</v>
      </c>
      <c r="L21" s="76">
        <v>3025.65</v>
      </c>
      <c r="M21" s="77">
        <f t="shared" si="0"/>
        <v>1173.044505</v>
      </c>
      <c r="N21" s="76" t="s">
        <v>96</v>
      </c>
      <c r="O21" s="78">
        <v>67.3666666666667</v>
      </c>
      <c r="P21" s="79">
        <v>4476.75633333333</v>
      </c>
      <c r="Q21" s="79">
        <f t="shared" si="1"/>
        <v>1273.1895012</v>
      </c>
      <c r="R21" s="92" t="s">
        <v>57</v>
      </c>
      <c r="S21" s="93">
        <f t="shared" si="5"/>
        <v>-0.0796635329045032</v>
      </c>
      <c r="T21" s="93">
        <f t="shared" si="6"/>
        <v>-0.324142353366116</v>
      </c>
      <c r="U21" s="93">
        <f t="shared" si="4"/>
        <v>0.1033</v>
      </c>
      <c r="V21" s="94"/>
      <c r="W21" s="94"/>
    </row>
    <row r="22" customHeight="1" spans="1:23">
      <c r="A22" s="9">
        <v>513</v>
      </c>
      <c r="B22" s="59" t="s">
        <v>87</v>
      </c>
      <c r="C22" s="9" t="s">
        <v>29</v>
      </c>
      <c r="D22" s="60" t="s">
        <v>23</v>
      </c>
      <c r="E22" s="60">
        <v>209313.38</v>
      </c>
      <c r="F22" s="60">
        <v>189031.74</v>
      </c>
      <c r="G22" s="60">
        <v>-20281.64</v>
      </c>
      <c r="H22" s="60" t="s">
        <v>43</v>
      </c>
      <c r="I22" s="81">
        <v>5.28</v>
      </c>
      <c r="J22" s="60" t="s">
        <v>88</v>
      </c>
      <c r="K22" s="76">
        <v>120</v>
      </c>
      <c r="L22" s="76">
        <v>9298.41</v>
      </c>
      <c r="M22" s="77">
        <f t="shared" si="0"/>
        <v>2739.311586</v>
      </c>
      <c r="N22" s="76" t="s">
        <v>97</v>
      </c>
      <c r="O22" s="78">
        <v>103.8</v>
      </c>
      <c r="P22" s="79">
        <v>7531.57433333333</v>
      </c>
      <c r="Q22" s="79">
        <f t="shared" si="1"/>
        <v>2329.5159413</v>
      </c>
      <c r="R22" s="92" t="s">
        <v>90</v>
      </c>
      <c r="S22" s="93">
        <f t="shared" si="5"/>
        <v>0.15606936416185</v>
      </c>
      <c r="T22" s="93">
        <f t="shared" si="6"/>
        <v>0.23459048380456</v>
      </c>
      <c r="U22" s="93">
        <f t="shared" si="4"/>
        <v>-0.0147</v>
      </c>
      <c r="V22" s="94"/>
      <c r="W22" s="94"/>
    </row>
    <row r="23" customHeight="1" spans="1:23">
      <c r="A23" s="9">
        <v>570</v>
      </c>
      <c r="B23" s="59" t="s">
        <v>98</v>
      </c>
      <c r="C23" s="9" t="s">
        <v>22</v>
      </c>
      <c r="D23" s="60" t="s">
        <v>42</v>
      </c>
      <c r="E23" s="60">
        <v>103416.86</v>
      </c>
      <c r="F23" s="60">
        <v>98154.15</v>
      </c>
      <c r="G23" s="60">
        <v>-5262.71000000001</v>
      </c>
      <c r="H23" s="60" t="s">
        <v>73</v>
      </c>
      <c r="I23" s="81">
        <v>5.2</v>
      </c>
      <c r="J23" s="60" t="s">
        <v>25</v>
      </c>
      <c r="K23" s="76">
        <v>61</v>
      </c>
      <c r="L23" s="76">
        <v>3420.29</v>
      </c>
      <c r="M23" s="77">
        <f t="shared" si="0"/>
        <v>1049.002943</v>
      </c>
      <c r="N23" s="76" t="s">
        <v>99</v>
      </c>
      <c r="O23" s="78">
        <v>61.4666666666667</v>
      </c>
      <c r="P23" s="79">
        <v>3952.982</v>
      </c>
      <c r="Q23" s="79">
        <f t="shared" si="1"/>
        <v>1232.9350858</v>
      </c>
      <c r="R23" s="92" t="s">
        <v>100</v>
      </c>
      <c r="S23" s="93">
        <f t="shared" si="5"/>
        <v>-0.00759219088937142</v>
      </c>
      <c r="T23" s="93">
        <f t="shared" si="6"/>
        <v>-0.134757001170256</v>
      </c>
      <c r="U23" s="93">
        <f t="shared" si="4"/>
        <v>-0.00519999999999998</v>
      </c>
      <c r="V23" s="94"/>
      <c r="W23" s="94"/>
    </row>
    <row r="24" customHeight="1" spans="1:23">
      <c r="A24" s="9">
        <v>570</v>
      </c>
      <c r="B24" s="59" t="s">
        <v>98</v>
      </c>
      <c r="C24" s="9" t="s">
        <v>22</v>
      </c>
      <c r="D24" s="60" t="s">
        <v>42</v>
      </c>
      <c r="E24" s="60">
        <v>103416.86</v>
      </c>
      <c r="F24" s="60">
        <v>98154.15</v>
      </c>
      <c r="G24" s="60">
        <v>-5262.71000000001</v>
      </c>
      <c r="H24" s="60" t="s">
        <v>73</v>
      </c>
      <c r="I24" s="81">
        <v>5.9</v>
      </c>
      <c r="J24" s="60" t="s">
        <v>25</v>
      </c>
      <c r="K24" s="76">
        <v>74</v>
      </c>
      <c r="L24" s="76">
        <v>4476.09</v>
      </c>
      <c r="M24" s="77">
        <f t="shared" si="0"/>
        <v>1314.180024</v>
      </c>
      <c r="N24" s="76" t="s">
        <v>101</v>
      </c>
      <c r="O24" s="78">
        <v>61.4666666666667</v>
      </c>
      <c r="P24" s="79">
        <v>3952.982</v>
      </c>
      <c r="Q24" s="79">
        <f t="shared" si="1"/>
        <v>1232.9350858</v>
      </c>
      <c r="R24" s="92" t="s">
        <v>100</v>
      </c>
      <c r="S24" s="93">
        <f t="shared" si="5"/>
        <v>0.203904555314533</v>
      </c>
      <c r="T24" s="93">
        <f t="shared" si="6"/>
        <v>0.132332502399454</v>
      </c>
      <c r="U24" s="93">
        <f t="shared" si="4"/>
        <v>-0.0183</v>
      </c>
      <c r="V24" s="94"/>
      <c r="W24" s="94"/>
    </row>
    <row r="25" customHeight="1" spans="1:23">
      <c r="A25" s="9">
        <v>591</v>
      </c>
      <c r="B25" s="59" t="s">
        <v>102</v>
      </c>
      <c r="C25" s="9" t="s">
        <v>22</v>
      </c>
      <c r="D25" s="60" t="s">
        <v>103</v>
      </c>
      <c r="E25" s="60">
        <v>89548.96</v>
      </c>
      <c r="F25" s="60">
        <v>59907.56</v>
      </c>
      <c r="G25" s="60">
        <v>-29641.4</v>
      </c>
      <c r="H25" s="60" t="s">
        <v>24</v>
      </c>
      <c r="I25" s="8">
        <v>5.12</v>
      </c>
      <c r="J25" s="60" t="s">
        <v>104</v>
      </c>
      <c r="K25" s="76">
        <v>47</v>
      </c>
      <c r="L25" s="76">
        <v>2116.82</v>
      </c>
      <c r="M25" s="77">
        <f t="shared" si="0"/>
        <v>613.242754</v>
      </c>
      <c r="N25" s="76" t="s">
        <v>105</v>
      </c>
      <c r="O25" s="78">
        <v>43.3</v>
      </c>
      <c r="P25" s="79">
        <v>2333.86466666667</v>
      </c>
      <c r="Q25" s="79">
        <f t="shared" si="1"/>
        <v>786.979165600001</v>
      </c>
      <c r="R25" s="92" t="s">
        <v>106</v>
      </c>
      <c r="S25" s="93">
        <f t="shared" si="5"/>
        <v>0.0854503464203234</v>
      </c>
      <c r="T25" s="93">
        <f t="shared" si="6"/>
        <v>-0.0929979658917682</v>
      </c>
      <c r="U25" s="93">
        <f t="shared" si="4"/>
        <v>-0.0475</v>
      </c>
      <c r="V25" s="94"/>
      <c r="W25" s="94"/>
    </row>
    <row r="26" customHeight="1" spans="1:23">
      <c r="A26" s="12">
        <v>117184</v>
      </c>
      <c r="B26" s="62" t="s">
        <v>107</v>
      </c>
      <c r="C26" s="9" t="s">
        <v>29</v>
      </c>
      <c r="D26" s="60" t="s">
        <v>36</v>
      </c>
      <c r="E26" s="8"/>
      <c r="F26" s="8"/>
      <c r="G26" s="8"/>
      <c r="H26" s="8"/>
      <c r="I26" s="82">
        <v>5.17</v>
      </c>
      <c r="J26" s="60" t="s">
        <v>108</v>
      </c>
      <c r="K26" s="76">
        <v>120</v>
      </c>
      <c r="L26" s="76">
        <v>5561.64</v>
      </c>
      <c r="M26" s="77">
        <f t="shared" si="0"/>
        <v>1875.941172</v>
      </c>
      <c r="N26" s="76" t="s">
        <v>109</v>
      </c>
      <c r="O26" s="78">
        <v>93</v>
      </c>
      <c r="P26" s="79">
        <v>5061.64</v>
      </c>
      <c r="Q26" s="79">
        <f t="shared" si="1"/>
        <v>1784.734264</v>
      </c>
      <c r="R26" s="92" t="s">
        <v>110</v>
      </c>
      <c r="S26" s="93">
        <f t="shared" si="5"/>
        <v>0.290322580645161</v>
      </c>
      <c r="T26" s="93">
        <f t="shared" si="6"/>
        <v>0.09878221287962</v>
      </c>
      <c r="U26" s="93">
        <f t="shared" si="4"/>
        <v>-0.0153</v>
      </c>
      <c r="V26" s="94"/>
      <c r="W26" s="94"/>
    </row>
    <row r="27" customHeight="1" spans="1:23">
      <c r="A27" s="9">
        <v>570</v>
      </c>
      <c r="B27" s="59" t="s">
        <v>98</v>
      </c>
      <c r="C27" s="9" t="s">
        <v>22</v>
      </c>
      <c r="D27" s="60" t="s">
        <v>42</v>
      </c>
      <c r="E27" s="60">
        <v>103416.86</v>
      </c>
      <c r="F27" s="60">
        <v>98154.15</v>
      </c>
      <c r="G27" s="60">
        <v>-5262.71000000001</v>
      </c>
      <c r="H27" s="60" t="s">
        <v>73</v>
      </c>
      <c r="I27" s="80">
        <v>5.31</v>
      </c>
      <c r="J27" s="60" t="s">
        <v>25</v>
      </c>
      <c r="K27" s="76">
        <v>72</v>
      </c>
      <c r="L27" s="76">
        <v>3708.82</v>
      </c>
      <c r="M27" s="77">
        <f t="shared" si="0"/>
        <v>1025.117848</v>
      </c>
      <c r="N27" s="76" t="s">
        <v>111</v>
      </c>
      <c r="O27" s="78">
        <v>61.4666666666667</v>
      </c>
      <c r="P27" s="79">
        <v>3952.982</v>
      </c>
      <c r="Q27" s="79">
        <f t="shared" si="1"/>
        <v>1232.9350858</v>
      </c>
      <c r="R27" s="92" t="s">
        <v>100</v>
      </c>
      <c r="S27" s="93">
        <f t="shared" si="5"/>
        <v>0.171366594360086</v>
      </c>
      <c r="T27" s="93">
        <f t="shared" si="6"/>
        <v>-0.0617665347325133</v>
      </c>
      <c r="U27" s="93">
        <f t="shared" si="4"/>
        <v>-0.0355</v>
      </c>
      <c r="V27" s="94"/>
      <c r="W27" s="94"/>
    </row>
    <row r="28" customHeight="1" spans="1:23">
      <c r="A28" s="9">
        <v>709</v>
      </c>
      <c r="B28" s="59" t="s">
        <v>112</v>
      </c>
      <c r="C28" s="9" t="s">
        <v>29</v>
      </c>
      <c r="D28" s="60" t="s">
        <v>23</v>
      </c>
      <c r="E28" s="60">
        <v>277548</v>
      </c>
      <c r="F28" s="60">
        <v>180853.43</v>
      </c>
      <c r="G28" s="60">
        <v>-96694.57</v>
      </c>
      <c r="H28" s="60" t="s">
        <v>43</v>
      </c>
      <c r="I28" s="81">
        <v>5.7</v>
      </c>
      <c r="J28" s="60" t="s">
        <v>113</v>
      </c>
      <c r="K28" s="76">
        <v>101</v>
      </c>
      <c r="L28" s="76">
        <v>7815.13</v>
      </c>
      <c r="M28" s="77">
        <f t="shared" si="0"/>
        <v>2137.438055</v>
      </c>
      <c r="N28" s="76" t="s">
        <v>114</v>
      </c>
      <c r="O28" s="78">
        <v>102.2</v>
      </c>
      <c r="P28" s="79">
        <v>7242.645</v>
      </c>
      <c r="Q28" s="79">
        <f t="shared" si="1"/>
        <v>2222.7677505</v>
      </c>
      <c r="R28" s="92" t="s">
        <v>115</v>
      </c>
      <c r="S28" s="93">
        <f t="shared" ref="S28:S35" si="7">(K28-O28)/O28</f>
        <v>-0.0117416829745597</v>
      </c>
      <c r="T28" s="93">
        <f t="shared" ref="T28:T35" si="8">(L28-P28)/P28</f>
        <v>0.0790436366824551</v>
      </c>
      <c r="U28" s="93">
        <f t="shared" si="4"/>
        <v>-0.0334</v>
      </c>
      <c r="V28" s="94"/>
      <c r="W28" s="94"/>
    </row>
    <row r="29" customHeight="1" spans="1:23">
      <c r="A29" s="9">
        <v>716</v>
      </c>
      <c r="B29" s="59" t="s">
        <v>116</v>
      </c>
      <c r="C29" s="9" t="s">
        <v>22</v>
      </c>
      <c r="D29" s="60" t="s">
        <v>103</v>
      </c>
      <c r="E29" s="60">
        <v>194178.62</v>
      </c>
      <c r="F29" s="60">
        <v>121400.16</v>
      </c>
      <c r="G29" s="60">
        <v>-72778.46</v>
      </c>
      <c r="H29" s="60" t="s">
        <v>117</v>
      </c>
      <c r="I29" s="81">
        <v>5.12</v>
      </c>
      <c r="J29" s="60" t="s">
        <v>118</v>
      </c>
      <c r="K29" s="76">
        <v>50</v>
      </c>
      <c r="L29" s="76">
        <v>5592.33</v>
      </c>
      <c r="M29" s="77">
        <f t="shared" si="0"/>
        <v>1418.214888</v>
      </c>
      <c r="N29" s="76" t="s">
        <v>119</v>
      </c>
      <c r="O29" s="78">
        <v>54.3666666666667</v>
      </c>
      <c r="P29" s="79">
        <v>4796.709</v>
      </c>
      <c r="Q29" s="79">
        <f t="shared" si="1"/>
        <v>1448.1264471</v>
      </c>
      <c r="R29" s="92" t="s">
        <v>120</v>
      </c>
      <c r="S29" s="93">
        <f t="shared" si="7"/>
        <v>-0.0803188228080938</v>
      </c>
      <c r="T29" s="93">
        <f t="shared" si="8"/>
        <v>0.165868098314907</v>
      </c>
      <c r="U29" s="93">
        <f t="shared" si="4"/>
        <v>-0.0483</v>
      </c>
      <c r="V29" s="94"/>
      <c r="W29" s="94"/>
    </row>
    <row r="30" customHeight="1" spans="1:23">
      <c r="A30" s="9">
        <v>102564</v>
      </c>
      <c r="B30" s="59" t="s">
        <v>121</v>
      </c>
      <c r="C30" s="9" t="s">
        <v>22</v>
      </c>
      <c r="D30" s="60" t="s">
        <v>103</v>
      </c>
      <c r="E30" s="60">
        <v>99283.9</v>
      </c>
      <c r="F30" s="60">
        <v>96957.59</v>
      </c>
      <c r="G30" s="60">
        <v>-2326.31</v>
      </c>
      <c r="H30" s="60" t="s">
        <v>54</v>
      </c>
      <c r="I30" s="8">
        <v>5.17</v>
      </c>
      <c r="J30" s="60" t="s">
        <v>122</v>
      </c>
      <c r="K30" s="76">
        <v>36</v>
      </c>
      <c r="L30" s="76">
        <v>2295.83</v>
      </c>
      <c r="M30" s="77">
        <f t="shared" si="0"/>
        <v>651.326971</v>
      </c>
      <c r="N30" s="76" t="s">
        <v>123</v>
      </c>
      <c r="O30" s="78">
        <v>53.6333333333333</v>
      </c>
      <c r="P30" s="79">
        <v>3909.183</v>
      </c>
      <c r="Q30" s="79">
        <f t="shared" si="1"/>
        <v>1171.5821451</v>
      </c>
      <c r="R30" s="92" t="s">
        <v>124</v>
      </c>
      <c r="S30" s="93">
        <f t="shared" si="7"/>
        <v>-0.32877563704164</v>
      </c>
      <c r="T30" s="93">
        <f t="shared" si="8"/>
        <v>-0.41270848665821</v>
      </c>
      <c r="U30" s="93">
        <f t="shared" si="4"/>
        <v>-0.016</v>
      </c>
      <c r="V30" s="94"/>
      <c r="W30" s="94"/>
    </row>
    <row r="31" customHeight="1" spans="1:23">
      <c r="A31" s="9">
        <v>709</v>
      </c>
      <c r="B31" s="59" t="s">
        <v>112</v>
      </c>
      <c r="C31" s="9" t="s">
        <v>29</v>
      </c>
      <c r="D31" s="60" t="s">
        <v>23</v>
      </c>
      <c r="E31" s="60">
        <v>277548</v>
      </c>
      <c r="F31" s="60">
        <v>180853.43</v>
      </c>
      <c r="G31" s="60">
        <v>-96694.57</v>
      </c>
      <c r="H31" s="60" t="s">
        <v>43</v>
      </c>
      <c r="I31" s="81">
        <v>5.28</v>
      </c>
      <c r="J31" s="60" t="s">
        <v>113</v>
      </c>
      <c r="K31" s="76">
        <v>94</v>
      </c>
      <c r="L31" s="76">
        <v>5839.11</v>
      </c>
      <c r="M31" s="77">
        <f t="shared" si="0"/>
        <v>1696.261455</v>
      </c>
      <c r="N31" s="76" t="s">
        <v>125</v>
      </c>
      <c r="O31" s="78">
        <v>102.2</v>
      </c>
      <c r="P31" s="79">
        <v>7242.645</v>
      </c>
      <c r="Q31" s="79">
        <f t="shared" si="1"/>
        <v>2222.7677505</v>
      </c>
      <c r="R31" s="92" t="s">
        <v>115</v>
      </c>
      <c r="S31" s="93">
        <f t="shared" si="7"/>
        <v>-0.0802348336594912</v>
      </c>
      <c r="T31" s="93">
        <f t="shared" si="8"/>
        <v>-0.1937876286909</v>
      </c>
      <c r="U31" s="93">
        <f t="shared" si="4"/>
        <v>-0.0164</v>
      </c>
      <c r="V31" s="94"/>
      <c r="W31" s="94"/>
    </row>
    <row r="32" customHeight="1" spans="1:23">
      <c r="A32" s="9">
        <v>726</v>
      </c>
      <c r="B32" s="59" t="s">
        <v>126</v>
      </c>
      <c r="C32" s="9" t="s">
        <v>29</v>
      </c>
      <c r="D32" s="60" t="s">
        <v>42</v>
      </c>
      <c r="E32" s="60">
        <v>179015.26</v>
      </c>
      <c r="F32" s="60">
        <v>171079.59</v>
      </c>
      <c r="G32" s="60">
        <v>-7935.67000000001</v>
      </c>
      <c r="H32" s="60" t="s">
        <v>43</v>
      </c>
      <c r="I32" s="81">
        <v>5.11</v>
      </c>
      <c r="J32" s="60" t="s">
        <v>127</v>
      </c>
      <c r="K32" s="76">
        <v>105</v>
      </c>
      <c r="L32" s="76">
        <v>8792.77</v>
      </c>
      <c r="M32" s="77">
        <f t="shared" si="0"/>
        <v>3271.789717</v>
      </c>
      <c r="N32" s="76" t="s">
        <v>128</v>
      </c>
      <c r="O32" s="78">
        <v>108.133333333333</v>
      </c>
      <c r="P32" s="79">
        <v>7187.08266666667</v>
      </c>
      <c r="Q32" s="79">
        <f t="shared" si="1"/>
        <v>1980.75998293333</v>
      </c>
      <c r="R32" s="92" t="s">
        <v>129</v>
      </c>
      <c r="S32" s="93">
        <f t="shared" si="7"/>
        <v>-0.0289765721331659</v>
      </c>
      <c r="T32" s="93">
        <f t="shared" si="8"/>
        <v>0.223412949009259</v>
      </c>
      <c r="U32" s="93">
        <f t="shared" si="4"/>
        <v>0.0965</v>
      </c>
      <c r="V32" s="94"/>
      <c r="W32" s="94"/>
    </row>
    <row r="33" customHeight="1" spans="1:23">
      <c r="A33" s="9">
        <v>746</v>
      </c>
      <c r="B33" s="59" t="s">
        <v>130</v>
      </c>
      <c r="C33" s="9" t="s">
        <v>29</v>
      </c>
      <c r="D33" s="60" t="s">
        <v>103</v>
      </c>
      <c r="E33" s="60">
        <v>230691.69</v>
      </c>
      <c r="F33" s="60">
        <v>191894.7</v>
      </c>
      <c r="G33" s="60">
        <v>-38796.99</v>
      </c>
      <c r="H33" s="60" t="s">
        <v>131</v>
      </c>
      <c r="I33" s="81">
        <v>5.12</v>
      </c>
      <c r="J33" s="60" t="s">
        <v>132</v>
      </c>
      <c r="K33" s="76">
        <v>110</v>
      </c>
      <c r="L33" s="76">
        <v>8377.93</v>
      </c>
      <c r="M33" s="77">
        <f t="shared" si="0"/>
        <v>2569.511131</v>
      </c>
      <c r="N33" s="76" t="s">
        <v>99</v>
      </c>
      <c r="O33" s="78">
        <v>98.1333333333333</v>
      </c>
      <c r="P33" s="79">
        <v>7303.93266666667</v>
      </c>
      <c r="Q33" s="79">
        <f t="shared" si="1"/>
        <v>2094.03749553333</v>
      </c>
      <c r="R33" s="92" t="s">
        <v>133</v>
      </c>
      <c r="S33" s="93">
        <f t="shared" si="7"/>
        <v>0.120923913043479</v>
      </c>
      <c r="T33" s="93">
        <f t="shared" si="8"/>
        <v>0.147043706773857</v>
      </c>
      <c r="U33" s="93">
        <f t="shared" si="4"/>
        <v>0.02</v>
      </c>
      <c r="V33" s="94"/>
      <c r="W33" s="94"/>
    </row>
    <row r="34" customHeight="1" spans="1:23">
      <c r="A34" s="12">
        <v>117491</v>
      </c>
      <c r="B34" s="62" t="s">
        <v>134</v>
      </c>
      <c r="C34" s="9" t="s">
        <v>29</v>
      </c>
      <c r="D34" s="60" t="s">
        <v>42</v>
      </c>
      <c r="E34" s="60"/>
      <c r="F34" s="60"/>
      <c r="G34" s="60"/>
      <c r="H34" s="60" t="s">
        <v>73</v>
      </c>
      <c r="I34" s="81">
        <v>5.17</v>
      </c>
      <c r="J34" s="60" t="s">
        <v>135</v>
      </c>
      <c r="K34" s="76">
        <v>88</v>
      </c>
      <c r="L34" s="76">
        <v>8186.12</v>
      </c>
      <c r="M34" s="77">
        <f t="shared" si="0"/>
        <v>1941.747664</v>
      </c>
      <c r="N34" s="76" t="s">
        <v>136</v>
      </c>
      <c r="O34" s="78">
        <v>65.4</v>
      </c>
      <c r="P34" s="79">
        <v>7343.13466666667</v>
      </c>
      <c r="Q34" s="79">
        <f t="shared" si="1"/>
        <v>1325.43580733333</v>
      </c>
      <c r="R34" s="92" t="s">
        <v>137</v>
      </c>
      <c r="S34" s="93">
        <f t="shared" si="7"/>
        <v>0.345565749235474</v>
      </c>
      <c r="T34" s="93">
        <f t="shared" si="8"/>
        <v>0.114799111224252</v>
      </c>
      <c r="U34" s="93">
        <f t="shared" si="4"/>
        <v>0.0567</v>
      </c>
      <c r="V34" s="94"/>
      <c r="W34" s="94"/>
    </row>
    <row r="35" customHeight="1" spans="1:23">
      <c r="A35" s="9">
        <v>726</v>
      </c>
      <c r="B35" s="59" t="s">
        <v>126</v>
      </c>
      <c r="C35" s="9" t="s">
        <v>29</v>
      </c>
      <c r="D35" s="60" t="s">
        <v>42</v>
      </c>
      <c r="E35" s="60">
        <v>179015.26</v>
      </c>
      <c r="F35" s="60">
        <v>171079.59</v>
      </c>
      <c r="G35" s="60">
        <v>-7935.67000000001</v>
      </c>
      <c r="H35" s="60" t="s">
        <v>43</v>
      </c>
      <c r="I35" s="81">
        <v>5.28</v>
      </c>
      <c r="J35" s="60" t="s">
        <v>127</v>
      </c>
      <c r="K35" s="76">
        <v>81</v>
      </c>
      <c r="L35" s="76">
        <v>5291.22</v>
      </c>
      <c r="M35" s="77">
        <f t="shared" si="0"/>
        <v>1529.16258</v>
      </c>
      <c r="N35" s="76" t="s">
        <v>138</v>
      </c>
      <c r="O35" s="78">
        <v>108.133333333333</v>
      </c>
      <c r="P35" s="79">
        <v>7187.08266666667</v>
      </c>
      <c r="Q35" s="79">
        <f t="shared" si="1"/>
        <v>1980.75998293333</v>
      </c>
      <c r="R35" s="92" t="s">
        <v>129</v>
      </c>
      <c r="S35" s="93">
        <f t="shared" si="7"/>
        <v>-0.250924784217014</v>
      </c>
      <c r="T35" s="93">
        <f t="shared" si="8"/>
        <v>-0.263787513598471</v>
      </c>
      <c r="U35" s="93">
        <f t="shared" si="4"/>
        <v>0.0134</v>
      </c>
      <c r="V35" s="94"/>
      <c r="W35" s="94"/>
    </row>
    <row r="36" customHeight="1" spans="1:23">
      <c r="A36" s="9">
        <v>745</v>
      </c>
      <c r="B36" s="59" t="s">
        <v>139</v>
      </c>
      <c r="C36" s="9" t="s">
        <v>22</v>
      </c>
      <c r="D36" s="60" t="s">
        <v>42</v>
      </c>
      <c r="E36" s="60">
        <v>143325.34</v>
      </c>
      <c r="F36" s="60">
        <v>120702.76</v>
      </c>
      <c r="G36" s="60">
        <v>-22622.58</v>
      </c>
      <c r="H36" s="60" t="s">
        <v>24</v>
      </c>
      <c r="I36" s="75">
        <v>5.5</v>
      </c>
      <c r="J36" s="60" t="s">
        <v>68</v>
      </c>
      <c r="K36" s="76">
        <v>83</v>
      </c>
      <c r="L36" s="76">
        <v>4737.02</v>
      </c>
      <c r="M36" s="77">
        <f t="shared" si="0"/>
        <v>1443.843696</v>
      </c>
      <c r="N36" s="76" t="s">
        <v>140</v>
      </c>
      <c r="O36" s="78">
        <v>82.8</v>
      </c>
      <c r="P36" s="79">
        <v>4838.90233333333</v>
      </c>
      <c r="Q36" s="79">
        <f t="shared" si="1"/>
        <v>1412.95948133333</v>
      </c>
      <c r="R36" s="92" t="s">
        <v>141</v>
      </c>
      <c r="S36" s="93">
        <f t="shared" ref="S36:S49" si="9">(K36-O36)/O36</f>
        <v>0.0024154589371981</v>
      </c>
      <c r="T36" s="93">
        <f t="shared" ref="T36:T49" si="10">(L36-P36)/P36</f>
        <v>-0.0210548439119139</v>
      </c>
      <c r="U36" s="93">
        <f t="shared" si="4"/>
        <v>0.0128</v>
      </c>
      <c r="V36" s="94"/>
      <c r="W36" s="94"/>
    </row>
    <row r="37" customHeight="1" spans="1:23">
      <c r="A37" s="9">
        <v>745</v>
      </c>
      <c r="B37" s="59" t="s">
        <v>139</v>
      </c>
      <c r="C37" s="9" t="s">
        <v>22</v>
      </c>
      <c r="D37" s="60" t="s">
        <v>42</v>
      </c>
      <c r="E37" s="60">
        <v>143325.34</v>
      </c>
      <c r="F37" s="60">
        <v>120702.76</v>
      </c>
      <c r="G37" s="60">
        <v>-22622.58</v>
      </c>
      <c r="H37" s="60" t="s">
        <v>24</v>
      </c>
      <c r="I37" s="83">
        <v>5.9</v>
      </c>
      <c r="J37" s="60" t="s">
        <v>68</v>
      </c>
      <c r="K37" s="76">
        <v>73</v>
      </c>
      <c r="L37" s="76">
        <v>4935.46</v>
      </c>
      <c r="M37" s="77">
        <f t="shared" si="0"/>
        <v>1277.790594</v>
      </c>
      <c r="N37" s="76" t="s">
        <v>142</v>
      </c>
      <c r="O37" s="78">
        <v>82.8</v>
      </c>
      <c r="P37" s="79">
        <v>4838.90233333333</v>
      </c>
      <c r="Q37" s="79">
        <f t="shared" si="1"/>
        <v>1412.95948133333</v>
      </c>
      <c r="R37" s="92" t="s">
        <v>141</v>
      </c>
      <c r="S37" s="93">
        <f t="shared" si="9"/>
        <v>-0.118357487922705</v>
      </c>
      <c r="T37" s="93">
        <f t="shared" si="10"/>
        <v>0.019954456613336</v>
      </c>
      <c r="U37" s="93">
        <f t="shared" si="4"/>
        <v>-0.0331</v>
      </c>
      <c r="V37" s="94"/>
      <c r="W37" s="94"/>
    </row>
    <row r="38" customHeight="1" spans="1:23">
      <c r="A38" s="9">
        <v>377</v>
      </c>
      <c r="B38" s="59" t="s">
        <v>143</v>
      </c>
      <c r="C38" s="9" t="s">
        <v>29</v>
      </c>
      <c r="D38" s="60" t="s">
        <v>47</v>
      </c>
      <c r="E38" s="60">
        <v>195235.57</v>
      </c>
      <c r="F38" s="60">
        <v>169234.44</v>
      </c>
      <c r="G38" s="60">
        <v>-26001.13</v>
      </c>
      <c r="H38" s="60" t="s">
        <v>61</v>
      </c>
      <c r="I38" s="81">
        <v>5.18</v>
      </c>
      <c r="J38" s="60" t="s">
        <v>144</v>
      </c>
      <c r="K38" s="76">
        <v>116</v>
      </c>
      <c r="L38" s="76">
        <v>4441.71</v>
      </c>
      <c r="M38" s="77">
        <f t="shared" si="0"/>
        <v>1437.337356</v>
      </c>
      <c r="N38" s="76" t="s">
        <v>40</v>
      </c>
      <c r="O38" s="78">
        <v>121</v>
      </c>
      <c r="P38" s="79">
        <v>6661.552</v>
      </c>
      <c r="Q38" s="79">
        <f t="shared" si="1"/>
        <v>2270.9230768</v>
      </c>
      <c r="R38" s="92" t="s">
        <v>145</v>
      </c>
      <c r="S38" s="93">
        <f t="shared" si="9"/>
        <v>-0.0413223140495868</v>
      </c>
      <c r="T38" s="93">
        <f t="shared" si="10"/>
        <v>-0.333231955556303</v>
      </c>
      <c r="U38" s="93">
        <f t="shared" si="4"/>
        <v>-0.0173</v>
      </c>
      <c r="V38" s="94"/>
      <c r="W38" s="94"/>
    </row>
    <row r="39" customHeight="1" spans="1:23">
      <c r="A39" s="9">
        <v>105751</v>
      </c>
      <c r="B39" s="59" t="s">
        <v>146</v>
      </c>
      <c r="C39" s="9" t="s">
        <v>29</v>
      </c>
      <c r="D39" s="60" t="s">
        <v>47</v>
      </c>
      <c r="E39" s="60">
        <v>180718.18</v>
      </c>
      <c r="F39" s="60">
        <v>168364.61</v>
      </c>
      <c r="G39" s="60">
        <v>-12353.57</v>
      </c>
      <c r="H39" s="60" t="s">
        <v>61</v>
      </c>
      <c r="I39" s="81">
        <v>5.18</v>
      </c>
      <c r="J39" s="60" t="s">
        <v>147</v>
      </c>
      <c r="K39" s="76">
        <v>95</v>
      </c>
      <c r="L39" s="76">
        <v>5818.41</v>
      </c>
      <c r="M39" s="77">
        <f t="shared" si="0"/>
        <v>1891.565091</v>
      </c>
      <c r="N39" s="76" t="s">
        <v>148</v>
      </c>
      <c r="O39" s="78">
        <v>110.366666666667</v>
      </c>
      <c r="P39" s="79">
        <v>6713.41133333333</v>
      </c>
      <c r="Q39" s="79">
        <f t="shared" si="1"/>
        <v>2276.51778313333</v>
      </c>
      <c r="R39" s="92" t="s">
        <v>149</v>
      </c>
      <c r="S39" s="93">
        <f t="shared" si="9"/>
        <v>-0.139232860163095</v>
      </c>
      <c r="T39" s="93">
        <f t="shared" si="10"/>
        <v>-0.133315432184154</v>
      </c>
      <c r="U39" s="93">
        <f t="shared" si="4"/>
        <v>-0.014</v>
      </c>
      <c r="V39" s="94"/>
      <c r="W39" s="94"/>
    </row>
    <row r="40" customHeight="1" spans="1:23">
      <c r="A40" s="12">
        <v>118758</v>
      </c>
      <c r="B40" s="62" t="s">
        <v>150</v>
      </c>
      <c r="C40" s="9" t="s">
        <v>22</v>
      </c>
      <c r="D40" s="60" t="s">
        <v>47</v>
      </c>
      <c r="E40" s="60"/>
      <c r="F40" s="60"/>
      <c r="G40" s="60"/>
      <c r="H40" s="60" t="s">
        <v>151</v>
      </c>
      <c r="I40" s="8">
        <v>5.8</v>
      </c>
      <c r="J40" s="60" t="s">
        <v>152</v>
      </c>
      <c r="K40" s="76">
        <v>68</v>
      </c>
      <c r="L40" s="76">
        <v>1534.93</v>
      </c>
      <c r="M40" s="77">
        <f t="shared" si="0"/>
        <v>336.917135</v>
      </c>
      <c r="N40" s="76" t="s">
        <v>153</v>
      </c>
      <c r="O40" s="78">
        <v>37.9333333333333</v>
      </c>
      <c r="P40" s="79">
        <v>1405.893</v>
      </c>
      <c r="Q40" s="79">
        <f t="shared" si="1"/>
        <v>379.1693421</v>
      </c>
      <c r="R40" s="92" t="s">
        <v>154</v>
      </c>
      <c r="S40" s="93">
        <f t="shared" si="9"/>
        <v>0.792618629173991</v>
      </c>
      <c r="T40" s="93">
        <f t="shared" si="10"/>
        <v>0.0917829450747674</v>
      </c>
      <c r="U40" s="93">
        <f t="shared" si="4"/>
        <v>-0.0502</v>
      </c>
      <c r="V40" s="94"/>
      <c r="W40" s="94"/>
    </row>
    <row r="41" customHeight="1" spans="1:23">
      <c r="A41" s="12">
        <v>117637</v>
      </c>
      <c r="B41" s="62" t="s">
        <v>155</v>
      </c>
      <c r="C41" s="9" t="s">
        <v>22</v>
      </c>
      <c r="D41" s="60" t="s">
        <v>103</v>
      </c>
      <c r="E41" s="60"/>
      <c r="F41" s="60"/>
      <c r="G41" s="60"/>
      <c r="H41" s="60" t="s">
        <v>156</v>
      </c>
      <c r="I41" s="81">
        <v>5.12</v>
      </c>
      <c r="J41" s="60" t="s">
        <v>157</v>
      </c>
      <c r="K41" s="76">
        <v>38</v>
      </c>
      <c r="L41" s="76">
        <v>1061.17</v>
      </c>
      <c r="M41" s="77">
        <f t="shared" si="0"/>
        <v>360.691683</v>
      </c>
      <c r="N41" s="76" t="s">
        <v>158</v>
      </c>
      <c r="O41" s="78">
        <v>36.1666666666667</v>
      </c>
      <c r="P41" s="79">
        <v>1819.13433333333</v>
      </c>
      <c r="Q41" s="79">
        <f t="shared" si="1"/>
        <v>521.181986499999</v>
      </c>
      <c r="R41" s="92" t="s">
        <v>159</v>
      </c>
      <c r="S41" s="93">
        <f t="shared" si="9"/>
        <v>0.0506912442396304</v>
      </c>
      <c r="T41" s="93">
        <f t="shared" si="10"/>
        <v>-0.416662101002985</v>
      </c>
      <c r="U41" s="93">
        <f t="shared" si="4"/>
        <v>0.0534000000000001</v>
      </c>
      <c r="V41" s="94"/>
      <c r="W41" s="94"/>
    </row>
    <row r="42" customHeight="1" spans="1:23">
      <c r="A42" s="12">
        <v>116482</v>
      </c>
      <c r="B42" s="62" t="s">
        <v>160</v>
      </c>
      <c r="C42" s="9" t="s">
        <v>22</v>
      </c>
      <c r="D42" s="60" t="s">
        <v>36</v>
      </c>
      <c r="E42" s="60"/>
      <c r="F42" s="60"/>
      <c r="G42" s="60"/>
      <c r="H42" s="60" t="s">
        <v>161</v>
      </c>
      <c r="I42" s="8">
        <v>5.18</v>
      </c>
      <c r="J42" s="60" t="s">
        <v>162</v>
      </c>
      <c r="K42" s="76">
        <v>41</v>
      </c>
      <c r="L42" s="76">
        <v>3723.38</v>
      </c>
      <c r="M42" s="77">
        <f t="shared" si="0"/>
        <v>1211.96019</v>
      </c>
      <c r="N42" s="76" t="s">
        <v>163</v>
      </c>
      <c r="O42" s="78">
        <v>77</v>
      </c>
      <c r="P42" s="79">
        <v>4504.15266666667</v>
      </c>
      <c r="Q42" s="79">
        <f t="shared" si="1"/>
        <v>1266.1173146</v>
      </c>
      <c r="R42" s="92" t="s">
        <v>164</v>
      </c>
      <c r="S42" s="93">
        <f t="shared" si="9"/>
        <v>-0.467532467532468</v>
      </c>
      <c r="T42" s="93">
        <f t="shared" si="10"/>
        <v>-0.173345071636856</v>
      </c>
      <c r="U42" s="93">
        <f t="shared" si="4"/>
        <v>0.0443999999999999</v>
      </c>
      <c r="V42" s="94"/>
      <c r="W42" s="94"/>
    </row>
    <row r="43" customHeight="1" spans="1:23">
      <c r="A43" s="9">
        <v>104429</v>
      </c>
      <c r="B43" s="59" t="s">
        <v>165</v>
      </c>
      <c r="C43" s="9" t="s">
        <v>22</v>
      </c>
      <c r="D43" s="60" t="s">
        <v>23</v>
      </c>
      <c r="E43" s="60">
        <v>111959.78</v>
      </c>
      <c r="F43" s="60">
        <v>79567.29</v>
      </c>
      <c r="G43" s="60">
        <v>-32392.49</v>
      </c>
      <c r="H43" s="60" t="s">
        <v>43</v>
      </c>
      <c r="I43" s="81">
        <v>5.28</v>
      </c>
      <c r="J43" s="60" t="s">
        <v>166</v>
      </c>
      <c r="K43" s="76">
        <v>69</v>
      </c>
      <c r="L43" s="76">
        <v>3400.29</v>
      </c>
      <c r="M43" s="77">
        <f t="shared" si="0"/>
        <v>639.594549</v>
      </c>
      <c r="N43" s="76" t="s">
        <v>167</v>
      </c>
      <c r="O43" s="78">
        <v>54.3333333333333</v>
      </c>
      <c r="P43" s="79">
        <v>3100.265</v>
      </c>
      <c r="Q43" s="79">
        <f t="shared" si="1"/>
        <v>708.100526</v>
      </c>
      <c r="R43" s="92" t="s">
        <v>168</v>
      </c>
      <c r="S43" s="93">
        <f t="shared" si="9"/>
        <v>0.269938650306749</v>
      </c>
      <c r="T43" s="93">
        <f t="shared" si="10"/>
        <v>0.096773985449631</v>
      </c>
      <c r="U43" s="93">
        <f t="shared" si="4"/>
        <v>-0.0403</v>
      </c>
      <c r="V43" s="94"/>
      <c r="W43" s="94"/>
    </row>
    <row r="44" customHeight="1" spans="1:23">
      <c r="A44" s="9">
        <v>752</v>
      </c>
      <c r="B44" s="59" t="s">
        <v>21</v>
      </c>
      <c r="C44" s="9" t="s">
        <v>22</v>
      </c>
      <c r="D44" s="60" t="s">
        <v>23</v>
      </c>
      <c r="E44" s="60">
        <v>99852.64</v>
      </c>
      <c r="F44" s="60">
        <v>89482.22</v>
      </c>
      <c r="G44" s="60">
        <v>-10370.42</v>
      </c>
      <c r="H44" s="60" t="s">
        <v>24</v>
      </c>
      <c r="I44" s="75">
        <v>5.7</v>
      </c>
      <c r="J44" s="60" t="s">
        <v>25</v>
      </c>
      <c r="K44" s="76">
        <v>75</v>
      </c>
      <c r="L44" s="76">
        <v>2497.86</v>
      </c>
      <c r="M44" s="77">
        <f t="shared" si="0"/>
        <v>562.767858</v>
      </c>
      <c r="N44" s="76" t="s">
        <v>169</v>
      </c>
      <c r="O44" s="78">
        <v>62.2333333333333</v>
      </c>
      <c r="P44" s="79">
        <v>3460.60866666667</v>
      </c>
      <c r="Q44" s="79">
        <f t="shared" si="1"/>
        <v>1056.8698868</v>
      </c>
      <c r="R44" s="92" t="s">
        <v>27</v>
      </c>
      <c r="S44" s="93">
        <f t="shared" si="9"/>
        <v>0.205141938939476</v>
      </c>
      <c r="T44" s="93">
        <f t="shared" si="10"/>
        <v>-0.278202119742713</v>
      </c>
      <c r="U44" s="93">
        <f t="shared" si="4"/>
        <v>-0.0801</v>
      </c>
      <c r="V44" s="94"/>
      <c r="W44" s="94"/>
    </row>
    <row r="45" customHeight="1" spans="1:23">
      <c r="A45" s="9">
        <v>52</v>
      </c>
      <c r="B45" s="59" t="s">
        <v>170</v>
      </c>
      <c r="C45" s="9" t="s">
        <v>22</v>
      </c>
      <c r="D45" s="60" t="s">
        <v>30</v>
      </c>
      <c r="E45" s="60">
        <v>108637.96</v>
      </c>
      <c r="F45" s="60">
        <v>72093.24</v>
      </c>
      <c r="G45" s="60">
        <v>-36544.72</v>
      </c>
      <c r="H45" s="63" t="s">
        <v>171</v>
      </c>
      <c r="I45" s="81">
        <v>5.12</v>
      </c>
      <c r="J45" s="60" t="s">
        <v>172</v>
      </c>
      <c r="K45" s="76">
        <v>66</v>
      </c>
      <c r="L45" s="76">
        <v>4029.36</v>
      </c>
      <c r="M45" s="77">
        <f t="shared" si="0"/>
        <v>1502.548344</v>
      </c>
      <c r="N45" s="76" t="s">
        <v>173</v>
      </c>
      <c r="O45" s="78">
        <v>49.2333333333333</v>
      </c>
      <c r="P45" s="79">
        <v>2798.08833333333</v>
      </c>
      <c r="Q45" s="79">
        <f t="shared" si="1"/>
        <v>876.081457166666</v>
      </c>
      <c r="R45" s="92" t="s">
        <v>174</v>
      </c>
      <c r="S45" s="93">
        <f t="shared" si="9"/>
        <v>0.34055517941774</v>
      </c>
      <c r="T45" s="96">
        <f t="shared" si="10"/>
        <v>0.440040313237671</v>
      </c>
      <c r="U45" s="93">
        <f t="shared" si="4"/>
        <v>0.0598</v>
      </c>
      <c r="V45" s="97">
        <f>(M45-Q45)*0.1</f>
        <v>62.6466886833335</v>
      </c>
      <c r="W45" s="98"/>
    </row>
    <row r="46" customHeight="1" spans="1:23">
      <c r="A46" s="12">
        <v>117310</v>
      </c>
      <c r="B46" s="62" t="s">
        <v>175</v>
      </c>
      <c r="C46" s="9" t="s">
        <v>22</v>
      </c>
      <c r="D46" s="60" t="s">
        <v>36</v>
      </c>
      <c r="E46" s="60"/>
      <c r="F46" s="60"/>
      <c r="G46" s="60"/>
      <c r="H46" s="60" t="s">
        <v>61</v>
      </c>
      <c r="I46" s="81">
        <v>5.18</v>
      </c>
      <c r="J46" s="60" t="s">
        <v>176</v>
      </c>
      <c r="K46" s="76">
        <v>30</v>
      </c>
      <c r="L46" s="76">
        <v>2429.15</v>
      </c>
      <c r="M46" s="77">
        <f t="shared" si="0"/>
        <v>705.182245</v>
      </c>
      <c r="N46" s="76" t="s">
        <v>177</v>
      </c>
      <c r="O46" s="78">
        <v>28.9333333333333</v>
      </c>
      <c r="P46" s="79">
        <v>2115.93066666667</v>
      </c>
      <c r="Q46" s="79">
        <f t="shared" si="1"/>
        <v>586.747573866667</v>
      </c>
      <c r="R46" s="92" t="s">
        <v>178</v>
      </c>
      <c r="S46" s="93">
        <f t="shared" si="9"/>
        <v>0.0368663594470057</v>
      </c>
      <c r="T46" s="93">
        <f t="shared" si="10"/>
        <v>0.148029109964534</v>
      </c>
      <c r="U46" s="93">
        <f t="shared" si="4"/>
        <v>0.013</v>
      </c>
      <c r="V46" s="94"/>
      <c r="W46" s="94"/>
    </row>
    <row r="47" customHeight="1" spans="1:23">
      <c r="A47" s="9">
        <v>745</v>
      </c>
      <c r="B47" s="59" t="s">
        <v>139</v>
      </c>
      <c r="C47" s="9" t="s">
        <v>22</v>
      </c>
      <c r="D47" s="60" t="s">
        <v>42</v>
      </c>
      <c r="E47" s="60">
        <v>143325.34</v>
      </c>
      <c r="F47" s="60">
        <v>120702.76</v>
      </c>
      <c r="G47" s="60">
        <v>-22622.58</v>
      </c>
      <c r="H47" s="60" t="s">
        <v>24</v>
      </c>
      <c r="I47" s="75">
        <v>5.19</v>
      </c>
      <c r="J47" s="60" t="s">
        <v>68</v>
      </c>
      <c r="K47" s="76">
        <v>96</v>
      </c>
      <c r="L47" s="76">
        <v>3663.28</v>
      </c>
      <c r="M47" s="77">
        <f t="shared" si="0"/>
        <v>1187.635376</v>
      </c>
      <c r="N47" s="76" t="s">
        <v>179</v>
      </c>
      <c r="O47" s="78">
        <v>82.8</v>
      </c>
      <c r="P47" s="79">
        <v>4838.90233333333</v>
      </c>
      <c r="Q47" s="79">
        <f t="shared" si="1"/>
        <v>1412.95948133333</v>
      </c>
      <c r="R47" s="92" t="s">
        <v>141</v>
      </c>
      <c r="S47" s="93">
        <f t="shared" si="9"/>
        <v>0.159420289855073</v>
      </c>
      <c r="T47" s="93">
        <f t="shared" si="10"/>
        <v>-0.242952275609061</v>
      </c>
      <c r="U47" s="93">
        <f t="shared" si="4"/>
        <v>0.0322000000000001</v>
      </c>
      <c r="V47" s="94"/>
      <c r="W47" s="94"/>
    </row>
    <row r="48" customHeight="1" spans="1:23">
      <c r="A48" s="12">
        <v>116773</v>
      </c>
      <c r="B48" s="62" t="s">
        <v>67</v>
      </c>
      <c r="C48" s="9" t="s">
        <v>22</v>
      </c>
      <c r="D48" s="60" t="s">
        <v>42</v>
      </c>
      <c r="E48" s="60"/>
      <c r="F48" s="60"/>
      <c r="G48" s="60"/>
      <c r="H48" s="60" t="s">
        <v>54</v>
      </c>
      <c r="I48" s="81">
        <v>5.3</v>
      </c>
      <c r="J48" s="60" t="s">
        <v>68</v>
      </c>
      <c r="K48" s="76">
        <v>61</v>
      </c>
      <c r="L48" s="76">
        <v>2689.68</v>
      </c>
      <c r="M48" s="77">
        <f t="shared" si="0"/>
        <v>711.958296</v>
      </c>
      <c r="N48" s="76" t="s">
        <v>180</v>
      </c>
      <c r="O48" s="78">
        <v>70.7666666666667</v>
      </c>
      <c r="P48" s="79">
        <v>2741.739</v>
      </c>
      <c r="Q48" s="79">
        <f t="shared" si="1"/>
        <v>785.2340496</v>
      </c>
      <c r="R48" s="92" t="s">
        <v>70</v>
      </c>
      <c r="S48" s="93">
        <f t="shared" si="9"/>
        <v>-0.138012246820537</v>
      </c>
      <c r="T48" s="93">
        <f t="shared" si="10"/>
        <v>-0.0189875841573542</v>
      </c>
      <c r="U48" s="93">
        <f t="shared" si="4"/>
        <v>-0.0217</v>
      </c>
      <c r="V48" s="94"/>
      <c r="W48" s="94"/>
    </row>
    <row r="49" customHeight="1" spans="1:23">
      <c r="A49" s="9">
        <v>752</v>
      </c>
      <c r="B49" s="59" t="s">
        <v>21</v>
      </c>
      <c r="C49" s="9" t="s">
        <v>22</v>
      </c>
      <c r="D49" s="60" t="s">
        <v>23</v>
      </c>
      <c r="E49" s="60">
        <v>99852.64</v>
      </c>
      <c r="F49" s="60">
        <v>89482.22</v>
      </c>
      <c r="G49" s="60">
        <v>-10370.42</v>
      </c>
      <c r="H49" s="60" t="s">
        <v>24</v>
      </c>
      <c r="I49" s="75">
        <v>5.19</v>
      </c>
      <c r="J49" s="60" t="s">
        <v>25</v>
      </c>
      <c r="K49" s="76">
        <v>66</v>
      </c>
      <c r="L49" s="76">
        <v>1904.96</v>
      </c>
      <c r="M49" s="77">
        <f t="shared" si="0"/>
        <v>677.594272</v>
      </c>
      <c r="N49" s="76" t="s">
        <v>181</v>
      </c>
      <c r="O49" s="78">
        <v>62.2333333333333</v>
      </c>
      <c r="P49" s="79">
        <v>3460.60866666667</v>
      </c>
      <c r="Q49" s="79">
        <f t="shared" si="1"/>
        <v>1056.8698868</v>
      </c>
      <c r="R49" s="92" t="s">
        <v>27</v>
      </c>
      <c r="S49" s="93">
        <f t="shared" si="9"/>
        <v>0.0605249062667387</v>
      </c>
      <c r="T49" s="93">
        <f t="shared" si="10"/>
        <v>-0.449530361999903</v>
      </c>
      <c r="U49" s="93">
        <f t="shared" si="4"/>
        <v>0.0503</v>
      </c>
      <c r="V49" s="94"/>
      <c r="W49" s="94"/>
    </row>
    <row r="50" customHeight="1" spans="1:23">
      <c r="A50" s="9">
        <v>308</v>
      </c>
      <c r="B50" s="59" t="s">
        <v>182</v>
      </c>
      <c r="C50" s="9" t="s">
        <v>22</v>
      </c>
      <c r="D50" s="60" t="s">
        <v>36</v>
      </c>
      <c r="E50" s="60">
        <v>169550.71</v>
      </c>
      <c r="F50" s="60">
        <v>115001.43</v>
      </c>
      <c r="G50" s="60">
        <v>-54549.28</v>
      </c>
      <c r="H50" s="60"/>
      <c r="I50" s="8">
        <v>5.19</v>
      </c>
      <c r="J50" s="60" t="s">
        <v>183</v>
      </c>
      <c r="K50" s="76">
        <v>63</v>
      </c>
      <c r="L50" s="76">
        <v>3301.84</v>
      </c>
      <c r="M50" s="77">
        <f t="shared" si="0"/>
        <v>1120.314312</v>
      </c>
      <c r="N50" s="76" t="s">
        <v>184</v>
      </c>
      <c r="O50" s="78">
        <v>71.5</v>
      </c>
      <c r="P50" s="79">
        <v>4705.64033333333</v>
      </c>
      <c r="Q50" s="79">
        <f t="shared" si="1"/>
        <v>1485.1000892</v>
      </c>
      <c r="R50" s="92" t="s">
        <v>185</v>
      </c>
      <c r="S50" s="93">
        <f t="shared" ref="S50:S61" si="11">(K50-O50)/O50</f>
        <v>-0.118881118881119</v>
      </c>
      <c r="T50" s="93">
        <f t="shared" ref="T50:T61" si="12">(L50-P50)/P50</f>
        <v>-0.298322913332163</v>
      </c>
      <c r="U50" s="93">
        <f t="shared" si="4"/>
        <v>0.0237</v>
      </c>
      <c r="V50" s="94"/>
      <c r="W50" s="94"/>
    </row>
    <row r="51" customHeight="1" spans="1:23">
      <c r="A51" s="12">
        <v>116773</v>
      </c>
      <c r="B51" s="62" t="s">
        <v>67</v>
      </c>
      <c r="C51" s="9" t="s">
        <v>22</v>
      </c>
      <c r="D51" s="60" t="s">
        <v>42</v>
      </c>
      <c r="E51" s="60"/>
      <c r="F51" s="60"/>
      <c r="G51" s="60"/>
      <c r="H51" s="60" t="s">
        <v>54</v>
      </c>
      <c r="I51" s="81">
        <v>5.31</v>
      </c>
      <c r="J51" s="60" t="s">
        <v>68</v>
      </c>
      <c r="K51" s="76">
        <v>102</v>
      </c>
      <c r="L51" s="76">
        <v>3567.11</v>
      </c>
      <c r="M51" s="77">
        <f t="shared" si="0"/>
        <v>845.048359</v>
      </c>
      <c r="N51" s="76" t="s">
        <v>186</v>
      </c>
      <c r="O51" s="78">
        <v>70.7666666666667</v>
      </c>
      <c r="P51" s="79">
        <v>2741.739</v>
      </c>
      <c r="Q51" s="79">
        <f t="shared" si="1"/>
        <v>785.2340496</v>
      </c>
      <c r="R51" s="92" t="s">
        <v>70</v>
      </c>
      <c r="S51" s="93">
        <f t="shared" si="11"/>
        <v>0.441356570890249</v>
      </c>
      <c r="T51" s="93">
        <f t="shared" si="12"/>
        <v>0.301039230940655</v>
      </c>
      <c r="U51" s="93">
        <f t="shared" si="4"/>
        <v>-0.0495</v>
      </c>
      <c r="V51" s="94"/>
      <c r="W51" s="94"/>
    </row>
    <row r="52" customHeight="1" spans="1:23">
      <c r="A52" s="12">
        <v>117491</v>
      </c>
      <c r="B52" s="62" t="s">
        <v>134</v>
      </c>
      <c r="C52" s="9" t="s">
        <v>29</v>
      </c>
      <c r="D52" s="60" t="s">
        <v>42</v>
      </c>
      <c r="E52" s="60"/>
      <c r="F52" s="60"/>
      <c r="G52" s="60"/>
      <c r="H52" s="60" t="s">
        <v>73</v>
      </c>
      <c r="I52" s="81">
        <v>5.2</v>
      </c>
      <c r="J52" s="60" t="s">
        <v>135</v>
      </c>
      <c r="K52" s="76">
        <v>48</v>
      </c>
      <c r="L52" s="76">
        <v>7372.7</v>
      </c>
      <c r="M52" s="77">
        <f t="shared" si="0"/>
        <v>1271.05348</v>
      </c>
      <c r="N52" s="76" t="s">
        <v>187</v>
      </c>
      <c r="O52" s="78">
        <v>65.4</v>
      </c>
      <c r="P52" s="79">
        <v>7343.13466666667</v>
      </c>
      <c r="Q52" s="79">
        <f t="shared" si="1"/>
        <v>1325.43580733333</v>
      </c>
      <c r="R52" s="92" t="s">
        <v>137</v>
      </c>
      <c r="S52" s="93">
        <f t="shared" si="11"/>
        <v>-0.26605504587156</v>
      </c>
      <c r="T52" s="93">
        <f t="shared" si="12"/>
        <v>0.00402625509069564</v>
      </c>
      <c r="U52" s="93">
        <f t="shared" si="4"/>
        <v>-0.0081</v>
      </c>
      <c r="V52" s="94"/>
      <c r="W52" s="94"/>
    </row>
    <row r="53" customHeight="1" spans="1:23">
      <c r="A53" s="9">
        <v>365</v>
      </c>
      <c r="B53" s="59" t="s">
        <v>71</v>
      </c>
      <c r="C53" s="9" t="s">
        <v>72</v>
      </c>
      <c r="D53" s="60" t="s">
        <v>42</v>
      </c>
      <c r="E53" s="60">
        <v>262248.7</v>
      </c>
      <c r="F53" s="60">
        <v>248106.9</v>
      </c>
      <c r="G53" s="60">
        <v>-14141.8</v>
      </c>
      <c r="H53" s="60" t="s">
        <v>73</v>
      </c>
      <c r="I53" s="81">
        <v>5.16</v>
      </c>
      <c r="J53" s="60" t="s">
        <v>25</v>
      </c>
      <c r="K53" s="76">
        <v>100</v>
      </c>
      <c r="L53" s="76">
        <v>7485.09</v>
      </c>
      <c r="M53" s="77">
        <f t="shared" si="0"/>
        <v>2152.711884</v>
      </c>
      <c r="N53" s="76" t="s">
        <v>188</v>
      </c>
      <c r="O53" s="78">
        <v>103.766666666667</v>
      </c>
      <c r="P53" s="79">
        <v>10056.069</v>
      </c>
      <c r="Q53" s="79">
        <f t="shared" si="1"/>
        <v>2673.9087471</v>
      </c>
      <c r="R53" s="92" t="s">
        <v>75</v>
      </c>
      <c r="S53" s="93">
        <f t="shared" si="11"/>
        <v>-0.0362993896562833</v>
      </c>
      <c r="T53" s="93">
        <f t="shared" si="12"/>
        <v>-0.255664415190469</v>
      </c>
      <c r="U53" s="93">
        <f t="shared" si="4"/>
        <v>0.0217</v>
      </c>
      <c r="V53" s="94"/>
      <c r="W53" s="94"/>
    </row>
    <row r="54" customHeight="1" spans="1:23">
      <c r="A54" s="9">
        <v>515</v>
      </c>
      <c r="B54" s="59" t="s">
        <v>46</v>
      </c>
      <c r="C54" s="9" t="s">
        <v>29</v>
      </c>
      <c r="D54" s="60" t="s">
        <v>47</v>
      </c>
      <c r="E54" s="60">
        <v>169537.18</v>
      </c>
      <c r="F54" s="60">
        <v>141087.69</v>
      </c>
      <c r="G54" s="60">
        <v>-28449.49</v>
      </c>
      <c r="H54" s="61" t="s">
        <v>48</v>
      </c>
      <c r="I54" s="8">
        <v>5.19</v>
      </c>
      <c r="J54" s="60" t="s">
        <v>49</v>
      </c>
      <c r="K54" s="76">
        <v>74</v>
      </c>
      <c r="L54" s="76">
        <v>4012.4</v>
      </c>
      <c r="M54" s="77">
        <f t="shared" si="0"/>
        <v>1245.44896</v>
      </c>
      <c r="N54" s="76" t="s">
        <v>189</v>
      </c>
      <c r="O54" s="78">
        <v>90.5666666666667</v>
      </c>
      <c r="P54" s="79">
        <v>5809.32133333333</v>
      </c>
      <c r="Q54" s="79">
        <f t="shared" si="1"/>
        <v>1783.46164933333</v>
      </c>
      <c r="R54" s="92" t="s">
        <v>51</v>
      </c>
      <c r="S54" s="93">
        <f t="shared" si="11"/>
        <v>-0.182922340817078</v>
      </c>
      <c r="T54" s="93">
        <f t="shared" si="12"/>
        <v>-0.309316911602525</v>
      </c>
      <c r="U54" s="93">
        <f t="shared" si="4"/>
        <v>0.00340000000000001</v>
      </c>
      <c r="V54" s="94"/>
      <c r="W54" s="94"/>
    </row>
    <row r="55" customHeight="1" spans="1:23">
      <c r="A55" s="12">
        <v>117491</v>
      </c>
      <c r="B55" s="62" t="s">
        <v>134</v>
      </c>
      <c r="C55" s="9" t="s">
        <v>29</v>
      </c>
      <c r="D55" s="60" t="s">
        <v>42</v>
      </c>
      <c r="E55" s="60"/>
      <c r="F55" s="60"/>
      <c r="G55" s="60"/>
      <c r="H55" s="60"/>
      <c r="I55" s="81">
        <v>5.31</v>
      </c>
      <c r="J55" s="60" t="s">
        <v>135</v>
      </c>
      <c r="K55" s="76">
        <v>80</v>
      </c>
      <c r="L55" s="76">
        <v>5991.13</v>
      </c>
      <c r="M55" s="77">
        <f t="shared" si="0"/>
        <v>1389.94216</v>
      </c>
      <c r="N55" s="76" t="s">
        <v>190</v>
      </c>
      <c r="O55" s="78">
        <v>65.4</v>
      </c>
      <c r="P55" s="79">
        <v>7343.13466666667</v>
      </c>
      <c r="Q55" s="79">
        <f t="shared" si="1"/>
        <v>1325.43580733333</v>
      </c>
      <c r="R55" s="92" t="s">
        <v>137</v>
      </c>
      <c r="S55" s="93">
        <f t="shared" si="11"/>
        <v>0.223241590214067</v>
      </c>
      <c r="T55" s="93">
        <f t="shared" si="12"/>
        <v>-0.184118190396799</v>
      </c>
      <c r="U55" s="93">
        <f t="shared" si="4"/>
        <v>0.0515</v>
      </c>
      <c r="V55" s="94"/>
      <c r="W55" s="94"/>
    </row>
    <row r="56" customHeight="1" spans="1:23">
      <c r="A56" s="12">
        <v>118151</v>
      </c>
      <c r="B56" s="62" t="s">
        <v>80</v>
      </c>
      <c r="C56" s="9" t="s">
        <v>22</v>
      </c>
      <c r="D56" s="60" t="s">
        <v>42</v>
      </c>
      <c r="E56" s="60"/>
      <c r="F56" s="60"/>
      <c r="G56" s="60"/>
      <c r="H56" s="60" t="s">
        <v>54</v>
      </c>
      <c r="I56" s="81">
        <v>5.3</v>
      </c>
      <c r="J56" s="60" t="s">
        <v>25</v>
      </c>
      <c r="K56" s="76">
        <v>41</v>
      </c>
      <c r="L56" s="76">
        <v>1765.03</v>
      </c>
      <c r="M56" s="77">
        <f t="shared" si="0"/>
        <v>402.956349</v>
      </c>
      <c r="N56" s="76" t="s">
        <v>191</v>
      </c>
      <c r="O56" s="78">
        <v>43.5666666666667</v>
      </c>
      <c r="P56" s="79">
        <v>2125.79833333333</v>
      </c>
      <c r="Q56" s="79">
        <f t="shared" si="1"/>
        <v>410.916817833333</v>
      </c>
      <c r="R56" s="92" t="s">
        <v>82</v>
      </c>
      <c r="S56" s="93">
        <f t="shared" si="11"/>
        <v>-0.0589135424636579</v>
      </c>
      <c r="T56" s="93">
        <f t="shared" si="12"/>
        <v>-0.16970957577506</v>
      </c>
      <c r="U56" s="93">
        <f t="shared" si="4"/>
        <v>0.035</v>
      </c>
      <c r="V56" s="94"/>
      <c r="W56" s="94"/>
    </row>
    <row r="57" customHeight="1" spans="1:23">
      <c r="A57" s="9">
        <v>103199</v>
      </c>
      <c r="B57" s="59" t="s">
        <v>77</v>
      </c>
      <c r="C57" s="9" t="s">
        <v>22</v>
      </c>
      <c r="D57" s="60" t="s">
        <v>23</v>
      </c>
      <c r="E57" s="60">
        <v>115252.58</v>
      </c>
      <c r="F57" s="60">
        <v>108054.45</v>
      </c>
      <c r="G57" s="60">
        <v>-7198.13</v>
      </c>
      <c r="H57" s="60" t="s">
        <v>48</v>
      </c>
      <c r="I57" s="8">
        <v>5.19</v>
      </c>
      <c r="J57" s="60" t="s">
        <v>49</v>
      </c>
      <c r="K57" s="76">
        <v>68</v>
      </c>
      <c r="L57" s="76">
        <v>3616</v>
      </c>
      <c r="M57" s="77">
        <f t="shared" si="0"/>
        <v>1376.9728</v>
      </c>
      <c r="N57" s="76" t="s">
        <v>192</v>
      </c>
      <c r="O57" s="78">
        <v>80.8666666666667</v>
      </c>
      <c r="P57" s="79">
        <v>4377.93666666667</v>
      </c>
      <c r="Q57" s="79">
        <f t="shared" si="1"/>
        <v>1536.65577</v>
      </c>
      <c r="R57" s="92" t="s">
        <v>79</v>
      </c>
      <c r="S57" s="93">
        <f t="shared" si="11"/>
        <v>-0.159109645507008</v>
      </c>
      <c r="T57" s="93">
        <f t="shared" si="12"/>
        <v>-0.174040130015586</v>
      </c>
      <c r="U57" s="93">
        <f t="shared" si="4"/>
        <v>0.0297999999999999</v>
      </c>
      <c r="V57" s="94"/>
      <c r="W57" s="94"/>
    </row>
    <row r="58" customHeight="1" spans="1:23">
      <c r="A58" s="9">
        <v>367</v>
      </c>
      <c r="B58" s="59" t="s">
        <v>193</v>
      </c>
      <c r="C58" s="9" t="s">
        <v>22</v>
      </c>
      <c r="D58" s="60" t="s">
        <v>30</v>
      </c>
      <c r="E58" s="60">
        <v>131005.73</v>
      </c>
      <c r="F58" s="60">
        <v>119367.7</v>
      </c>
      <c r="G58" s="60">
        <v>-11638.03</v>
      </c>
      <c r="H58" s="60" t="s">
        <v>194</v>
      </c>
      <c r="I58" s="81">
        <v>5.12</v>
      </c>
      <c r="J58" s="60" t="s">
        <v>172</v>
      </c>
      <c r="K58" s="76">
        <v>78</v>
      </c>
      <c r="L58" s="76">
        <v>4444.37</v>
      </c>
      <c r="M58" s="77">
        <f t="shared" si="0"/>
        <v>922.651212</v>
      </c>
      <c r="N58" s="76" t="s">
        <v>195</v>
      </c>
      <c r="O58" s="78">
        <v>72.1666666666667</v>
      </c>
      <c r="P58" s="79">
        <v>4667.41433333333</v>
      </c>
      <c r="Q58" s="79">
        <f t="shared" si="1"/>
        <v>1206.9933466</v>
      </c>
      <c r="R58" s="92" t="s">
        <v>196</v>
      </c>
      <c r="S58" s="93">
        <f t="shared" si="11"/>
        <v>0.080831408775981</v>
      </c>
      <c r="T58" s="93">
        <f t="shared" si="12"/>
        <v>-0.0477875580362369</v>
      </c>
      <c r="U58" s="93">
        <f t="shared" si="4"/>
        <v>-0.051</v>
      </c>
      <c r="V58" s="94"/>
      <c r="W58" s="94"/>
    </row>
    <row r="59" customHeight="1" spans="1:23">
      <c r="A59" s="12">
        <v>116919</v>
      </c>
      <c r="B59" s="62" t="s">
        <v>91</v>
      </c>
      <c r="C59" s="9" t="s">
        <v>22</v>
      </c>
      <c r="D59" s="60" t="s">
        <v>36</v>
      </c>
      <c r="E59" s="60"/>
      <c r="F59" s="60"/>
      <c r="G59" s="60"/>
      <c r="H59" s="60" t="s">
        <v>92</v>
      </c>
      <c r="I59" s="8">
        <v>5.19</v>
      </c>
      <c r="J59" s="60" t="s">
        <v>93</v>
      </c>
      <c r="K59" s="76">
        <v>46</v>
      </c>
      <c r="L59" s="76">
        <v>2977.75</v>
      </c>
      <c r="M59" s="77">
        <f t="shared" si="0"/>
        <v>1173.2335</v>
      </c>
      <c r="N59" s="76" t="s">
        <v>197</v>
      </c>
      <c r="O59" s="78">
        <v>80.8</v>
      </c>
      <c r="P59" s="79">
        <v>4357.026</v>
      </c>
      <c r="Q59" s="79">
        <f t="shared" si="1"/>
        <v>1490.5385946</v>
      </c>
      <c r="R59" s="92" t="s">
        <v>95</v>
      </c>
      <c r="S59" s="93">
        <f t="shared" si="11"/>
        <v>-0.430693069306931</v>
      </c>
      <c r="T59" s="93">
        <f t="shared" si="12"/>
        <v>-0.316563637673955</v>
      </c>
      <c r="U59" s="93">
        <f t="shared" si="4"/>
        <v>0.0518999999999999</v>
      </c>
      <c r="V59" s="94"/>
      <c r="W59" s="94"/>
    </row>
    <row r="60" customHeight="1" spans="1:23">
      <c r="A60" s="12">
        <v>118151</v>
      </c>
      <c r="B60" s="62" t="s">
        <v>80</v>
      </c>
      <c r="C60" s="9" t="s">
        <v>22</v>
      </c>
      <c r="D60" s="60" t="s">
        <v>42</v>
      </c>
      <c r="E60" s="60"/>
      <c r="F60" s="60"/>
      <c r="G60" s="60"/>
      <c r="H60" s="60" t="s">
        <v>54</v>
      </c>
      <c r="I60" s="81">
        <v>5.31</v>
      </c>
      <c r="J60" s="60" t="s">
        <v>25</v>
      </c>
      <c r="K60" s="76">
        <v>93</v>
      </c>
      <c r="L60" s="76">
        <v>3418.22</v>
      </c>
      <c r="M60" s="77">
        <f t="shared" si="0"/>
        <v>330.883696</v>
      </c>
      <c r="N60" s="76" t="s">
        <v>198</v>
      </c>
      <c r="O60" s="78">
        <v>43.5666666666667</v>
      </c>
      <c r="P60" s="79">
        <v>2125.79833333333</v>
      </c>
      <c r="Q60" s="79">
        <f t="shared" si="1"/>
        <v>410.916817833333</v>
      </c>
      <c r="R60" s="92" t="s">
        <v>82</v>
      </c>
      <c r="S60" s="93">
        <f t="shared" si="11"/>
        <v>1.13465952563122</v>
      </c>
      <c r="T60" s="96">
        <f t="shared" si="12"/>
        <v>0.607970025378703</v>
      </c>
      <c r="U60" s="93">
        <f t="shared" si="4"/>
        <v>-0.0965</v>
      </c>
      <c r="V60" s="97">
        <v>0</v>
      </c>
      <c r="W60" s="98"/>
    </row>
    <row r="61" customHeight="1" spans="1:23">
      <c r="A61" s="9">
        <v>591</v>
      </c>
      <c r="B61" s="59" t="s">
        <v>102</v>
      </c>
      <c r="C61" s="9" t="s">
        <v>22</v>
      </c>
      <c r="D61" s="60" t="s">
        <v>103</v>
      </c>
      <c r="E61" s="60">
        <v>89548.96</v>
      </c>
      <c r="F61" s="60">
        <v>59907.56</v>
      </c>
      <c r="G61" s="60">
        <v>-29641.4</v>
      </c>
      <c r="H61" s="60" t="s">
        <v>24</v>
      </c>
      <c r="I61" s="8">
        <v>5.19</v>
      </c>
      <c r="J61" s="60" t="s">
        <v>104</v>
      </c>
      <c r="K61" s="76">
        <v>40</v>
      </c>
      <c r="L61" s="76">
        <v>1913.1</v>
      </c>
      <c r="M61" s="77">
        <f t="shared" si="0"/>
        <v>537.5811</v>
      </c>
      <c r="N61" s="76" t="s">
        <v>199</v>
      </c>
      <c r="O61" s="78">
        <v>43.3</v>
      </c>
      <c r="P61" s="79">
        <v>2333.86466666667</v>
      </c>
      <c r="Q61" s="79">
        <f t="shared" si="1"/>
        <v>786.979165600001</v>
      </c>
      <c r="R61" s="92" t="s">
        <v>106</v>
      </c>
      <c r="S61" s="93">
        <f t="shared" ref="S61:S76" si="13">(K61-O61)/O61</f>
        <v>-0.0762124711316397</v>
      </c>
      <c r="T61" s="93">
        <f t="shared" ref="T61:T76" si="14">(L61-P61)/P61</f>
        <v>-0.18028666043761</v>
      </c>
      <c r="U61" s="93">
        <f t="shared" si="4"/>
        <v>-0.0562</v>
      </c>
      <c r="V61" s="94"/>
      <c r="W61" s="94"/>
    </row>
    <row r="62" customHeight="1" spans="1:23">
      <c r="A62" s="9">
        <v>570</v>
      </c>
      <c r="B62" s="59" t="s">
        <v>98</v>
      </c>
      <c r="C62" s="9" t="s">
        <v>22</v>
      </c>
      <c r="D62" s="60" t="s">
        <v>42</v>
      </c>
      <c r="E62" s="60">
        <v>103416.86</v>
      </c>
      <c r="F62" s="60">
        <v>98154.15</v>
      </c>
      <c r="G62" s="60">
        <v>-5262.71000000001</v>
      </c>
      <c r="H62" s="60" t="s">
        <v>73</v>
      </c>
      <c r="I62" s="81">
        <v>5.16</v>
      </c>
      <c r="J62" s="60" t="s">
        <v>25</v>
      </c>
      <c r="K62" s="76">
        <v>77</v>
      </c>
      <c r="L62" s="76">
        <v>3416.72</v>
      </c>
      <c r="M62" s="77">
        <f t="shared" si="0"/>
        <v>1022.965968</v>
      </c>
      <c r="N62" s="76" t="s">
        <v>200</v>
      </c>
      <c r="O62" s="78">
        <v>61.4666666666667</v>
      </c>
      <c r="P62" s="79">
        <v>3952.982</v>
      </c>
      <c r="Q62" s="79">
        <f t="shared" si="1"/>
        <v>1232.9350858</v>
      </c>
      <c r="R62" s="92" t="s">
        <v>100</v>
      </c>
      <c r="S62" s="93">
        <f t="shared" si="13"/>
        <v>0.252711496746203</v>
      </c>
      <c r="T62" s="93">
        <f t="shared" si="14"/>
        <v>-0.135660116843436</v>
      </c>
      <c r="U62" s="93">
        <f t="shared" si="4"/>
        <v>-0.0125</v>
      </c>
      <c r="V62" s="94"/>
      <c r="W62" s="94"/>
    </row>
    <row r="63" customHeight="1" spans="1:23">
      <c r="A63" s="9">
        <v>716</v>
      </c>
      <c r="B63" s="59" t="s">
        <v>116</v>
      </c>
      <c r="C63" s="9" t="s">
        <v>22</v>
      </c>
      <c r="D63" s="60" t="s">
        <v>103</v>
      </c>
      <c r="E63" s="60">
        <v>194178.62</v>
      </c>
      <c r="F63" s="60">
        <v>121400.16</v>
      </c>
      <c r="G63" s="60">
        <v>-72778.46</v>
      </c>
      <c r="H63" s="60" t="s">
        <v>117</v>
      </c>
      <c r="I63" s="81">
        <v>5.19</v>
      </c>
      <c r="J63" s="60" t="s">
        <v>118</v>
      </c>
      <c r="K63" s="76">
        <v>38</v>
      </c>
      <c r="L63" s="76">
        <v>3166.93</v>
      </c>
      <c r="M63" s="77">
        <f t="shared" ref="M63:M126" si="15">L63*N63</f>
        <v>969.713966</v>
      </c>
      <c r="N63" s="76" t="s">
        <v>201</v>
      </c>
      <c r="O63" s="78">
        <v>54.3666666666667</v>
      </c>
      <c r="P63" s="79">
        <v>4796.709</v>
      </c>
      <c r="Q63" s="79">
        <f t="shared" ref="Q63:Q126" si="16">P63*R63</f>
        <v>1448.1264471</v>
      </c>
      <c r="R63" s="92" t="s">
        <v>120</v>
      </c>
      <c r="S63" s="93">
        <f t="shared" si="13"/>
        <v>-0.301042305334151</v>
      </c>
      <c r="T63" s="93">
        <f t="shared" si="14"/>
        <v>-0.339770246642021</v>
      </c>
      <c r="U63" s="93">
        <f t="shared" si="4"/>
        <v>0.00430000000000003</v>
      </c>
      <c r="V63" s="94"/>
      <c r="W63" s="94"/>
    </row>
    <row r="64" customHeight="1" spans="1:23">
      <c r="A64" s="9">
        <v>102934</v>
      </c>
      <c r="B64" s="59" t="s">
        <v>202</v>
      </c>
      <c r="C64" s="9" t="s">
        <v>29</v>
      </c>
      <c r="D64" s="60" t="s">
        <v>42</v>
      </c>
      <c r="E64" s="60"/>
      <c r="F64" s="60"/>
      <c r="G64" s="60"/>
      <c r="H64" s="60" t="s">
        <v>43</v>
      </c>
      <c r="I64" s="81">
        <v>5.7</v>
      </c>
      <c r="J64" s="84" t="s">
        <v>113</v>
      </c>
      <c r="K64" s="76">
        <v>117</v>
      </c>
      <c r="L64" s="76">
        <v>6988.52</v>
      </c>
      <c r="M64" s="77">
        <f t="shared" si="15"/>
        <v>1724.067884</v>
      </c>
      <c r="N64" s="76" t="s">
        <v>203</v>
      </c>
      <c r="O64" s="78">
        <v>89</v>
      </c>
      <c r="P64" s="79">
        <v>6188</v>
      </c>
      <c r="Q64" s="79">
        <f t="shared" si="16"/>
        <v>1609.4988</v>
      </c>
      <c r="R64" s="92" t="s">
        <v>204</v>
      </c>
      <c r="S64" s="93">
        <f t="shared" si="13"/>
        <v>0.314606741573034</v>
      </c>
      <c r="T64" s="93">
        <f t="shared" si="14"/>
        <v>0.129366515837104</v>
      </c>
      <c r="U64" s="93">
        <f t="shared" si="4"/>
        <v>-0.0134</v>
      </c>
      <c r="V64" s="94"/>
      <c r="W64" s="94"/>
    </row>
    <row r="65" customHeight="1" spans="1:23">
      <c r="A65" s="9">
        <v>746</v>
      </c>
      <c r="B65" s="59" t="s">
        <v>130</v>
      </c>
      <c r="C65" s="9" t="s">
        <v>29</v>
      </c>
      <c r="D65" s="60" t="s">
        <v>103</v>
      </c>
      <c r="E65" s="60">
        <v>230691.69</v>
      </c>
      <c r="F65" s="60">
        <v>191894.7</v>
      </c>
      <c r="G65" s="60">
        <v>-38796.99</v>
      </c>
      <c r="H65" s="60" t="s">
        <v>131</v>
      </c>
      <c r="I65" s="81">
        <v>5.19</v>
      </c>
      <c r="J65" s="60" t="s">
        <v>132</v>
      </c>
      <c r="K65" s="76">
        <v>76</v>
      </c>
      <c r="L65" s="76">
        <v>3774.8</v>
      </c>
      <c r="M65" s="77">
        <f t="shared" si="15"/>
        <v>1469.52964</v>
      </c>
      <c r="N65" s="76" t="s">
        <v>205</v>
      </c>
      <c r="O65" s="78">
        <v>98.1333333333333</v>
      </c>
      <c r="P65" s="79">
        <v>7303.93266666667</v>
      </c>
      <c r="Q65" s="79">
        <f t="shared" si="16"/>
        <v>2094.03749553333</v>
      </c>
      <c r="R65" s="92" t="s">
        <v>133</v>
      </c>
      <c r="S65" s="93">
        <f t="shared" si="13"/>
        <v>-0.225543478260869</v>
      </c>
      <c r="T65" s="93">
        <f t="shared" si="14"/>
        <v>-0.483182530251511</v>
      </c>
      <c r="U65" s="93">
        <f t="shared" si="4"/>
        <v>0.1026</v>
      </c>
      <c r="V65" s="94"/>
      <c r="W65" s="94"/>
    </row>
    <row r="66" customHeight="1" spans="1:23">
      <c r="A66" s="9">
        <v>102934</v>
      </c>
      <c r="B66" s="59" t="s">
        <v>202</v>
      </c>
      <c r="C66" s="9" t="s">
        <v>29</v>
      </c>
      <c r="D66" s="60" t="s">
        <v>42</v>
      </c>
      <c r="E66" s="60"/>
      <c r="F66" s="60"/>
      <c r="G66" s="60"/>
      <c r="H66" s="60" t="s">
        <v>43</v>
      </c>
      <c r="I66" s="81">
        <v>5.28</v>
      </c>
      <c r="J66" s="84" t="s">
        <v>206</v>
      </c>
      <c r="K66" s="76">
        <v>102</v>
      </c>
      <c r="L66" s="76">
        <v>5165.21</v>
      </c>
      <c r="M66" s="77">
        <f t="shared" si="15"/>
        <v>1456.58922</v>
      </c>
      <c r="N66" s="76" t="s">
        <v>207</v>
      </c>
      <c r="O66" s="78">
        <v>109.133333333333</v>
      </c>
      <c r="P66" s="79">
        <v>7413.67133333333</v>
      </c>
      <c r="Q66" s="79">
        <f t="shared" si="16"/>
        <v>1928.2959138</v>
      </c>
      <c r="R66" s="92" t="s">
        <v>204</v>
      </c>
      <c r="S66" s="93">
        <f t="shared" si="13"/>
        <v>-0.0653634697617565</v>
      </c>
      <c r="T66" s="93">
        <f t="shared" si="14"/>
        <v>-0.303285812418444</v>
      </c>
      <c r="U66" s="93">
        <f t="shared" si="4"/>
        <v>0.0219</v>
      </c>
      <c r="V66" s="94"/>
      <c r="W66" s="94"/>
    </row>
    <row r="67" customHeight="1" spans="1:23">
      <c r="A67" s="9">
        <v>106865</v>
      </c>
      <c r="B67" s="59" t="s">
        <v>52</v>
      </c>
      <c r="C67" s="9" t="s">
        <v>22</v>
      </c>
      <c r="D67" s="60" t="s">
        <v>53</v>
      </c>
      <c r="E67" s="60">
        <v>123022.54</v>
      </c>
      <c r="F67" s="60">
        <v>112429.95</v>
      </c>
      <c r="G67" s="60">
        <v>-10592.59</v>
      </c>
      <c r="H67" s="60" t="s">
        <v>54</v>
      </c>
      <c r="I67" s="81">
        <v>5.3</v>
      </c>
      <c r="J67" s="60" t="s">
        <v>55</v>
      </c>
      <c r="K67" s="76">
        <v>64</v>
      </c>
      <c r="L67" s="76">
        <v>4051.74</v>
      </c>
      <c r="M67" s="77">
        <f t="shared" si="15"/>
        <v>1202.961606</v>
      </c>
      <c r="N67" s="76" t="s">
        <v>208</v>
      </c>
      <c r="O67" s="78">
        <v>67.3666666666667</v>
      </c>
      <c r="P67" s="79">
        <v>4476.75633333333</v>
      </c>
      <c r="Q67" s="79">
        <f t="shared" si="16"/>
        <v>1273.1895012</v>
      </c>
      <c r="R67" s="92" t="s">
        <v>57</v>
      </c>
      <c r="S67" s="93">
        <f t="shared" si="13"/>
        <v>-0.0499752597723904</v>
      </c>
      <c r="T67" s="93">
        <f t="shared" si="14"/>
        <v>-0.0949384558120163</v>
      </c>
      <c r="U67" s="93">
        <f t="shared" si="4"/>
        <v>0.0125</v>
      </c>
      <c r="V67" s="94"/>
      <c r="W67" s="94"/>
    </row>
    <row r="68" customHeight="1" spans="1:23">
      <c r="A68" s="9">
        <v>391</v>
      </c>
      <c r="B68" s="59" t="s">
        <v>209</v>
      </c>
      <c r="C68" s="9" t="s">
        <v>22</v>
      </c>
      <c r="D68" s="60" t="s">
        <v>36</v>
      </c>
      <c r="E68" s="60">
        <v>153639.18</v>
      </c>
      <c r="F68" s="60">
        <v>124973.45</v>
      </c>
      <c r="G68" s="60">
        <v>-28665.73</v>
      </c>
      <c r="H68" s="60" t="s">
        <v>210</v>
      </c>
      <c r="I68" s="8">
        <v>5.13</v>
      </c>
      <c r="J68" s="60" t="s">
        <v>211</v>
      </c>
      <c r="K68" s="76">
        <v>60</v>
      </c>
      <c r="L68" s="76">
        <v>3998.08</v>
      </c>
      <c r="M68" s="77">
        <f t="shared" si="15"/>
        <v>1285.782528</v>
      </c>
      <c r="N68" s="76" t="s">
        <v>212</v>
      </c>
      <c r="O68" s="78">
        <v>68.2666666666667</v>
      </c>
      <c r="P68" s="79">
        <v>4893.939</v>
      </c>
      <c r="Q68" s="79">
        <f t="shared" si="16"/>
        <v>1848.9301542</v>
      </c>
      <c r="R68" s="92" t="s">
        <v>213</v>
      </c>
      <c r="S68" s="93">
        <f t="shared" si="13"/>
        <v>-0.12109375</v>
      </c>
      <c r="T68" s="93">
        <f t="shared" si="14"/>
        <v>-0.183054794920819</v>
      </c>
      <c r="U68" s="93">
        <f t="shared" ref="U68:U131" si="17">(N68-R68)</f>
        <v>-0.0562000000000001</v>
      </c>
      <c r="V68" s="94"/>
      <c r="W68" s="94"/>
    </row>
    <row r="69" customHeight="1" spans="1:23">
      <c r="A69" s="12">
        <v>117637</v>
      </c>
      <c r="B69" s="62" t="s">
        <v>155</v>
      </c>
      <c r="C69" s="9" t="s">
        <v>22</v>
      </c>
      <c r="D69" s="60" t="s">
        <v>103</v>
      </c>
      <c r="E69" s="60"/>
      <c r="F69" s="60"/>
      <c r="G69" s="60"/>
      <c r="H69" s="60" t="s">
        <v>214</v>
      </c>
      <c r="I69" s="81">
        <v>5.19</v>
      </c>
      <c r="J69" s="60" t="s">
        <v>215</v>
      </c>
      <c r="K69" s="76">
        <v>45</v>
      </c>
      <c r="L69" s="76">
        <v>1938.83</v>
      </c>
      <c r="M69" s="77">
        <f t="shared" si="15"/>
        <v>704.958588</v>
      </c>
      <c r="N69" s="76" t="s">
        <v>216</v>
      </c>
      <c r="O69" s="78">
        <v>36.1666666666667</v>
      </c>
      <c r="P69" s="79">
        <v>1819.13433333333</v>
      </c>
      <c r="Q69" s="79">
        <f t="shared" si="16"/>
        <v>521.181986499999</v>
      </c>
      <c r="R69" s="92" t="s">
        <v>159</v>
      </c>
      <c r="S69" s="93">
        <f t="shared" si="13"/>
        <v>0.244239631336404</v>
      </c>
      <c r="T69" s="93">
        <f t="shared" si="14"/>
        <v>0.0657981461145549</v>
      </c>
      <c r="U69" s="93">
        <f t="shared" si="17"/>
        <v>0.0771</v>
      </c>
      <c r="V69" s="94"/>
      <c r="W69" s="94"/>
    </row>
    <row r="70" customHeight="1" spans="1:23">
      <c r="A70" s="9">
        <v>52</v>
      </c>
      <c r="B70" s="59" t="s">
        <v>170</v>
      </c>
      <c r="C70" s="9" t="s">
        <v>22</v>
      </c>
      <c r="D70" s="60" t="s">
        <v>30</v>
      </c>
      <c r="E70" s="60">
        <v>108637.96</v>
      </c>
      <c r="F70" s="60">
        <v>72093.24</v>
      </c>
      <c r="G70" s="60">
        <v>-36544.72</v>
      </c>
      <c r="H70" s="63" t="s">
        <v>171</v>
      </c>
      <c r="I70" s="81">
        <v>5.19</v>
      </c>
      <c r="J70" s="60" t="s">
        <v>172</v>
      </c>
      <c r="K70" s="76">
        <v>41</v>
      </c>
      <c r="L70" s="76">
        <v>1881.3</v>
      </c>
      <c r="M70" s="77">
        <f t="shared" si="15"/>
        <v>634.75062</v>
      </c>
      <c r="N70" s="76" t="s">
        <v>217</v>
      </c>
      <c r="O70" s="78">
        <v>49.2333333333333</v>
      </c>
      <c r="P70" s="79">
        <v>2798.08833333333</v>
      </c>
      <c r="Q70" s="79">
        <f t="shared" si="16"/>
        <v>876.081457166666</v>
      </c>
      <c r="R70" s="92" t="s">
        <v>174</v>
      </c>
      <c r="S70" s="93">
        <f t="shared" si="13"/>
        <v>-0.16723087339201</v>
      </c>
      <c r="T70" s="93">
        <f t="shared" si="14"/>
        <v>-0.327648102603384</v>
      </c>
      <c r="U70" s="93">
        <f t="shared" si="17"/>
        <v>0.0243</v>
      </c>
      <c r="V70" s="94"/>
      <c r="W70" s="94"/>
    </row>
    <row r="71" customHeight="1" spans="1:23">
      <c r="A71" s="9">
        <v>106865</v>
      </c>
      <c r="B71" s="59" t="s">
        <v>52</v>
      </c>
      <c r="C71" s="9" t="s">
        <v>22</v>
      </c>
      <c r="D71" s="60" t="s">
        <v>53</v>
      </c>
      <c r="E71" s="60">
        <v>123022.54</v>
      </c>
      <c r="F71" s="60">
        <v>112429.95</v>
      </c>
      <c r="G71" s="60">
        <v>-10592.59</v>
      </c>
      <c r="H71" s="60" t="s">
        <v>54</v>
      </c>
      <c r="I71" s="81">
        <v>5.31</v>
      </c>
      <c r="J71" s="60" t="s">
        <v>55</v>
      </c>
      <c r="K71" s="76">
        <v>54</v>
      </c>
      <c r="L71" s="76">
        <v>3580.84</v>
      </c>
      <c r="M71" s="77">
        <f t="shared" si="15"/>
        <v>922.782468</v>
      </c>
      <c r="N71" s="76" t="s">
        <v>218</v>
      </c>
      <c r="O71" s="78">
        <v>67.3666666666667</v>
      </c>
      <c r="P71" s="79">
        <v>4476.75633333333</v>
      </c>
      <c r="Q71" s="79">
        <f t="shared" si="16"/>
        <v>1273.1895012</v>
      </c>
      <c r="R71" s="92" t="s">
        <v>57</v>
      </c>
      <c r="S71" s="93">
        <f t="shared" si="13"/>
        <v>-0.198416625432954</v>
      </c>
      <c r="T71" s="93">
        <f t="shared" si="14"/>
        <v>-0.200126222341488</v>
      </c>
      <c r="U71" s="93">
        <f t="shared" si="17"/>
        <v>-0.0267</v>
      </c>
      <c r="V71" s="94"/>
      <c r="W71" s="94"/>
    </row>
    <row r="72" customHeight="1" spans="1:23">
      <c r="A72" s="9">
        <v>399</v>
      </c>
      <c r="B72" s="59" t="s">
        <v>219</v>
      </c>
      <c r="C72" s="9" t="s">
        <v>29</v>
      </c>
      <c r="D72" s="60" t="s">
        <v>36</v>
      </c>
      <c r="E72" s="60">
        <v>206899.37</v>
      </c>
      <c r="F72" s="60">
        <v>163856.54</v>
      </c>
      <c r="G72" s="60">
        <v>-43042.83</v>
      </c>
      <c r="H72" s="60" t="s">
        <v>73</v>
      </c>
      <c r="I72" s="81">
        <v>5.2</v>
      </c>
      <c r="J72" s="60" t="s">
        <v>220</v>
      </c>
      <c r="K72" s="76">
        <v>56</v>
      </c>
      <c r="L72" s="76">
        <v>3119.4</v>
      </c>
      <c r="M72" s="77">
        <f t="shared" si="15"/>
        <v>1007.87814</v>
      </c>
      <c r="N72" s="76" t="s">
        <v>221</v>
      </c>
      <c r="O72" s="78">
        <v>74.4333333333333</v>
      </c>
      <c r="P72" s="79">
        <v>6717.25033333333</v>
      </c>
      <c r="Q72" s="79">
        <f t="shared" si="16"/>
        <v>1831.12244086667</v>
      </c>
      <c r="R72" s="92" t="s">
        <v>222</v>
      </c>
      <c r="S72" s="93">
        <f t="shared" si="13"/>
        <v>-0.247648902821316</v>
      </c>
      <c r="T72" s="93">
        <f t="shared" si="14"/>
        <v>-0.535613555367968</v>
      </c>
      <c r="U72" s="93">
        <f t="shared" si="17"/>
        <v>0.0505</v>
      </c>
      <c r="V72" s="94"/>
      <c r="W72" s="94"/>
    </row>
    <row r="73" customHeight="1" spans="1:23">
      <c r="A73" s="9">
        <v>399</v>
      </c>
      <c r="B73" s="59" t="s">
        <v>219</v>
      </c>
      <c r="C73" s="9" t="s">
        <v>29</v>
      </c>
      <c r="D73" s="60" t="s">
        <v>36</v>
      </c>
      <c r="E73" s="60">
        <v>206899.37</v>
      </c>
      <c r="F73" s="60">
        <v>163856.54</v>
      </c>
      <c r="G73" s="60">
        <v>-43042.83</v>
      </c>
      <c r="H73" s="60" t="s">
        <v>73</v>
      </c>
      <c r="I73" s="81">
        <v>5.9</v>
      </c>
      <c r="J73" s="60" t="s">
        <v>220</v>
      </c>
      <c r="K73" s="76">
        <v>82</v>
      </c>
      <c r="L73" s="76">
        <v>6717</v>
      </c>
      <c r="M73" s="77">
        <f t="shared" si="15"/>
        <v>2114.5116</v>
      </c>
      <c r="N73" s="76" t="s">
        <v>223</v>
      </c>
      <c r="O73" s="78">
        <v>69</v>
      </c>
      <c r="P73" s="92">
        <v>5740.73</v>
      </c>
      <c r="Q73" s="79">
        <f t="shared" si="16"/>
        <v>1564.922998</v>
      </c>
      <c r="R73" s="92" t="s">
        <v>222</v>
      </c>
      <c r="S73" s="93">
        <f t="shared" si="13"/>
        <v>0.188405797101449</v>
      </c>
      <c r="T73" s="93">
        <f t="shared" si="14"/>
        <v>0.17006025366112</v>
      </c>
      <c r="U73" s="93">
        <f t="shared" si="17"/>
        <v>0.0422</v>
      </c>
      <c r="V73" s="94"/>
      <c r="W73" s="94"/>
    </row>
    <row r="74" customHeight="1" spans="1:23">
      <c r="A74" s="12">
        <v>116482</v>
      </c>
      <c r="B74" s="62" t="s">
        <v>160</v>
      </c>
      <c r="C74" s="9" t="s">
        <v>22</v>
      </c>
      <c r="D74" s="60" t="s">
        <v>36</v>
      </c>
      <c r="E74" s="60"/>
      <c r="F74" s="60"/>
      <c r="G74" s="60"/>
      <c r="H74" s="60" t="s">
        <v>161</v>
      </c>
      <c r="I74" s="8">
        <v>5.13</v>
      </c>
      <c r="J74" s="60" t="s">
        <v>162</v>
      </c>
      <c r="K74" s="76">
        <v>67</v>
      </c>
      <c r="L74" s="76">
        <v>6736.7</v>
      </c>
      <c r="M74" s="77">
        <f t="shared" si="15"/>
        <v>1595.25056</v>
      </c>
      <c r="N74" s="76" t="s">
        <v>224</v>
      </c>
      <c r="O74" s="78">
        <v>57</v>
      </c>
      <c r="P74" s="79">
        <v>4504.15266666667</v>
      </c>
      <c r="Q74" s="79">
        <f t="shared" si="16"/>
        <v>1266.1173146</v>
      </c>
      <c r="R74" s="92" t="s">
        <v>164</v>
      </c>
      <c r="S74" s="93">
        <f t="shared" si="13"/>
        <v>0.175438596491228</v>
      </c>
      <c r="T74" s="96">
        <f t="shared" si="14"/>
        <v>0.495664223341156</v>
      </c>
      <c r="U74" s="93">
        <f t="shared" si="17"/>
        <v>-0.0443</v>
      </c>
      <c r="V74" s="97">
        <f>(M74-Q74)*0.1</f>
        <v>32.9133245399999</v>
      </c>
      <c r="W74" s="98"/>
    </row>
    <row r="75" customHeight="1" spans="1:23">
      <c r="A75" s="9">
        <v>367</v>
      </c>
      <c r="B75" s="59" t="s">
        <v>193</v>
      </c>
      <c r="C75" s="9" t="s">
        <v>22</v>
      </c>
      <c r="D75" s="60" t="s">
        <v>30</v>
      </c>
      <c r="E75" s="60">
        <v>131005.73</v>
      </c>
      <c r="F75" s="60">
        <v>119367.7</v>
      </c>
      <c r="G75" s="60">
        <v>-11638.03</v>
      </c>
      <c r="H75" s="60" t="s">
        <v>194</v>
      </c>
      <c r="I75" s="81">
        <v>5.19</v>
      </c>
      <c r="J75" s="60" t="s">
        <v>172</v>
      </c>
      <c r="K75" s="76">
        <v>70</v>
      </c>
      <c r="L75" s="76">
        <v>4593.4</v>
      </c>
      <c r="M75" s="77">
        <f t="shared" si="15"/>
        <v>1264.56302</v>
      </c>
      <c r="N75" s="76" t="s">
        <v>225</v>
      </c>
      <c r="O75" s="78">
        <v>72.1666666666667</v>
      </c>
      <c r="P75" s="79">
        <v>4667.41433333333</v>
      </c>
      <c r="Q75" s="79">
        <f t="shared" si="16"/>
        <v>1206.9933466</v>
      </c>
      <c r="R75" s="92" t="s">
        <v>196</v>
      </c>
      <c r="S75" s="93">
        <f t="shared" si="13"/>
        <v>-0.0300230946882222</v>
      </c>
      <c r="T75" s="93">
        <f t="shared" si="14"/>
        <v>-0.0158576736598552</v>
      </c>
      <c r="U75" s="93">
        <f t="shared" si="17"/>
        <v>0.0167</v>
      </c>
      <c r="V75" s="94"/>
      <c r="W75" s="94"/>
    </row>
    <row r="76" customHeight="1" spans="1:23">
      <c r="A76" s="9">
        <v>585</v>
      </c>
      <c r="B76" s="59" t="s">
        <v>226</v>
      </c>
      <c r="C76" s="9" t="s">
        <v>72</v>
      </c>
      <c r="D76" s="60" t="s">
        <v>23</v>
      </c>
      <c r="E76" s="60">
        <v>251893.52</v>
      </c>
      <c r="F76" s="60">
        <v>225688.07</v>
      </c>
      <c r="G76" s="60">
        <v>-26205.45</v>
      </c>
      <c r="H76" s="60" t="s">
        <v>227</v>
      </c>
      <c r="I76" s="8">
        <v>5.1</v>
      </c>
      <c r="J76" s="60" t="s">
        <v>49</v>
      </c>
      <c r="K76" s="76">
        <v>127</v>
      </c>
      <c r="L76" s="76">
        <v>8036.09</v>
      </c>
      <c r="M76" s="77">
        <f t="shared" si="15"/>
        <v>2346.53828</v>
      </c>
      <c r="N76" s="76" t="s">
        <v>141</v>
      </c>
      <c r="O76" s="78">
        <v>129.466666666667</v>
      </c>
      <c r="P76" s="79">
        <v>9059.471</v>
      </c>
      <c r="Q76" s="79">
        <f t="shared" si="16"/>
        <v>2912.6199265</v>
      </c>
      <c r="R76" s="92" t="s">
        <v>228</v>
      </c>
      <c r="S76" s="93">
        <f t="shared" si="13"/>
        <v>-0.0190525231719902</v>
      </c>
      <c r="T76" s="93">
        <f t="shared" si="14"/>
        <v>-0.112962555981469</v>
      </c>
      <c r="U76" s="93">
        <f t="shared" si="17"/>
        <v>-0.0295</v>
      </c>
      <c r="V76" s="94"/>
      <c r="W76" s="94"/>
    </row>
    <row r="77" customHeight="1" spans="1:23">
      <c r="A77" s="9">
        <v>377</v>
      </c>
      <c r="B77" s="59" t="s">
        <v>143</v>
      </c>
      <c r="C77" s="9" t="s">
        <v>29</v>
      </c>
      <c r="D77" s="60" t="s">
        <v>47</v>
      </c>
      <c r="E77" s="60">
        <v>195235.57</v>
      </c>
      <c r="F77" s="60">
        <v>169234.44</v>
      </c>
      <c r="G77" s="60">
        <v>-26001.13</v>
      </c>
      <c r="H77" s="60" t="s">
        <v>61</v>
      </c>
      <c r="I77" s="81">
        <v>5.4</v>
      </c>
      <c r="J77" s="60" t="s">
        <v>144</v>
      </c>
      <c r="K77" s="76">
        <v>99</v>
      </c>
      <c r="L77" s="76">
        <v>5306.24</v>
      </c>
      <c r="M77" s="77">
        <f t="shared" si="15"/>
        <v>1659.261248</v>
      </c>
      <c r="N77" s="76" t="s">
        <v>229</v>
      </c>
      <c r="O77" s="78">
        <v>121</v>
      </c>
      <c r="P77" s="79">
        <v>6661.552</v>
      </c>
      <c r="Q77" s="79">
        <f t="shared" si="16"/>
        <v>2270.9230768</v>
      </c>
      <c r="R77" s="92" t="s">
        <v>145</v>
      </c>
      <c r="S77" s="93">
        <f t="shared" ref="S77:S103" si="18">(K77-O77)/O77</f>
        <v>-0.181818181818182</v>
      </c>
      <c r="T77" s="93">
        <f t="shared" ref="T77:T103" si="19">(L77-P77)/P77</f>
        <v>-0.203452889056484</v>
      </c>
      <c r="U77" s="93">
        <f t="shared" si="17"/>
        <v>-0.0282000000000001</v>
      </c>
      <c r="V77" s="94"/>
      <c r="W77" s="94"/>
    </row>
    <row r="78" customHeight="1" spans="1:23">
      <c r="A78" s="9">
        <v>377</v>
      </c>
      <c r="B78" s="59" t="s">
        <v>143</v>
      </c>
      <c r="C78" s="9" t="s">
        <v>29</v>
      </c>
      <c r="D78" s="60" t="s">
        <v>47</v>
      </c>
      <c r="E78" s="60">
        <v>195235.57</v>
      </c>
      <c r="F78" s="60">
        <v>169234.44</v>
      </c>
      <c r="G78" s="60">
        <v>-26001.13</v>
      </c>
      <c r="H78" s="60" t="s">
        <v>61</v>
      </c>
      <c r="I78" s="81">
        <v>5.11</v>
      </c>
      <c r="J78" s="60" t="s">
        <v>144</v>
      </c>
      <c r="K78" s="76">
        <v>104</v>
      </c>
      <c r="L78" s="76">
        <v>7519.23</v>
      </c>
      <c r="M78" s="77">
        <f t="shared" si="15"/>
        <v>1819.65366</v>
      </c>
      <c r="N78" s="76" t="s">
        <v>230</v>
      </c>
      <c r="O78" s="78">
        <v>121</v>
      </c>
      <c r="P78" s="79">
        <v>6661.552</v>
      </c>
      <c r="Q78" s="79">
        <f t="shared" si="16"/>
        <v>2270.9230768</v>
      </c>
      <c r="R78" s="92" t="s">
        <v>145</v>
      </c>
      <c r="S78" s="93">
        <f t="shared" si="18"/>
        <v>-0.140495867768595</v>
      </c>
      <c r="T78" s="93">
        <f t="shared" si="19"/>
        <v>0.128750477366235</v>
      </c>
      <c r="U78" s="93">
        <f t="shared" si="17"/>
        <v>-0.0989</v>
      </c>
      <c r="V78" s="94"/>
      <c r="W78" s="94"/>
    </row>
    <row r="79" customHeight="1" spans="1:23">
      <c r="A79" s="9">
        <v>355</v>
      </c>
      <c r="B79" s="59" t="s">
        <v>231</v>
      </c>
      <c r="C79" s="9" t="s">
        <v>22</v>
      </c>
      <c r="D79" s="60" t="s">
        <v>47</v>
      </c>
      <c r="E79" s="60">
        <v>147569.74</v>
      </c>
      <c r="F79" s="60">
        <v>127925.29</v>
      </c>
      <c r="G79" s="60">
        <v>-19644.45</v>
      </c>
      <c r="H79" s="60" t="s">
        <v>232</v>
      </c>
      <c r="I79" s="82">
        <v>5.2</v>
      </c>
      <c r="J79" s="60" t="s">
        <v>233</v>
      </c>
      <c r="K79" s="76">
        <v>62</v>
      </c>
      <c r="L79" s="76">
        <v>4070.59</v>
      </c>
      <c r="M79" s="77">
        <f t="shared" si="15"/>
        <v>1362.426473</v>
      </c>
      <c r="N79" s="76" t="s">
        <v>234</v>
      </c>
      <c r="O79" s="78">
        <v>64.3333333333333</v>
      </c>
      <c r="P79" s="79">
        <v>5411.977</v>
      </c>
      <c r="Q79" s="79">
        <f t="shared" si="16"/>
        <v>1612.769146</v>
      </c>
      <c r="R79" s="92" t="s">
        <v>235</v>
      </c>
      <c r="S79" s="93">
        <f t="shared" si="18"/>
        <v>-0.036269430051813</v>
      </c>
      <c r="T79" s="93">
        <f t="shared" si="19"/>
        <v>-0.247855266199394</v>
      </c>
      <c r="U79" s="93">
        <f t="shared" si="17"/>
        <v>0.0367</v>
      </c>
      <c r="V79" s="94"/>
      <c r="W79" s="94"/>
    </row>
    <row r="80" customHeight="1" spans="1:23">
      <c r="A80" s="9">
        <v>391</v>
      </c>
      <c r="B80" s="59" t="s">
        <v>209</v>
      </c>
      <c r="C80" s="9" t="s">
        <v>22</v>
      </c>
      <c r="D80" s="60" t="s">
        <v>36</v>
      </c>
      <c r="E80" s="60">
        <v>153639.18</v>
      </c>
      <c r="F80" s="60">
        <v>124973.45</v>
      </c>
      <c r="G80" s="60">
        <v>-28665.73</v>
      </c>
      <c r="H80" s="60" t="s">
        <v>210</v>
      </c>
      <c r="I80" s="82">
        <v>5.2</v>
      </c>
      <c r="J80" s="60" t="s">
        <v>211</v>
      </c>
      <c r="K80" s="76">
        <v>73</v>
      </c>
      <c r="L80" s="76">
        <v>5187.4</v>
      </c>
      <c r="M80" s="77">
        <f t="shared" si="15"/>
        <v>2136.69006</v>
      </c>
      <c r="N80" s="76" t="s">
        <v>236</v>
      </c>
      <c r="O80" s="78">
        <v>58</v>
      </c>
      <c r="P80" s="79">
        <v>4293.94</v>
      </c>
      <c r="Q80" s="79">
        <f t="shared" si="16"/>
        <v>1622.250532</v>
      </c>
      <c r="R80" s="92" t="s">
        <v>213</v>
      </c>
      <c r="S80" s="93">
        <f t="shared" si="18"/>
        <v>0.258620689655172</v>
      </c>
      <c r="T80" s="93">
        <f t="shared" si="19"/>
        <v>0.208074635416424</v>
      </c>
      <c r="U80" s="93">
        <f t="shared" si="17"/>
        <v>0.0341</v>
      </c>
      <c r="V80" s="94"/>
      <c r="W80" s="94"/>
    </row>
    <row r="81" customHeight="1" spans="1:23">
      <c r="A81" s="9">
        <v>573</v>
      </c>
      <c r="B81" s="59" t="s">
        <v>237</v>
      </c>
      <c r="C81" s="9" t="s">
        <v>22</v>
      </c>
      <c r="D81" s="60" t="s">
        <v>47</v>
      </c>
      <c r="E81" s="60">
        <v>100952.74</v>
      </c>
      <c r="F81" s="60">
        <v>96186.29</v>
      </c>
      <c r="G81" s="60">
        <v>-4766.45000000001</v>
      </c>
      <c r="H81" s="60" t="s">
        <v>73</v>
      </c>
      <c r="I81" s="81">
        <v>5.2</v>
      </c>
      <c r="J81" s="60" t="s">
        <v>238</v>
      </c>
      <c r="K81" s="76">
        <v>71</v>
      </c>
      <c r="L81" s="76">
        <v>3107.84</v>
      </c>
      <c r="M81" s="77">
        <f t="shared" si="15"/>
        <v>958.457856</v>
      </c>
      <c r="N81" s="76" t="s">
        <v>239</v>
      </c>
      <c r="O81" s="78">
        <v>64.7</v>
      </c>
      <c r="P81" s="79">
        <v>3800.16333333333</v>
      </c>
      <c r="Q81" s="79">
        <f t="shared" si="16"/>
        <v>1237.33318133333</v>
      </c>
      <c r="R81" s="92" t="s">
        <v>240</v>
      </c>
      <c r="S81" s="93">
        <f t="shared" si="18"/>
        <v>0.097372488408037</v>
      </c>
      <c r="T81" s="93">
        <f t="shared" si="19"/>
        <v>-0.182182520225007</v>
      </c>
      <c r="U81" s="93">
        <f t="shared" si="17"/>
        <v>-0.0172</v>
      </c>
      <c r="V81" s="94"/>
      <c r="W81" s="94"/>
    </row>
    <row r="82" customHeight="1" spans="1:23">
      <c r="A82" s="9">
        <v>573</v>
      </c>
      <c r="B82" s="59" t="s">
        <v>237</v>
      </c>
      <c r="C82" s="9" t="s">
        <v>22</v>
      </c>
      <c r="D82" s="60" t="s">
        <v>47</v>
      </c>
      <c r="E82" s="60">
        <v>100952.74</v>
      </c>
      <c r="F82" s="60">
        <v>96186.29</v>
      </c>
      <c r="G82" s="60">
        <v>-4766.45000000001</v>
      </c>
      <c r="H82" s="60" t="s">
        <v>73</v>
      </c>
      <c r="I82" s="81">
        <v>5.11</v>
      </c>
      <c r="J82" s="60" t="s">
        <v>238</v>
      </c>
      <c r="K82" s="76">
        <v>63</v>
      </c>
      <c r="L82" s="76">
        <v>3791.8</v>
      </c>
      <c r="M82" s="77">
        <f t="shared" si="15"/>
        <v>1304.75838</v>
      </c>
      <c r="N82" s="76" t="s">
        <v>241</v>
      </c>
      <c r="O82" s="78">
        <v>64.7</v>
      </c>
      <c r="P82" s="79">
        <v>3800.16333333333</v>
      </c>
      <c r="Q82" s="79">
        <f t="shared" si="16"/>
        <v>1237.33318133333</v>
      </c>
      <c r="R82" s="92" t="s">
        <v>240</v>
      </c>
      <c r="S82" s="93">
        <f t="shared" si="18"/>
        <v>-0.0262751159196291</v>
      </c>
      <c r="T82" s="93">
        <f t="shared" si="19"/>
        <v>-0.00220078259793998</v>
      </c>
      <c r="U82" s="93">
        <f t="shared" si="17"/>
        <v>0.0185</v>
      </c>
      <c r="V82" s="94"/>
      <c r="W82" s="94"/>
    </row>
    <row r="83" customHeight="1" spans="1:23">
      <c r="A83" s="9">
        <v>539</v>
      </c>
      <c r="B83" s="59" t="s">
        <v>242</v>
      </c>
      <c r="C83" s="9" t="s">
        <v>22</v>
      </c>
      <c r="D83" s="60" t="s">
        <v>103</v>
      </c>
      <c r="E83" s="60">
        <v>140070.88</v>
      </c>
      <c r="F83" s="60">
        <v>118487.1</v>
      </c>
      <c r="G83" s="60">
        <v>-21583.78</v>
      </c>
      <c r="H83" s="60" t="s">
        <v>243</v>
      </c>
      <c r="I83" s="81">
        <v>5.13</v>
      </c>
      <c r="J83" s="60" t="s">
        <v>244</v>
      </c>
      <c r="K83" s="76">
        <v>38</v>
      </c>
      <c r="L83" s="76">
        <v>4699.31</v>
      </c>
      <c r="M83" s="77">
        <f t="shared" si="15"/>
        <v>1076.14199</v>
      </c>
      <c r="N83" s="76" t="s">
        <v>245</v>
      </c>
      <c r="O83" s="78">
        <v>54</v>
      </c>
      <c r="P83" s="79">
        <v>4575.80533333333</v>
      </c>
      <c r="Q83" s="79">
        <f t="shared" si="16"/>
        <v>1316.00161386667</v>
      </c>
      <c r="R83" s="92" t="s">
        <v>188</v>
      </c>
      <c r="S83" s="93">
        <f t="shared" si="18"/>
        <v>-0.296296296296296</v>
      </c>
      <c r="T83" s="93">
        <f t="shared" si="19"/>
        <v>0.026990804387367</v>
      </c>
      <c r="U83" s="93">
        <f t="shared" si="17"/>
        <v>-0.0586</v>
      </c>
      <c r="V83" s="94"/>
      <c r="W83" s="94"/>
    </row>
    <row r="84" customHeight="1" spans="1:23">
      <c r="A84" s="9">
        <v>341</v>
      </c>
      <c r="B84" s="59" t="s">
        <v>246</v>
      </c>
      <c r="C84" s="9" t="s">
        <v>72</v>
      </c>
      <c r="D84" s="60" t="s">
        <v>103</v>
      </c>
      <c r="E84" s="60">
        <v>471833.99</v>
      </c>
      <c r="F84" s="60">
        <v>337100.99</v>
      </c>
      <c r="G84" s="60">
        <v>-134733</v>
      </c>
      <c r="H84" s="60" t="s">
        <v>247</v>
      </c>
      <c r="I84" s="82">
        <v>5.2</v>
      </c>
      <c r="J84" s="60" t="s">
        <v>248</v>
      </c>
      <c r="K84" s="76">
        <v>168</v>
      </c>
      <c r="L84" s="76">
        <v>11810.46</v>
      </c>
      <c r="M84" s="77">
        <f t="shared" si="15"/>
        <v>3982.487112</v>
      </c>
      <c r="N84" s="76" t="s">
        <v>106</v>
      </c>
      <c r="O84" s="78">
        <v>139.033333333333</v>
      </c>
      <c r="P84" s="79">
        <v>13236.5063333333</v>
      </c>
      <c r="Q84" s="79">
        <f t="shared" si="16"/>
        <v>4120.52442156666</v>
      </c>
      <c r="R84" s="92" t="s">
        <v>249</v>
      </c>
      <c r="S84" s="93">
        <f t="shared" si="18"/>
        <v>0.208343322944141</v>
      </c>
      <c r="T84" s="93">
        <f t="shared" si="19"/>
        <v>-0.10773585547586</v>
      </c>
      <c r="U84" s="93">
        <f t="shared" si="17"/>
        <v>0.0259</v>
      </c>
      <c r="V84" s="97"/>
      <c r="W84" s="98"/>
    </row>
    <row r="85" customHeight="1" spans="1:23">
      <c r="A85" s="9">
        <v>573</v>
      </c>
      <c r="B85" s="59" t="s">
        <v>237</v>
      </c>
      <c r="C85" s="9" t="s">
        <v>22</v>
      </c>
      <c r="D85" s="60" t="s">
        <v>47</v>
      </c>
      <c r="E85" s="60">
        <v>100952.74</v>
      </c>
      <c r="F85" s="60">
        <v>96186.29</v>
      </c>
      <c r="G85" s="60">
        <v>-4766.45000000001</v>
      </c>
      <c r="H85" s="60" t="s">
        <v>73</v>
      </c>
      <c r="I85" s="80">
        <v>5.28</v>
      </c>
      <c r="J85" s="60" t="s">
        <v>238</v>
      </c>
      <c r="K85" s="76">
        <v>70</v>
      </c>
      <c r="L85" s="76">
        <v>3659.75</v>
      </c>
      <c r="M85" s="77">
        <f t="shared" si="15"/>
        <v>1038.63705</v>
      </c>
      <c r="N85" s="76" t="s">
        <v>250</v>
      </c>
      <c r="O85" s="78">
        <v>64.7</v>
      </c>
      <c r="P85" s="79">
        <v>3800.16333333333</v>
      </c>
      <c r="Q85" s="79">
        <f t="shared" si="16"/>
        <v>1237.33318133333</v>
      </c>
      <c r="R85" s="92" t="s">
        <v>240</v>
      </c>
      <c r="S85" s="93">
        <f t="shared" si="18"/>
        <v>0.0819165378670788</v>
      </c>
      <c r="T85" s="93">
        <f t="shared" si="19"/>
        <v>-0.0369492890217868</v>
      </c>
      <c r="U85" s="93">
        <f t="shared" si="17"/>
        <v>-0.0418</v>
      </c>
      <c r="V85" s="94"/>
      <c r="W85" s="94"/>
    </row>
    <row r="86" customHeight="1" spans="1:23">
      <c r="A86" s="9">
        <v>355</v>
      </c>
      <c r="B86" s="59" t="s">
        <v>231</v>
      </c>
      <c r="C86" s="9" t="s">
        <v>22</v>
      </c>
      <c r="D86" s="60" t="s">
        <v>47</v>
      </c>
      <c r="E86" s="60">
        <v>147569.74</v>
      </c>
      <c r="F86" s="60">
        <v>127925.29</v>
      </c>
      <c r="G86" s="60">
        <v>-19644.45</v>
      </c>
      <c r="H86" s="60" t="s">
        <v>232</v>
      </c>
      <c r="I86" s="8">
        <v>5.6</v>
      </c>
      <c r="J86" s="60" t="s">
        <v>233</v>
      </c>
      <c r="K86" s="76">
        <v>73</v>
      </c>
      <c r="L86" s="76">
        <v>6490</v>
      </c>
      <c r="M86" s="77">
        <f t="shared" si="15"/>
        <v>1941.159</v>
      </c>
      <c r="N86" s="76" t="s">
        <v>251</v>
      </c>
      <c r="O86" s="78">
        <v>64.3333333333333</v>
      </c>
      <c r="P86" s="79">
        <v>5411.977</v>
      </c>
      <c r="Q86" s="79">
        <f t="shared" si="16"/>
        <v>1612.769146</v>
      </c>
      <c r="R86" s="92" t="s">
        <v>235</v>
      </c>
      <c r="S86" s="93">
        <f t="shared" si="18"/>
        <v>0.134715025906736</v>
      </c>
      <c r="T86" s="93">
        <f t="shared" si="19"/>
        <v>0.199192088214713</v>
      </c>
      <c r="U86" s="93">
        <f t="shared" si="17"/>
        <v>0.00109999999999999</v>
      </c>
      <c r="V86" s="94"/>
      <c r="W86" s="94"/>
    </row>
    <row r="87" customHeight="1" spans="1:23">
      <c r="A87" s="9">
        <v>549</v>
      </c>
      <c r="B87" s="59" t="s">
        <v>252</v>
      </c>
      <c r="C87" s="9" t="s">
        <v>22</v>
      </c>
      <c r="D87" s="60" t="s">
        <v>103</v>
      </c>
      <c r="E87" s="60">
        <v>139413.83</v>
      </c>
      <c r="F87" s="60">
        <v>99299.41</v>
      </c>
      <c r="G87" s="60">
        <v>-40114.42</v>
      </c>
      <c r="H87" s="60" t="s">
        <v>243</v>
      </c>
      <c r="I87" s="81">
        <v>5.13</v>
      </c>
      <c r="J87" s="60" t="s">
        <v>244</v>
      </c>
      <c r="K87" s="76">
        <v>63</v>
      </c>
      <c r="L87" s="76">
        <v>5325.49</v>
      </c>
      <c r="M87" s="77">
        <f t="shared" si="15"/>
        <v>1577.942687</v>
      </c>
      <c r="N87" s="76" t="s">
        <v>253</v>
      </c>
      <c r="O87" s="78">
        <v>50.5</v>
      </c>
      <c r="P87" s="79">
        <v>3993.641</v>
      </c>
      <c r="Q87" s="79">
        <f t="shared" si="16"/>
        <v>1113.0277467</v>
      </c>
      <c r="R87" s="92" t="s">
        <v>254</v>
      </c>
      <c r="S87" s="93">
        <f t="shared" si="18"/>
        <v>0.247524752475248</v>
      </c>
      <c r="T87" s="93">
        <f t="shared" si="19"/>
        <v>0.333492419574018</v>
      </c>
      <c r="U87" s="93">
        <f t="shared" si="17"/>
        <v>0.0176</v>
      </c>
      <c r="V87" s="94"/>
      <c r="W87" s="94"/>
    </row>
    <row r="88" customHeight="1" spans="1:23">
      <c r="A88" s="9">
        <v>539</v>
      </c>
      <c r="B88" s="59" t="s">
        <v>242</v>
      </c>
      <c r="C88" s="9" t="s">
        <v>22</v>
      </c>
      <c r="D88" s="60" t="s">
        <v>103</v>
      </c>
      <c r="E88" s="60">
        <v>140070.88</v>
      </c>
      <c r="F88" s="60">
        <v>118487.1</v>
      </c>
      <c r="G88" s="60">
        <v>-21583.78</v>
      </c>
      <c r="H88" s="60" t="s">
        <v>243</v>
      </c>
      <c r="I88" s="80">
        <v>5.2</v>
      </c>
      <c r="J88" s="60" t="s">
        <v>244</v>
      </c>
      <c r="K88" s="76">
        <v>72</v>
      </c>
      <c r="L88" s="76">
        <v>5334.5</v>
      </c>
      <c r="M88" s="77">
        <f t="shared" si="15"/>
        <v>1639.8253</v>
      </c>
      <c r="N88" s="76" t="s">
        <v>89</v>
      </c>
      <c r="O88" s="78">
        <v>54</v>
      </c>
      <c r="P88" s="79">
        <v>4575.80533333333</v>
      </c>
      <c r="Q88" s="79">
        <f t="shared" si="16"/>
        <v>1316.00161386667</v>
      </c>
      <c r="R88" s="92" t="s">
        <v>188</v>
      </c>
      <c r="S88" s="93">
        <f t="shared" si="18"/>
        <v>0.333333333333333</v>
      </c>
      <c r="T88" s="93">
        <f t="shared" si="19"/>
        <v>0.165805713180107</v>
      </c>
      <c r="U88" s="93">
        <f t="shared" si="17"/>
        <v>0.0198</v>
      </c>
      <c r="V88" s="94"/>
      <c r="W88" s="94"/>
    </row>
    <row r="89" customHeight="1" spans="1:23">
      <c r="A89" s="9">
        <v>545</v>
      </c>
      <c r="B89" s="59" t="s">
        <v>255</v>
      </c>
      <c r="C89" s="9" t="s">
        <v>22</v>
      </c>
      <c r="D89" s="60" t="s">
        <v>47</v>
      </c>
      <c r="E89" s="60">
        <v>71552.82</v>
      </c>
      <c r="F89" s="60">
        <v>65144.24</v>
      </c>
      <c r="G89" s="60">
        <v>-6408.58000000001</v>
      </c>
      <c r="H89" s="60" t="s">
        <v>247</v>
      </c>
      <c r="I89" s="81">
        <v>5.29</v>
      </c>
      <c r="J89" s="60" t="s">
        <v>238</v>
      </c>
      <c r="K89" s="76">
        <v>35</v>
      </c>
      <c r="L89" s="76">
        <v>1050.61</v>
      </c>
      <c r="M89" s="77">
        <f t="shared" si="15"/>
        <v>309.404645</v>
      </c>
      <c r="N89" s="76" t="s">
        <v>256</v>
      </c>
      <c r="O89" s="78">
        <v>40.8333333333333</v>
      </c>
      <c r="P89" s="79">
        <v>2522.052</v>
      </c>
      <c r="Q89" s="79">
        <f t="shared" si="16"/>
        <v>727.8642072</v>
      </c>
      <c r="R89" s="92" t="s">
        <v>257</v>
      </c>
      <c r="S89" s="93">
        <f t="shared" si="18"/>
        <v>-0.142857142857142</v>
      </c>
      <c r="T89" s="93">
        <f t="shared" si="19"/>
        <v>-0.583430476453301</v>
      </c>
      <c r="U89" s="93">
        <f t="shared" si="17"/>
        <v>0.00590000000000002</v>
      </c>
      <c r="V89" s="94"/>
      <c r="W89" s="94"/>
    </row>
    <row r="90" customHeight="1" spans="1:23">
      <c r="A90" s="9">
        <v>707</v>
      </c>
      <c r="B90" s="59" t="s">
        <v>258</v>
      </c>
      <c r="C90" s="9" t="s">
        <v>72</v>
      </c>
      <c r="D90" s="60" t="s">
        <v>47</v>
      </c>
      <c r="E90" s="60">
        <v>280051.3</v>
      </c>
      <c r="F90" s="60">
        <v>271991.25</v>
      </c>
      <c r="G90" s="60">
        <v>-8060.04999999999</v>
      </c>
      <c r="H90" s="60" t="s">
        <v>73</v>
      </c>
      <c r="I90" s="81">
        <v>5.2</v>
      </c>
      <c r="J90" s="60" t="s">
        <v>259</v>
      </c>
      <c r="K90" s="76">
        <v>197</v>
      </c>
      <c r="L90" s="76">
        <v>8844.68</v>
      </c>
      <c r="M90" s="77">
        <f t="shared" si="15"/>
        <v>3081.486512</v>
      </c>
      <c r="N90" s="76" t="s">
        <v>260</v>
      </c>
      <c r="O90" s="78">
        <v>160.266666666667</v>
      </c>
      <c r="P90" s="79">
        <v>10830.659</v>
      </c>
      <c r="Q90" s="79">
        <f t="shared" si="16"/>
        <v>3655.3474125</v>
      </c>
      <c r="R90" s="92" t="s">
        <v>261</v>
      </c>
      <c r="S90" s="93">
        <f t="shared" si="18"/>
        <v>0.229201331114806</v>
      </c>
      <c r="T90" s="93">
        <f t="shared" si="19"/>
        <v>-0.183366404574274</v>
      </c>
      <c r="U90" s="93">
        <f t="shared" si="17"/>
        <v>0.0109</v>
      </c>
      <c r="V90" s="97"/>
      <c r="W90" s="98"/>
    </row>
    <row r="91" customHeight="1" spans="1:23">
      <c r="A91" s="9">
        <v>717</v>
      </c>
      <c r="B91" s="59" t="s">
        <v>262</v>
      </c>
      <c r="C91" s="9" t="s">
        <v>22</v>
      </c>
      <c r="D91" s="60" t="s">
        <v>103</v>
      </c>
      <c r="E91" s="60">
        <v>164863.17</v>
      </c>
      <c r="F91" s="60">
        <v>106606.45</v>
      </c>
      <c r="G91" s="60">
        <v>-58256.72</v>
      </c>
      <c r="H91" s="60" t="s">
        <v>243</v>
      </c>
      <c r="I91" s="81">
        <v>5.13</v>
      </c>
      <c r="J91" s="60" t="s">
        <v>244</v>
      </c>
      <c r="K91" s="76">
        <v>49</v>
      </c>
      <c r="L91" s="76">
        <v>2695.22</v>
      </c>
      <c r="M91" s="77">
        <f t="shared" si="15"/>
        <v>978.634382</v>
      </c>
      <c r="N91" s="76" t="s">
        <v>263</v>
      </c>
      <c r="O91" s="78">
        <v>56.5</v>
      </c>
      <c r="P91" s="79">
        <v>4289.34433333333</v>
      </c>
      <c r="Q91" s="79">
        <f t="shared" si="16"/>
        <v>1379.4531376</v>
      </c>
      <c r="R91" s="92" t="s">
        <v>212</v>
      </c>
      <c r="S91" s="93">
        <f t="shared" si="18"/>
        <v>-0.132743362831858</v>
      </c>
      <c r="T91" s="93">
        <f t="shared" si="19"/>
        <v>-0.371647554836081</v>
      </c>
      <c r="U91" s="93">
        <f t="shared" si="17"/>
        <v>0.0415000000000001</v>
      </c>
      <c r="V91" s="94"/>
      <c r="W91" s="94"/>
    </row>
    <row r="92" customHeight="1" spans="1:23">
      <c r="A92" s="9">
        <v>748</v>
      </c>
      <c r="B92" s="59" t="s">
        <v>264</v>
      </c>
      <c r="C92" s="9" t="s">
        <v>22</v>
      </c>
      <c r="D92" s="60" t="s">
        <v>103</v>
      </c>
      <c r="E92" s="60">
        <v>151041.84</v>
      </c>
      <c r="F92" s="60">
        <v>131155.89</v>
      </c>
      <c r="G92" s="60">
        <v>-19885.95</v>
      </c>
      <c r="H92" s="60" t="s">
        <v>265</v>
      </c>
      <c r="I92" s="81">
        <v>5.13</v>
      </c>
      <c r="J92" s="60" t="s">
        <v>266</v>
      </c>
      <c r="K92" s="76">
        <v>73</v>
      </c>
      <c r="L92" s="76">
        <v>4843.52</v>
      </c>
      <c r="M92" s="77">
        <f t="shared" si="15"/>
        <v>1373.622272</v>
      </c>
      <c r="N92" s="76" t="s">
        <v>267</v>
      </c>
      <c r="O92" s="78">
        <v>69.2333333333333</v>
      </c>
      <c r="P92" s="79">
        <v>5129.97966666667</v>
      </c>
      <c r="Q92" s="79">
        <f t="shared" si="16"/>
        <v>1541.04589186667</v>
      </c>
      <c r="R92" s="92" t="s">
        <v>268</v>
      </c>
      <c r="S92" s="93">
        <f t="shared" si="18"/>
        <v>0.0544053923928748</v>
      </c>
      <c r="T92" s="93">
        <f t="shared" si="19"/>
        <v>-0.0558403122975346</v>
      </c>
      <c r="U92" s="93">
        <f t="shared" si="17"/>
        <v>-0.0168</v>
      </c>
      <c r="V92" s="94"/>
      <c r="W92" s="94"/>
    </row>
    <row r="93" customHeight="1" spans="1:23">
      <c r="A93" s="9">
        <v>707</v>
      </c>
      <c r="B93" s="59" t="s">
        <v>258</v>
      </c>
      <c r="C93" s="9" t="s">
        <v>72</v>
      </c>
      <c r="D93" s="60" t="s">
        <v>47</v>
      </c>
      <c r="E93" s="60">
        <v>280051.3</v>
      </c>
      <c r="F93" s="60">
        <v>271991.25</v>
      </c>
      <c r="G93" s="60">
        <v>-8060.04999999999</v>
      </c>
      <c r="H93" s="60" t="s">
        <v>73</v>
      </c>
      <c r="I93" s="81">
        <v>5.29</v>
      </c>
      <c r="J93" s="60" t="s">
        <v>259</v>
      </c>
      <c r="K93" s="76">
        <v>177</v>
      </c>
      <c r="L93" s="76">
        <v>12549.97</v>
      </c>
      <c r="M93" s="77">
        <f t="shared" si="15"/>
        <v>3931.905601</v>
      </c>
      <c r="N93" s="76" t="s">
        <v>269</v>
      </c>
      <c r="O93" s="78">
        <v>160.266666666667</v>
      </c>
      <c r="P93" s="79">
        <v>10830.659</v>
      </c>
      <c r="Q93" s="79">
        <f t="shared" si="16"/>
        <v>3655.3474125</v>
      </c>
      <c r="R93" s="92" t="s">
        <v>261</v>
      </c>
      <c r="S93" s="93">
        <f t="shared" si="18"/>
        <v>0.104409317803658</v>
      </c>
      <c r="T93" s="99">
        <f t="shared" si="19"/>
        <v>0.158744818759412</v>
      </c>
      <c r="U93" s="93">
        <f t="shared" si="17"/>
        <v>-0.0242000000000001</v>
      </c>
      <c r="V93" s="97"/>
      <c r="W93" s="98"/>
    </row>
    <row r="94" customHeight="1" spans="1:23">
      <c r="A94" s="9">
        <v>102479</v>
      </c>
      <c r="B94" s="59" t="s">
        <v>270</v>
      </c>
      <c r="C94" s="9" t="s">
        <v>22</v>
      </c>
      <c r="D94" s="60" t="s">
        <v>36</v>
      </c>
      <c r="E94" s="60">
        <v>123454.64</v>
      </c>
      <c r="F94" s="60">
        <v>111202.72</v>
      </c>
      <c r="G94" s="60">
        <v>-12251.92</v>
      </c>
      <c r="H94" s="60" t="s">
        <v>271</v>
      </c>
      <c r="I94" s="8">
        <v>5.1</v>
      </c>
      <c r="J94" s="60" t="s">
        <v>108</v>
      </c>
      <c r="K94" s="76">
        <v>110</v>
      </c>
      <c r="L94" s="76">
        <v>4989.51</v>
      </c>
      <c r="M94" s="77">
        <f t="shared" si="15"/>
        <v>1630.571868</v>
      </c>
      <c r="N94" s="76" t="s">
        <v>272</v>
      </c>
      <c r="O94" s="78">
        <v>101.266666666667</v>
      </c>
      <c r="P94" s="79">
        <v>4549.799</v>
      </c>
      <c r="Q94" s="79">
        <f t="shared" si="16"/>
        <v>1497.7938308</v>
      </c>
      <c r="R94" s="92" t="s">
        <v>273</v>
      </c>
      <c r="S94" s="93">
        <f t="shared" si="18"/>
        <v>0.0862409479920964</v>
      </c>
      <c r="T94" s="93">
        <f t="shared" si="19"/>
        <v>0.0966440495503209</v>
      </c>
      <c r="U94" s="93">
        <f t="shared" si="17"/>
        <v>-0.00240000000000001</v>
      </c>
      <c r="V94" s="94"/>
      <c r="W94" s="94"/>
    </row>
    <row r="95" customHeight="1" spans="1:23">
      <c r="A95" s="9">
        <v>102564</v>
      </c>
      <c r="B95" s="59" t="s">
        <v>121</v>
      </c>
      <c r="C95" s="9" t="s">
        <v>22</v>
      </c>
      <c r="D95" s="60" t="s">
        <v>103</v>
      </c>
      <c r="E95" s="60">
        <v>99283.9</v>
      </c>
      <c r="F95" s="60">
        <v>96957.59</v>
      </c>
      <c r="G95" s="60">
        <v>-2326.31</v>
      </c>
      <c r="H95" s="60" t="s">
        <v>54</v>
      </c>
      <c r="I95" s="8">
        <v>5.1</v>
      </c>
      <c r="J95" s="60" t="s">
        <v>122</v>
      </c>
      <c r="K95" s="76">
        <v>55</v>
      </c>
      <c r="L95" s="76">
        <v>3719.45</v>
      </c>
      <c r="M95" s="77">
        <f t="shared" si="15"/>
        <v>1397.397365</v>
      </c>
      <c r="N95" s="76" t="s">
        <v>274</v>
      </c>
      <c r="O95" s="78">
        <v>53.6333333333333</v>
      </c>
      <c r="P95" s="79">
        <v>3909.183</v>
      </c>
      <c r="Q95" s="79">
        <f t="shared" si="16"/>
        <v>1171.5821451</v>
      </c>
      <c r="R95" s="92" t="s">
        <v>124</v>
      </c>
      <c r="S95" s="93">
        <f t="shared" si="18"/>
        <v>0.0254816656308273</v>
      </c>
      <c r="T95" s="93">
        <f t="shared" si="19"/>
        <v>-0.0485352054380673</v>
      </c>
      <c r="U95" s="93">
        <f t="shared" si="17"/>
        <v>0.076</v>
      </c>
      <c r="V95" s="94"/>
      <c r="W95" s="94"/>
    </row>
    <row r="96" customHeight="1" spans="1:23">
      <c r="A96" s="12">
        <v>116919</v>
      </c>
      <c r="B96" s="62" t="s">
        <v>91</v>
      </c>
      <c r="C96" s="9" t="s">
        <v>22</v>
      </c>
      <c r="D96" s="60" t="s">
        <v>36</v>
      </c>
      <c r="E96" s="60"/>
      <c r="F96" s="60"/>
      <c r="G96" s="60"/>
      <c r="H96" s="60" t="s">
        <v>92</v>
      </c>
      <c r="I96" s="8">
        <v>5.8</v>
      </c>
      <c r="J96" s="60" t="s">
        <v>93</v>
      </c>
      <c r="K96" s="76">
        <v>93</v>
      </c>
      <c r="L96" s="76">
        <v>5584.68</v>
      </c>
      <c r="M96" s="77">
        <f t="shared" si="15"/>
        <v>1670.936256</v>
      </c>
      <c r="N96" s="76" t="s">
        <v>34</v>
      </c>
      <c r="O96" s="78">
        <v>80.8</v>
      </c>
      <c r="P96" s="79">
        <v>4357.026</v>
      </c>
      <c r="Q96" s="79">
        <f t="shared" si="16"/>
        <v>1490.5385946</v>
      </c>
      <c r="R96" s="92" t="s">
        <v>95</v>
      </c>
      <c r="S96" s="93">
        <f t="shared" si="18"/>
        <v>0.150990099009901</v>
      </c>
      <c r="T96" s="93">
        <f t="shared" si="19"/>
        <v>0.281764212561504</v>
      </c>
      <c r="U96" s="93">
        <f t="shared" si="17"/>
        <v>-0.0429</v>
      </c>
      <c r="V96" s="94"/>
      <c r="W96" s="94"/>
    </row>
    <row r="97" customHeight="1" spans="1:23">
      <c r="A97" s="9">
        <v>107728</v>
      </c>
      <c r="B97" s="59" t="s">
        <v>275</v>
      </c>
      <c r="C97" s="9" t="s">
        <v>22</v>
      </c>
      <c r="D97" s="60" t="s">
        <v>103</v>
      </c>
      <c r="E97" s="60">
        <v>133893.9</v>
      </c>
      <c r="F97" s="60">
        <v>93906.3</v>
      </c>
      <c r="G97" s="60">
        <v>-39987.6</v>
      </c>
      <c r="H97" s="60" t="s">
        <v>276</v>
      </c>
      <c r="I97" s="81">
        <v>5.13</v>
      </c>
      <c r="J97" s="60" t="s">
        <v>277</v>
      </c>
      <c r="K97" s="76">
        <v>57</v>
      </c>
      <c r="L97" s="76">
        <v>3875.44</v>
      </c>
      <c r="M97" s="77">
        <f t="shared" si="15"/>
        <v>1609.470232</v>
      </c>
      <c r="N97" s="76" t="s">
        <v>278</v>
      </c>
      <c r="O97" s="78">
        <v>50.5333333333333</v>
      </c>
      <c r="P97" s="79">
        <v>4060.34833333333</v>
      </c>
      <c r="Q97" s="79">
        <f t="shared" si="16"/>
        <v>1055.28453183333</v>
      </c>
      <c r="R97" s="92" t="s">
        <v>279</v>
      </c>
      <c r="S97" s="93">
        <f t="shared" si="18"/>
        <v>0.127968337730871</v>
      </c>
      <c r="T97" s="93">
        <f t="shared" si="19"/>
        <v>-0.0455400172973658</v>
      </c>
      <c r="U97" s="93">
        <f t="shared" si="17"/>
        <v>0.1554</v>
      </c>
      <c r="V97" s="94"/>
      <c r="W97" s="94"/>
    </row>
    <row r="98" customHeight="1" spans="1:23">
      <c r="A98" s="9">
        <v>549</v>
      </c>
      <c r="B98" s="59" t="s">
        <v>252</v>
      </c>
      <c r="C98" s="9" t="s">
        <v>22</v>
      </c>
      <c r="D98" s="60" t="s">
        <v>103</v>
      </c>
      <c r="E98" s="60">
        <v>139413.83</v>
      </c>
      <c r="F98" s="60">
        <v>99299.41</v>
      </c>
      <c r="G98" s="60">
        <v>-40114.42</v>
      </c>
      <c r="H98" s="60" t="s">
        <v>243</v>
      </c>
      <c r="I98" s="80">
        <v>5.2</v>
      </c>
      <c r="J98" s="60" t="s">
        <v>244</v>
      </c>
      <c r="K98" s="76">
        <v>46</v>
      </c>
      <c r="L98" s="76">
        <v>3091.1</v>
      </c>
      <c r="M98" s="77">
        <f t="shared" si="15"/>
        <v>782.35741</v>
      </c>
      <c r="N98" s="76" t="s">
        <v>280</v>
      </c>
      <c r="O98" s="78">
        <v>50.5</v>
      </c>
      <c r="P98" s="79">
        <v>3993.641</v>
      </c>
      <c r="Q98" s="79">
        <f t="shared" si="16"/>
        <v>1113.0277467</v>
      </c>
      <c r="R98" s="92" t="s">
        <v>254</v>
      </c>
      <c r="S98" s="93">
        <f t="shared" si="18"/>
        <v>-0.0891089108910891</v>
      </c>
      <c r="T98" s="93">
        <f t="shared" si="19"/>
        <v>-0.225994524795794</v>
      </c>
      <c r="U98" s="93">
        <f t="shared" si="17"/>
        <v>-0.0256</v>
      </c>
      <c r="V98" s="94"/>
      <c r="W98" s="94"/>
    </row>
    <row r="99" customHeight="1" spans="1:23">
      <c r="A99" s="9">
        <v>724</v>
      </c>
      <c r="B99" s="59" t="s">
        <v>35</v>
      </c>
      <c r="C99" s="9" t="s">
        <v>29</v>
      </c>
      <c r="D99" s="60" t="s">
        <v>36</v>
      </c>
      <c r="E99" s="60">
        <v>222584.6</v>
      </c>
      <c r="F99" s="60">
        <v>170874.99</v>
      </c>
      <c r="G99" s="60">
        <v>-51709.61</v>
      </c>
      <c r="H99" s="60" t="s">
        <v>37</v>
      </c>
      <c r="I99" s="81">
        <v>5.29</v>
      </c>
      <c r="J99" s="60" t="s">
        <v>38</v>
      </c>
      <c r="K99" s="76">
        <v>113</v>
      </c>
      <c r="L99" s="76">
        <v>8787.21</v>
      </c>
      <c r="M99" s="77">
        <f t="shared" si="15"/>
        <v>3029.830008</v>
      </c>
      <c r="N99" s="76" t="s">
        <v>281</v>
      </c>
      <c r="O99" s="78">
        <v>94.1666666666667</v>
      </c>
      <c r="P99" s="79">
        <v>6878.356</v>
      </c>
      <c r="Q99" s="79">
        <f t="shared" si="16"/>
        <v>2225.8360016</v>
      </c>
      <c r="R99" s="92" t="s">
        <v>40</v>
      </c>
      <c r="S99" s="93">
        <f t="shared" si="18"/>
        <v>0.2</v>
      </c>
      <c r="T99" s="93">
        <f t="shared" si="19"/>
        <v>0.277516022724035</v>
      </c>
      <c r="U99" s="93">
        <f t="shared" si="17"/>
        <v>0.0212</v>
      </c>
      <c r="V99" s="94"/>
      <c r="W99" s="94"/>
    </row>
    <row r="100" customHeight="1" spans="1:23">
      <c r="A100" s="9">
        <v>737</v>
      </c>
      <c r="B100" s="59" t="s">
        <v>282</v>
      </c>
      <c r="C100" s="9" t="s">
        <v>29</v>
      </c>
      <c r="D100" s="60" t="s">
        <v>47</v>
      </c>
      <c r="E100" s="60">
        <v>220612.9</v>
      </c>
      <c r="F100" s="60">
        <v>157727.58</v>
      </c>
      <c r="G100" s="60">
        <v>-62885.32</v>
      </c>
      <c r="H100" s="60" t="s">
        <v>43</v>
      </c>
      <c r="I100" s="81">
        <v>5.7</v>
      </c>
      <c r="J100" s="60" t="s">
        <v>283</v>
      </c>
      <c r="K100" s="76">
        <v>108</v>
      </c>
      <c r="L100" s="76">
        <v>6305.45</v>
      </c>
      <c r="M100" s="77">
        <f t="shared" si="15"/>
        <v>1800.83652</v>
      </c>
      <c r="N100" s="76" t="s">
        <v>284</v>
      </c>
      <c r="O100" s="78">
        <v>108.833333333333</v>
      </c>
      <c r="P100" s="79">
        <v>6267.735</v>
      </c>
      <c r="Q100" s="79">
        <f t="shared" si="16"/>
        <v>1934.223021</v>
      </c>
      <c r="R100" s="92" t="s">
        <v>285</v>
      </c>
      <c r="S100" s="93">
        <f t="shared" si="18"/>
        <v>-0.00765696784073205</v>
      </c>
      <c r="T100" s="93">
        <f t="shared" si="19"/>
        <v>0.00601732523790494</v>
      </c>
      <c r="U100" s="93">
        <f t="shared" si="17"/>
        <v>-0.023</v>
      </c>
      <c r="V100" s="94"/>
      <c r="W100" s="94"/>
    </row>
    <row r="101" customHeight="1" spans="1:23">
      <c r="A101" s="12">
        <v>117923</v>
      </c>
      <c r="B101" s="62" t="s">
        <v>286</v>
      </c>
      <c r="C101" s="9" t="s">
        <v>22</v>
      </c>
      <c r="D101" s="60" t="s">
        <v>103</v>
      </c>
      <c r="E101" s="60"/>
      <c r="F101" s="60"/>
      <c r="G101" s="60"/>
      <c r="H101" s="60" t="s">
        <v>287</v>
      </c>
      <c r="I101" s="81">
        <v>5.13</v>
      </c>
      <c r="J101" s="60" t="s">
        <v>288</v>
      </c>
      <c r="K101" s="76">
        <v>22</v>
      </c>
      <c r="L101" s="76">
        <v>1296.7</v>
      </c>
      <c r="M101" s="77">
        <f t="shared" si="15"/>
        <v>515.43825</v>
      </c>
      <c r="N101" s="76" t="s">
        <v>289</v>
      </c>
      <c r="O101" s="78">
        <v>29.7666666666667</v>
      </c>
      <c r="P101" s="79">
        <v>1360.291</v>
      </c>
      <c r="Q101" s="79">
        <f t="shared" si="16"/>
        <v>429.4438687</v>
      </c>
      <c r="R101" s="92" t="s">
        <v>290</v>
      </c>
      <c r="S101" s="93">
        <f t="shared" si="18"/>
        <v>-0.260918253079508</v>
      </c>
      <c r="T101" s="93">
        <f t="shared" si="19"/>
        <v>-0.0467480855199365</v>
      </c>
      <c r="U101" s="93">
        <f t="shared" si="17"/>
        <v>0.0818</v>
      </c>
      <c r="V101" s="94"/>
      <c r="W101" s="94"/>
    </row>
    <row r="102" customHeight="1" spans="1:23">
      <c r="A102" s="9">
        <v>717</v>
      </c>
      <c r="B102" s="59" t="s">
        <v>262</v>
      </c>
      <c r="C102" s="9" t="s">
        <v>22</v>
      </c>
      <c r="D102" s="60" t="s">
        <v>103</v>
      </c>
      <c r="E102" s="60">
        <v>164863.17</v>
      </c>
      <c r="F102" s="60">
        <v>106606.45</v>
      </c>
      <c r="G102" s="60">
        <v>-58256.72</v>
      </c>
      <c r="H102" s="60" t="s">
        <v>243</v>
      </c>
      <c r="I102" s="80">
        <v>5.2</v>
      </c>
      <c r="J102" s="60" t="s">
        <v>244</v>
      </c>
      <c r="K102" s="76">
        <v>59</v>
      </c>
      <c r="L102" s="76">
        <v>3807.9</v>
      </c>
      <c r="M102" s="77">
        <f t="shared" si="15"/>
        <v>1201.01166</v>
      </c>
      <c r="N102" s="76" t="s">
        <v>291</v>
      </c>
      <c r="O102" s="78">
        <v>56.5</v>
      </c>
      <c r="P102" s="79">
        <v>4289.34433333333</v>
      </c>
      <c r="Q102" s="79">
        <f t="shared" si="16"/>
        <v>1379.4531376</v>
      </c>
      <c r="R102" s="92" t="s">
        <v>212</v>
      </c>
      <c r="S102" s="93">
        <f t="shared" si="18"/>
        <v>0.0442477876106195</v>
      </c>
      <c r="T102" s="93">
        <f t="shared" si="19"/>
        <v>-0.112241940940002</v>
      </c>
      <c r="U102" s="93">
        <f t="shared" si="17"/>
        <v>-0.00619999999999993</v>
      </c>
      <c r="V102" s="94"/>
      <c r="W102" s="94"/>
    </row>
    <row r="103" customHeight="1" spans="1:23">
      <c r="A103" s="9">
        <v>737</v>
      </c>
      <c r="B103" s="59" t="s">
        <v>282</v>
      </c>
      <c r="C103" s="9" t="s">
        <v>29</v>
      </c>
      <c r="D103" s="60" t="s">
        <v>47</v>
      </c>
      <c r="E103" s="60">
        <v>220612.9</v>
      </c>
      <c r="F103" s="60">
        <v>157727.58</v>
      </c>
      <c r="G103" s="60">
        <v>-62885.32</v>
      </c>
      <c r="H103" s="60" t="s">
        <v>43</v>
      </c>
      <c r="I103" s="81">
        <v>5.28</v>
      </c>
      <c r="J103" s="60" t="s">
        <v>283</v>
      </c>
      <c r="K103" s="76">
        <v>85</v>
      </c>
      <c r="L103" s="76">
        <v>6134.16</v>
      </c>
      <c r="M103" s="77">
        <f t="shared" si="15"/>
        <v>1910.79084</v>
      </c>
      <c r="N103" s="76" t="s">
        <v>292</v>
      </c>
      <c r="O103" s="78">
        <v>108.833333333333</v>
      </c>
      <c r="P103" s="79">
        <v>6267.735</v>
      </c>
      <c r="Q103" s="79">
        <f t="shared" si="16"/>
        <v>1934.223021</v>
      </c>
      <c r="R103" s="92" t="s">
        <v>285</v>
      </c>
      <c r="S103" s="93">
        <f t="shared" si="18"/>
        <v>-0.218989280245021</v>
      </c>
      <c r="T103" s="93">
        <f t="shared" si="19"/>
        <v>-0.0213115264126514</v>
      </c>
      <c r="U103" s="93">
        <f t="shared" si="17"/>
        <v>0.00290000000000001</v>
      </c>
      <c r="V103" s="94"/>
      <c r="W103" s="94"/>
    </row>
    <row r="104" customHeight="1" spans="1:23">
      <c r="A104" s="9">
        <v>105751</v>
      </c>
      <c r="B104" s="59" t="s">
        <v>146</v>
      </c>
      <c r="C104" s="9" t="s">
        <v>29</v>
      </c>
      <c r="D104" s="60" t="s">
        <v>47</v>
      </c>
      <c r="E104" s="60">
        <v>180718.18</v>
      </c>
      <c r="F104" s="60">
        <v>168364.61</v>
      </c>
      <c r="G104" s="60">
        <v>-12353.57</v>
      </c>
      <c r="H104" s="60" t="s">
        <v>61</v>
      </c>
      <c r="I104" s="81">
        <v>5.4</v>
      </c>
      <c r="J104" s="60" t="s">
        <v>147</v>
      </c>
      <c r="K104" s="76">
        <v>82</v>
      </c>
      <c r="L104" s="76">
        <v>4857.14</v>
      </c>
      <c r="M104" s="77">
        <f t="shared" si="15"/>
        <v>1645.113318</v>
      </c>
      <c r="N104" s="76" t="s">
        <v>293</v>
      </c>
      <c r="O104" s="78">
        <v>110.366666666667</v>
      </c>
      <c r="P104" s="79">
        <v>6713.41133333333</v>
      </c>
      <c r="Q104" s="79">
        <f t="shared" si="16"/>
        <v>2276.51778313333</v>
      </c>
      <c r="R104" s="92" t="s">
        <v>149</v>
      </c>
      <c r="S104" s="93">
        <f t="shared" ref="S104:S121" si="20">(K104-O104)/O104</f>
        <v>-0.257022047719724</v>
      </c>
      <c r="T104" s="93">
        <f t="shared" ref="T104:T121" si="21">(L104-P104)/P104</f>
        <v>-0.276501951268292</v>
      </c>
      <c r="U104" s="93">
        <f t="shared" si="17"/>
        <v>-0.000399999999999956</v>
      </c>
      <c r="V104" s="94"/>
      <c r="W104" s="94"/>
    </row>
    <row r="105" customHeight="1" spans="1:23">
      <c r="A105" s="9">
        <v>105751</v>
      </c>
      <c r="B105" s="59" t="s">
        <v>146</v>
      </c>
      <c r="C105" s="9" t="s">
        <v>29</v>
      </c>
      <c r="D105" s="60" t="s">
        <v>47</v>
      </c>
      <c r="E105" s="60">
        <v>180718.18</v>
      </c>
      <c r="F105" s="60">
        <v>168364.61</v>
      </c>
      <c r="G105" s="60">
        <v>-12353.57</v>
      </c>
      <c r="H105" s="60" t="s">
        <v>61</v>
      </c>
      <c r="I105" s="81">
        <v>5.11</v>
      </c>
      <c r="J105" s="60" t="s">
        <v>147</v>
      </c>
      <c r="K105" s="76">
        <v>120</v>
      </c>
      <c r="L105" s="76">
        <v>7720.24</v>
      </c>
      <c r="M105" s="77">
        <f t="shared" si="15"/>
        <v>2319.160096</v>
      </c>
      <c r="N105" s="76" t="s">
        <v>268</v>
      </c>
      <c r="O105" s="78">
        <v>110.366666666667</v>
      </c>
      <c r="P105" s="79">
        <v>6713.41133333333</v>
      </c>
      <c r="Q105" s="79">
        <f t="shared" si="16"/>
        <v>2276.51778313333</v>
      </c>
      <c r="R105" s="92" t="s">
        <v>149</v>
      </c>
      <c r="S105" s="93">
        <f t="shared" si="20"/>
        <v>0.0872848082150375</v>
      </c>
      <c r="T105" s="93">
        <f t="shared" si="21"/>
        <v>0.149972736165827</v>
      </c>
      <c r="U105" s="93">
        <f t="shared" si="17"/>
        <v>-0.0387</v>
      </c>
      <c r="V105" s="94"/>
      <c r="W105" s="94"/>
    </row>
    <row r="106" customHeight="1" spans="1:23">
      <c r="A106" s="9">
        <v>748</v>
      </c>
      <c r="B106" s="59" t="s">
        <v>264</v>
      </c>
      <c r="C106" s="9" t="s">
        <v>22</v>
      </c>
      <c r="D106" s="60" t="s">
        <v>103</v>
      </c>
      <c r="E106" s="60">
        <v>151041.84</v>
      </c>
      <c r="F106" s="60">
        <v>131155.89</v>
      </c>
      <c r="G106" s="60">
        <v>-19885.95</v>
      </c>
      <c r="H106" s="60" t="s">
        <v>265</v>
      </c>
      <c r="I106" s="80">
        <v>5.2</v>
      </c>
      <c r="J106" s="60" t="s">
        <v>266</v>
      </c>
      <c r="K106" s="76">
        <v>63</v>
      </c>
      <c r="L106" s="76">
        <v>3637.19</v>
      </c>
      <c r="M106" s="77">
        <f t="shared" si="15"/>
        <v>1265.378401</v>
      </c>
      <c r="N106" s="76" t="s">
        <v>294</v>
      </c>
      <c r="O106" s="78">
        <v>69.2333333333333</v>
      </c>
      <c r="P106" s="79">
        <v>5129.97966666667</v>
      </c>
      <c r="Q106" s="79">
        <f t="shared" si="16"/>
        <v>1541.04589186667</v>
      </c>
      <c r="R106" s="92" t="s">
        <v>268</v>
      </c>
      <c r="S106" s="93">
        <f t="shared" si="20"/>
        <v>-0.0900337024554643</v>
      </c>
      <c r="T106" s="93">
        <f t="shared" si="21"/>
        <v>-0.290993291136502</v>
      </c>
      <c r="U106" s="93">
        <f t="shared" si="17"/>
        <v>0.0475</v>
      </c>
      <c r="V106" s="94"/>
      <c r="W106" s="94"/>
    </row>
    <row r="107" customHeight="1" spans="1:23">
      <c r="A107" s="9">
        <v>107728</v>
      </c>
      <c r="B107" s="59" t="s">
        <v>275</v>
      </c>
      <c r="C107" s="9" t="s">
        <v>22</v>
      </c>
      <c r="D107" s="60" t="s">
        <v>103</v>
      </c>
      <c r="E107" s="60">
        <v>133893.9</v>
      </c>
      <c r="F107" s="60">
        <v>93906.3</v>
      </c>
      <c r="G107" s="60">
        <v>-39987.6</v>
      </c>
      <c r="H107" s="60" t="s">
        <v>276</v>
      </c>
      <c r="I107" s="80">
        <v>5.2</v>
      </c>
      <c r="J107" s="60" t="s">
        <v>277</v>
      </c>
      <c r="K107" s="76">
        <v>39</v>
      </c>
      <c r="L107" s="76">
        <v>3387.01</v>
      </c>
      <c r="M107" s="77">
        <f t="shared" si="15"/>
        <v>991.716528</v>
      </c>
      <c r="N107" s="76" t="s">
        <v>295</v>
      </c>
      <c r="O107" s="78">
        <v>50.5333333333333</v>
      </c>
      <c r="P107" s="79">
        <v>4060.34833333333</v>
      </c>
      <c r="Q107" s="79">
        <f t="shared" si="16"/>
        <v>1055.28453183333</v>
      </c>
      <c r="R107" s="92" t="s">
        <v>279</v>
      </c>
      <c r="S107" s="93">
        <f t="shared" si="20"/>
        <v>-0.228232189973614</v>
      </c>
      <c r="T107" s="93">
        <f t="shared" si="21"/>
        <v>-0.165832652288863</v>
      </c>
      <c r="U107" s="93">
        <f t="shared" si="17"/>
        <v>0.0329</v>
      </c>
      <c r="V107" s="94"/>
      <c r="W107" s="94"/>
    </row>
    <row r="108" customHeight="1" spans="1:23">
      <c r="A108" s="9">
        <v>743</v>
      </c>
      <c r="B108" s="59" t="s">
        <v>296</v>
      </c>
      <c r="C108" s="9" t="s">
        <v>29</v>
      </c>
      <c r="D108" s="60" t="s">
        <v>47</v>
      </c>
      <c r="E108" s="60">
        <v>151598.73</v>
      </c>
      <c r="F108" s="60">
        <v>117256.75</v>
      </c>
      <c r="G108" s="60">
        <v>-34341.98</v>
      </c>
      <c r="H108" s="60" t="s">
        <v>73</v>
      </c>
      <c r="I108" s="81">
        <v>5.2</v>
      </c>
      <c r="J108" s="60" t="s">
        <v>297</v>
      </c>
      <c r="K108" s="76">
        <v>62</v>
      </c>
      <c r="L108" s="76">
        <v>6406.45</v>
      </c>
      <c r="M108" s="77">
        <f t="shared" si="15"/>
        <v>2166.020745</v>
      </c>
      <c r="N108" s="76" t="s">
        <v>298</v>
      </c>
      <c r="O108" s="78">
        <v>54.5666666666667</v>
      </c>
      <c r="P108" s="79">
        <v>4687.03866666667</v>
      </c>
      <c r="Q108" s="79">
        <f t="shared" si="16"/>
        <v>1495.16533466667</v>
      </c>
      <c r="R108" s="92" t="s">
        <v>299</v>
      </c>
      <c r="S108" s="93">
        <f t="shared" si="20"/>
        <v>0.136224801466096</v>
      </c>
      <c r="T108" s="93">
        <f t="shared" si="21"/>
        <v>0.366843855068117</v>
      </c>
      <c r="U108" s="93">
        <f t="shared" si="17"/>
        <v>0.0191</v>
      </c>
      <c r="V108" s="94"/>
      <c r="W108" s="94"/>
    </row>
    <row r="109" customHeight="1" spans="1:23">
      <c r="A109" s="9">
        <v>743</v>
      </c>
      <c r="B109" s="59" t="s">
        <v>296</v>
      </c>
      <c r="C109" s="9" t="s">
        <v>29</v>
      </c>
      <c r="D109" s="60" t="s">
        <v>47</v>
      </c>
      <c r="E109" s="60">
        <v>151598.73</v>
      </c>
      <c r="F109" s="60">
        <v>117256.75</v>
      </c>
      <c r="G109" s="60">
        <v>-34341.98</v>
      </c>
      <c r="H109" s="60" t="s">
        <v>73</v>
      </c>
      <c r="I109" s="81">
        <v>5.9</v>
      </c>
      <c r="J109" s="60" t="s">
        <v>297</v>
      </c>
      <c r="K109" s="76">
        <v>53</v>
      </c>
      <c r="L109" s="76">
        <v>4649.21</v>
      </c>
      <c r="M109" s="77">
        <f t="shared" si="15"/>
        <v>1577.941874</v>
      </c>
      <c r="N109" s="76" t="s">
        <v>300</v>
      </c>
      <c r="O109" s="78">
        <v>54.5666666666667</v>
      </c>
      <c r="P109" s="79">
        <v>4687.03866666667</v>
      </c>
      <c r="Q109" s="79">
        <f t="shared" si="16"/>
        <v>1495.16533466667</v>
      </c>
      <c r="R109" s="92" t="s">
        <v>299</v>
      </c>
      <c r="S109" s="93">
        <f t="shared" si="20"/>
        <v>-0.0287110568112406</v>
      </c>
      <c r="T109" s="93">
        <f t="shared" si="21"/>
        <v>-0.00807090987657095</v>
      </c>
      <c r="U109" s="93">
        <f t="shared" si="17"/>
        <v>0.0204</v>
      </c>
      <c r="V109" s="94"/>
      <c r="W109" s="94"/>
    </row>
    <row r="110" customHeight="1" spans="1:23">
      <c r="A110" s="9">
        <v>54</v>
      </c>
      <c r="B110" s="59" t="s">
        <v>301</v>
      </c>
      <c r="C110" s="9" t="s">
        <v>29</v>
      </c>
      <c r="D110" s="60" t="s">
        <v>30</v>
      </c>
      <c r="E110" s="60">
        <v>202085.82</v>
      </c>
      <c r="F110" s="60">
        <v>184549.5</v>
      </c>
      <c r="G110" s="60">
        <v>-17536.32</v>
      </c>
      <c r="H110" s="63" t="s">
        <v>302</v>
      </c>
      <c r="I110" s="81">
        <v>5.13</v>
      </c>
      <c r="J110" s="60" t="s">
        <v>303</v>
      </c>
      <c r="K110" s="76">
        <v>117</v>
      </c>
      <c r="L110" s="76">
        <v>6567.92</v>
      </c>
      <c r="M110" s="77">
        <f t="shared" si="15"/>
        <v>1888.933792</v>
      </c>
      <c r="N110" s="76" t="s">
        <v>188</v>
      </c>
      <c r="O110" s="78">
        <v>93.9666666666667</v>
      </c>
      <c r="P110" s="79">
        <v>6057.2</v>
      </c>
      <c r="Q110" s="79">
        <f t="shared" si="16"/>
        <v>1871.6748</v>
      </c>
      <c r="R110" s="92" t="s">
        <v>304</v>
      </c>
      <c r="S110" s="93">
        <f t="shared" si="20"/>
        <v>0.245122383824051</v>
      </c>
      <c r="T110" s="93">
        <f t="shared" si="21"/>
        <v>0.0843161856963614</v>
      </c>
      <c r="U110" s="93">
        <f t="shared" si="17"/>
        <v>-0.0214</v>
      </c>
      <c r="V110" s="94"/>
      <c r="W110" s="94"/>
    </row>
    <row r="111" customHeight="1" spans="1:23">
      <c r="A111" s="12">
        <v>117923</v>
      </c>
      <c r="B111" s="62" t="s">
        <v>286</v>
      </c>
      <c r="C111" s="9" t="s">
        <v>22</v>
      </c>
      <c r="D111" s="60" t="s">
        <v>103</v>
      </c>
      <c r="E111" s="60"/>
      <c r="F111" s="60"/>
      <c r="G111" s="60"/>
      <c r="H111" s="60" t="s">
        <v>287</v>
      </c>
      <c r="I111" s="80">
        <v>5.2</v>
      </c>
      <c r="J111" s="60" t="s">
        <v>288</v>
      </c>
      <c r="K111" s="76">
        <v>25</v>
      </c>
      <c r="L111" s="76">
        <v>1222.72</v>
      </c>
      <c r="M111" s="77">
        <f t="shared" si="15"/>
        <v>367.060544</v>
      </c>
      <c r="N111" s="76" t="s">
        <v>305</v>
      </c>
      <c r="O111" s="78">
        <v>29.7666666666667</v>
      </c>
      <c r="P111" s="79">
        <v>1360.291</v>
      </c>
      <c r="Q111" s="79">
        <f t="shared" si="16"/>
        <v>429.4438687</v>
      </c>
      <c r="R111" s="92" t="s">
        <v>290</v>
      </c>
      <c r="S111" s="93">
        <f t="shared" si="20"/>
        <v>-0.160134378499441</v>
      </c>
      <c r="T111" s="93">
        <f t="shared" si="21"/>
        <v>-0.101133507462741</v>
      </c>
      <c r="U111" s="93">
        <f t="shared" si="17"/>
        <v>-0.0155</v>
      </c>
      <c r="V111" s="94"/>
      <c r="W111" s="94"/>
    </row>
    <row r="112" customHeight="1" spans="1:23">
      <c r="A112" s="9">
        <v>720</v>
      </c>
      <c r="B112" s="59" t="s">
        <v>306</v>
      </c>
      <c r="C112" s="9" t="s">
        <v>22</v>
      </c>
      <c r="D112" s="60" t="s">
        <v>103</v>
      </c>
      <c r="E112" s="60">
        <v>112699.78</v>
      </c>
      <c r="F112" s="60">
        <v>110044.85</v>
      </c>
      <c r="G112" s="60">
        <v>-2654.92999999999</v>
      </c>
      <c r="H112" s="60" t="s">
        <v>307</v>
      </c>
      <c r="I112" s="8">
        <v>5.1</v>
      </c>
      <c r="J112" s="60" t="s">
        <v>308</v>
      </c>
      <c r="K112" s="76">
        <v>72</v>
      </c>
      <c r="L112" s="76">
        <v>4131.69</v>
      </c>
      <c r="M112" s="77">
        <f t="shared" si="15"/>
        <v>1301.895519</v>
      </c>
      <c r="N112" s="76" t="s">
        <v>309</v>
      </c>
      <c r="O112" s="78">
        <v>55.0333333333333</v>
      </c>
      <c r="P112" s="79">
        <v>4327.53366666667</v>
      </c>
      <c r="Q112" s="79">
        <f t="shared" si="16"/>
        <v>1318.16675486667</v>
      </c>
      <c r="R112" s="92" t="s">
        <v>310</v>
      </c>
      <c r="S112" s="93">
        <f t="shared" si="20"/>
        <v>0.308298001211388</v>
      </c>
      <c r="T112" s="93">
        <f t="shared" si="21"/>
        <v>-0.0452552612531195</v>
      </c>
      <c r="U112" s="93">
        <f t="shared" si="17"/>
        <v>0.0105</v>
      </c>
      <c r="V112" s="94"/>
      <c r="W112" s="94"/>
    </row>
    <row r="113" customHeight="1" spans="1:23">
      <c r="A113" s="9">
        <v>587</v>
      </c>
      <c r="B113" s="59" t="s">
        <v>311</v>
      </c>
      <c r="C113" s="9" t="s">
        <v>22</v>
      </c>
      <c r="D113" s="60" t="s">
        <v>30</v>
      </c>
      <c r="E113" s="60">
        <v>130575.52</v>
      </c>
      <c r="F113" s="60">
        <v>129043.48</v>
      </c>
      <c r="G113" s="60">
        <v>-1532.04000000001</v>
      </c>
      <c r="H113" s="63" t="s">
        <v>312</v>
      </c>
      <c r="I113" s="81">
        <v>5.1</v>
      </c>
      <c r="J113" s="60" t="s">
        <v>313</v>
      </c>
      <c r="K113" s="76">
        <v>88</v>
      </c>
      <c r="L113" s="76">
        <v>5086.66</v>
      </c>
      <c r="M113" s="77">
        <f t="shared" si="15"/>
        <v>1591.615914</v>
      </c>
      <c r="N113" s="76" t="s">
        <v>314</v>
      </c>
      <c r="O113" s="78">
        <v>64.2666666666667</v>
      </c>
      <c r="P113" s="79">
        <v>5019.55866666667</v>
      </c>
      <c r="Q113" s="79">
        <f t="shared" si="16"/>
        <v>1370.84147186667</v>
      </c>
      <c r="R113" s="92" t="s">
        <v>315</v>
      </c>
      <c r="S113" s="93">
        <f t="shared" si="20"/>
        <v>0.369294605809128</v>
      </c>
      <c r="T113" s="93">
        <f t="shared" si="21"/>
        <v>0.0133679747143765</v>
      </c>
      <c r="U113" s="93">
        <f t="shared" si="17"/>
        <v>0.0398</v>
      </c>
      <c r="V113" s="94"/>
      <c r="W113" s="94"/>
    </row>
    <row r="114" customHeight="1" spans="1:23">
      <c r="A114" s="12">
        <v>116482</v>
      </c>
      <c r="B114" s="62" t="s">
        <v>160</v>
      </c>
      <c r="C114" s="9" t="s">
        <v>22</v>
      </c>
      <c r="D114" s="60" t="s">
        <v>36</v>
      </c>
      <c r="E114" s="60"/>
      <c r="F114" s="60"/>
      <c r="G114" s="60"/>
      <c r="H114" s="60" t="s">
        <v>161</v>
      </c>
      <c r="I114" s="8">
        <v>5.8</v>
      </c>
      <c r="J114" s="60" t="s">
        <v>162</v>
      </c>
      <c r="K114" s="76">
        <v>83</v>
      </c>
      <c r="L114" s="76">
        <v>4696.76</v>
      </c>
      <c r="M114" s="77">
        <f t="shared" si="15"/>
        <v>1168.084212</v>
      </c>
      <c r="N114" s="76" t="s">
        <v>316</v>
      </c>
      <c r="O114" s="78">
        <v>77</v>
      </c>
      <c r="P114" s="79">
        <v>4504.15266666667</v>
      </c>
      <c r="Q114" s="79">
        <f t="shared" si="16"/>
        <v>1266.1173146</v>
      </c>
      <c r="R114" s="92" t="s">
        <v>164</v>
      </c>
      <c r="S114" s="93">
        <f t="shared" si="20"/>
        <v>0.0779220779220779</v>
      </c>
      <c r="T114" s="93">
        <f t="shared" si="21"/>
        <v>0.0427621680674228</v>
      </c>
      <c r="U114" s="93">
        <f t="shared" si="17"/>
        <v>-0.0324</v>
      </c>
      <c r="V114" s="94"/>
      <c r="W114" s="94"/>
    </row>
    <row r="115" customHeight="1" spans="1:23">
      <c r="A115" s="9">
        <v>56</v>
      </c>
      <c r="B115" s="59" t="s">
        <v>317</v>
      </c>
      <c r="C115" s="9" t="s">
        <v>22</v>
      </c>
      <c r="D115" s="60" t="s">
        <v>30</v>
      </c>
      <c r="E115" s="60">
        <v>79223.05</v>
      </c>
      <c r="F115" s="60">
        <v>74915.72</v>
      </c>
      <c r="G115" s="60">
        <v>-4307.33</v>
      </c>
      <c r="H115" s="60" t="s">
        <v>318</v>
      </c>
      <c r="I115" s="81">
        <v>5.14</v>
      </c>
      <c r="J115" s="60" t="s">
        <v>319</v>
      </c>
      <c r="K115" s="76">
        <v>58</v>
      </c>
      <c r="L115" s="76">
        <v>4935.71</v>
      </c>
      <c r="M115" s="77">
        <f t="shared" si="15"/>
        <v>1241.331065</v>
      </c>
      <c r="N115" s="76" t="s">
        <v>320</v>
      </c>
      <c r="O115" s="78">
        <v>46.1</v>
      </c>
      <c r="P115" s="79">
        <v>2965.97766666667</v>
      </c>
      <c r="Q115" s="79">
        <f t="shared" si="16"/>
        <v>855.684556833334</v>
      </c>
      <c r="R115" s="92" t="s">
        <v>321</v>
      </c>
      <c r="S115" s="93">
        <f t="shared" si="20"/>
        <v>0.258134490238612</v>
      </c>
      <c r="T115" s="96">
        <f t="shared" si="21"/>
        <v>0.664108956540804</v>
      </c>
      <c r="U115" s="93">
        <f t="shared" si="17"/>
        <v>-0.037</v>
      </c>
      <c r="V115" s="97">
        <f>(M115-Q115)*0.1</f>
        <v>38.5646508166666</v>
      </c>
      <c r="W115" s="98"/>
    </row>
    <row r="116" customHeight="1" spans="1:23">
      <c r="A116" s="9">
        <v>54</v>
      </c>
      <c r="B116" s="59" t="s">
        <v>301</v>
      </c>
      <c r="C116" s="9" t="s">
        <v>29</v>
      </c>
      <c r="D116" s="60" t="s">
        <v>30</v>
      </c>
      <c r="E116" s="60">
        <v>202085.82</v>
      </c>
      <c r="F116" s="60">
        <v>184549.5</v>
      </c>
      <c r="G116" s="60">
        <v>-17536.32</v>
      </c>
      <c r="H116" s="63" t="s">
        <v>302</v>
      </c>
      <c r="I116" s="80">
        <v>5.2</v>
      </c>
      <c r="J116" s="60" t="s">
        <v>303</v>
      </c>
      <c r="K116" s="76">
        <v>88</v>
      </c>
      <c r="L116" s="76">
        <v>4497.88</v>
      </c>
      <c r="M116" s="77">
        <f t="shared" si="15"/>
        <v>1610.690828</v>
      </c>
      <c r="N116" s="76" t="s">
        <v>322</v>
      </c>
      <c r="O116" s="78">
        <v>93.9666666666667</v>
      </c>
      <c r="P116" s="79">
        <v>7138.723</v>
      </c>
      <c r="Q116" s="79">
        <f t="shared" si="16"/>
        <v>2205.865407</v>
      </c>
      <c r="R116" s="92" t="s">
        <v>304</v>
      </c>
      <c r="S116" s="93">
        <f t="shared" si="20"/>
        <v>-0.063497694217808</v>
      </c>
      <c r="T116" s="93">
        <f t="shared" si="21"/>
        <v>-0.369932129317807</v>
      </c>
      <c r="U116" s="93">
        <f t="shared" si="17"/>
        <v>0.0491</v>
      </c>
      <c r="V116" s="94"/>
      <c r="W116" s="94"/>
    </row>
    <row r="117" customHeight="1" spans="1:23">
      <c r="A117" s="9">
        <v>106568</v>
      </c>
      <c r="B117" s="59" t="s">
        <v>83</v>
      </c>
      <c r="C117" s="9" t="s">
        <v>22</v>
      </c>
      <c r="D117" s="60" t="s">
        <v>47</v>
      </c>
      <c r="E117" s="60">
        <v>63814.26</v>
      </c>
      <c r="F117" s="60">
        <v>60155.18</v>
      </c>
      <c r="G117" s="60">
        <v>-3659.08</v>
      </c>
      <c r="H117" s="60" t="s">
        <v>37</v>
      </c>
      <c r="I117" s="81">
        <v>5.29</v>
      </c>
      <c r="J117" s="60" t="s">
        <v>84</v>
      </c>
      <c r="K117" s="76">
        <v>40</v>
      </c>
      <c r="L117" s="76">
        <v>2022.65</v>
      </c>
      <c r="M117" s="77">
        <f t="shared" si="15"/>
        <v>574.02807</v>
      </c>
      <c r="N117" s="76" t="s">
        <v>250</v>
      </c>
      <c r="O117" s="78">
        <v>33.9333333333333</v>
      </c>
      <c r="P117" s="79">
        <v>2370.69133333333</v>
      </c>
      <c r="Q117" s="79">
        <f t="shared" si="16"/>
        <v>787.069522666666</v>
      </c>
      <c r="R117" s="92" t="s">
        <v>86</v>
      </c>
      <c r="S117" s="93">
        <f t="shared" si="20"/>
        <v>0.178781925343812</v>
      </c>
      <c r="T117" s="93">
        <f t="shared" si="21"/>
        <v>-0.146810058500515</v>
      </c>
      <c r="U117" s="93">
        <f t="shared" si="17"/>
        <v>-0.0482</v>
      </c>
      <c r="V117" s="94"/>
      <c r="W117" s="94"/>
    </row>
    <row r="118" customHeight="1" spans="1:23">
      <c r="A118" s="12">
        <v>115971</v>
      </c>
      <c r="B118" s="62" t="s">
        <v>323</v>
      </c>
      <c r="C118" s="9" t="s">
        <v>22</v>
      </c>
      <c r="D118" s="60" t="s">
        <v>36</v>
      </c>
      <c r="E118" s="60"/>
      <c r="F118" s="60"/>
      <c r="G118" s="60"/>
      <c r="H118" s="60" t="s">
        <v>73</v>
      </c>
      <c r="I118" s="81">
        <v>5.2</v>
      </c>
      <c r="J118" s="60" t="s">
        <v>324</v>
      </c>
      <c r="K118" s="76">
        <v>40</v>
      </c>
      <c r="L118" s="76">
        <v>1817.23</v>
      </c>
      <c r="M118" s="77">
        <f t="shared" si="15"/>
        <v>530.63116</v>
      </c>
      <c r="N118" s="76" t="s">
        <v>141</v>
      </c>
      <c r="O118" s="78">
        <v>53.8666666666667</v>
      </c>
      <c r="P118" s="79">
        <v>3458.86366666667</v>
      </c>
      <c r="Q118" s="79">
        <f t="shared" si="16"/>
        <v>1024.51541806667</v>
      </c>
      <c r="R118" s="92" t="s">
        <v>325</v>
      </c>
      <c r="S118" s="93">
        <f t="shared" si="20"/>
        <v>-0.257425742574258</v>
      </c>
      <c r="T118" s="93">
        <f t="shared" si="21"/>
        <v>-0.474616470862155</v>
      </c>
      <c r="U118" s="93">
        <f t="shared" si="17"/>
        <v>-0.00420000000000004</v>
      </c>
      <c r="V118" s="94"/>
      <c r="W118" s="94"/>
    </row>
    <row r="119" customHeight="1" spans="1:23">
      <c r="A119" s="9">
        <v>513</v>
      </c>
      <c r="B119" s="59" t="s">
        <v>87</v>
      </c>
      <c r="C119" s="9" t="s">
        <v>29</v>
      </c>
      <c r="D119" s="60" t="s">
        <v>23</v>
      </c>
      <c r="E119" s="60">
        <v>209313.38</v>
      </c>
      <c r="F119" s="60">
        <v>189031.74</v>
      </c>
      <c r="G119" s="60">
        <v>-20281.64</v>
      </c>
      <c r="H119" s="60" t="s">
        <v>43</v>
      </c>
      <c r="I119" s="81">
        <v>5.14</v>
      </c>
      <c r="J119" s="60" t="s">
        <v>88</v>
      </c>
      <c r="K119" s="76">
        <v>103</v>
      </c>
      <c r="L119" s="76">
        <v>5680.12</v>
      </c>
      <c r="M119" s="77">
        <f t="shared" si="15"/>
        <v>1648.370824</v>
      </c>
      <c r="N119" s="76" t="s">
        <v>326</v>
      </c>
      <c r="O119" s="78">
        <v>103.8</v>
      </c>
      <c r="P119" s="79">
        <v>7531.57433333333</v>
      </c>
      <c r="Q119" s="79">
        <f t="shared" si="16"/>
        <v>2329.5159413</v>
      </c>
      <c r="R119" s="92" t="s">
        <v>90</v>
      </c>
      <c r="S119" s="93">
        <f t="shared" si="20"/>
        <v>-0.0077071290944123</v>
      </c>
      <c r="T119" s="93">
        <f t="shared" si="21"/>
        <v>-0.245825673543331</v>
      </c>
      <c r="U119" s="93">
        <f t="shared" si="17"/>
        <v>-0.0191</v>
      </c>
      <c r="V119" s="94"/>
      <c r="W119" s="94"/>
    </row>
    <row r="120" customHeight="1" spans="1:23">
      <c r="A120" s="9">
        <v>339</v>
      </c>
      <c r="B120" s="59" t="s">
        <v>60</v>
      </c>
      <c r="C120" s="9" t="s">
        <v>22</v>
      </c>
      <c r="D120" s="60" t="s">
        <v>42</v>
      </c>
      <c r="E120" s="60">
        <v>103524.25</v>
      </c>
      <c r="F120" s="60">
        <v>89539.43</v>
      </c>
      <c r="G120" s="60">
        <v>-13984.82</v>
      </c>
      <c r="H120" s="60" t="s">
        <v>61</v>
      </c>
      <c r="I120" s="81">
        <v>5.21</v>
      </c>
      <c r="J120" s="60" t="s">
        <v>62</v>
      </c>
      <c r="K120" s="76">
        <v>61</v>
      </c>
      <c r="L120" s="76">
        <v>3276.61</v>
      </c>
      <c r="M120" s="77">
        <f t="shared" si="15"/>
        <v>967.255272</v>
      </c>
      <c r="N120" s="76" t="s">
        <v>327</v>
      </c>
      <c r="O120" s="78">
        <v>55.0666666666667</v>
      </c>
      <c r="P120" s="79">
        <v>3546.332</v>
      </c>
      <c r="Q120" s="79">
        <f t="shared" si="16"/>
        <v>1031.982612</v>
      </c>
      <c r="R120" s="92" t="s">
        <v>64</v>
      </c>
      <c r="S120" s="93">
        <f t="shared" si="20"/>
        <v>0.10774818401937</v>
      </c>
      <c r="T120" s="93">
        <f t="shared" si="21"/>
        <v>-0.0760566128608375</v>
      </c>
      <c r="U120" s="93">
        <f t="shared" si="17"/>
        <v>0.00419999999999998</v>
      </c>
      <c r="V120" s="94"/>
      <c r="W120" s="94"/>
    </row>
    <row r="121" customHeight="1" spans="1:23">
      <c r="A121" s="9">
        <v>704</v>
      </c>
      <c r="B121" s="59" t="s">
        <v>328</v>
      </c>
      <c r="C121" s="9" t="s">
        <v>22</v>
      </c>
      <c r="D121" s="60" t="s">
        <v>30</v>
      </c>
      <c r="E121" s="60">
        <v>107606.52</v>
      </c>
      <c r="F121" s="60">
        <v>103720.33</v>
      </c>
      <c r="G121" s="60">
        <v>-3886.19</v>
      </c>
      <c r="H121" s="63" t="s">
        <v>312</v>
      </c>
      <c r="I121" s="81">
        <v>5.1</v>
      </c>
      <c r="J121" s="60" t="s">
        <v>329</v>
      </c>
      <c r="K121" s="76">
        <v>78</v>
      </c>
      <c r="L121" s="76">
        <v>3673.33</v>
      </c>
      <c r="M121" s="77">
        <f t="shared" si="15"/>
        <v>971.595785</v>
      </c>
      <c r="N121" s="76" t="s">
        <v>330</v>
      </c>
      <c r="O121" s="78">
        <v>62.5666666666667</v>
      </c>
      <c r="P121" s="79">
        <v>4076.19966666667</v>
      </c>
      <c r="Q121" s="79">
        <f t="shared" si="16"/>
        <v>1147.45020616667</v>
      </c>
      <c r="R121" s="92" t="s">
        <v>331</v>
      </c>
      <c r="S121" s="93">
        <f t="shared" si="20"/>
        <v>0.24667021843367</v>
      </c>
      <c r="T121" s="93">
        <f t="shared" si="21"/>
        <v>-0.0988346252910909</v>
      </c>
      <c r="U121" s="93">
        <f t="shared" si="17"/>
        <v>-0.017</v>
      </c>
      <c r="V121" s="94"/>
      <c r="W121" s="94"/>
    </row>
    <row r="122" customHeight="1" spans="1:23">
      <c r="A122" s="12">
        <v>117310</v>
      </c>
      <c r="B122" s="62" t="s">
        <v>175</v>
      </c>
      <c r="C122" s="9" t="s">
        <v>22</v>
      </c>
      <c r="D122" s="60" t="s">
        <v>36</v>
      </c>
      <c r="E122" s="60"/>
      <c r="F122" s="60"/>
      <c r="G122" s="60"/>
      <c r="H122" s="60" t="s">
        <v>61</v>
      </c>
      <c r="I122" s="81">
        <v>5.4</v>
      </c>
      <c r="J122" s="60" t="s">
        <v>176</v>
      </c>
      <c r="K122" s="76">
        <v>15</v>
      </c>
      <c r="L122" s="76">
        <v>1565.95</v>
      </c>
      <c r="M122" s="77">
        <f t="shared" si="15"/>
        <v>448.957865</v>
      </c>
      <c r="N122" s="76" t="s">
        <v>133</v>
      </c>
      <c r="O122" s="78">
        <v>28.9333333333333</v>
      </c>
      <c r="P122" s="79">
        <v>2115.93066666667</v>
      </c>
      <c r="Q122" s="79">
        <f t="shared" si="16"/>
        <v>586.747573866667</v>
      </c>
      <c r="R122" s="92" t="s">
        <v>178</v>
      </c>
      <c r="S122" s="93">
        <f t="shared" ref="S122:S146" si="22">(K122-O122)/O122</f>
        <v>-0.481566820276497</v>
      </c>
      <c r="T122" s="93">
        <f t="shared" ref="T122:T146" si="23">(L122-P122)/P122</f>
        <v>-0.25992376561803</v>
      </c>
      <c r="U122" s="93">
        <f t="shared" si="17"/>
        <v>0.00940000000000002</v>
      </c>
      <c r="V122" s="94"/>
      <c r="W122" s="94"/>
    </row>
    <row r="123" customHeight="1" spans="1:23">
      <c r="A123" s="12">
        <v>117310</v>
      </c>
      <c r="B123" s="62" t="s">
        <v>175</v>
      </c>
      <c r="C123" s="9" t="s">
        <v>22</v>
      </c>
      <c r="D123" s="60" t="s">
        <v>36</v>
      </c>
      <c r="E123" s="60"/>
      <c r="F123" s="60"/>
      <c r="G123" s="60"/>
      <c r="H123" s="60" t="s">
        <v>61</v>
      </c>
      <c r="I123" s="81">
        <v>5.11</v>
      </c>
      <c r="J123" s="60" t="s">
        <v>176</v>
      </c>
      <c r="K123" s="76">
        <v>41</v>
      </c>
      <c r="L123" s="76">
        <v>2619.78</v>
      </c>
      <c r="M123" s="77">
        <f t="shared" si="15"/>
        <v>687.69225</v>
      </c>
      <c r="N123" s="76" t="s">
        <v>332</v>
      </c>
      <c r="O123" s="78">
        <v>28.9333333333333</v>
      </c>
      <c r="P123" s="79">
        <v>2115.93066666667</v>
      </c>
      <c r="Q123" s="79">
        <f t="shared" si="16"/>
        <v>586.747573866667</v>
      </c>
      <c r="R123" s="92" t="s">
        <v>178</v>
      </c>
      <c r="S123" s="93">
        <f t="shared" si="22"/>
        <v>0.417050691244241</v>
      </c>
      <c r="T123" s="93">
        <f t="shared" si="23"/>
        <v>0.238121854024201</v>
      </c>
      <c r="U123" s="93">
        <f t="shared" si="17"/>
        <v>-0.0148</v>
      </c>
      <c r="V123" s="94"/>
      <c r="W123" s="94"/>
    </row>
    <row r="124" customHeight="1" spans="1:23">
      <c r="A124" s="9">
        <v>513</v>
      </c>
      <c r="B124" s="59" t="s">
        <v>87</v>
      </c>
      <c r="C124" s="9" t="s">
        <v>29</v>
      </c>
      <c r="D124" s="60" t="s">
        <v>23</v>
      </c>
      <c r="E124" s="60">
        <v>209313.38</v>
      </c>
      <c r="F124" s="60">
        <v>189031.74</v>
      </c>
      <c r="G124" s="60">
        <v>-20281.64</v>
      </c>
      <c r="H124" s="60" t="s">
        <v>43</v>
      </c>
      <c r="I124" s="81">
        <v>5.21</v>
      </c>
      <c r="J124" s="60" t="s">
        <v>88</v>
      </c>
      <c r="K124" s="76">
        <v>108</v>
      </c>
      <c r="L124" s="76">
        <v>5178.83</v>
      </c>
      <c r="M124" s="77">
        <f t="shared" si="15"/>
        <v>1714.19273</v>
      </c>
      <c r="N124" s="76" t="s">
        <v>333</v>
      </c>
      <c r="O124" s="78">
        <v>103.8</v>
      </c>
      <c r="P124" s="79">
        <v>7531.57433333333</v>
      </c>
      <c r="Q124" s="79">
        <f t="shared" si="16"/>
        <v>2329.5159413</v>
      </c>
      <c r="R124" s="92" t="s">
        <v>90</v>
      </c>
      <c r="S124" s="93">
        <f t="shared" si="22"/>
        <v>0.0404624277456648</v>
      </c>
      <c r="T124" s="93">
        <f t="shared" si="23"/>
        <v>-0.312384135003558</v>
      </c>
      <c r="U124" s="93">
        <f t="shared" si="17"/>
        <v>0.0217</v>
      </c>
      <c r="V124" s="94"/>
      <c r="W124" s="94"/>
    </row>
    <row r="125" customHeight="1" spans="1:23">
      <c r="A125" s="12">
        <v>116773</v>
      </c>
      <c r="B125" s="62" t="s">
        <v>67</v>
      </c>
      <c r="C125" s="9" t="s">
        <v>22</v>
      </c>
      <c r="D125" s="60" t="s">
        <v>42</v>
      </c>
      <c r="E125" s="60"/>
      <c r="F125" s="60"/>
      <c r="G125" s="60"/>
      <c r="H125" s="60" t="s">
        <v>54</v>
      </c>
      <c r="I125" s="81">
        <v>5.24</v>
      </c>
      <c r="J125" s="60" t="s">
        <v>68</v>
      </c>
      <c r="K125" s="76">
        <v>65</v>
      </c>
      <c r="L125" s="76">
        <v>2457.17</v>
      </c>
      <c r="M125" s="77">
        <f t="shared" si="15"/>
        <v>583.823592</v>
      </c>
      <c r="N125" s="76" t="s">
        <v>334</v>
      </c>
      <c r="O125" s="78">
        <v>70.7666666666667</v>
      </c>
      <c r="P125" s="79">
        <v>2741.739</v>
      </c>
      <c r="Q125" s="79">
        <f t="shared" si="16"/>
        <v>785.2340496</v>
      </c>
      <c r="R125" s="92" t="s">
        <v>70</v>
      </c>
      <c r="S125" s="93">
        <f t="shared" si="22"/>
        <v>-0.081488459726802</v>
      </c>
      <c r="T125" s="93">
        <f t="shared" si="23"/>
        <v>-0.10379142580676</v>
      </c>
      <c r="U125" s="93">
        <f t="shared" si="17"/>
        <v>-0.0488</v>
      </c>
      <c r="V125" s="94"/>
      <c r="W125" s="94"/>
    </row>
    <row r="126" customHeight="1" spans="1:23">
      <c r="A126" s="12">
        <v>118074</v>
      </c>
      <c r="B126" s="62" t="s">
        <v>335</v>
      </c>
      <c r="C126" s="9" t="s">
        <v>22</v>
      </c>
      <c r="D126" s="60" t="s">
        <v>47</v>
      </c>
      <c r="E126" s="60"/>
      <c r="F126" s="60"/>
      <c r="G126" s="60"/>
      <c r="H126" s="60" t="s">
        <v>43</v>
      </c>
      <c r="I126" s="81">
        <v>5.7</v>
      </c>
      <c r="J126" s="60" t="s">
        <v>336</v>
      </c>
      <c r="K126" s="76">
        <v>51</v>
      </c>
      <c r="L126" s="76">
        <v>2092.99</v>
      </c>
      <c r="M126" s="77">
        <f t="shared" si="15"/>
        <v>680.22175</v>
      </c>
      <c r="N126" s="76" t="s">
        <v>337</v>
      </c>
      <c r="O126" s="78">
        <v>48.1333333333333</v>
      </c>
      <c r="P126" s="79">
        <v>2037.914</v>
      </c>
      <c r="Q126" s="79">
        <f t="shared" si="16"/>
        <v>607.5021634</v>
      </c>
      <c r="R126" s="92" t="s">
        <v>338</v>
      </c>
      <c r="S126" s="93">
        <f t="shared" si="22"/>
        <v>0.0595567867036019</v>
      </c>
      <c r="T126" s="93">
        <f t="shared" si="23"/>
        <v>0.0270256742924381</v>
      </c>
      <c r="U126" s="93">
        <f t="shared" si="17"/>
        <v>0.0269</v>
      </c>
      <c r="V126" s="94"/>
      <c r="W126" s="94"/>
    </row>
    <row r="127" customHeight="1" spans="1:23">
      <c r="A127" s="9">
        <v>707</v>
      </c>
      <c r="B127" s="59" t="s">
        <v>258</v>
      </c>
      <c r="C127" s="9" t="s">
        <v>72</v>
      </c>
      <c r="D127" s="60" t="s">
        <v>47</v>
      </c>
      <c r="E127" s="60">
        <v>280051.3</v>
      </c>
      <c r="F127" s="60">
        <v>271991.25</v>
      </c>
      <c r="G127" s="60">
        <v>-8060.04999999999</v>
      </c>
      <c r="H127" s="60" t="s">
        <v>73</v>
      </c>
      <c r="I127" s="81">
        <v>5.14</v>
      </c>
      <c r="J127" s="60" t="s">
        <v>259</v>
      </c>
      <c r="K127" s="76">
        <v>133</v>
      </c>
      <c r="L127" s="76">
        <v>10457.86</v>
      </c>
      <c r="M127" s="77">
        <f t="shared" ref="M127:M146" si="24">L127*N127</f>
        <v>3070.427696</v>
      </c>
      <c r="N127" s="76" t="s">
        <v>101</v>
      </c>
      <c r="O127" s="78">
        <v>160.266666666667</v>
      </c>
      <c r="P127" s="79">
        <v>10830.659</v>
      </c>
      <c r="Q127" s="79">
        <f t="shared" ref="Q127:Q146" si="25">P127*R127</f>
        <v>3655.3474125</v>
      </c>
      <c r="R127" s="92" t="s">
        <v>261</v>
      </c>
      <c r="S127" s="93">
        <f t="shared" si="22"/>
        <v>-0.170133111480867</v>
      </c>
      <c r="T127" s="93">
        <f t="shared" si="23"/>
        <v>-0.0344207125346666</v>
      </c>
      <c r="U127" s="93">
        <f t="shared" si="17"/>
        <v>-0.0439000000000001</v>
      </c>
      <c r="V127" s="94"/>
      <c r="W127" s="94"/>
    </row>
    <row r="128" customHeight="1" spans="1:23">
      <c r="A128" s="9">
        <v>709</v>
      </c>
      <c r="B128" s="59" t="s">
        <v>112</v>
      </c>
      <c r="C128" s="9" t="s">
        <v>29</v>
      </c>
      <c r="D128" s="60" t="s">
        <v>23</v>
      </c>
      <c r="E128" s="60">
        <v>277548</v>
      </c>
      <c r="F128" s="60">
        <v>180853.43</v>
      </c>
      <c r="G128" s="60">
        <v>-96694.57</v>
      </c>
      <c r="H128" s="60" t="s">
        <v>43</v>
      </c>
      <c r="I128" s="81">
        <v>5.21</v>
      </c>
      <c r="J128" s="60" t="s">
        <v>113</v>
      </c>
      <c r="K128" s="76">
        <v>75</v>
      </c>
      <c r="L128" s="76">
        <v>6160.35</v>
      </c>
      <c r="M128" s="77">
        <f t="shared" si="24"/>
        <v>1627.56447</v>
      </c>
      <c r="N128" s="76" t="s">
        <v>339</v>
      </c>
      <c r="O128" s="78">
        <v>102.2</v>
      </c>
      <c r="P128" s="79">
        <v>7242.645</v>
      </c>
      <c r="Q128" s="79">
        <f t="shared" si="25"/>
        <v>2222.7677505</v>
      </c>
      <c r="R128" s="92" t="s">
        <v>115</v>
      </c>
      <c r="S128" s="93">
        <f t="shared" si="22"/>
        <v>-0.26614481409002</v>
      </c>
      <c r="T128" s="93">
        <f t="shared" si="23"/>
        <v>-0.149433666844088</v>
      </c>
      <c r="U128" s="93">
        <f t="shared" si="17"/>
        <v>-0.0427</v>
      </c>
      <c r="V128" s="94"/>
      <c r="W128" s="94"/>
    </row>
    <row r="129" customHeight="1" spans="1:23">
      <c r="A129" s="12">
        <v>118151</v>
      </c>
      <c r="B129" s="62" t="s">
        <v>80</v>
      </c>
      <c r="C129" s="9" t="s">
        <v>22</v>
      </c>
      <c r="D129" s="60" t="s">
        <v>42</v>
      </c>
      <c r="E129" s="60"/>
      <c r="F129" s="60"/>
      <c r="G129" s="60"/>
      <c r="H129" s="60" t="s">
        <v>54</v>
      </c>
      <c r="I129" s="81">
        <v>5.24</v>
      </c>
      <c r="J129" s="60" t="s">
        <v>25</v>
      </c>
      <c r="K129" s="76">
        <v>61</v>
      </c>
      <c r="L129" s="76">
        <v>2230.53</v>
      </c>
      <c r="M129" s="77">
        <f t="shared" si="24"/>
        <v>438.299145</v>
      </c>
      <c r="N129" s="76" t="s">
        <v>340</v>
      </c>
      <c r="O129" s="78">
        <v>43.5666666666667</v>
      </c>
      <c r="P129" s="79">
        <v>2125.79833333333</v>
      </c>
      <c r="Q129" s="79">
        <f t="shared" si="25"/>
        <v>410.916817833333</v>
      </c>
      <c r="R129" s="92" t="s">
        <v>82</v>
      </c>
      <c r="S129" s="93">
        <f t="shared" si="22"/>
        <v>0.400153022188216</v>
      </c>
      <c r="T129" s="93">
        <f t="shared" si="23"/>
        <v>0.0492669812674315</v>
      </c>
      <c r="U129" s="93">
        <f t="shared" si="17"/>
        <v>0.00320000000000001</v>
      </c>
      <c r="V129" s="94"/>
      <c r="W129" s="94"/>
    </row>
    <row r="130" customHeight="1" spans="1:23">
      <c r="A130" s="12">
        <v>118074</v>
      </c>
      <c r="B130" s="62" t="s">
        <v>335</v>
      </c>
      <c r="C130" s="9" t="s">
        <v>22</v>
      </c>
      <c r="D130" s="60" t="s">
        <v>47</v>
      </c>
      <c r="E130" s="60"/>
      <c r="F130" s="60"/>
      <c r="G130" s="60"/>
      <c r="H130" s="60" t="s">
        <v>43</v>
      </c>
      <c r="I130" s="81">
        <v>5.28</v>
      </c>
      <c r="J130" s="60" t="s">
        <v>336</v>
      </c>
      <c r="K130" s="76">
        <v>103</v>
      </c>
      <c r="L130" s="76">
        <v>3418.29</v>
      </c>
      <c r="M130" s="77">
        <f t="shared" si="24"/>
        <v>847.394091</v>
      </c>
      <c r="N130" s="76" t="s">
        <v>341</v>
      </c>
      <c r="O130" s="78">
        <v>48.1333333333333</v>
      </c>
      <c r="P130" s="79">
        <v>2037.914</v>
      </c>
      <c r="Q130" s="79">
        <f t="shared" si="25"/>
        <v>607.5021634</v>
      </c>
      <c r="R130" s="92" t="s">
        <v>338</v>
      </c>
      <c r="S130" s="93">
        <f t="shared" si="22"/>
        <v>1.1398891966759</v>
      </c>
      <c r="T130" s="96">
        <f t="shared" si="23"/>
        <v>0.677347523006368</v>
      </c>
      <c r="U130" s="93">
        <f t="shared" si="17"/>
        <v>-0.0502</v>
      </c>
      <c r="V130" s="97">
        <f>(M130-Q130)*0.1</f>
        <v>23.98919276</v>
      </c>
      <c r="W130" s="98"/>
    </row>
    <row r="131" customHeight="1" spans="1:23">
      <c r="A131" s="9">
        <v>351</v>
      </c>
      <c r="B131" s="59" t="s">
        <v>342</v>
      </c>
      <c r="C131" s="9" t="s">
        <v>22</v>
      </c>
      <c r="D131" s="60" t="s">
        <v>30</v>
      </c>
      <c r="E131" s="60">
        <v>134514.57</v>
      </c>
      <c r="F131" s="60">
        <v>88880.8</v>
      </c>
      <c r="G131" s="60">
        <v>-45633.77</v>
      </c>
      <c r="H131" s="60" t="s">
        <v>343</v>
      </c>
      <c r="I131" s="81">
        <v>5.14</v>
      </c>
      <c r="J131" s="60" t="s">
        <v>344</v>
      </c>
      <c r="K131" s="76">
        <v>45</v>
      </c>
      <c r="L131" s="76">
        <v>3206.93</v>
      </c>
      <c r="M131" s="77">
        <f t="shared" si="24"/>
        <v>841.498432</v>
      </c>
      <c r="N131" s="76" t="s">
        <v>345</v>
      </c>
      <c r="O131" s="78">
        <v>43.4333333333333</v>
      </c>
      <c r="P131" s="79">
        <v>3528.53233333333</v>
      </c>
      <c r="Q131" s="79">
        <f t="shared" si="25"/>
        <v>1045.8569836</v>
      </c>
      <c r="R131" s="92" t="s">
        <v>346</v>
      </c>
      <c r="S131" s="93">
        <f t="shared" si="22"/>
        <v>0.0360706062931704</v>
      </c>
      <c r="T131" s="93">
        <f t="shared" si="23"/>
        <v>-0.0911433715075296</v>
      </c>
      <c r="U131" s="93">
        <f t="shared" si="17"/>
        <v>-0.034</v>
      </c>
      <c r="V131" s="94"/>
      <c r="W131" s="94"/>
    </row>
    <row r="132" customHeight="1" spans="1:23">
      <c r="A132" s="9">
        <v>726</v>
      </c>
      <c r="B132" s="59" t="s">
        <v>126</v>
      </c>
      <c r="C132" s="9" t="s">
        <v>29</v>
      </c>
      <c r="D132" s="60" t="s">
        <v>42</v>
      </c>
      <c r="E132" s="60">
        <v>179015.26</v>
      </c>
      <c r="F132" s="60">
        <v>171079.59</v>
      </c>
      <c r="G132" s="60">
        <v>-7935.67000000001</v>
      </c>
      <c r="H132" s="60" t="s">
        <v>43</v>
      </c>
      <c r="I132" s="81">
        <v>5.21</v>
      </c>
      <c r="J132" s="60" t="s">
        <v>347</v>
      </c>
      <c r="K132" s="76">
        <v>135</v>
      </c>
      <c r="L132" s="76">
        <v>6337.52</v>
      </c>
      <c r="M132" s="77">
        <f t="shared" si="24"/>
        <v>1361.933048</v>
      </c>
      <c r="N132" s="76" t="s">
        <v>348</v>
      </c>
      <c r="O132" s="78">
        <v>108.133333333333</v>
      </c>
      <c r="P132" s="79">
        <v>7187.08266666667</v>
      </c>
      <c r="Q132" s="79">
        <f t="shared" si="25"/>
        <v>1980.75998293333</v>
      </c>
      <c r="R132" s="92" t="s">
        <v>129</v>
      </c>
      <c r="S132" s="93">
        <f t="shared" si="22"/>
        <v>0.248458692971644</v>
      </c>
      <c r="T132" s="93">
        <f t="shared" si="23"/>
        <v>-0.118206886725667</v>
      </c>
      <c r="U132" s="93">
        <f t="shared" ref="U132:U195" si="26">(N132-R132)</f>
        <v>-0.0607</v>
      </c>
      <c r="V132" s="94"/>
      <c r="W132" s="94"/>
    </row>
    <row r="133" customHeight="1" spans="1:23">
      <c r="A133" s="9">
        <v>539</v>
      </c>
      <c r="B133" s="59" t="s">
        <v>242</v>
      </c>
      <c r="C133" s="9" t="s">
        <v>22</v>
      </c>
      <c r="D133" s="60" t="s">
        <v>103</v>
      </c>
      <c r="E133" s="60">
        <v>140070.88</v>
      </c>
      <c r="F133" s="60">
        <v>118487.1</v>
      </c>
      <c r="G133" s="60">
        <v>-21583.78</v>
      </c>
      <c r="H133" s="60" t="s">
        <v>243</v>
      </c>
      <c r="I133" s="81">
        <v>5.6</v>
      </c>
      <c r="J133" s="60" t="s">
        <v>244</v>
      </c>
      <c r="K133" s="76">
        <v>61</v>
      </c>
      <c r="L133" s="76">
        <v>3670.3</v>
      </c>
      <c r="M133" s="77">
        <f t="shared" si="24"/>
        <v>1148.06984</v>
      </c>
      <c r="N133" s="76" t="s">
        <v>349</v>
      </c>
      <c r="O133" s="78">
        <v>54</v>
      </c>
      <c r="P133" s="79">
        <v>4575.80533333333</v>
      </c>
      <c r="Q133" s="79">
        <f t="shared" si="25"/>
        <v>1316.00161386667</v>
      </c>
      <c r="R133" s="92" t="s">
        <v>188</v>
      </c>
      <c r="S133" s="93">
        <f t="shared" si="22"/>
        <v>0.12962962962963</v>
      </c>
      <c r="T133" s="93">
        <f t="shared" si="23"/>
        <v>-0.197889828646556</v>
      </c>
      <c r="U133" s="93">
        <f t="shared" si="26"/>
        <v>0.0252</v>
      </c>
      <c r="V133" s="94"/>
      <c r="W133" s="94"/>
    </row>
    <row r="134" customHeight="1" spans="1:23">
      <c r="A134" s="9">
        <v>104429</v>
      </c>
      <c r="B134" s="59" t="s">
        <v>165</v>
      </c>
      <c r="C134" s="9" t="s">
        <v>22</v>
      </c>
      <c r="D134" s="60" t="s">
        <v>23</v>
      </c>
      <c r="E134" s="60">
        <v>111959.78</v>
      </c>
      <c r="F134" s="60">
        <v>79567.29</v>
      </c>
      <c r="G134" s="60">
        <v>-32392.49</v>
      </c>
      <c r="H134" s="60" t="s">
        <v>43</v>
      </c>
      <c r="I134" s="81">
        <v>5.21</v>
      </c>
      <c r="J134" s="60" t="s">
        <v>166</v>
      </c>
      <c r="K134" s="76">
        <v>55</v>
      </c>
      <c r="L134" s="76">
        <v>2319.55</v>
      </c>
      <c r="M134" s="77">
        <f t="shared" si="24"/>
        <v>480.61076</v>
      </c>
      <c r="N134" s="76" t="s">
        <v>350</v>
      </c>
      <c r="O134" s="78">
        <v>54.3333333333333</v>
      </c>
      <c r="P134" s="79">
        <v>3100.265</v>
      </c>
      <c r="Q134" s="79">
        <f t="shared" si="25"/>
        <v>708.100526</v>
      </c>
      <c r="R134" s="92" t="s">
        <v>168</v>
      </c>
      <c r="S134" s="93">
        <f t="shared" si="22"/>
        <v>0.0122699386503074</v>
      </c>
      <c r="T134" s="93">
        <f t="shared" si="23"/>
        <v>-0.25182202166589</v>
      </c>
      <c r="U134" s="93">
        <f t="shared" si="26"/>
        <v>-0.0212</v>
      </c>
      <c r="V134" s="94"/>
      <c r="W134" s="94"/>
    </row>
    <row r="135" customHeight="1" spans="1:23">
      <c r="A135" s="9">
        <v>102934</v>
      </c>
      <c r="B135" s="59" t="s">
        <v>202</v>
      </c>
      <c r="C135" s="9" t="s">
        <v>29</v>
      </c>
      <c r="D135" s="60" t="s">
        <v>42</v>
      </c>
      <c r="E135" s="60"/>
      <c r="F135" s="60"/>
      <c r="G135" s="60"/>
      <c r="H135" s="60" t="s">
        <v>43</v>
      </c>
      <c r="I135" s="81">
        <v>5.21</v>
      </c>
      <c r="J135" s="84" t="s">
        <v>351</v>
      </c>
      <c r="K135" s="76">
        <v>90</v>
      </c>
      <c r="L135" s="76">
        <v>5215.45</v>
      </c>
      <c r="M135" s="77">
        <f t="shared" si="24"/>
        <v>1870.26037</v>
      </c>
      <c r="N135" s="76" t="s">
        <v>352</v>
      </c>
      <c r="O135" s="78">
        <v>109.133333333333</v>
      </c>
      <c r="P135" s="79">
        <v>7413.67133333333</v>
      </c>
      <c r="Q135" s="79">
        <f t="shared" si="25"/>
        <v>1928.2959138</v>
      </c>
      <c r="R135" s="92" t="s">
        <v>204</v>
      </c>
      <c r="S135" s="93">
        <f t="shared" si="22"/>
        <v>-0.175320708613315</v>
      </c>
      <c r="T135" s="93">
        <f t="shared" si="23"/>
        <v>-0.296509142973427</v>
      </c>
      <c r="U135" s="93">
        <f t="shared" si="26"/>
        <v>0.0985</v>
      </c>
      <c r="V135" s="94"/>
      <c r="W135" s="94"/>
    </row>
    <row r="136" customHeight="1" spans="1:23">
      <c r="A136" s="9">
        <v>515</v>
      </c>
      <c r="B136" s="59" t="s">
        <v>46</v>
      </c>
      <c r="C136" s="9" t="s">
        <v>29</v>
      </c>
      <c r="D136" s="60" t="s">
        <v>47</v>
      </c>
      <c r="E136" s="60">
        <v>169537.18</v>
      </c>
      <c r="F136" s="60">
        <v>141087.69</v>
      </c>
      <c r="G136" s="60">
        <v>-28449.49</v>
      </c>
      <c r="H136" s="61" t="s">
        <v>48</v>
      </c>
      <c r="I136" s="8">
        <v>5.5</v>
      </c>
      <c r="J136" s="60" t="s">
        <v>49</v>
      </c>
      <c r="K136" s="76">
        <v>127</v>
      </c>
      <c r="L136" s="76">
        <v>7820.82</v>
      </c>
      <c r="M136" s="77">
        <f t="shared" si="24"/>
        <v>2753.710722</v>
      </c>
      <c r="N136" s="76" t="s">
        <v>353</v>
      </c>
      <c r="O136" s="78">
        <v>90.5666666666667</v>
      </c>
      <c r="P136" s="79">
        <v>5809.32133333333</v>
      </c>
      <c r="Q136" s="79">
        <f t="shared" si="25"/>
        <v>1783.46164933333</v>
      </c>
      <c r="R136" s="92" t="s">
        <v>51</v>
      </c>
      <c r="S136" s="93">
        <f t="shared" si="22"/>
        <v>0.402281928597717</v>
      </c>
      <c r="T136" s="93">
        <f t="shared" si="23"/>
        <v>0.346253641561344</v>
      </c>
      <c r="U136" s="93">
        <f t="shared" si="26"/>
        <v>0.0451</v>
      </c>
      <c r="V136" s="94"/>
      <c r="W136" s="94"/>
    </row>
    <row r="137" customHeight="1" spans="1:23">
      <c r="A137" s="9">
        <v>721</v>
      </c>
      <c r="B137" s="59" t="s">
        <v>354</v>
      </c>
      <c r="C137" s="9" t="s">
        <v>29</v>
      </c>
      <c r="D137" s="60" t="s">
        <v>103</v>
      </c>
      <c r="E137" s="60">
        <v>147264.79</v>
      </c>
      <c r="F137" s="60">
        <v>132141.99</v>
      </c>
      <c r="G137" s="60">
        <v>-15122.8</v>
      </c>
      <c r="H137" s="60" t="s">
        <v>43</v>
      </c>
      <c r="I137" s="75">
        <v>5.14</v>
      </c>
      <c r="J137" s="60" t="s">
        <v>122</v>
      </c>
      <c r="K137" s="76">
        <v>76</v>
      </c>
      <c r="L137" s="76">
        <v>5098.61</v>
      </c>
      <c r="M137" s="77">
        <f t="shared" si="24"/>
        <v>1261.905975</v>
      </c>
      <c r="N137" s="76" t="s">
        <v>355</v>
      </c>
      <c r="O137" s="78">
        <v>78.9</v>
      </c>
      <c r="P137" s="79">
        <v>5377.60233333333</v>
      </c>
      <c r="Q137" s="79">
        <f t="shared" si="25"/>
        <v>1699.32233733333</v>
      </c>
      <c r="R137" s="92" t="s">
        <v>356</v>
      </c>
      <c r="S137" s="93">
        <f t="shared" si="22"/>
        <v>-0.0367553865652726</v>
      </c>
      <c r="T137" s="93">
        <f t="shared" si="23"/>
        <v>-0.0518804322149264</v>
      </c>
      <c r="U137" s="93">
        <f t="shared" si="26"/>
        <v>-0.0685</v>
      </c>
      <c r="V137" s="94"/>
      <c r="W137" s="94"/>
    </row>
    <row r="138" customHeight="1" spans="1:23">
      <c r="A138" s="12">
        <v>116773</v>
      </c>
      <c r="B138" s="62" t="s">
        <v>67</v>
      </c>
      <c r="C138" s="9" t="s">
        <v>22</v>
      </c>
      <c r="D138" s="60" t="s">
        <v>42</v>
      </c>
      <c r="E138" s="60"/>
      <c r="F138" s="60"/>
      <c r="G138" s="60"/>
      <c r="H138" s="60" t="s">
        <v>54</v>
      </c>
      <c r="I138" s="81">
        <v>5.21</v>
      </c>
      <c r="J138" s="60" t="s">
        <v>68</v>
      </c>
      <c r="K138" s="76">
        <v>58</v>
      </c>
      <c r="L138" s="76">
        <v>2604.98</v>
      </c>
      <c r="M138" s="77">
        <f t="shared" si="24"/>
        <v>667.916872</v>
      </c>
      <c r="N138" s="76" t="s">
        <v>357</v>
      </c>
      <c r="O138" s="78">
        <v>70.7666666666667</v>
      </c>
      <c r="P138" s="79">
        <v>2741.739</v>
      </c>
      <c r="Q138" s="79">
        <f t="shared" si="25"/>
        <v>785.2340496</v>
      </c>
      <c r="R138" s="92" t="s">
        <v>70</v>
      </c>
      <c r="S138" s="93">
        <f t="shared" si="22"/>
        <v>-0.180405087140839</v>
      </c>
      <c r="T138" s="93">
        <f t="shared" si="23"/>
        <v>-0.0498803861344935</v>
      </c>
      <c r="U138" s="93">
        <f t="shared" si="26"/>
        <v>-0.03</v>
      </c>
      <c r="V138" s="94"/>
      <c r="W138" s="94"/>
    </row>
    <row r="139" customHeight="1" spans="1:23">
      <c r="A139" s="9">
        <v>106865</v>
      </c>
      <c r="B139" s="59" t="s">
        <v>52</v>
      </c>
      <c r="C139" s="9" t="s">
        <v>22</v>
      </c>
      <c r="D139" s="60" t="s">
        <v>53</v>
      </c>
      <c r="E139" s="60">
        <v>123022.54</v>
      </c>
      <c r="F139" s="60">
        <v>112429.95</v>
      </c>
      <c r="G139" s="60">
        <v>-10592.59</v>
      </c>
      <c r="H139" s="60" t="s">
        <v>54</v>
      </c>
      <c r="I139" s="81">
        <v>5.24</v>
      </c>
      <c r="J139" s="60" t="s">
        <v>55</v>
      </c>
      <c r="K139" s="76">
        <v>63</v>
      </c>
      <c r="L139" s="76">
        <v>4499.01</v>
      </c>
      <c r="M139" s="77">
        <f t="shared" si="24"/>
        <v>1137.349728</v>
      </c>
      <c r="N139" s="76" t="s">
        <v>358</v>
      </c>
      <c r="O139" s="78">
        <v>67.3666666666667</v>
      </c>
      <c r="P139" s="79">
        <v>4476.75633333333</v>
      </c>
      <c r="Q139" s="79">
        <f t="shared" si="25"/>
        <v>1273.1895012</v>
      </c>
      <c r="R139" s="92" t="s">
        <v>57</v>
      </c>
      <c r="S139" s="93">
        <f t="shared" si="22"/>
        <v>-0.0648193963384468</v>
      </c>
      <c r="T139" s="93">
        <f t="shared" si="23"/>
        <v>0.00497093542951452</v>
      </c>
      <c r="U139" s="93">
        <f t="shared" si="26"/>
        <v>-0.0316</v>
      </c>
      <c r="V139" s="94"/>
      <c r="W139" s="94"/>
    </row>
    <row r="140" customHeight="1" spans="1:23">
      <c r="A140" s="9">
        <v>391</v>
      </c>
      <c r="B140" s="59" t="s">
        <v>209</v>
      </c>
      <c r="C140" s="9" t="s">
        <v>22</v>
      </c>
      <c r="D140" s="60" t="s">
        <v>36</v>
      </c>
      <c r="E140" s="60">
        <v>153639.18</v>
      </c>
      <c r="F140" s="60">
        <v>124973.45</v>
      </c>
      <c r="G140" s="60">
        <v>-28665.73</v>
      </c>
      <c r="H140" s="60" t="s">
        <v>210</v>
      </c>
      <c r="I140" s="8">
        <v>5.6</v>
      </c>
      <c r="J140" s="60" t="s">
        <v>211</v>
      </c>
      <c r="K140" s="76">
        <v>64</v>
      </c>
      <c r="L140" s="76">
        <v>6254.3</v>
      </c>
      <c r="M140" s="77">
        <f t="shared" si="24"/>
        <v>2207.14247</v>
      </c>
      <c r="N140" s="76" t="s">
        <v>359</v>
      </c>
      <c r="O140" s="78">
        <v>68.2666666666667</v>
      </c>
      <c r="P140" s="79">
        <v>4893.939</v>
      </c>
      <c r="Q140" s="79">
        <f t="shared" si="25"/>
        <v>1848.9301542</v>
      </c>
      <c r="R140" s="92" t="s">
        <v>213</v>
      </c>
      <c r="S140" s="93">
        <f t="shared" si="22"/>
        <v>-0.0625000000000004</v>
      </c>
      <c r="T140" s="93">
        <f t="shared" si="23"/>
        <v>0.277968523923163</v>
      </c>
      <c r="U140" s="93">
        <f t="shared" si="26"/>
        <v>-0.0249</v>
      </c>
      <c r="V140" s="94"/>
      <c r="W140" s="94"/>
    </row>
    <row r="141" customHeight="1" spans="1:23">
      <c r="A141" s="9">
        <v>308</v>
      </c>
      <c r="B141" s="59" t="s">
        <v>182</v>
      </c>
      <c r="C141" s="9" t="s">
        <v>22</v>
      </c>
      <c r="D141" s="60" t="s">
        <v>36</v>
      </c>
      <c r="E141" s="60">
        <v>169550.71</v>
      </c>
      <c r="F141" s="60">
        <v>115001.43</v>
      </c>
      <c r="G141" s="60">
        <v>-54549.28</v>
      </c>
      <c r="H141" s="60"/>
      <c r="I141" s="8">
        <v>5.14</v>
      </c>
      <c r="J141" s="60" t="s">
        <v>183</v>
      </c>
      <c r="K141" s="76">
        <v>74</v>
      </c>
      <c r="L141" s="76">
        <v>5398.99</v>
      </c>
      <c r="M141" s="77">
        <f t="shared" si="24"/>
        <v>1625.09599</v>
      </c>
      <c r="N141" s="76" t="s">
        <v>360</v>
      </c>
      <c r="O141" s="78">
        <v>71.5</v>
      </c>
      <c r="P141" s="79">
        <v>4705.64033333333</v>
      </c>
      <c r="Q141" s="79">
        <f t="shared" si="25"/>
        <v>1485.1000892</v>
      </c>
      <c r="R141" s="92" t="s">
        <v>185</v>
      </c>
      <c r="S141" s="93">
        <f t="shared" si="22"/>
        <v>0.034965034965035</v>
      </c>
      <c r="T141" s="93">
        <f t="shared" si="23"/>
        <v>0.147344381965445</v>
      </c>
      <c r="U141" s="93">
        <f t="shared" si="26"/>
        <v>-0.0146</v>
      </c>
      <c r="V141" s="94"/>
      <c r="W141" s="94"/>
    </row>
    <row r="142" customHeight="1" spans="1:23">
      <c r="A142" s="9">
        <v>737</v>
      </c>
      <c r="B142" s="59" t="s">
        <v>282</v>
      </c>
      <c r="C142" s="9" t="s">
        <v>29</v>
      </c>
      <c r="D142" s="60" t="s">
        <v>47</v>
      </c>
      <c r="E142" s="60">
        <v>220612.9</v>
      </c>
      <c r="F142" s="60">
        <v>157727.58</v>
      </c>
      <c r="G142" s="60">
        <v>-62885.32</v>
      </c>
      <c r="H142" s="60" t="s">
        <v>43</v>
      </c>
      <c r="I142" s="81">
        <v>5.21</v>
      </c>
      <c r="J142" s="60" t="s">
        <v>283</v>
      </c>
      <c r="K142" s="76">
        <v>72</v>
      </c>
      <c r="L142" s="76">
        <v>5140.41</v>
      </c>
      <c r="M142" s="77">
        <f t="shared" si="24"/>
        <v>1421.837406</v>
      </c>
      <c r="N142" s="76" t="s">
        <v>361</v>
      </c>
      <c r="O142" s="78">
        <v>108.833333333333</v>
      </c>
      <c r="P142" s="79">
        <v>6267.735</v>
      </c>
      <c r="Q142" s="79">
        <f t="shared" si="25"/>
        <v>1934.223021</v>
      </c>
      <c r="R142" s="92" t="s">
        <v>285</v>
      </c>
      <c r="S142" s="93">
        <f t="shared" si="22"/>
        <v>-0.338437978560488</v>
      </c>
      <c r="T142" s="93">
        <f t="shared" si="23"/>
        <v>-0.179861624653882</v>
      </c>
      <c r="U142" s="93">
        <f t="shared" si="26"/>
        <v>-0.032</v>
      </c>
      <c r="V142" s="94"/>
      <c r="W142" s="94"/>
    </row>
    <row r="143" customHeight="1" spans="1:23">
      <c r="A143" s="12">
        <v>118758</v>
      </c>
      <c r="B143" s="62" t="s">
        <v>150</v>
      </c>
      <c r="C143" s="9" t="s">
        <v>22</v>
      </c>
      <c r="D143" s="60" t="s">
        <v>47</v>
      </c>
      <c r="E143" s="60"/>
      <c r="F143" s="60"/>
      <c r="G143" s="60"/>
      <c r="H143" s="60" t="s">
        <v>151</v>
      </c>
      <c r="I143" s="8">
        <v>5.24</v>
      </c>
      <c r="J143" s="60" t="s">
        <v>152</v>
      </c>
      <c r="K143" s="76">
        <v>32</v>
      </c>
      <c r="L143" s="76">
        <v>2926.41</v>
      </c>
      <c r="M143" s="77">
        <f t="shared" si="24"/>
        <v>664.29507</v>
      </c>
      <c r="N143" s="76" t="s">
        <v>362</v>
      </c>
      <c r="O143" s="78">
        <v>37.9333333333333</v>
      </c>
      <c r="P143" s="79">
        <v>1405.893</v>
      </c>
      <c r="Q143" s="79">
        <f t="shared" si="25"/>
        <v>379.1693421</v>
      </c>
      <c r="R143" s="92" t="s">
        <v>154</v>
      </c>
      <c r="S143" s="93">
        <f t="shared" si="22"/>
        <v>-0.156414762741651</v>
      </c>
      <c r="T143" s="93">
        <f t="shared" si="23"/>
        <v>1.08153109802809</v>
      </c>
      <c r="U143" s="93">
        <f t="shared" si="26"/>
        <v>-0.0427</v>
      </c>
      <c r="V143" s="94"/>
      <c r="W143" s="94"/>
    </row>
    <row r="144" customHeight="1" spans="1:23">
      <c r="A144" s="9">
        <v>113023</v>
      </c>
      <c r="B144" s="59" t="s">
        <v>363</v>
      </c>
      <c r="C144" s="9" t="s">
        <v>22</v>
      </c>
      <c r="D144" s="60" t="s">
        <v>23</v>
      </c>
      <c r="E144" s="60"/>
      <c r="F144" s="60"/>
      <c r="G144" s="60"/>
      <c r="H144" s="8" t="s">
        <v>227</v>
      </c>
      <c r="I144" s="8">
        <v>5.8</v>
      </c>
      <c r="J144" s="60" t="s">
        <v>84</v>
      </c>
      <c r="K144" s="76">
        <v>38</v>
      </c>
      <c r="L144" s="76">
        <v>1987.19</v>
      </c>
      <c r="M144" s="77">
        <f t="shared" si="24"/>
        <v>674.253567</v>
      </c>
      <c r="N144" s="76" t="s">
        <v>184</v>
      </c>
      <c r="O144" s="78">
        <v>30.9666666666667</v>
      </c>
      <c r="P144" s="79">
        <v>1722.06233333333</v>
      </c>
      <c r="Q144" s="79">
        <f t="shared" si="25"/>
        <v>415.878053499999</v>
      </c>
      <c r="R144" s="92" t="s">
        <v>364</v>
      </c>
      <c r="S144" s="93">
        <f t="shared" si="22"/>
        <v>0.22712594187298</v>
      </c>
      <c r="T144" s="93">
        <f t="shared" si="23"/>
        <v>0.153959390165322</v>
      </c>
      <c r="U144" s="93">
        <f t="shared" si="26"/>
        <v>0.0978</v>
      </c>
      <c r="V144" s="94"/>
      <c r="W144" s="94"/>
    </row>
    <row r="145" customHeight="1" spans="1:23">
      <c r="A145" s="9">
        <v>709</v>
      </c>
      <c r="B145" s="59" t="s">
        <v>112</v>
      </c>
      <c r="C145" s="9" t="s">
        <v>29</v>
      </c>
      <c r="D145" s="60" t="s">
        <v>23</v>
      </c>
      <c r="E145" s="60">
        <v>277548</v>
      </c>
      <c r="F145" s="60">
        <v>180853.43</v>
      </c>
      <c r="G145" s="60">
        <v>-96694.57</v>
      </c>
      <c r="H145" s="60" t="s">
        <v>43</v>
      </c>
      <c r="I145" s="81">
        <v>5.14</v>
      </c>
      <c r="J145" s="60" t="s">
        <v>113</v>
      </c>
      <c r="K145" s="76">
        <v>93</v>
      </c>
      <c r="L145" s="76">
        <v>6176.53</v>
      </c>
      <c r="M145" s="77">
        <f t="shared" si="24"/>
        <v>1417.513635</v>
      </c>
      <c r="N145" s="76" t="s">
        <v>365</v>
      </c>
      <c r="O145" s="78">
        <v>102.2</v>
      </c>
      <c r="P145" s="79">
        <v>7242.645</v>
      </c>
      <c r="Q145" s="79">
        <f t="shared" si="25"/>
        <v>2222.7677505</v>
      </c>
      <c r="R145" s="92" t="s">
        <v>115</v>
      </c>
      <c r="S145" s="93">
        <f t="shared" si="22"/>
        <v>-0.0900195694716243</v>
      </c>
      <c r="T145" s="93">
        <f t="shared" si="23"/>
        <v>-0.147199676361329</v>
      </c>
      <c r="U145" s="93">
        <f t="shared" si="26"/>
        <v>-0.0774</v>
      </c>
      <c r="V145" s="94"/>
      <c r="W145" s="94"/>
    </row>
    <row r="146" customHeight="1" spans="1:23">
      <c r="A146" s="9">
        <v>102564</v>
      </c>
      <c r="B146" s="59" t="s">
        <v>121</v>
      </c>
      <c r="C146" s="9" t="s">
        <v>22</v>
      </c>
      <c r="D146" s="60" t="s">
        <v>103</v>
      </c>
      <c r="E146" s="60">
        <v>99283.9</v>
      </c>
      <c r="F146" s="60">
        <v>96957.59</v>
      </c>
      <c r="G146" s="60">
        <v>-2326.31</v>
      </c>
      <c r="H146" s="60" t="s">
        <v>54</v>
      </c>
      <c r="I146" s="8">
        <v>5.24</v>
      </c>
      <c r="J146" s="60" t="s">
        <v>122</v>
      </c>
      <c r="K146" s="76">
        <v>51</v>
      </c>
      <c r="L146" s="76">
        <v>3302.32</v>
      </c>
      <c r="M146" s="77">
        <f t="shared" si="24"/>
        <v>1170.67244</v>
      </c>
      <c r="N146" s="76" t="s">
        <v>366</v>
      </c>
      <c r="O146" s="78">
        <v>53.6333333333333</v>
      </c>
      <c r="P146" s="79">
        <v>3909.183</v>
      </c>
      <c r="Q146" s="79">
        <f t="shared" si="25"/>
        <v>1171.5821451</v>
      </c>
      <c r="R146" s="92" t="s">
        <v>124</v>
      </c>
      <c r="S146" s="93">
        <f t="shared" si="22"/>
        <v>-0.0490988191423238</v>
      </c>
      <c r="T146" s="93">
        <f t="shared" si="23"/>
        <v>-0.155240366081608</v>
      </c>
      <c r="U146" s="93">
        <f t="shared" si="26"/>
        <v>0.0548000000000001</v>
      </c>
      <c r="V146" s="94"/>
      <c r="W146" s="94"/>
    </row>
    <row r="147" customHeight="1" spans="1:23">
      <c r="A147" s="9">
        <v>365</v>
      </c>
      <c r="B147" s="59" t="s">
        <v>71</v>
      </c>
      <c r="C147" s="9" t="s">
        <v>72</v>
      </c>
      <c r="D147" s="60" t="s">
        <v>42</v>
      </c>
      <c r="E147" s="60">
        <v>262248.7</v>
      </c>
      <c r="F147" s="60">
        <v>248106.9</v>
      </c>
      <c r="G147" s="60">
        <v>-14141.8</v>
      </c>
      <c r="H147" s="60" t="s">
        <v>73</v>
      </c>
      <c r="I147" s="80">
        <v>5.3</v>
      </c>
      <c r="J147" s="60" t="s">
        <v>25</v>
      </c>
      <c r="K147" s="76">
        <v>115</v>
      </c>
      <c r="L147" s="76">
        <v>12380.9</v>
      </c>
      <c r="M147" s="77">
        <f t="shared" ref="M147:M207" si="27">L147*N147</f>
        <v>3464.17582</v>
      </c>
      <c r="N147" s="76" t="s">
        <v>367</v>
      </c>
      <c r="O147" s="78">
        <v>103.766666666667</v>
      </c>
      <c r="P147" s="79">
        <v>10056.069</v>
      </c>
      <c r="Q147" s="79">
        <f t="shared" ref="Q147:Q207" si="28">P147*R147</f>
        <v>2673.9087471</v>
      </c>
      <c r="R147" s="92" t="s">
        <v>75</v>
      </c>
      <c r="S147" s="93">
        <f t="shared" ref="S147:S159" si="29">(K147-O147)/O147</f>
        <v>0.108255701895274</v>
      </c>
      <c r="T147" s="96">
        <f t="shared" ref="T147:T159" si="30">(L147-P147)/P147</f>
        <v>0.231186858403617</v>
      </c>
      <c r="U147" s="93">
        <f t="shared" si="26"/>
        <v>0.0139</v>
      </c>
      <c r="V147" s="97">
        <f>(M147-Q147)*0.1</f>
        <v>79.02670729</v>
      </c>
      <c r="W147" s="98"/>
    </row>
    <row r="148" customHeight="1" spans="1:23">
      <c r="A148" s="9">
        <v>106568</v>
      </c>
      <c r="B148" s="59" t="s">
        <v>83</v>
      </c>
      <c r="C148" s="9" t="s">
        <v>22</v>
      </c>
      <c r="D148" s="60" t="s">
        <v>47</v>
      </c>
      <c r="E148" s="60">
        <v>63814.26</v>
      </c>
      <c r="F148" s="60">
        <v>60155.18</v>
      </c>
      <c r="G148" s="60">
        <v>-3659.08</v>
      </c>
      <c r="H148" s="60" t="s">
        <v>37</v>
      </c>
      <c r="I148" s="81">
        <v>5.8</v>
      </c>
      <c r="J148" s="60" t="s">
        <v>84</v>
      </c>
      <c r="K148" s="76">
        <v>31</v>
      </c>
      <c r="L148" s="76">
        <v>1975.76</v>
      </c>
      <c r="M148" s="77">
        <f t="shared" si="27"/>
        <v>561.510992</v>
      </c>
      <c r="N148" s="76" t="s">
        <v>368</v>
      </c>
      <c r="O148" s="78">
        <v>33.9333333333333</v>
      </c>
      <c r="P148" s="79">
        <v>2370.69133333333</v>
      </c>
      <c r="Q148" s="79">
        <f t="shared" si="28"/>
        <v>787.069522666666</v>
      </c>
      <c r="R148" s="92" t="s">
        <v>86</v>
      </c>
      <c r="S148" s="93">
        <f t="shared" si="29"/>
        <v>-0.0864440078585453</v>
      </c>
      <c r="T148" s="93">
        <f t="shared" si="30"/>
        <v>-0.166589099044806</v>
      </c>
      <c r="U148" s="93">
        <f t="shared" si="26"/>
        <v>-0.0478</v>
      </c>
      <c r="V148" s="94"/>
      <c r="W148" s="94"/>
    </row>
    <row r="149" customHeight="1" spans="1:23">
      <c r="A149" s="9">
        <v>737</v>
      </c>
      <c r="B149" s="59" t="s">
        <v>282</v>
      </c>
      <c r="C149" s="9" t="s">
        <v>29</v>
      </c>
      <c r="D149" s="60" t="s">
        <v>47</v>
      </c>
      <c r="E149" s="60">
        <v>220612.9</v>
      </c>
      <c r="F149" s="60">
        <v>157727.58</v>
      </c>
      <c r="G149" s="60">
        <v>-62885.32</v>
      </c>
      <c r="H149" s="60" t="s">
        <v>43</v>
      </c>
      <c r="I149" s="81">
        <v>5.14</v>
      </c>
      <c r="J149" s="60" t="s">
        <v>283</v>
      </c>
      <c r="K149" s="76">
        <v>92</v>
      </c>
      <c r="L149" s="76">
        <v>5759.73</v>
      </c>
      <c r="M149" s="77">
        <f t="shared" si="27"/>
        <v>1460.091555</v>
      </c>
      <c r="N149" s="76" t="s">
        <v>369</v>
      </c>
      <c r="O149" s="78">
        <v>108.833333333333</v>
      </c>
      <c r="P149" s="79">
        <v>6267.735</v>
      </c>
      <c r="Q149" s="79">
        <f t="shared" si="28"/>
        <v>1934.223021</v>
      </c>
      <c r="R149" s="92" t="s">
        <v>285</v>
      </c>
      <c r="S149" s="93">
        <f t="shared" si="29"/>
        <v>-0.154670750382846</v>
      </c>
      <c r="T149" s="93">
        <f t="shared" si="30"/>
        <v>-0.0810508102209171</v>
      </c>
      <c r="U149" s="93">
        <f t="shared" si="26"/>
        <v>-0.0551</v>
      </c>
      <c r="V149" s="94"/>
      <c r="W149" s="94"/>
    </row>
    <row r="150" customHeight="1" spans="1:23">
      <c r="A150" s="9">
        <v>754</v>
      </c>
      <c r="B150" s="59" t="s">
        <v>28</v>
      </c>
      <c r="C150" s="9" t="s">
        <v>29</v>
      </c>
      <c r="D150" s="60" t="s">
        <v>30</v>
      </c>
      <c r="E150" s="60">
        <v>187228.35</v>
      </c>
      <c r="F150" s="60">
        <v>119134.4</v>
      </c>
      <c r="G150" s="60">
        <v>-68093.95</v>
      </c>
      <c r="H150" s="60" t="s">
        <v>31</v>
      </c>
      <c r="I150" s="81">
        <v>5.24</v>
      </c>
      <c r="J150" s="60" t="s">
        <v>32</v>
      </c>
      <c r="K150" s="76">
        <v>48</v>
      </c>
      <c r="L150" s="76">
        <v>2623.1</v>
      </c>
      <c r="M150" s="77">
        <f t="shared" si="27"/>
        <v>907.85491</v>
      </c>
      <c r="N150" s="76" t="s">
        <v>370</v>
      </c>
      <c r="O150" s="78">
        <v>65.6333333333333</v>
      </c>
      <c r="P150" s="79">
        <v>4660.38433333333</v>
      </c>
      <c r="Q150" s="79">
        <f t="shared" si="28"/>
        <v>1394.38699253333</v>
      </c>
      <c r="R150" s="92" t="s">
        <v>34</v>
      </c>
      <c r="S150" s="93">
        <f t="shared" si="29"/>
        <v>-0.268664296597257</v>
      </c>
      <c r="T150" s="93">
        <f t="shared" si="30"/>
        <v>-0.437149425372857</v>
      </c>
      <c r="U150" s="93">
        <f t="shared" si="26"/>
        <v>0.0469</v>
      </c>
      <c r="V150" s="94"/>
      <c r="W150" s="94"/>
    </row>
    <row r="151" customHeight="1" spans="1:23">
      <c r="A151" s="9">
        <v>585</v>
      </c>
      <c r="B151" s="59" t="s">
        <v>226</v>
      </c>
      <c r="C151" s="9" t="s">
        <v>72</v>
      </c>
      <c r="D151" s="60" t="s">
        <v>23</v>
      </c>
      <c r="E151" s="60">
        <v>251893.52</v>
      </c>
      <c r="F151" s="60">
        <v>225688.07</v>
      </c>
      <c r="G151" s="60">
        <v>-26205.45</v>
      </c>
      <c r="H151" s="60" t="s">
        <v>227</v>
      </c>
      <c r="I151" s="8">
        <v>5.29</v>
      </c>
      <c r="J151" s="60" t="s">
        <v>49</v>
      </c>
      <c r="K151" s="76">
        <v>145</v>
      </c>
      <c r="L151" s="76">
        <v>11405.61</v>
      </c>
      <c r="M151" s="77">
        <f t="shared" si="27"/>
        <v>3754.726812</v>
      </c>
      <c r="N151" s="76" t="s">
        <v>273</v>
      </c>
      <c r="O151" s="78">
        <v>129.466666666667</v>
      </c>
      <c r="P151" s="79">
        <v>9059.471</v>
      </c>
      <c r="Q151" s="79">
        <f t="shared" si="28"/>
        <v>2912.6199265</v>
      </c>
      <c r="R151" s="92" t="s">
        <v>228</v>
      </c>
      <c r="S151" s="93">
        <f t="shared" si="29"/>
        <v>0.119979402677649</v>
      </c>
      <c r="T151" s="96">
        <f t="shared" si="30"/>
        <v>0.258970860439865</v>
      </c>
      <c r="U151" s="93">
        <f t="shared" si="26"/>
        <v>0.00769999999999998</v>
      </c>
      <c r="V151" s="97">
        <f>(M151-Q151)*0.1</f>
        <v>84.21068855</v>
      </c>
      <c r="W151" s="98"/>
    </row>
    <row r="152" customHeight="1" spans="1:23">
      <c r="A152" s="9">
        <v>578</v>
      </c>
      <c r="B152" s="59" t="s">
        <v>371</v>
      </c>
      <c r="C152" s="9" t="s">
        <v>29</v>
      </c>
      <c r="D152" s="60" t="s">
        <v>23</v>
      </c>
      <c r="E152" s="60">
        <v>224238.58</v>
      </c>
      <c r="F152" s="60">
        <v>187927.08</v>
      </c>
      <c r="G152" s="60">
        <v>-36311.5</v>
      </c>
      <c r="H152" s="60" t="s">
        <v>372</v>
      </c>
      <c r="I152" s="8">
        <v>5.9</v>
      </c>
      <c r="J152" s="60" t="s">
        <v>49</v>
      </c>
      <c r="K152" s="76">
        <v>109</v>
      </c>
      <c r="L152" s="76">
        <v>8284.15</v>
      </c>
      <c r="M152" s="77">
        <f t="shared" si="27"/>
        <v>2500.15647</v>
      </c>
      <c r="N152" s="76" t="s">
        <v>373</v>
      </c>
      <c r="O152" s="78">
        <v>111.8</v>
      </c>
      <c r="P152" s="79">
        <v>7469.68333333333</v>
      </c>
      <c r="Q152" s="79">
        <f t="shared" si="28"/>
        <v>2569.57106666667</v>
      </c>
      <c r="R152" s="92" t="s">
        <v>374</v>
      </c>
      <c r="S152" s="93">
        <f t="shared" si="29"/>
        <v>-0.0250447227191413</v>
      </c>
      <c r="T152" s="93">
        <f t="shared" si="30"/>
        <v>0.109036304528751</v>
      </c>
      <c r="U152" s="93">
        <f t="shared" si="26"/>
        <v>-0.0422</v>
      </c>
      <c r="V152" s="94"/>
      <c r="W152" s="94"/>
    </row>
    <row r="153" customHeight="1" spans="1:23">
      <c r="A153" s="12">
        <v>118074</v>
      </c>
      <c r="B153" s="62" t="s">
        <v>335</v>
      </c>
      <c r="C153" s="9" t="s">
        <v>22</v>
      </c>
      <c r="D153" s="60" t="s">
        <v>47</v>
      </c>
      <c r="E153" s="60"/>
      <c r="F153" s="60"/>
      <c r="G153" s="60"/>
      <c r="H153" s="60" t="s">
        <v>43</v>
      </c>
      <c r="I153" s="81">
        <v>5.14</v>
      </c>
      <c r="J153" s="60" t="s">
        <v>336</v>
      </c>
      <c r="K153" s="76">
        <v>67</v>
      </c>
      <c r="L153" s="76">
        <v>2620.09</v>
      </c>
      <c r="M153" s="77">
        <f t="shared" si="27"/>
        <v>584.018061</v>
      </c>
      <c r="N153" s="76" t="s">
        <v>375</v>
      </c>
      <c r="O153" s="78">
        <v>48.1333333333333</v>
      </c>
      <c r="P153" s="79">
        <v>2037.914</v>
      </c>
      <c r="Q153" s="79">
        <f t="shared" si="28"/>
        <v>607.5021634</v>
      </c>
      <c r="R153" s="92" t="s">
        <v>338</v>
      </c>
      <c r="S153" s="93">
        <f t="shared" si="29"/>
        <v>0.391966759002771</v>
      </c>
      <c r="T153" s="93">
        <f t="shared" si="30"/>
        <v>0.285672506298107</v>
      </c>
      <c r="U153" s="93">
        <f t="shared" si="26"/>
        <v>-0.0752</v>
      </c>
      <c r="V153" s="94"/>
      <c r="W153" s="94"/>
    </row>
    <row r="154" customHeight="1" spans="1:23">
      <c r="A154" s="9">
        <v>339</v>
      </c>
      <c r="B154" s="59" t="s">
        <v>60</v>
      </c>
      <c r="C154" s="9" t="s">
        <v>22</v>
      </c>
      <c r="D154" s="60" t="s">
        <v>42</v>
      </c>
      <c r="E154" s="60">
        <v>103524.25</v>
      </c>
      <c r="F154" s="60">
        <v>89539.43</v>
      </c>
      <c r="G154" s="60">
        <v>-13984.82</v>
      </c>
      <c r="H154" s="60" t="s">
        <v>61</v>
      </c>
      <c r="I154" s="81">
        <v>5.25</v>
      </c>
      <c r="J154" s="60" t="s">
        <v>62</v>
      </c>
      <c r="K154" s="76">
        <v>41</v>
      </c>
      <c r="L154" s="76">
        <v>3214.02</v>
      </c>
      <c r="M154" s="77">
        <f t="shared" si="27"/>
        <v>793.541538</v>
      </c>
      <c r="N154" s="76" t="s">
        <v>376</v>
      </c>
      <c r="O154" s="78">
        <v>55.0666666666667</v>
      </c>
      <c r="P154" s="79">
        <v>3546.332</v>
      </c>
      <c r="Q154" s="79">
        <f t="shared" si="28"/>
        <v>1031.982612</v>
      </c>
      <c r="R154" s="92" t="s">
        <v>64</v>
      </c>
      <c r="S154" s="93">
        <f t="shared" si="29"/>
        <v>-0.25544794188862</v>
      </c>
      <c r="T154" s="93">
        <f t="shared" si="30"/>
        <v>-0.093705834648307</v>
      </c>
      <c r="U154" s="93">
        <f t="shared" si="26"/>
        <v>-0.0441</v>
      </c>
      <c r="V154" s="94"/>
      <c r="W154" s="94"/>
    </row>
    <row r="155" customHeight="1" spans="1:23">
      <c r="A155" s="12">
        <v>117491</v>
      </c>
      <c r="B155" s="62" t="s">
        <v>134</v>
      </c>
      <c r="C155" s="9" t="s">
        <v>29</v>
      </c>
      <c r="D155" s="60" t="s">
        <v>42</v>
      </c>
      <c r="E155" s="60"/>
      <c r="F155" s="60"/>
      <c r="G155" s="60"/>
      <c r="H155" s="60" t="s">
        <v>73</v>
      </c>
      <c r="I155" s="80">
        <v>5.3</v>
      </c>
      <c r="J155" s="60" t="s">
        <v>135</v>
      </c>
      <c r="K155" s="76">
        <v>66</v>
      </c>
      <c r="L155" s="76">
        <v>8792.3</v>
      </c>
      <c r="M155" s="77">
        <f t="shared" si="27"/>
        <v>1477.98563</v>
      </c>
      <c r="N155" s="76" t="s">
        <v>377</v>
      </c>
      <c r="O155" s="78">
        <v>65.4</v>
      </c>
      <c r="P155" s="79">
        <v>7343.13466666667</v>
      </c>
      <c r="Q155" s="79">
        <f t="shared" si="28"/>
        <v>1325.43580733333</v>
      </c>
      <c r="R155" s="92" t="s">
        <v>137</v>
      </c>
      <c r="S155" s="93">
        <f t="shared" si="29"/>
        <v>0.00917431192660542</v>
      </c>
      <c r="T155" s="93">
        <f t="shared" si="30"/>
        <v>0.197349687717379</v>
      </c>
      <c r="U155" s="93">
        <f t="shared" si="26"/>
        <v>-0.0124</v>
      </c>
      <c r="V155" s="94"/>
      <c r="W155" s="94"/>
    </row>
    <row r="156" customHeight="1" spans="1:23">
      <c r="A156" s="9">
        <v>399</v>
      </c>
      <c r="B156" s="59" t="s">
        <v>219</v>
      </c>
      <c r="C156" s="9" t="s">
        <v>29</v>
      </c>
      <c r="D156" s="60" t="s">
        <v>36</v>
      </c>
      <c r="E156" s="60">
        <v>206899.37</v>
      </c>
      <c r="F156" s="60">
        <v>163856.54</v>
      </c>
      <c r="G156" s="60">
        <v>-43042.83</v>
      </c>
      <c r="H156" s="60" t="s">
        <v>73</v>
      </c>
      <c r="I156" s="80">
        <v>5.3</v>
      </c>
      <c r="J156" s="60" t="s">
        <v>220</v>
      </c>
      <c r="K156" s="76">
        <v>85</v>
      </c>
      <c r="L156" s="76">
        <v>4318.36</v>
      </c>
      <c r="M156" s="77">
        <f t="shared" si="27"/>
        <v>1406.489852</v>
      </c>
      <c r="N156" s="76" t="s">
        <v>378</v>
      </c>
      <c r="O156" s="78">
        <v>74.4333333333333</v>
      </c>
      <c r="P156" s="79">
        <v>6717.25033333333</v>
      </c>
      <c r="Q156" s="79">
        <f t="shared" si="28"/>
        <v>1831.12244086667</v>
      </c>
      <c r="R156" s="92" t="s">
        <v>222</v>
      </c>
      <c r="S156" s="93">
        <f t="shared" si="29"/>
        <v>0.141961486789074</v>
      </c>
      <c r="T156" s="93">
        <f t="shared" si="30"/>
        <v>-0.357123854894793</v>
      </c>
      <c r="U156" s="93">
        <f t="shared" si="26"/>
        <v>0.0531</v>
      </c>
      <c r="V156" s="94"/>
      <c r="W156" s="94"/>
    </row>
    <row r="157" customHeight="1" spans="1:23">
      <c r="A157" s="9">
        <v>104429</v>
      </c>
      <c r="B157" s="59" t="s">
        <v>165</v>
      </c>
      <c r="C157" s="9" t="s">
        <v>22</v>
      </c>
      <c r="D157" s="60" t="s">
        <v>23</v>
      </c>
      <c r="E157" s="60">
        <v>111959.78</v>
      </c>
      <c r="F157" s="60">
        <v>79567.29</v>
      </c>
      <c r="G157" s="60">
        <v>-32392.49</v>
      </c>
      <c r="H157" s="60" t="s">
        <v>43</v>
      </c>
      <c r="I157" s="81">
        <v>5.8</v>
      </c>
      <c r="J157" s="60" t="s">
        <v>166</v>
      </c>
      <c r="K157" s="76">
        <v>40</v>
      </c>
      <c r="L157" s="76">
        <v>1826.1</v>
      </c>
      <c r="M157" s="77">
        <f t="shared" si="27"/>
        <v>477.34254</v>
      </c>
      <c r="N157" s="76" t="s">
        <v>379</v>
      </c>
      <c r="O157" s="78">
        <v>54.3333333333333</v>
      </c>
      <c r="P157" s="79">
        <v>3100.265</v>
      </c>
      <c r="Q157" s="79">
        <f t="shared" si="28"/>
        <v>708.100526</v>
      </c>
      <c r="R157" s="92" t="s">
        <v>168</v>
      </c>
      <c r="S157" s="93">
        <f t="shared" si="29"/>
        <v>-0.263803680981595</v>
      </c>
      <c r="T157" s="93">
        <f t="shared" si="30"/>
        <v>-0.41098583508184</v>
      </c>
      <c r="U157" s="93">
        <f t="shared" si="26"/>
        <v>0.033</v>
      </c>
      <c r="V157" s="94"/>
      <c r="W157" s="94"/>
    </row>
    <row r="158" customHeight="1" spans="1:23">
      <c r="A158" s="9">
        <v>347</v>
      </c>
      <c r="B158" s="59" t="s">
        <v>41</v>
      </c>
      <c r="C158" s="9" t="s">
        <v>22</v>
      </c>
      <c r="D158" s="60" t="s">
        <v>42</v>
      </c>
      <c r="E158" s="60">
        <v>112514.49</v>
      </c>
      <c r="F158" s="60">
        <v>96788.73</v>
      </c>
      <c r="G158" s="60">
        <v>-15725.76</v>
      </c>
      <c r="H158" s="60" t="s">
        <v>43</v>
      </c>
      <c r="I158" s="81">
        <v>5.14</v>
      </c>
      <c r="J158" s="60" t="s">
        <v>44</v>
      </c>
      <c r="K158" s="76">
        <v>74</v>
      </c>
      <c r="L158" s="76">
        <v>3654.33</v>
      </c>
      <c r="M158" s="77">
        <f t="shared" si="27"/>
        <v>1129.918836</v>
      </c>
      <c r="N158" s="76" t="s">
        <v>380</v>
      </c>
      <c r="O158" s="78">
        <v>64.7333333333333</v>
      </c>
      <c r="P158" s="79">
        <v>3796.64633333333</v>
      </c>
      <c r="Q158" s="79">
        <f t="shared" si="28"/>
        <v>1060.4033209</v>
      </c>
      <c r="R158" s="92" t="s">
        <v>59</v>
      </c>
      <c r="S158" s="93">
        <f t="shared" si="29"/>
        <v>0.143151390319259</v>
      </c>
      <c r="T158" s="93">
        <f t="shared" si="30"/>
        <v>-0.0374847486013745</v>
      </c>
      <c r="U158" s="93">
        <f t="shared" si="26"/>
        <v>0.0299</v>
      </c>
      <c r="V158" s="94"/>
      <c r="W158" s="94"/>
    </row>
    <row r="159" customHeight="1" spans="1:23">
      <c r="A159" s="9">
        <v>102479</v>
      </c>
      <c r="B159" s="59" t="s">
        <v>270</v>
      </c>
      <c r="C159" s="9" t="s">
        <v>22</v>
      </c>
      <c r="D159" s="60" t="s">
        <v>36</v>
      </c>
      <c r="E159" s="60">
        <v>123454.64</v>
      </c>
      <c r="F159" s="60">
        <v>111202.72</v>
      </c>
      <c r="G159" s="60">
        <v>-12251.92</v>
      </c>
      <c r="H159" s="60" t="s">
        <v>271</v>
      </c>
      <c r="I159" s="8">
        <v>5.29</v>
      </c>
      <c r="J159" s="60" t="s">
        <v>108</v>
      </c>
      <c r="K159" s="76">
        <v>101</v>
      </c>
      <c r="L159" s="76">
        <v>3897.1</v>
      </c>
      <c r="M159" s="77">
        <f t="shared" si="27"/>
        <v>1437.25048</v>
      </c>
      <c r="N159" s="76" t="s">
        <v>381</v>
      </c>
      <c r="O159" s="78">
        <v>101.266666666667</v>
      </c>
      <c r="P159" s="79">
        <v>4549.799</v>
      </c>
      <c r="Q159" s="79">
        <f t="shared" si="28"/>
        <v>1497.7938308</v>
      </c>
      <c r="R159" s="92" t="s">
        <v>273</v>
      </c>
      <c r="S159" s="93">
        <f t="shared" si="29"/>
        <v>-0.00263331138907511</v>
      </c>
      <c r="T159" s="93">
        <f t="shared" si="30"/>
        <v>-0.143456666986827</v>
      </c>
      <c r="U159" s="93">
        <f t="shared" si="26"/>
        <v>0.0396</v>
      </c>
      <c r="V159" s="94"/>
      <c r="W159" s="94"/>
    </row>
    <row r="160" customHeight="1" spans="1:23">
      <c r="A160" s="9">
        <v>103199</v>
      </c>
      <c r="B160" s="59" t="s">
        <v>77</v>
      </c>
      <c r="C160" s="9" t="s">
        <v>22</v>
      </c>
      <c r="D160" s="60" t="s">
        <v>23</v>
      </c>
      <c r="E160" s="60">
        <v>115252.58</v>
      </c>
      <c r="F160" s="60">
        <v>108054.45</v>
      </c>
      <c r="G160" s="60">
        <v>-7198.13</v>
      </c>
      <c r="H160" s="60" t="s">
        <v>48</v>
      </c>
      <c r="I160" s="8">
        <v>5.5</v>
      </c>
      <c r="J160" s="60" t="s">
        <v>49</v>
      </c>
      <c r="K160" s="76">
        <v>65</v>
      </c>
      <c r="L160" s="76">
        <v>3718.66</v>
      </c>
      <c r="M160" s="77">
        <f t="shared" si="27"/>
        <v>1355.079704</v>
      </c>
      <c r="N160" s="76" t="s">
        <v>382</v>
      </c>
      <c r="O160" s="78">
        <v>80.8666666666667</v>
      </c>
      <c r="P160" s="79">
        <v>4377.93666666667</v>
      </c>
      <c r="Q160" s="79">
        <f t="shared" si="28"/>
        <v>1536.65577</v>
      </c>
      <c r="R160" s="92" t="s">
        <v>79</v>
      </c>
      <c r="S160" s="93">
        <f t="shared" ref="S160:S167" si="31">(K160-O160)/O160</f>
        <v>-0.196207749381699</v>
      </c>
      <c r="T160" s="93">
        <f t="shared" ref="T160:T167" si="32">(L160-P160)/P160</f>
        <v>-0.150590727290863</v>
      </c>
      <c r="U160" s="93">
        <f t="shared" si="26"/>
        <v>0.0134</v>
      </c>
      <c r="V160" s="94"/>
      <c r="W160" s="94"/>
    </row>
    <row r="161" customHeight="1" spans="1:23">
      <c r="A161" s="9">
        <v>726</v>
      </c>
      <c r="B161" s="59" t="s">
        <v>126</v>
      </c>
      <c r="C161" s="9" t="s">
        <v>29</v>
      </c>
      <c r="D161" s="60" t="s">
        <v>42</v>
      </c>
      <c r="E161" s="60">
        <v>179015.26</v>
      </c>
      <c r="F161" s="60">
        <v>171079.59</v>
      </c>
      <c r="G161" s="60">
        <v>-7935.67000000001</v>
      </c>
      <c r="H161" s="60" t="s">
        <v>43</v>
      </c>
      <c r="I161" s="81">
        <v>5.14</v>
      </c>
      <c r="J161" s="60" t="s">
        <v>127</v>
      </c>
      <c r="K161" s="76">
        <v>132</v>
      </c>
      <c r="L161" s="76">
        <v>8133.25</v>
      </c>
      <c r="M161" s="77">
        <f t="shared" si="27"/>
        <v>1889.353975</v>
      </c>
      <c r="N161" s="76" t="s">
        <v>383</v>
      </c>
      <c r="O161" s="78">
        <v>108.133333333333</v>
      </c>
      <c r="P161" s="79">
        <v>7187.08266666667</v>
      </c>
      <c r="Q161" s="79">
        <f t="shared" si="28"/>
        <v>1980.75998293333</v>
      </c>
      <c r="R161" s="92" t="s">
        <v>129</v>
      </c>
      <c r="S161" s="93">
        <f t="shared" si="31"/>
        <v>0.220715166461163</v>
      </c>
      <c r="T161" s="93">
        <f t="shared" si="32"/>
        <v>0.131648316461087</v>
      </c>
      <c r="U161" s="93">
        <f t="shared" si="26"/>
        <v>-0.0433</v>
      </c>
      <c r="V161" s="94"/>
      <c r="W161" s="94"/>
    </row>
    <row r="162" customHeight="1" spans="1:23">
      <c r="A162" s="12">
        <v>118074</v>
      </c>
      <c r="B162" s="62" t="s">
        <v>335</v>
      </c>
      <c r="C162" s="9" t="s">
        <v>22</v>
      </c>
      <c r="D162" s="60" t="s">
        <v>47</v>
      </c>
      <c r="E162" s="60"/>
      <c r="F162" s="60"/>
      <c r="G162" s="60"/>
      <c r="H162" s="60" t="s">
        <v>43</v>
      </c>
      <c r="I162" s="81">
        <v>5.21</v>
      </c>
      <c r="J162" s="60" t="s">
        <v>336</v>
      </c>
      <c r="K162" s="76">
        <v>66</v>
      </c>
      <c r="L162" s="76">
        <v>1904.67</v>
      </c>
      <c r="M162" s="77">
        <f t="shared" si="27"/>
        <v>257.892318</v>
      </c>
      <c r="N162" s="76" t="s">
        <v>384</v>
      </c>
      <c r="O162" s="78">
        <v>48.1333333333333</v>
      </c>
      <c r="P162" s="79">
        <v>2037.914</v>
      </c>
      <c r="Q162" s="79">
        <f t="shared" si="28"/>
        <v>607.5021634</v>
      </c>
      <c r="R162" s="92" t="s">
        <v>338</v>
      </c>
      <c r="S162" s="93">
        <f t="shared" si="31"/>
        <v>0.371191135734073</v>
      </c>
      <c r="T162" s="93">
        <f t="shared" si="32"/>
        <v>-0.0653825431298867</v>
      </c>
      <c r="U162" s="93">
        <f t="shared" si="26"/>
        <v>-0.1627</v>
      </c>
      <c r="V162" s="94"/>
      <c r="W162" s="94"/>
    </row>
    <row r="163" customHeight="1" spans="1:23">
      <c r="A163" s="9">
        <v>377</v>
      </c>
      <c r="B163" s="59" t="s">
        <v>143</v>
      </c>
      <c r="C163" s="9" t="s">
        <v>29</v>
      </c>
      <c r="D163" s="60" t="s">
        <v>47</v>
      </c>
      <c r="E163" s="60">
        <v>195235.57</v>
      </c>
      <c r="F163" s="60">
        <v>169234.44</v>
      </c>
      <c r="G163" s="60">
        <v>-26001.13</v>
      </c>
      <c r="H163" s="60" t="s">
        <v>61</v>
      </c>
      <c r="I163" s="81">
        <v>5.25</v>
      </c>
      <c r="J163" s="60" t="s">
        <v>144</v>
      </c>
      <c r="K163" s="76">
        <v>107</v>
      </c>
      <c r="L163" s="76">
        <v>6370.94</v>
      </c>
      <c r="M163" s="77">
        <f t="shared" si="27"/>
        <v>1778.766448</v>
      </c>
      <c r="N163" s="76" t="s">
        <v>385</v>
      </c>
      <c r="O163" s="78">
        <v>121</v>
      </c>
      <c r="P163" s="79">
        <v>6661.552</v>
      </c>
      <c r="Q163" s="79">
        <f t="shared" si="28"/>
        <v>2270.9230768</v>
      </c>
      <c r="R163" s="92" t="s">
        <v>145</v>
      </c>
      <c r="S163" s="93">
        <f t="shared" si="31"/>
        <v>-0.115702479338843</v>
      </c>
      <c r="T163" s="93">
        <f t="shared" si="32"/>
        <v>-0.043625269306612</v>
      </c>
      <c r="U163" s="93">
        <f t="shared" si="26"/>
        <v>-0.0617</v>
      </c>
      <c r="V163" s="94"/>
      <c r="W163" s="94"/>
    </row>
    <row r="164" customHeight="1" spans="1:23">
      <c r="A164" s="9">
        <v>102564</v>
      </c>
      <c r="B164" s="59" t="s">
        <v>121</v>
      </c>
      <c r="C164" s="9" t="s">
        <v>22</v>
      </c>
      <c r="D164" s="60" t="s">
        <v>103</v>
      </c>
      <c r="E164" s="60">
        <v>99283.9</v>
      </c>
      <c r="F164" s="60">
        <v>96957.59</v>
      </c>
      <c r="G164" s="60">
        <v>-2326.31</v>
      </c>
      <c r="H164" s="60" t="s">
        <v>54</v>
      </c>
      <c r="I164" s="8">
        <v>5.8</v>
      </c>
      <c r="J164" s="60" t="s">
        <v>122</v>
      </c>
      <c r="K164" s="76">
        <v>47</v>
      </c>
      <c r="L164" s="76">
        <v>3476.44</v>
      </c>
      <c r="M164" s="77">
        <f t="shared" si="27"/>
        <v>1003.995872</v>
      </c>
      <c r="N164" s="76" t="s">
        <v>386</v>
      </c>
      <c r="O164" s="78">
        <v>53.6333333333333</v>
      </c>
      <c r="P164" s="79">
        <v>3909.183</v>
      </c>
      <c r="Q164" s="79">
        <f t="shared" si="28"/>
        <v>1171.5821451</v>
      </c>
      <c r="R164" s="92" t="s">
        <v>124</v>
      </c>
      <c r="S164" s="93">
        <f t="shared" si="31"/>
        <v>-0.123679303915475</v>
      </c>
      <c r="T164" s="93">
        <f t="shared" si="32"/>
        <v>-0.110699089809814</v>
      </c>
      <c r="U164" s="93">
        <f t="shared" si="26"/>
        <v>-0.0109</v>
      </c>
      <c r="V164" s="94"/>
      <c r="W164" s="94"/>
    </row>
    <row r="165" customHeight="1" spans="1:23">
      <c r="A165" s="9">
        <v>102934</v>
      </c>
      <c r="B165" s="59" t="s">
        <v>202</v>
      </c>
      <c r="C165" s="9" t="s">
        <v>29</v>
      </c>
      <c r="D165" s="60" t="s">
        <v>42</v>
      </c>
      <c r="E165" s="60"/>
      <c r="F165" s="60"/>
      <c r="G165" s="60"/>
      <c r="H165" s="60" t="s">
        <v>43</v>
      </c>
      <c r="I165" s="81">
        <v>5.14</v>
      </c>
      <c r="J165" s="84" t="s">
        <v>387</v>
      </c>
      <c r="K165" s="76">
        <v>103</v>
      </c>
      <c r="L165" s="76">
        <v>7208.88</v>
      </c>
      <c r="M165" s="77">
        <f t="shared" si="27"/>
        <v>2171.314656</v>
      </c>
      <c r="N165" s="76" t="s">
        <v>388</v>
      </c>
      <c r="O165" s="78">
        <v>109.133333333333</v>
      </c>
      <c r="P165" s="79">
        <v>7413.67133333333</v>
      </c>
      <c r="Q165" s="79">
        <f t="shared" si="28"/>
        <v>1928.2959138</v>
      </c>
      <c r="R165" s="92" t="s">
        <v>204</v>
      </c>
      <c r="S165" s="93">
        <f t="shared" si="31"/>
        <v>-0.0562003665241266</v>
      </c>
      <c r="T165" s="93">
        <f t="shared" si="32"/>
        <v>-0.027623470764417</v>
      </c>
      <c r="U165" s="93">
        <f t="shared" si="26"/>
        <v>0.0411</v>
      </c>
      <c r="V165" s="94"/>
      <c r="W165" s="94"/>
    </row>
    <row r="166" customHeight="1" spans="1:23">
      <c r="A166" s="9">
        <v>355</v>
      </c>
      <c r="B166" s="59" t="s">
        <v>231</v>
      </c>
      <c r="C166" s="9" t="s">
        <v>22</v>
      </c>
      <c r="D166" s="60" t="s">
        <v>47</v>
      </c>
      <c r="E166" s="60">
        <v>147569.74</v>
      </c>
      <c r="F166" s="60">
        <v>127925.29</v>
      </c>
      <c r="G166" s="60">
        <v>-19644.45</v>
      </c>
      <c r="H166" s="60" t="s">
        <v>232</v>
      </c>
      <c r="I166" s="8">
        <v>5.21</v>
      </c>
      <c r="J166" s="60" t="s">
        <v>233</v>
      </c>
      <c r="K166" s="76">
        <v>56</v>
      </c>
      <c r="L166" s="76">
        <v>4022.3</v>
      </c>
      <c r="M166" s="77">
        <f t="shared" si="27"/>
        <v>1186.5785</v>
      </c>
      <c r="N166" s="76" t="s">
        <v>389</v>
      </c>
      <c r="O166" s="78">
        <v>64.3333333333333</v>
      </c>
      <c r="P166" s="79">
        <v>5411.977</v>
      </c>
      <c r="Q166" s="79">
        <f t="shared" si="28"/>
        <v>1612.769146</v>
      </c>
      <c r="R166" s="92" t="s">
        <v>235</v>
      </c>
      <c r="S166" s="93">
        <f t="shared" si="31"/>
        <v>-0.129533678756476</v>
      </c>
      <c r="T166" s="93">
        <f t="shared" si="32"/>
        <v>-0.256778068347297</v>
      </c>
      <c r="U166" s="93">
        <f t="shared" si="26"/>
        <v>-0.003</v>
      </c>
      <c r="V166" s="94"/>
      <c r="W166" s="94"/>
    </row>
    <row r="167" customHeight="1" spans="1:23">
      <c r="A167" s="12">
        <v>116482</v>
      </c>
      <c r="B167" s="62" t="s">
        <v>160</v>
      </c>
      <c r="C167" s="9" t="s">
        <v>22</v>
      </c>
      <c r="D167" s="60" t="s">
        <v>36</v>
      </c>
      <c r="E167" s="60"/>
      <c r="F167" s="60"/>
      <c r="G167" s="60"/>
      <c r="H167" s="60" t="s">
        <v>161</v>
      </c>
      <c r="I167" s="8">
        <v>5.28</v>
      </c>
      <c r="J167" s="60" t="s">
        <v>162</v>
      </c>
      <c r="K167" s="76">
        <v>46</v>
      </c>
      <c r="L167" s="76">
        <v>2986.29</v>
      </c>
      <c r="M167" s="77">
        <f t="shared" si="27"/>
        <v>954.418284</v>
      </c>
      <c r="N167" s="76" t="s">
        <v>390</v>
      </c>
      <c r="O167" s="78">
        <v>77</v>
      </c>
      <c r="P167" s="79">
        <v>4504.15266666667</v>
      </c>
      <c r="Q167" s="79">
        <f t="shared" si="28"/>
        <v>1266.1173146</v>
      </c>
      <c r="R167" s="92" t="s">
        <v>164</v>
      </c>
      <c r="S167" s="93">
        <f t="shared" si="31"/>
        <v>-0.402597402597403</v>
      </c>
      <c r="T167" s="93">
        <f t="shared" si="32"/>
        <v>-0.336991833758152</v>
      </c>
      <c r="U167" s="93">
        <f t="shared" si="26"/>
        <v>0.0385</v>
      </c>
      <c r="V167" s="94"/>
      <c r="W167" s="94"/>
    </row>
    <row r="168" customHeight="1" spans="1:23">
      <c r="A168" s="9">
        <v>102479</v>
      </c>
      <c r="B168" s="59" t="s">
        <v>270</v>
      </c>
      <c r="C168" s="9" t="s">
        <v>22</v>
      </c>
      <c r="D168" s="60" t="s">
        <v>36</v>
      </c>
      <c r="E168" s="60">
        <v>123454.64</v>
      </c>
      <c r="F168" s="60">
        <v>111202.72</v>
      </c>
      <c r="G168" s="60">
        <v>-12251.92</v>
      </c>
      <c r="H168" s="60" t="s">
        <v>271</v>
      </c>
      <c r="I168" s="8">
        <v>5.8</v>
      </c>
      <c r="J168" s="60" t="s">
        <v>108</v>
      </c>
      <c r="K168" s="76">
        <v>95</v>
      </c>
      <c r="L168" s="76">
        <v>3635.18</v>
      </c>
      <c r="M168" s="77">
        <f t="shared" si="27"/>
        <v>1411.903912</v>
      </c>
      <c r="N168" s="76" t="s">
        <v>391</v>
      </c>
      <c r="O168" s="78">
        <v>101.266666666667</v>
      </c>
      <c r="P168" s="79">
        <v>4549.799</v>
      </c>
      <c r="Q168" s="79">
        <f t="shared" si="28"/>
        <v>1497.7938308</v>
      </c>
      <c r="R168" s="92" t="s">
        <v>273</v>
      </c>
      <c r="S168" s="93">
        <f t="shared" ref="S168:S178" si="33">(K168-O168)/O168</f>
        <v>-0.0618828176431895</v>
      </c>
      <c r="T168" s="93">
        <f t="shared" ref="T168:T178" si="34">(L168-P168)/P168</f>
        <v>-0.201024045238042</v>
      </c>
      <c r="U168" s="93">
        <f t="shared" si="26"/>
        <v>0.0592</v>
      </c>
      <c r="V168" s="94"/>
      <c r="W168" s="94"/>
    </row>
    <row r="169" customHeight="1" spans="1:23">
      <c r="A169" s="9">
        <v>385</v>
      </c>
      <c r="B169" s="59" t="s">
        <v>392</v>
      </c>
      <c r="C169" s="9" t="s">
        <v>72</v>
      </c>
      <c r="D169" s="60" t="s">
        <v>393</v>
      </c>
      <c r="E169" s="60">
        <v>277589.4</v>
      </c>
      <c r="F169" s="60">
        <v>266090.58</v>
      </c>
      <c r="G169" s="60">
        <v>-11498.82</v>
      </c>
      <c r="H169" s="60" t="s">
        <v>43</v>
      </c>
      <c r="I169" s="81">
        <v>5.14</v>
      </c>
      <c r="J169" s="60" t="s">
        <v>347</v>
      </c>
      <c r="K169" s="76">
        <v>111</v>
      </c>
      <c r="L169" s="76">
        <v>13216.34</v>
      </c>
      <c r="M169" s="77">
        <f t="shared" si="27"/>
        <v>2334.005644</v>
      </c>
      <c r="N169" s="76" t="s">
        <v>394</v>
      </c>
      <c r="O169" s="78">
        <v>94.3</v>
      </c>
      <c r="P169" s="79">
        <v>10642.2376666667</v>
      </c>
      <c r="Q169" s="79">
        <f t="shared" si="28"/>
        <v>2508.37541803334</v>
      </c>
      <c r="R169" s="92" t="s">
        <v>395</v>
      </c>
      <c r="S169" s="93">
        <f t="shared" si="33"/>
        <v>0.177094379639449</v>
      </c>
      <c r="T169" s="96">
        <f t="shared" si="34"/>
        <v>0.241876042798389</v>
      </c>
      <c r="U169" s="93">
        <f t="shared" si="26"/>
        <v>-0.0591</v>
      </c>
      <c r="V169" s="97">
        <v>0</v>
      </c>
      <c r="W169" s="98"/>
    </row>
    <row r="170" customHeight="1" spans="1:23">
      <c r="A170" s="9">
        <v>385</v>
      </c>
      <c r="B170" s="59" t="s">
        <v>392</v>
      </c>
      <c r="C170" s="9" t="s">
        <v>72</v>
      </c>
      <c r="D170" s="60" t="s">
        <v>393</v>
      </c>
      <c r="E170" s="60">
        <v>277589.4</v>
      </c>
      <c r="F170" s="60">
        <v>266090.58</v>
      </c>
      <c r="G170" s="60">
        <v>-11498.82</v>
      </c>
      <c r="H170" s="60" t="s">
        <v>43</v>
      </c>
      <c r="I170" s="81">
        <v>5.21</v>
      </c>
      <c r="J170" s="60" t="s">
        <v>347</v>
      </c>
      <c r="K170" s="76">
        <v>116</v>
      </c>
      <c r="L170" s="76">
        <v>10340.78</v>
      </c>
      <c r="M170" s="77">
        <f t="shared" si="27"/>
        <v>2871.634606</v>
      </c>
      <c r="N170" s="76" t="s">
        <v>396</v>
      </c>
      <c r="O170" s="78">
        <v>94.3</v>
      </c>
      <c r="P170" s="79">
        <v>10642.2376666667</v>
      </c>
      <c r="Q170" s="79">
        <f t="shared" si="28"/>
        <v>2508.37541803334</v>
      </c>
      <c r="R170" s="92" t="s">
        <v>395</v>
      </c>
      <c r="S170" s="93">
        <f t="shared" si="33"/>
        <v>0.230116648992577</v>
      </c>
      <c r="T170" s="93">
        <f t="shared" si="34"/>
        <v>-0.0283265302005909</v>
      </c>
      <c r="U170" s="93">
        <f t="shared" si="26"/>
        <v>0.042</v>
      </c>
      <c r="V170" s="97"/>
      <c r="W170" s="98"/>
    </row>
    <row r="171" customHeight="1" spans="1:23">
      <c r="A171" s="9">
        <v>105751</v>
      </c>
      <c r="B171" s="59" t="s">
        <v>146</v>
      </c>
      <c r="C171" s="9" t="s">
        <v>29</v>
      </c>
      <c r="D171" s="60" t="s">
        <v>47</v>
      </c>
      <c r="E171" s="60">
        <v>180718.18</v>
      </c>
      <c r="F171" s="60">
        <v>168364.61</v>
      </c>
      <c r="G171" s="60">
        <v>-12353.57</v>
      </c>
      <c r="H171" s="60" t="s">
        <v>61</v>
      </c>
      <c r="I171" s="81">
        <v>5.25</v>
      </c>
      <c r="J171" s="60" t="s">
        <v>147</v>
      </c>
      <c r="K171" s="76">
        <v>80</v>
      </c>
      <c r="L171" s="76">
        <v>5782.48</v>
      </c>
      <c r="M171" s="77">
        <f t="shared" si="27"/>
        <v>1802.399016</v>
      </c>
      <c r="N171" s="76" t="s">
        <v>397</v>
      </c>
      <c r="O171" s="78">
        <v>110.366666666667</v>
      </c>
      <c r="P171" s="79">
        <v>6713.41133333333</v>
      </c>
      <c r="Q171" s="79">
        <f t="shared" si="28"/>
        <v>2276.51778313333</v>
      </c>
      <c r="R171" s="92" t="s">
        <v>149</v>
      </c>
      <c r="S171" s="93">
        <f t="shared" si="33"/>
        <v>-0.275143461189975</v>
      </c>
      <c r="T171" s="93">
        <f t="shared" si="34"/>
        <v>-0.138667405751095</v>
      </c>
      <c r="U171" s="93">
        <f t="shared" si="26"/>
        <v>-0.0273999999999999</v>
      </c>
      <c r="V171" s="94"/>
      <c r="W171" s="94"/>
    </row>
    <row r="172" customHeight="1" spans="1:23">
      <c r="A172" s="12">
        <v>117310</v>
      </c>
      <c r="B172" s="62" t="s">
        <v>175</v>
      </c>
      <c r="C172" s="9" t="s">
        <v>22</v>
      </c>
      <c r="D172" s="60" t="s">
        <v>36</v>
      </c>
      <c r="E172" s="60"/>
      <c r="F172" s="60"/>
      <c r="G172" s="60"/>
      <c r="H172" s="60" t="s">
        <v>61</v>
      </c>
      <c r="I172" s="81">
        <v>5.25</v>
      </c>
      <c r="J172" s="60" t="s">
        <v>176</v>
      </c>
      <c r="K172" s="76">
        <v>28</v>
      </c>
      <c r="L172" s="76">
        <v>1335.8</v>
      </c>
      <c r="M172" s="77">
        <f t="shared" si="27"/>
        <v>480.2201</v>
      </c>
      <c r="N172" s="76" t="s">
        <v>398</v>
      </c>
      <c r="O172" s="78">
        <v>28.9333333333333</v>
      </c>
      <c r="P172" s="79">
        <v>2115.93066666667</v>
      </c>
      <c r="Q172" s="79">
        <f t="shared" si="28"/>
        <v>586.747573866667</v>
      </c>
      <c r="R172" s="92" t="s">
        <v>178</v>
      </c>
      <c r="S172" s="93">
        <f t="shared" si="33"/>
        <v>-0.032258064516128</v>
      </c>
      <c r="T172" s="93">
        <f t="shared" si="34"/>
        <v>-0.368693870246537</v>
      </c>
      <c r="U172" s="93">
        <f t="shared" si="26"/>
        <v>0.0822000000000001</v>
      </c>
      <c r="V172" s="94"/>
      <c r="W172" s="94"/>
    </row>
    <row r="173" customHeight="1" spans="1:23">
      <c r="A173" s="9">
        <v>745</v>
      </c>
      <c r="B173" s="59" t="s">
        <v>139</v>
      </c>
      <c r="C173" s="9" t="s">
        <v>22</v>
      </c>
      <c r="D173" s="60" t="s">
        <v>42</v>
      </c>
      <c r="E173" s="60">
        <v>143325.34</v>
      </c>
      <c r="F173" s="60">
        <v>120702.76</v>
      </c>
      <c r="G173" s="60">
        <v>-22622.58</v>
      </c>
      <c r="H173" s="60" t="s">
        <v>24</v>
      </c>
      <c r="I173" s="75">
        <v>5.26</v>
      </c>
      <c r="J173" s="60" t="s">
        <v>68</v>
      </c>
      <c r="K173" s="76">
        <v>86</v>
      </c>
      <c r="L173" s="76">
        <v>4761.5</v>
      </c>
      <c r="M173" s="77">
        <f t="shared" si="27"/>
        <v>932.3017</v>
      </c>
      <c r="N173" s="76" t="s">
        <v>399</v>
      </c>
      <c r="O173" s="78">
        <v>82.8</v>
      </c>
      <c r="P173" s="79">
        <v>4838.90233333333</v>
      </c>
      <c r="Q173" s="79">
        <f t="shared" si="28"/>
        <v>1412.95948133333</v>
      </c>
      <c r="R173" s="92" t="s">
        <v>141</v>
      </c>
      <c r="S173" s="93">
        <f t="shared" si="33"/>
        <v>0.0386473429951691</v>
      </c>
      <c r="T173" s="93">
        <f t="shared" si="34"/>
        <v>-0.0159958453387528</v>
      </c>
      <c r="U173" s="93">
        <f t="shared" si="26"/>
        <v>-0.0962</v>
      </c>
      <c r="V173" s="94"/>
      <c r="W173" s="94"/>
    </row>
    <row r="174" customHeight="1" spans="1:23">
      <c r="A174" s="12">
        <v>117184</v>
      </c>
      <c r="B174" s="62" t="s">
        <v>107</v>
      </c>
      <c r="C174" s="9" t="s">
        <v>29</v>
      </c>
      <c r="D174" s="60" t="s">
        <v>36</v>
      </c>
      <c r="E174" s="60"/>
      <c r="F174" s="60"/>
      <c r="G174" s="60"/>
      <c r="H174" s="60" t="s">
        <v>400</v>
      </c>
      <c r="I174" s="8">
        <v>5.29</v>
      </c>
      <c r="J174" s="60" t="s">
        <v>108</v>
      </c>
      <c r="K174" s="76">
        <v>125</v>
      </c>
      <c r="L174" s="76">
        <v>6207.33</v>
      </c>
      <c r="M174" s="77">
        <f t="shared" si="27"/>
        <v>1945.377222</v>
      </c>
      <c r="N174" s="76" t="s">
        <v>401</v>
      </c>
      <c r="O174" s="78">
        <v>111.766666666667</v>
      </c>
      <c r="P174" s="79">
        <v>5936.23566666667</v>
      </c>
      <c r="Q174" s="79">
        <f t="shared" si="28"/>
        <v>2093.11669606667</v>
      </c>
      <c r="R174" s="92" t="s">
        <v>110</v>
      </c>
      <c r="S174" s="93">
        <f t="shared" si="33"/>
        <v>0.118401431553829</v>
      </c>
      <c r="T174" s="93">
        <f t="shared" si="34"/>
        <v>0.04566771748224</v>
      </c>
      <c r="U174" s="93">
        <f t="shared" si="26"/>
        <v>-0.0392</v>
      </c>
      <c r="V174" s="94"/>
      <c r="W174" s="94"/>
    </row>
    <row r="175" customHeight="1" spans="1:23">
      <c r="A175" s="9">
        <v>545</v>
      </c>
      <c r="B175" s="59" t="s">
        <v>255</v>
      </c>
      <c r="C175" s="9" t="s">
        <v>22</v>
      </c>
      <c r="D175" s="60" t="s">
        <v>47</v>
      </c>
      <c r="E175" s="60">
        <v>71552.82</v>
      </c>
      <c r="F175" s="60">
        <v>65144.24</v>
      </c>
      <c r="G175" s="60">
        <v>-6408.58000000001</v>
      </c>
      <c r="H175" s="60" t="s">
        <v>247</v>
      </c>
      <c r="I175" s="81">
        <v>5.6</v>
      </c>
      <c r="J175" s="60" t="s">
        <v>402</v>
      </c>
      <c r="K175" s="76">
        <v>61</v>
      </c>
      <c r="L175" s="76">
        <v>2502.58</v>
      </c>
      <c r="M175" s="77">
        <f t="shared" si="27"/>
        <v>854.380812</v>
      </c>
      <c r="N175" s="76" t="s">
        <v>403</v>
      </c>
      <c r="O175" s="78">
        <v>40.8333333333333</v>
      </c>
      <c r="P175" s="79">
        <v>2522.052</v>
      </c>
      <c r="Q175" s="79">
        <f t="shared" si="28"/>
        <v>727.8642072</v>
      </c>
      <c r="R175" s="92" t="s">
        <v>257</v>
      </c>
      <c r="S175" s="93">
        <f t="shared" si="33"/>
        <v>0.493877551020409</v>
      </c>
      <c r="T175" s="93">
        <f t="shared" si="34"/>
        <v>-0.00772069727349008</v>
      </c>
      <c r="U175" s="93">
        <f t="shared" si="26"/>
        <v>0.0528</v>
      </c>
      <c r="V175" s="94"/>
      <c r="W175" s="94"/>
    </row>
    <row r="176" customHeight="1" spans="1:23">
      <c r="A176" s="9">
        <v>371</v>
      </c>
      <c r="B176" s="59" t="s">
        <v>404</v>
      </c>
      <c r="C176" s="9" t="s">
        <v>22</v>
      </c>
      <c r="D176" s="60" t="s">
        <v>393</v>
      </c>
      <c r="E176" s="60">
        <v>76270.88</v>
      </c>
      <c r="F176" s="60">
        <v>66369.92</v>
      </c>
      <c r="G176" s="60">
        <v>-9900.96000000001</v>
      </c>
      <c r="H176" s="60" t="s">
        <v>43</v>
      </c>
      <c r="I176" s="75">
        <v>5.14</v>
      </c>
      <c r="J176" s="80" t="s">
        <v>405</v>
      </c>
      <c r="K176" s="76">
        <v>45</v>
      </c>
      <c r="L176" s="76">
        <v>2007.47</v>
      </c>
      <c r="M176" s="77">
        <f t="shared" si="27"/>
        <v>645.000111</v>
      </c>
      <c r="N176" s="76" t="s">
        <v>406</v>
      </c>
      <c r="O176" s="78">
        <v>49.0666666666667</v>
      </c>
      <c r="P176" s="79">
        <v>2600.136</v>
      </c>
      <c r="Q176" s="79">
        <f t="shared" si="28"/>
        <v>835.943724</v>
      </c>
      <c r="R176" s="92" t="s">
        <v>228</v>
      </c>
      <c r="S176" s="93">
        <f t="shared" si="33"/>
        <v>-0.0828804347826093</v>
      </c>
      <c r="T176" s="93">
        <f t="shared" si="34"/>
        <v>-0.227936538704129</v>
      </c>
      <c r="U176" s="93">
        <f t="shared" si="26"/>
        <v>-0.000199999999999978</v>
      </c>
      <c r="V176" s="94"/>
      <c r="W176" s="94"/>
    </row>
    <row r="177" customHeight="1" spans="1:23">
      <c r="A177" s="9">
        <v>752</v>
      </c>
      <c r="B177" s="59" t="s">
        <v>21</v>
      </c>
      <c r="C177" s="9" t="s">
        <v>22</v>
      </c>
      <c r="D177" s="60" t="s">
        <v>23</v>
      </c>
      <c r="E177" s="60">
        <v>99852.64</v>
      </c>
      <c r="F177" s="60">
        <v>89482.22</v>
      </c>
      <c r="G177" s="60">
        <v>-10370.42</v>
      </c>
      <c r="H177" s="60" t="s">
        <v>24</v>
      </c>
      <c r="I177" s="75">
        <v>5.26</v>
      </c>
      <c r="J177" s="60" t="s">
        <v>25</v>
      </c>
      <c r="K177" s="76">
        <v>65</v>
      </c>
      <c r="L177" s="76">
        <v>4069.45</v>
      </c>
      <c r="M177" s="77">
        <f t="shared" si="27"/>
        <v>1222.869725</v>
      </c>
      <c r="N177" s="76" t="s">
        <v>407</v>
      </c>
      <c r="O177" s="78">
        <v>62.2333333333333</v>
      </c>
      <c r="P177" s="79">
        <v>3460.60866666667</v>
      </c>
      <c r="Q177" s="79">
        <f t="shared" si="28"/>
        <v>1056.8698868</v>
      </c>
      <c r="R177" s="92" t="s">
        <v>27</v>
      </c>
      <c r="S177" s="93">
        <f t="shared" si="33"/>
        <v>0.044456347080879</v>
      </c>
      <c r="T177" s="93">
        <f t="shared" si="34"/>
        <v>0.175934753674352</v>
      </c>
      <c r="U177" s="93">
        <f t="shared" si="26"/>
        <v>-0.00490000000000002</v>
      </c>
      <c r="V177" s="94"/>
      <c r="W177" s="94"/>
    </row>
    <row r="178" customHeight="1" spans="1:23">
      <c r="A178" s="12">
        <v>115971</v>
      </c>
      <c r="B178" s="62" t="s">
        <v>323</v>
      </c>
      <c r="C178" s="9" t="s">
        <v>22</v>
      </c>
      <c r="D178" s="60" t="s">
        <v>36</v>
      </c>
      <c r="E178" s="60"/>
      <c r="F178" s="60"/>
      <c r="G178" s="60"/>
      <c r="H178" s="60" t="s">
        <v>73</v>
      </c>
      <c r="I178" s="81">
        <v>5.26</v>
      </c>
      <c r="J178" s="60" t="s">
        <v>324</v>
      </c>
      <c r="K178" s="76">
        <v>77</v>
      </c>
      <c r="L178" s="76">
        <v>3307.84</v>
      </c>
      <c r="M178" s="77">
        <f t="shared" si="27"/>
        <v>956.296544</v>
      </c>
      <c r="N178" s="76" t="s">
        <v>408</v>
      </c>
      <c r="O178" s="78">
        <v>53.8666666666667</v>
      </c>
      <c r="P178" s="79">
        <v>3458.86366666667</v>
      </c>
      <c r="Q178" s="79">
        <f t="shared" si="28"/>
        <v>1024.51541806667</v>
      </c>
      <c r="R178" s="92" t="s">
        <v>325</v>
      </c>
      <c r="S178" s="93">
        <f t="shared" si="33"/>
        <v>0.429455445544554</v>
      </c>
      <c r="T178" s="93">
        <f t="shared" si="34"/>
        <v>-0.0436627983120862</v>
      </c>
      <c r="U178" s="93">
        <f t="shared" si="26"/>
        <v>-0.0071</v>
      </c>
      <c r="V178" s="94"/>
      <c r="W178" s="94"/>
    </row>
    <row r="179" customHeight="1" spans="1:23">
      <c r="A179" s="9">
        <v>747</v>
      </c>
      <c r="B179" s="59" t="s">
        <v>409</v>
      </c>
      <c r="C179" s="9" t="s">
        <v>29</v>
      </c>
      <c r="D179" s="60" t="s">
        <v>36</v>
      </c>
      <c r="E179" s="60"/>
      <c r="F179" s="60"/>
      <c r="G179" s="60"/>
      <c r="H179" s="8" t="s">
        <v>410</v>
      </c>
      <c r="I179" s="8">
        <v>5.8</v>
      </c>
      <c r="J179" s="60" t="s">
        <v>266</v>
      </c>
      <c r="K179" s="76">
        <v>50</v>
      </c>
      <c r="L179" s="76">
        <v>7196.88</v>
      </c>
      <c r="M179" s="77">
        <f t="shared" si="27"/>
        <v>1073.054808</v>
      </c>
      <c r="N179" s="76" t="s">
        <v>411</v>
      </c>
      <c r="O179" s="78">
        <v>63.9</v>
      </c>
      <c r="P179" s="79">
        <v>8984.565</v>
      </c>
      <c r="Q179" s="79">
        <f t="shared" si="28"/>
        <v>1863.398781</v>
      </c>
      <c r="R179" s="92" t="s">
        <v>412</v>
      </c>
      <c r="S179" s="93">
        <f t="shared" ref="S179:S198" si="35">(K179-O179)/O179</f>
        <v>-0.217527386541471</v>
      </c>
      <c r="T179" s="93">
        <f t="shared" ref="T179:T198" si="36">(L179-P179)/P179</f>
        <v>-0.198972905199083</v>
      </c>
      <c r="U179" s="93">
        <f t="shared" si="26"/>
        <v>-0.0583</v>
      </c>
      <c r="V179" s="94"/>
      <c r="W179" s="94"/>
    </row>
    <row r="180" customHeight="1" spans="1:23">
      <c r="A180" s="9">
        <v>572</v>
      </c>
      <c r="B180" s="59" t="s">
        <v>413</v>
      </c>
      <c r="C180" s="9" t="s">
        <v>29</v>
      </c>
      <c r="D180" s="60" t="s">
        <v>36</v>
      </c>
      <c r="E180" s="60"/>
      <c r="F180" s="60"/>
      <c r="G180" s="60"/>
      <c r="H180" s="8" t="s">
        <v>414</v>
      </c>
      <c r="I180" s="8">
        <v>5.11</v>
      </c>
      <c r="J180" s="60" t="s">
        <v>266</v>
      </c>
      <c r="K180" s="76">
        <v>63</v>
      </c>
      <c r="L180" s="76">
        <v>2799.1</v>
      </c>
      <c r="M180" s="77">
        <f t="shared" si="27"/>
        <v>954.21319</v>
      </c>
      <c r="N180" s="76" t="s">
        <v>145</v>
      </c>
      <c r="O180" s="78">
        <v>73.6666666666667</v>
      </c>
      <c r="P180" s="79">
        <v>6240.908</v>
      </c>
      <c r="Q180" s="79">
        <f t="shared" si="28"/>
        <v>1954.6523856</v>
      </c>
      <c r="R180" s="92" t="s">
        <v>415</v>
      </c>
      <c r="S180" s="93">
        <f t="shared" si="35"/>
        <v>-0.144796380090498</v>
      </c>
      <c r="T180" s="93">
        <f t="shared" si="36"/>
        <v>-0.551491545781479</v>
      </c>
      <c r="U180" s="93">
        <f t="shared" si="26"/>
        <v>0.0277000000000001</v>
      </c>
      <c r="V180" s="94"/>
      <c r="W180" s="94"/>
    </row>
    <row r="181" customHeight="1" spans="1:23">
      <c r="A181" s="9">
        <v>587</v>
      </c>
      <c r="B181" s="59" t="s">
        <v>311</v>
      </c>
      <c r="C181" s="9" t="s">
        <v>22</v>
      </c>
      <c r="D181" s="60" t="s">
        <v>30</v>
      </c>
      <c r="E181" s="60">
        <v>130575.52</v>
      </c>
      <c r="F181" s="60">
        <v>129043.48</v>
      </c>
      <c r="G181" s="60">
        <v>-1532.04000000001</v>
      </c>
      <c r="H181" s="63" t="s">
        <v>312</v>
      </c>
      <c r="I181" s="81">
        <v>5.14</v>
      </c>
      <c r="J181" s="60" t="s">
        <v>416</v>
      </c>
      <c r="K181" s="76">
        <v>73</v>
      </c>
      <c r="L181" s="76">
        <v>4762.04</v>
      </c>
      <c r="M181" s="77">
        <f t="shared" si="27"/>
        <v>985.266076</v>
      </c>
      <c r="N181" s="76" t="s">
        <v>417</v>
      </c>
      <c r="O181" s="78">
        <v>64.2666666666667</v>
      </c>
      <c r="P181" s="79">
        <v>5019.55866666667</v>
      </c>
      <c r="Q181" s="79">
        <f t="shared" si="28"/>
        <v>1370.84147186667</v>
      </c>
      <c r="R181" s="92" t="s">
        <v>315</v>
      </c>
      <c r="S181" s="93">
        <f t="shared" si="35"/>
        <v>0.135892116182572</v>
      </c>
      <c r="T181" s="93">
        <f t="shared" si="36"/>
        <v>-0.0513030494845636</v>
      </c>
      <c r="U181" s="93">
        <f t="shared" si="26"/>
        <v>-0.0662</v>
      </c>
      <c r="V181" s="94"/>
      <c r="W181" s="94"/>
    </row>
    <row r="182" customHeight="1" spans="1:23">
      <c r="A182" s="12">
        <v>118074</v>
      </c>
      <c r="B182" s="62" t="s">
        <v>335</v>
      </c>
      <c r="C182" s="9" t="s">
        <v>22</v>
      </c>
      <c r="D182" s="60" t="s">
        <v>47</v>
      </c>
      <c r="E182" s="60"/>
      <c r="F182" s="60"/>
      <c r="G182" s="60"/>
      <c r="H182" s="60"/>
      <c r="I182" s="81">
        <v>5.26</v>
      </c>
      <c r="J182" s="60" t="s">
        <v>336</v>
      </c>
      <c r="K182" s="76">
        <v>58</v>
      </c>
      <c r="L182" s="76">
        <v>2964.3</v>
      </c>
      <c r="M182" s="77">
        <f t="shared" si="27"/>
        <v>744.0393</v>
      </c>
      <c r="N182" s="76" t="s">
        <v>418</v>
      </c>
      <c r="O182" s="78">
        <v>48.1333333333333</v>
      </c>
      <c r="P182" s="79">
        <v>2037.914</v>
      </c>
      <c r="Q182" s="79">
        <f t="shared" si="28"/>
        <v>607.5021634</v>
      </c>
      <c r="R182" s="92" t="s">
        <v>338</v>
      </c>
      <c r="S182" s="93">
        <f t="shared" si="35"/>
        <v>0.204986149584488</v>
      </c>
      <c r="T182" s="96">
        <f t="shared" si="36"/>
        <v>0.454575610158231</v>
      </c>
      <c r="U182" s="93">
        <f t="shared" si="26"/>
        <v>-0.0471</v>
      </c>
      <c r="V182" s="97">
        <f>(M182-Q182)*0.1</f>
        <v>13.65371366</v>
      </c>
      <c r="W182" s="98"/>
    </row>
    <row r="183" customHeight="1" spans="1:23">
      <c r="A183" s="9">
        <v>724</v>
      </c>
      <c r="B183" s="59" t="s">
        <v>35</v>
      </c>
      <c r="C183" s="9" t="s">
        <v>29</v>
      </c>
      <c r="D183" s="60" t="s">
        <v>36</v>
      </c>
      <c r="E183" s="60">
        <v>222584.6</v>
      </c>
      <c r="F183" s="60">
        <v>170874.99</v>
      </c>
      <c r="G183" s="60">
        <v>-51709.61</v>
      </c>
      <c r="H183" s="60" t="s">
        <v>37</v>
      </c>
      <c r="I183" s="81">
        <v>5.8</v>
      </c>
      <c r="J183" s="60" t="s">
        <v>38</v>
      </c>
      <c r="K183" s="76">
        <v>85</v>
      </c>
      <c r="L183" s="76">
        <v>6555.55</v>
      </c>
      <c r="M183" s="77">
        <f t="shared" si="27"/>
        <v>1650.031935</v>
      </c>
      <c r="N183" s="76" t="s">
        <v>419</v>
      </c>
      <c r="O183" s="78">
        <v>94.1666666666667</v>
      </c>
      <c r="P183" s="79">
        <v>6878.356</v>
      </c>
      <c r="Q183" s="79">
        <f t="shared" si="28"/>
        <v>2225.8360016</v>
      </c>
      <c r="R183" s="92" t="s">
        <v>40</v>
      </c>
      <c r="S183" s="93">
        <f t="shared" si="35"/>
        <v>-0.0973451327433631</v>
      </c>
      <c r="T183" s="93">
        <f t="shared" si="36"/>
        <v>-0.0469306909965113</v>
      </c>
      <c r="U183" s="93">
        <f t="shared" si="26"/>
        <v>-0.0719</v>
      </c>
      <c r="V183" s="94"/>
      <c r="W183" s="94"/>
    </row>
    <row r="184" customHeight="1" spans="1:23">
      <c r="A184" s="12">
        <v>118151</v>
      </c>
      <c r="B184" s="62" t="s">
        <v>80</v>
      </c>
      <c r="C184" s="9" t="s">
        <v>22</v>
      </c>
      <c r="D184" s="60" t="s">
        <v>42</v>
      </c>
      <c r="E184" s="60"/>
      <c r="F184" s="60"/>
      <c r="G184" s="60"/>
      <c r="H184" s="60" t="s">
        <v>54</v>
      </c>
      <c r="I184" s="81">
        <v>5.15</v>
      </c>
      <c r="J184" s="60" t="s">
        <v>25</v>
      </c>
      <c r="K184" s="76">
        <v>75</v>
      </c>
      <c r="L184" s="76">
        <v>2519.87</v>
      </c>
      <c r="M184" s="77">
        <f t="shared" si="27"/>
        <v>-201.5896</v>
      </c>
      <c r="N184" s="76" t="s">
        <v>420</v>
      </c>
      <c r="O184" s="78">
        <v>43.5666666666667</v>
      </c>
      <c r="P184" s="79">
        <v>2125.79833333333</v>
      </c>
      <c r="Q184" s="79">
        <f t="shared" si="28"/>
        <v>410.916817833333</v>
      </c>
      <c r="R184" s="92" t="s">
        <v>82</v>
      </c>
      <c r="S184" s="93">
        <f t="shared" si="35"/>
        <v>0.721499617444528</v>
      </c>
      <c r="T184" s="93">
        <f t="shared" si="36"/>
        <v>0.185375847034724</v>
      </c>
      <c r="U184" s="93">
        <f t="shared" si="26"/>
        <v>-0.2733</v>
      </c>
      <c r="V184" s="94"/>
      <c r="W184" s="94"/>
    </row>
    <row r="185" customHeight="1" spans="1:23">
      <c r="A185" s="9">
        <v>515</v>
      </c>
      <c r="B185" s="59" t="s">
        <v>46</v>
      </c>
      <c r="C185" s="9" t="s">
        <v>29</v>
      </c>
      <c r="D185" s="60" t="s">
        <v>47</v>
      </c>
      <c r="E185" s="60">
        <v>169537.18</v>
      </c>
      <c r="F185" s="60">
        <v>141087.69</v>
      </c>
      <c r="G185" s="60">
        <v>-28449.49</v>
      </c>
      <c r="H185" s="61" t="s">
        <v>48</v>
      </c>
      <c r="I185" s="8">
        <v>5.26</v>
      </c>
      <c r="J185" s="60" t="s">
        <v>49</v>
      </c>
      <c r="K185" s="76">
        <v>107</v>
      </c>
      <c r="L185" s="76">
        <v>4965.7</v>
      </c>
      <c r="M185" s="77">
        <f t="shared" si="27"/>
        <v>1239.43872</v>
      </c>
      <c r="N185" s="76" t="s">
        <v>421</v>
      </c>
      <c r="O185" s="78">
        <v>90.5666666666667</v>
      </c>
      <c r="P185" s="79">
        <v>5809.32133333333</v>
      </c>
      <c r="Q185" s="79">
        <f t="shared" si="28"/>
        <v>1783.46164933333</v>
      </c>
      <c r="R185" s="92" t="s">
        <v>51</v>
      </c>
      <c r="S185" s="93">
        <f t="shared" si="35"/>
        <v>0.181450128818549</v>
      </c>
      <c r="T185" s="93">
        <f t="shared" si="36"/>
        <v>-0.14521856942096</v>
      </c>
      <c r="U185" s="93">
        <f t="shared" si="26"/>
        <v>-0.0574</v>
      </c>
      <c r="V185" s="94"/>
      <c r="W185" s="94"/>
    </row>
    <row r="186" customHeight="1" spans="1:23">
      <c r="A186" s="9">
        <v>747</v>
      </c>
      <c r="B186" s="59" t="s">
        <v>409</v>
      </c>
      <c r="C186" s="9" t="s">
        <v>29</v>
      </c>
      <c r="D186" s="60" t="s">
        <v>36</v>
      </c>
      <c r="E186" s="60"/>
      <c r="F186" s="60"/>
      <c r="G186" s="60"/>
      <c r="H186" s="8" t="s">
        <v>410</v>
      </c>
      <c r="I186" s="8">
        <v>5.29</v>
      </c>
      <c r="J186" s="60" t="s">
        <v>266</v>
      </c>
      <c r="K186" s="76">
        <v>54</v>
      </c>
      <c r="L186" s="76">
        <v>7702.52</v>
      </c>
      <c r="M186" s="77">
        <f t="shared" si="27"/>
        <v>1049.853476</v>
      </c>
      <c r="N186" s="76" t="s">
        <v>422</v>
      </c>
      <c r="O186" s="78">
        <v>63.9</v>
      </c>
      <c r="P186" s="79">
        <v>8984.565</v>
      </c>
      <c r="Q186" s="79">
        <f t="shared" si="28"/>
        <v>1863.398781</v>
      </c>
      <c r="R186" s="92" t="s">
        <v>412</v>
      </c>
      <c r="S186" s="93">
        <f t="shared" si="35"/>
        <v>-0.154929577464789</v>
      </c>
      <c r="T186" s="93">
        <f t="shared" si="36"/>
        <v>-0.142694164937312</v>
      </c>
      <c r="U186" s="93">
        <f t="shared" si="26"/>
        <v>-0.0711</v>
      </c>
      <c r="V186" s="94"/>
      <c r="W186" s="94"/>
    </row>
    <row r="187" customHeight="1" spans="1:23">
      <c r="A187" s="9">
        <v>720</v>
      </c>
      <c r="B187" s="59" t="s">
        <v>306</v>
      </c>
      <c r="C187" s="9" t="s">
        <v>22</v>
      </c>
      <c r="D187" s="60" t="s">
        <v>103</v>
      </c>
      <c r="E187" s="60">
        <v>112700.78</v>
      </c>
      <c r="F187" s="60">
        <v>110045.85</v>
      </c>
      <c r="G187" s="60">
        <v>-2653.92999999999</v>
      </c>
      <c r="H187" s="60" t="s">
        <v>423</v>
      </c>
      <c r="I187" s="8">
        <v>5.8</v>
      </c>
      <c r="J187" s="60" t="s">
        <v>424</v>
      </c>
      <c r="K187" s="76">
        <v>40</v>
      </c>
      <c r="L187" s="76">
        <v>5533.65</v>
      </c>
      <c r="M187" s="77">
        <f t="shared" si="27"/>
        <v>1545.548445</v>
      </c>
      <c r="N187" s="76" t="s">
        <v>59</v>
      </c>
      <c r="O187" s="78">
        <v>55.0333333333333</v>
      </c>
      <c r="P187" s="79">
        <v>4327.53366666667</v>
      </c>
      <c r="Q187" s="79">
        <f t="shared" si="28"/>
        <v>1318.16675486667</v>
      </c>
      <c r="R187" s="92" t="s">
        <v>310</v>
      </c>
      <c r="S187" s="93">
        <f t="shared" si="35"/>
        <v>-0.273167777104785</v>
      </c>
      <c r="T187" s="93">
        <f t="shared" si="36"/>
        <v>0.278707556367171</v>
      </c>
      <c r="U187" s="93">
        <f t="shared" si="26"/>
        <v>-0.0253</v>
      </c>
      <c r="V187" s="94"/>
      <c r="W187" s="94"/>
    </row>
    <row r="188" customHeight="1" spans="1:23">
      <c r="A188" s="9">
        <v>545</v>
      </c>
      <c r="B188" s="59" t="s">
        <v>255</v>
      </c>
      <c r="C188" s="9" t="s">
        <v>22</v>
      </c>
      <c r="D188" s="60" t="s">
        <v>47</v>
      </c>
      <c r="E188" s="60">
        <v>71552.82</v>
      </c>
      <c r="F188" s="60">
        <v>65144.24</v>
      </c>
      <c r="G188" s="60">
        <v>-6408.58000000001</v>
      </c>
      <c r="H188" s="60" t="s">
        <v>247</v>
      </c>
      <c r="I188" s="81">
        <v>5.15</v>
      </c>
      <c r="J188" s="60" t="s">
        <v>238</v>
      </c>
      <c r="K188" s="76">
        <v>26</v>
      </c>
      <c r="L188" s="76">
        <v>1581.69</v>
      </c>
      <c r="M188" s="77">
        <f t="shared" si="27"/>
        <v>142.510269</v>
      </c>
      <c r="N188" s="76" t="s">
        <v>425</v>
      </c>
      <c r="O188" s="78">
        <v>40.8333333333333</v>
      </c>
      <c r="P188" s="79">
        <v>2522.052</v>
      </c>
      <c r="Q188" s="79">
        <f t="shared" si="28"/>
        <v>727.8642072</v>
      </c>
      <c r="R188" s="92" t="s">
        <v>257</v>
      </c>
      <c r="S188" s="93">
        <f t="shared" si="35"/>
        <v>-0.363265306122448</v>
      </c>
      <c r="T188" s="93">
        <f t="shared" si="36"/>
        <v>-0.372855912566434</v>
      </c>
      <c r="U188" s="93">
        <f t="shared" si="26"/>
        <v>-0.1985</v>
      </c>
      <c r="V188" s="94"/>
      <c r="W188" s="94"/>
    </row>
    <row r="189" customHeight="1" spans="1:23">
      <c r="A189" s="9">
        <v>103199</v>
      </c>
      <c r="B189" s="59" t="s">
        <v>77</v>
      </c>
      <c r="C189" s="9" t="s">
        <v>22</v>
      </c>
      <c r="D189" s="60" t="s">
        <v>23</v>
      </c>
      <c r="E189" s="60">
        <v>115252.58</v>
      </c>
      <c r="F189" s="60">
        <v>108054.45</v>
      </c>
      <c r="G189" s="60">
        <v>-7198.13</v>
      </c>
      <c r="H189" s="60" t="s">
        <v>48</v>
      </c>
      <c r="I189" s="8">
        <v>5.26</v>
      </c>
      <c r="J189" s="60" t="s">
        <v>49</v>
      </c>
      <c r="K189" s="76">
        <v>63</v>
      </c>
      <c r="L189" s="76">
        <v>3483.01</v>
      </c>
      <c r="M189" s="77">
        <f t="shared" si="27"/>
        <v>1398.080214</v>
      </c>
      <c r="N189" s="76" t="s">
        <v>426</v>
      </c>
      <c r="O189" s="78">
        <v>80.8666666666667</v>
      </c>
      <c r="P189" s="79">
        <v>4377.93666666667</v>
      </c>
      <c r="Q189" s="79">
        <f t="shared" si="28"/>
        <v>1536.65577</v>
      </c>
      <c r="R189" s="92" t="s">
        <v>79</v>
      </c>
      <c r="S189" s="93">
        <f t="shared" si="35"/>
        <v>-0.220939818631493</v>
      </c>
      <c r="T189" s="93">
        <f t="shared" si="36"/>
        <v>-0.204417453884289</v>
      </c>
      <c r="U189" s="93">
        <f t="shared" si="26"/>
        <v>0.0503999999999999</v>
      </c>
      <c r="V189" s="94"/>
      <c r="W189" s="94"/>
    </row>
    <row r="190" customHeight="1" spans="1:23">
      <c r="A190" s="9">
        <v>113023</v>
      </c>
      <c r="B190" s="59" t="s">
        <v>363</v>
      </c>
      <c r="C190" s="9" t="s">
        <v>22</v>
      </c>
      <c r="D190" s="60" t="s">
        <v>23</v>
      </c>
      <c r="E190" s="60"/>
      <c r="F190" s="60"/>
      <c r="G190" s="60"/>
      <c r="H190" s="8" t="s">
        <v>227</v>
      </c>
      <c r="I190" s="8">
        <v>5.29</v>
      </c>
      <c r="J190" s="60" t="s">
        <v>84</v>
      </c>
      <c r="K190" s="76">
        <v>28</v>
      </c>
      <c r="L190" s="76">
        <v>1723.01</v>
      </c>
      <c r="M190" s="77">
        <f t="shared" si="27"/>
        <v>403.528942</v>
      </c>
      <c r="N190" s="76" t="s">
        <v>427</v>
      </c>
      <c r="O190" s="78">
        <v>30.9666666666667</v>
      </c>
      <c r="P190" s="79">
        <v>1722.06233333333</v>
      </c>
      <c r="Q190" s="79">
        <f t="shared" si="28"/>
        <v>415.878053499999</v>
      </c>
      <c r="R190" s="92" t="s">
        <v>364</v>
      </c>
      <c r="S190" s="93">
        <f t="shared" si="35"/>
        <v>-0.0958019375672776</v>
      </c>
      <c r="T190" s="93">
        <f t="shared" si="36"/>
        <v>0.000550309154509953</v>
      </c>
      <c r="U190" s="93">
        <f t="shared" si="26"/>
        <v>-0.00729999999999997</v>
      </c>
      <c r="V190" s="94"/>
      <c r="W190" s="94"/>
    </row>
    <row r="191" customHeight="1" spans="1:23">
      <c r="A191" s="9">
        <v>385</v>
      </c>
      <c r="B191" s="59" t="s">
        <v>392</v>
      </c>
      <c r="C191" s="9" t="s">
        <v>72</v>
      </c>
      <c r="D191" s="60" t="s">
        <v>393</v>
      </c>
      <c r="E191" s="60">
        <v>277589.4</v>
      </c>
      <c r="F191" s="60">
        <v>266090.58</v>
      </c>
      <c r="G191" s="60">
        <v>-11498.82</v>
      </c>
      <c r="H191" s="60" t="s">
        <v>43</v>
      </c>
      <c r="I191" s="81">
        <v>5.7</v>
      </c>
      <c r="J191" s="60" t="s">
        <v>347</v>
      </c>
      <c r="K191" s="76">
        <v>98</v>
      </c>
      <c r="L191" s="76">
        <v>9604.6</v>
      </c>
      <c r="M191" s="77">
        <f t="shared" si="27"/>
        <v>2461.65898</v>
      </c>
      <c r="N191" s="76" t="s">
        <v>428</v>
      </c>
      <c r="O191" s="78">
        <v>94.3</v>
      </c>
      <c r="P191" s="79">
        <v>10642.2376666667</v>
      </c>
      <c r="Q191" s="79">
        <f t="shared" si="28"/>
        <v>2508.37541803334</v>
      </c>
      <c r="R191" s="92" t="s">
        <v>395</v>
      </c>
      <c r="S191" s="93">
        <f t="shared" si="35"/>
        <v>0.039236479321315</v>
      </c>
      <c r="T191" s="93">
        <f t="shared" si="36"/>
        <v>-0.0975018317732894</v>
      </c>
      <c r="U191" s="93">
        <f t="shared" si="26"/>
        <v>0.0206</v>
      </c>
      <c r="V191" s="97"/>
      <c r="W191" s="98"/>
    </row>
    <row r="192" customHeight="1" spans="1:23">
      <c r="A192" s="9">
        <v>707</v>
      </c>
      <c r="B192" s="59" t="s">
        <v>258</v>
      </c>
      <c r="C192" s="9" t="s">
        <v>72</v>
      </c>
      <c r="D192" s="60" t="s">
        <v>47</v>
      </c>
      <c r="E192" s="60">
        <v>280051.3</v>
      </c>
      <c r="F192" s="60">
        <v>271991.25</v>
      </c>
      <c r="G192" s="60">
        <v>-8060.04999999999</v>
      </c>
      <c r="H192" s="60" t="s">
        <v>73</v>
      </c>
      <c r="I192" s="81">
        <v>5.15</v>
      </c>
      <c r="J192" s="60" t="s">
        <v>259</v>
      </c>
      <c r="K192" s="76">
        <v>151</v>
      </c>
      <c r="L192" s="76">
        <v>14525.81</v>
      </c>
      <c r="M192" s="77">
        <f t="shared" si="27"/>
        <v>4651.164362</v>
      </c>
      <c r="N192" s="76" t="s">
        <v>429</v>
      </c>
      <c r="O192" s="78">
        <v>160.266666666667</v>
      </c>
      <c r="P192" s="79">
        <v>10830.659</v>
      </c>
      <c r="Q192" s="79">
        <f t="shared" si="28"/>
        <v>3655.3474125</v>
      </c>
      <c r="R192" s="92" t="s">
        <v>261</v>
      </c>
      <c r="S192" s="93">
        <f t="shared" si="35"/>
        <v>-0.0578202995008339</v>
      </c>
      <c r="T192" s="93">
        <f t="shared" si="36"/>
        <v>0.341175084544717</v>
      </c>
      <c r="U192" s="93">
        <f t="shared" si="26"/>
        <v>-0.0173</v>
      </c>
      <c r="V192" s="94"/>
      <c r="W192" s="94"/>
    </row>
    <row r="193" customHeight="1" spans="1:23">
      <c r="A193" s="9">
        <v>371</v>
      </c>
      <c r="B193" s="59" t="s">
        <v>404</v>
      </c>
      <c r="C193" s="9" t="s">
        <v>22</v>
      </c>
      <c r="D193" s="60" t="s">
        <v>393</v>
      </c>
      <c r="E193" s="60">
        <v>76270.88</v>
      </c>
      <c r="F193" s="60">
        <v>66369.92</v>
      </c>
      <c r="G193" s="60">
        <v>-9900.96000000001</v>
      </c>
      <c r="H193" s="60" t="s">
        <v>43</v>
      </c>
      <c r="I193" s="75">
        <v>5.21</v>
      </c>
      <c r="J193" s="80" t="s">
        <v>405</v>
      </c>
      <c r="K193" s="76">
        <v>54</v>
      </c>
      <c r="L193" s="76">
        <v>2594.95</v>
      </c>
      <c r="M193" s="77">
        <f t="shared" si="27"/>
        <v>773.81409</v>
      </c>
      <c r="N193" s="76" t="s">
        <v>430</v>
      </c>
      <c r="O193" s="78">
        <v>49.0666666666667</v>
      </c>
      <c r="P193" s="79">
        <v>2600.136</v>
      </c>
      <c r="Q193" s="79">
        <f t="shared" si="28"/>
        <v>835.943724</v>
      </c>
      <c r="R193" s="92" t="s">
        <v>228</v>
      </c>
      <c r="S193" s="93">
        <f t="shared" si="35"/>
        <v>0.100543478260869</v>
      </c>
      <c r="T193" s="93">
        <f t="shared" si="36"/>
        <v>-0.0019945110563448</v>
      </c>
      <c r="U193" s="93">
        <f t="shared" si="26"/>
        <v>-0.0233</v>
      </c>
      <c r="V193" s="94"/>
      <c r="W193" s="94"/>
    </row>
    <row r="194" customHeight="1" spans="1:23">
      <c r="A194" s="9">
        <v>385</v>
      </c>
      <c r="B194" s="59" t="s">
        <v>392</v>
      </c>
      <c r="C194" s="9" t="s">
        <v>72</v>
      </c>
      <c r="D194" s="60" t="s">
        <v>393</v>
      </c>
      <c r="E194" s="60">
        <v>277589.4</v>
      </c>
      <c r="F194" s="60">
        <v>266090.58</v>
      </c>
      <c r="G194" s="60">
        <v>-11498.82</v>
      </c>
      <c r="H194" s="60" t="s">
        <v>43</v>
      </c>
      <c r="I194" s="81">
        <v>5.28</v>
      </c>
      <c r="J194" s="60" t="s">
        <v>347</v>
      </c>
      <c r="K194" s="76">
        <v>111</v>
      </c>
      <c r="L194" s="76">
        <v>11060.05</v>
      </c>
      <c r="M194" s="77">
        <f t="shared" si="27"/>
        <v>2636.71592</v>
      </c>
      <c r="N194" s="76" t="s">
        <v>431</v>
      </c>
      <c r="O194" s="78">
        <v>94.3</v>
      </c>
      <c r="P194" s="79">
        <v>10642.2376666667</v>
      </c>
      <c r="Q194" s="79">
        <f t="shared" si="28"/>
        <v>2508.37541803334</v>
      </c>
      <c r="R194" s="92" t="s">
        <v>395</v>
      </c>
      <c r="S194" s="93">
        <f t="shared" si="35"/>
        <v>0.177094379639449</v>
      </c>
      <c r="T194" s="99">
        <f t="shared" si="36"/>
        <v>0.0392598198254826</v>
      </c>
      <c r="U194" s="93">
        <f t="shared" si="26"/>
        <v>0.00270000000000001</v>
      </c>
      <c r="V194" s="97"/>
      <c r="W194" s="98"/>
    </row>
    <row r="195" customHeight="1" spans="1:23">
      <c r="A195" s="9">
        <v>371</v>
      </c>
      <c r="B195" s="59" t="s">
        <v>404</v>
      </c>
      <c r="C195" s="9" t="s">
        <v>22</v>
      </c>
      <c r="D195" s="60" t="s">
        <v>393</v>
      </c>
      <c r="E195" s="60">
        <v>76270.88</v>
      </c>
      <c r="F195" s="60">
        <v>66369.92</v>
      </c>
      <c r="G195" s="60">
        <v>-9900.96000000001</v>
      </c>
      <c r="H195" s="60" t="s">
        <v>43</v>
      </c>
      <c r="I195" s="75">
        <v>5.7</v>
      </c>
      <c r="J195" s="80" t="s">
        <v>405</v>
      </c>
      <c r="K195" s="76">
        <v>36</v>
      </c>
      <c r="L195" s="76">
        <v>1207.3</v>
      </c>
      <c r="M195" s="77">
        <f t="shared" si="27"/>
        <v>345.64999</v>
      </c>
      <c r="N195" s="76" t="s">
        <v>432</v>
      </c>
      <c r="O195" s="78">
        <v>49.0666666666667</v>
      </c>
      <c r="P195" s="79">
        <v>2600.136</v>
      </c>
      <c r="Q195" s="79">
        <f t="shared" si="28"/>
        <v>835.943724</v>
      </c>
      <c r="R195" s="92" t="s">
        <v>228</v>
      </c>
      <c r="S195" s="93">
        <f t="shared" si="35"/>
        <v>-0.266304347826087</v>
      </c>
      <c r="T195" s="93">
        <f t="shared" si="36"/>
        <v>-0.535678133759157</v>
      </c>
      <c r="U195" s="93">
        <f t="shared" si="26"/>
        <v>-0.0352</v>
      </c>
      <c r="V195" s="94"/>
      <c r="W195" s="94"/>
    </row>
    <row r="196" customHeight="1" spans="1:23">
      <c r="A196" s="9">
        <v>724</v>
      </c>
      <c r="B196" s="59" t="s">
        <v>35</v>
      </c>
      <c r="C196" s="9" t="s">
        <v>29</v>
      </c>
      <c r="D196" s="60" t="s">
        <v>36</v>
      </c>
      <c r="E196" s="60">
        <v>222584.6</v>
      </c>
      <c r="F196" s="60">
        <v>170874.99</v>
      </c>
      <c r="G196" s="60">
        <v>-51709.61</v>
      </c>
      <c r="H196" s="60" t="s">
        <v>37</v>
      </c>
      <c r="I196" s="81">
        <v>5.15</v>
      </c>
      <c r="J196" s="60" t="s">
        <v>38</v>
      </c>
      <c r="K196" s="76">
        <v>90</v>
      </c>
      <c r="L196" s="76">
        <v>6651.56</v>
      </c>
      <c r="M196" s="77">
        <f t="shared" si="27"/>
        <v>2184.372304</v>
      </c>
      <c r="N196" s="76" t="s">
        <v>433</v>
      </c>
      <c r="O196" s="78">
        <v>94.1666666666667</v>
      </c>
      <c r="P196" s="79">
        <v>6878.356</v>
      </c>
      <c r="Q196" s="79">
        <f t="shared" si="28"/>
        <v>2225.8360016</v>
      </c>
      <c r="R196" s="92" t="s">
        <v>40</v>
      </c>
      <c r="S196" s="93">
        <f t="shared" si="35"/>
        <v>-0.0442477876106198</v>
      </c>
      <c r="T196" s="93">
        <f t="shared" si="36"/>
        <v>-0.0329724137570081</v>
      </c>
      <c r="U196" s="93">
        <f t="shared" ref="U196:U259" si="37">(N196-R196)</f>
        <v>0.00480000000000003</v>
      </c>
      <c r="V196" s="94"/>
      <c r="W196" s="94"/>
    </row>
    <row r="197" customHeight="1" spans="1:23">
      <c r="A197" s="9">
        <v>721</v>
      </c>
      <c r="B197" s="59" t="s">
        <v>354</v>
      </c>
      <c r="C197" s="9" t="s">
        <v>29</v>
      </c>
      <c r="D197" s="60" t="s">
        <v>103</v>
      </c>
      <c r="E197" s="60">
        <v>147264.79</v>
      </c>
      <c r="F197" s="60">
        <v>132141.99</v>
      </c>
      <c r="G197" s="60">
        <v>-15122.8</v>
      </c>
      <c r="H197" s="60" t="s">
        <v>43</v>
      </c>
      <c r="I197" s="75">
        <v>5.21</v>
      </c>
      <c r="J197" s="60" t="s">
        <v>122</v>
      </c>
      <c r="K197" s="76">
        <v>67</v>
      </c>
      <c r="L197" s="76">
        <v>4122.51</v>
      </c>
      <c r="M197" s="77">
        <f t="shared" si="27"/>
        <v>1508.014158</v>
      </c>
      <c r="N197" s="76" t="s">
        <v>434</v>
      </c>
      <c r="O197" s="78">
        <v>78.9</v>
      </c>
      <c r="P197" s="79">
        <v>5377.60233333333</v>
      </c>
      <c r="Q197" s="79">
        <f t="shared" si="28"/>
        <v>1699.32233733333</v>
      </c>
      <c r="R197" s="92" t="s">
        <v>356</v>
      </c>
      <c r="S197" s="93">
        <f t="shared" si="35"/>
        <v>-0.150823827629911</v>
      </c>
      <c r="T197" s="93">
        <f t="shared" si="36"/>
        <v>-0.233392552207436</v>
      </c>
      <c r="U197" s="93">
        <f t="shared" si="37"/>
        <v>0.0498</v>
      </c>
      <c r="V197" s="94"/>
      <c r="W197" s="94"/>
    </row>
    <row r="198" customHeight="1" spans="1:23">
      <c r="A198" s="9">
        <v>371</v>
      </c>
      <c r="B198" s="59" t="s">
        <v>404</v>
      </c>
      <c r="C198" s="9" t="s">
        <v>22</v>
      </c>
      <c r="D198" s="60" t="s">
        <v>393</v>
      </c>
      <c r="E198" s="60">
        <v>76270.88</v>
      </c>
      <c r="F198" s="60">
        <v>66369.92</v>
      </c>
      <c r="G198" s="60">
        <v>-9900.96000000001</v>
      </c>
      <c r="H198" s="60" t="s">
        <v>43</v>
      </c>
      <c r="I198" s="75">
        <v>5.29</v>
      </c>
      <c r="J198" s="80" t="s">
        <v>405</v>
      </c>
      <c r="K198" s="76">
        <v>53</v>
      </c>
      <c r="L198" s="76">
        <v>4077.11</v>
      </c>
      <c r="M198" s="77">
        <f t="shared" si="27"/>
        <v>1141.183089</v>
      </c>
      <c r="N198" s="76" t="s">
        <v>435</v>
      </c>
      <c r="O198" s="78">
        <v>49.0666666666667</v>
      </c>
      <c r="P198" s="79">
        <v>2600.136</v>
      </c>
      <c r="Q198" s="79">
        <f t="shared" si="28"/>
        <v>835.943724</v>
      </c>
      <c r="R198" s="92" t="s">
        <v>228</v>
      </c>
      <c r="S198" s="93">
        <f t="shared" si="35"/>
        <v>0.0801630434782602</v>
      </c>
      <c r="T198" s="96">
        <f t="shared" si="36"/>
        <v>0.568037210361304</v>
      </c>
      <c r="U198" s="93">
        <f t="shared" si="37"/>
        <v>-0.0416</v>
      </c>
      <c r="V198" s="97">
        <f>(M198-Q198)*0.1</f>
        <v>30.5239365</v>
      </c>
      <c r="W198" s="98"/>
    </row>
    <row r="199" customHeight="1" spans="1:23">
      <c r="A199" s="9">
        <v>341</v>
      </c>
      <c r="B199" s="59" t="s">
        <v>246</v>
      </c>
      <c r="C199" s="9" t="s">
        <v>72</v>
      </c>
      <c r="D199" s="60" t="s">
        <v>103</v>
      </c>
      <c r="E199" s="60">
        <v>471833.99</v>
      </c>
      <c r="F199" s="60">
        <v>337100.99</v>
      </c>
      <c r="G199" s="60">
        <v>-134733</v>
      </c>
      <c r="H199" s="60" t="s">
        <v>247</v>
      </c>
      <c r="I199" s="32">
        <v>5.6</v>
      </c>
      <c r="J199" s="60" t="s">
        <v>248</v>
      </c>
      <c r="K199" s="76">
        <v>204</v>
      </c>
      <c r="L199" s="76">
        <v>16282.48</v>
      </c>
      <c r="M199" s="77">
        <f t="shared" si="27"/>
        <v>4305.087712</v>
      </c>
      <c r="N199" s="76" t="s">
        <v>436</v>
      </c>
      <c r="O199" s="78">
        <v>139.033333333333</v>
      </c>
      <c r="P199" s="79">
        <v>13236.5063333333</v>
      </c>
      <c r="Q199" s="79">
        <f t="shared" si="28"/>
        <v>4120.52442156666</v>
      </c>
      <c r="R199" s="92" t="s">
        <v>249</v>
      </c>
      <c r="S199" s="93">
        <f t="shared" ref="S199:S207" si="38">(K199-O199)/O199</f>
        <v>0.4672740350036</v>
      </c>
      <c r="T199" s="96">
        <f t="shared" ref="T199:T207" si="39">(L199-P199)/P199</f>
        <v>0.230119156064321</v>
      </c>
      <c r="U199" s="93">
        <f t="shared" si="37"/>
        <v>-0.0468999999999999</v>
      </c>
      <c r="V199" s="97">
        <f>(M199-Q199)*0.1</f>
        <v>18.4563290433344</v>
      </c>
      <c r="W199" s="98"/>
    </row>
    <row r="200" customHeight="1" spans="1:23">
      <c r="A200" s="9">
        <v>341</v>
      </c>
      <c r="B200" s="59" t="s">
        <v>246</v>
      </c>
      <c r="C200" s="9" t="s">
        <v>72</v>
      </c>
      <c r="D200" s="60" t="s">
        <v>103</v>
      </c>
      <c r="E200" s="60">
        <v>471833.99</v>
      </c>
      <c r="F200" s="60">
        <v>337100.99</v>
      </c>
      <c r="G200" s="60">
        <v>-134733</v>
      </c>
      <c r="H200" s="60" t="s">
        <v>247</v>
      </c>
      <c r="I200" s="8">
        <v>5.11</v>
      </c>
      <c r="J200" s="60" t="s">
        <v>248</v>
      </c>
      <c r="K200" s="76">
        <v>96</v>
      </c>
      <c r="L200" s="76">
        <v>8102.49</v>
      </c>
      <c r="M200" s="77">
        <f t="shared" si="27"/>
        <v>3258.821478</v>
      </c>
      <c r="N200" s="76" t="s">
        <v>437</v>
      </c>
      <c r="O200" s="78">
        <v>139.033333333333</v>
      </c>
      <c r="P200" s="79">
        <v>13236.5063333333</v>
      </c>
      <c r="Q200" s="79">
        <f t="shared" si="28"/>
        <v>4120.52442156666</v>
      </c>
      <c r="R200" s="92" t="s">
        <v>249</v>
      </c>
      <c r="S200" s="93">
        <f t="shared" si="38"/>
        <v>-0.309518101174777</v>
      </c>
      <c r="T200" s="93">
        <f t="shared" si="39"/>
        <v>-0.387867931616093</v>
      </c>
      <c r="U200" s="93">
        <f t="shared" si="37"/>
        <v>0.0909</v>
      </c>
      <c r="V200" s="94"/>
      <c r="W200" s="94"/>
    </row>
    <row r="201" customHeight="1" spans="1:23">
      <c r="A201" s="9">
        <v>56</v>
      </c>
      <c r="B201" s="59" t="s">
        <v>317</v>
      </c>
      <c r="C201" s="9" t="s">
        <v>22</v>
      </c>
      <c r="D201" s="60" t="s">
        <v>30</v>
      </c>
      <c r="E201" s="60">
        <v>79223.05</v>
      </c>
      <c r="F201" s="60">
        <v>74915.72</v>
      </c>
      <c r="G201" s="60">
        <v>-4307.33</v>
      </c>
      <c r="H201" s="60" t="s">
        <v>318</v>
      </c>
      <c r="I201" s="81">
        <v>5.21</v>
      </c>
      <c r="J201" s="60" t="s">
        <v>319</v>
      </c>
      <c r="K201" s="76">
        <v>47</v>
      </c>
      <c r="L201" s="76">
        <v>4027.09</v>
      </c>
      <c r="M201" s="77">
        <f t="shared" si="27"/>
        <v>1199.267402</v>
      </c>
      <c r="N201" s="76" t="s">
        <v>438</v>
      </c>
      <c r="O201" s="78">
        <v>46.1</v>
      </c>
      <c r="P201" s="79">
        <v>2965.97766666667</v>
      </c>
      <c r="Q201" s="79">
        <f t="shared" si="28"/>
        <v>855.684556833334</v>
      </c>
      <c r="R201" s="92" t="s">
        <v>321</v>
      </c>
      <c r="S201" s="93">
        <f t="shared" si="38"/>
        <v>0.0195227765726681</v>
      </c>
      <c r="T201" s="93">
        <f t="shared" si="39"/>
        <v>0.357761403687799</v>
      </c>
      <c r="U201" s="93">
        <f t="shared" si="37"/>
        <v>0.00929999999999997</v>
      </c>
      <c r="V201" s="94"/>
      <c r="W201" s="94"/>
    </row>
    <row r="202" customHeight="1" spans="1:23">
      <c r="A202" s="12">
        <v>116919</v>
      </c>
      <c r="B202" s="62" t="s">
        <v>91</v>
      </c>
      <c r="C202" s="9" t="s">
        <v>22</v>
      </c>
      <c r="D202" s="60" t="s">
        <v>36</v>
      </c>
      <c r="E202" s="60"/>
      <c r="F202" s="60"/>
      <c r="G202" s="60"/>
      <c r="H202" s="60" t="s">
        <v>92</v>
      </c>
      <c r="I202" s="8">
        <v>5.26</v>
      </c>
      <c r="J202" s="60" t="s">
        <v>93</v>
      </c>
      <c r="K202" s="76">
        <v>75</v>
      </c>
      <c r="L202" s="76">
        <v>3236.29</v>
      </c>
      <c r="M202" s="77">
        <f t="shared" si="27"/>
        <v>1160.857223</v>
      </c>
      <c r="N202" s="76" t="s">
        <v>439</v>
      </c>
      <c r="O202" s="78">
        <v>80.8</v>
      </c>
      <c r="P202" s="79">
        <v>4357.026</v>
      </c>
      <c r="Q202" s="79">
        <f t="shared" si="28"/>
        <v>1490.5385946</v>
      </c>
      <c r="R202" s="92" t="s">
        <v>95</v>
      </c>
      <c r="S202" s="93">
        <f t="shared" si="38"/>
        <v>-0.0717821782178217</v>
      </c>
      <c r="T202" s="93">
        <f t="shared" si="39"/>
        <v>-0.257224997050741</v>
      </c>
      <c r="U202" s="93">
        <f t="shared" si="37"/>
        <v>0.0165999999999999</v>
      </c>
      <c r="V202" s="94"/>
      <c r="W202" s="94"/>
    </row>
    <row r="203" customHeight="1" spans="1:23">
      <c r="A203" s="9">
        <v>721</v>
      </c>
      <c r="B203" s="59" t="s">
        <v>354</v>
      </c>
      <c r="C203" s="9" t="s">
        <v>29</v>
      </c>
      <c r="D203" s="60" t="s">
        <v>103</v>
      </c>
      <c r="E203" s="60">
        <v>147264.79</v>
      </c>
      <c r="F203" s="60">
        <v>132141.99</v>
      </c>
      <c r="G203" s="60">
        <v>-15122.8</v>
      </c>
      <c r="H203" s="60" t="s">
        <v>43</v>
      </c>
      <c r="I203" s="75">
        <v>5.7</v>
      </c>
      <c r="J203" s="60" t="s">
        <v>122</v>
      </c>
      <c r="K203" s="76">
        <v>80</v>
      </c>
      <c r="L203" s="76">
        <v>5308.31</v>
      </c>
      <c r="M203" s="77">
        <f t="shared" si="27"/>
        <v>1997.517053</v>
      </c>
      <c r="N203" s="76" t="s">
        <v>440</v>
      </c>
      <c r="O203" s="78">
        <v>62</v>
      </c>
      <c r="P203" s="79">
        <v>4377.60233333333</v>
      </c>
      <c r="Q203" s="79">
        <f t="shared" si="28"/>
        <v>1383.32233733333</v>
      </c>
      <c r="R203" s="92" t="s">
        <v>356</v>
      </c>
      <c r="S203" s="93">
        <f t="shared" si="38"/>
        <v>0.290322580645161</v>
      </c>
      <c r="T203" s="93">
        <f t="shared" si="39"/>
        <v>0.21260671842661</v>
      </c>
      <c r="U203" s="93">
        <f t="shared" si="37"/>
        <v>0.0603</v>
      </c>
      <c r="V203" s="94"/>
      <c r="W203" s="94"/>
    </row>
    <row r="204" customHeight="1" spans="1:23">
      <c r="A204" s="9">
        <v>106568</v>
      </c>
      <c r="B204" s="59" t="s">
        <v>83</v>
      </c>
      <c r="C204" s="9" t="s">
        <v>22</v>
      </c>
      <c r="D204" s="60" t="s">
        <v>47</v>
      </c>
      <c r="E204" s="60">
        <v>63814.26</v>
      </c>
      <c r="F204" s="60">
        <v>60155.18</v>
      </c>
      <c r="G204" s="60">
        <v>-3659.08</v>
      </c>
      <c r="H204" s="60" t="s">
        <v>37</v>
      </c>
      <c r="I204" s="81">
        <v>5.15</v>
      </c>
      <c r="J204" s="60" t="s">
        <v>84</v>
      </c>
      <c r="K204" s="76">
        <v>51</v>
      </c>
      <c r="L204" s="76">
        <v>2941.95</v>
      </c>
      <c r="M204" s="77">
        <f t="shared" si="27"/>
        <v>262.42194</v>
      </c>
      <c r="N204" s="76" t="s">
        <v>441</v>
      </c>
      <c r="O204" s="78">
        <v>33.9333333333333</v>
      </c>
      <c r="P204" s="79">
        <v>2370.69133333333</v>
      </c>
      <c r="Q204" s="79">
        <f t="shared" si="28"/>
        <v>787.069522666666</v>
      </c>
      <c r="R204" s="92" t="s">
        <v>86</v>
      </c>
      <c r="S204" s="93">
        <f t="shared" si="38"/>
        <v>0.502946954813361</v>
      </c>
      <c r="T204" s="93">
        <f t="shared" si="39"/>
        <v>0.2409671215457</v>
      </c>
      <c r="U204" s="93">
        <f t="shared" si="37"/>
        <v>-0.2428</v>
      </c>
      <c r="V204" s="94"/>
      <c r="W204" s="94"/>
    </row>
    <row r="205" customHeight="1" spans="1:23">
      <c r="A205" s="9">
        <v>351</v>
      </c>
      <c r="B205" s="59" t="s">
        <v>342</v>
      </c>
      <c r="C205" s="9" t="s">
        <v>22</v>
      </c>
      <c r="D205" s="60" t="s">
        <v>30</v>
      </c>
      <c r="E205" s="60">
        <v>134514.57</v>
      </c>
      <c r="F205" s="60">
        <v>88880.8</v>
      </c>
      <c r="G205" s="60">
        <v>-45633.77</v>
      </c>
      <c r="H205" s="60" t="s">
        <v>343</v>
      </c>
      <c r="I205" s="81">
        <v>5.21</v>
      </c>
      <c r="J205" s="60" t="s">
        <v>344</v>
      </c>
      <c r="K205" s="76">
        <v>35</v>
      </c>
      <c r="L205" s="76">
        <v>2681.9</v>
      </c>
      <c r="M205" s="77">
        <f t="shared" si="27"/>
        <v>528.06611</v>
      </c>
      <c r="N205" s="76" t="s">
        <v>442</v>
      </c>
      <c r="O205" s="78">
        <v>43.4333333333333</v>
      </c>
      <c r="P205" s="79">
        <v>3528.53233333333</v>
      </c>
      <c r="Q205" s="79">
        <f t="shared" si="28"/>
        <v>1045.8569836</v>
      </c>
      <c r="R205" s="92" t="s">
        <v>346</v>
      </c>
      <c r="S205" s="93">
        <f t="shared" si="38"/>
        <v>-0.194167306216423</v>
      </c>
      <c r="T205" s="93">
        <f t="shared" si="39"/>
        <v>-0.23993894723179</v>
      </c>
      <c r="U205" s="93">
        <f t="shared" si="37"/>
        <v>-0.0995</v>
      </c>
      <c r="V205" s="94"/>
      <c r="W205" s="94"/>
    </row>
    <row r="206" customHeight="1" spans="1:23">
      <c r="A206" s="9">
        <v>721</v>
      </c>
      <c r="B206" s="59" t="s">
        <v>354</v>
      </c>
      <c r="C206" s="9" t="s">
        <v>29</v>
      </c>
      <c r="D206" s="60" t="s">
        <v>103</v>
      </c>
      <c r="E206" s="60">
        <v>147264.79</v>
      </c>
      <c r="F206" s="60">
        <v>132141.99</v>
      </c>
      <c r="G206" s="60">
        <v>-15122.8</v>
      </c>
      <c r="H206" s="60" t="s">
        <v>43</v>
      </c>
      <c r="I206" s="75">
        <v>5.28</v>
      </c>
      <c r="J206" s="60" t="s">
        <v>122</v>
      </c>
      <c r="K206" s="76">
        <v>74</v>
      </c>
      <c r="L206" s="76">
        <v>4534.9</v>
      </c>
      <c r="M206" s="77">
        <f t="shared" si="27"/>
        <v>1773.59939</v>
      </c>
      <c r="N206" s="76" t="s">
        <v>443</v>
      </c>
      <c r="O206" s="78">
        <v>78.9</v>
      </c>
      <c r="P206" s="79">
        <v>5377.60233333333</v>
      </c>
      <c r="Q206" s="79">
        <f t="shared" si="28"/>
        <v>1699.32233733333</v>
      </c>
      <c r="R206" s="92" t="s">
        <v>356</v>
      </c>
      <c r="S206" s="93">
        <f t="shared" si="38"/>
        <v>-0.0621039290240812</v>
      </c>
      <c r="T206" s="93">
        <f t="shared" si="39"/>
        <v>-0.156705959477479</v>
      </c>
      <c r="U206" s="93">
        <f t="shared" si="37"/>
        <v>0.0751</v>
      </c>
      <c r="V206" s="94"/>
      <c r="W206" s="94"/>
    </row>
    <row r="207" customHeight="1" spans="1:23">
      <c r="A207" s="9">
        <v>591</v>
      </c>
      <c r="B207" s="59" t="s">
        <v>102</v>
      </c>
      <c r="C207" s="9" t="s">
        <v>22</v>
      </c>
      <c r="D207" s="60" t="s">
        <v>103</v>
      </c>
      <c r="E207" s="60">
        <v>89548.96</v>
      </c>
      <c r="F207" s="60">
        <v>59907.56</v>
      </c>
      <c r="G207" s="60">
        <v>-29641.4</v>
      </c>
      <c r="H207" s="60" t="s">
        <v>24</v>
      </c>
      <c r="I207" s="8">
        <v>5.5</v>
      </c>
      <c r="J207" s="60" t="s">
        <v>104</v>
      </c>
      <c r="K207" s="76">
        <v>54</v>
      </c>
      <c r="L207" s="76">
        <v>3143.26</v>
      </c>
      <c r="M207" s="77">
        <f t="shared" si="27"/>
        <v>885.456342</v>
      </c>
      <c r="N207" s="76" t="s">
        <v>444</v>
      </c>
      <c r="O207" s="78">
        <v>43.3</v>
      </c>
      <c r="P207" s="79">
        <v>2333.86466666667</v>
      </c>
      <c r="Q207" s="79">
        <f t="shared" si="28"/>
        <v>786.979165600001</v>
      </c>
      <c r="R207" s="92" t="s">
        <v>106</v>
      </c>
      <c r="S207" s="93">
        <f t="shared" si="38"/>
        <v>0.247113163972286</v>
      </c>
      <c r="T207" s="93">
        <f t="shared" si="39"/>
        <v>0.34680474189163</v>
      </c>
      <c r="U207" s="93">
        <f t="shared" si="37"/>
        <v>-0.0555</v>
      </c>
      <c r="V207" s="94"/>
      <c r="W207" s="94"/>
    </row>
    <row r="208" customHeight="1" spans="1:23">
      <c r="A208" s="9">
        <v>347</v>
      </c>
      <c r="B208" s="59" t="s">
        <v>41</v>
      </c>
      <c r="C208" s="9" t="s">
        <v>22</v>
      </c>
      <c r="D208" s="60" t="s">
        <v>42</v>
      </c>
      <c r="E208" s="60">
        <v>112514.49</v>
      </c>
      <c r="F208" s="60">
        <v>96788.73</v>
      </c>
      <c r="G208" s="60">
        <v>-15725.76</v>
      </c>
      <c r="H208" s="60" t="s">
        <v>43</v>
      </c>
      <c r="I208" s="81">
        <v>5.22</v>
      </c>
      <c r="J208" s="60" t="s">
        <v>44</v>
      </c>
      <c r="K208" s="76">
        <v>99</v>
      </c>
      <c r="L208" s="76">
        <v>4582.4</v>
      </c>
      <c r="M208" s="77">
        <f t="shared" ref="M208:M268" si="40">L208*N208</f>
        <v>750.59712</v>
      </c>
      <c r="N208" s="76" t="s">
        <v>445</v>
      </c>
      <c r="O208" s="78">
        <v>64.7333333333333</v>
      </c>
      <c r="P208" s="79">
        <v>3796.64633333333</v>
      </c>
      <c r="Q208" s="79">
        <f t="shared" ref="Q208:Q238" si="41">P208*R208</f>
        <v>1060.4033209</v>
      </c>
      <c r="R208" s="92" t="s">
        <v>59</v>
      </c>
      <c r="S208" s="93">
        <f t="shared" ref="S208:S214" si="42">(K208-O208)/O208</f>
        <v>0.529351184346036</v>
      </c>
      <c r="T208" s="93">
        <f t="shared" ref="T208:T214" si="43">(L208-P208)/P208</f>
        <v>0.206959931918864</v>
      </c>
      <c r="U208" s="93">
        <f t="shared" si="37"/>
        <v>-0.1155</v>
      </c>
      <c r="V208" s="94"/>
      <c r="W208" s="94"/>
    </row>
    <row r="209" customHeight="1" spans="1:23">
      <c r="A209" s="9">
        <v>591</v>
      </c>
      <c r="B209" s="59" t="s">
        <v>102</v>
      </c>
      <c r="C209" s="9" t="s">
        <v>22</v>
      </c>
      <c r="D209" s="60" t="s">
        <v>103</v>
      </c>
      <c r="E209" s="60">
        <v>89548.96</v>
      </c>
      <c r="F209" s="60">
        <v>59907.56</v>
      </c>
      <c r="G209" s="60">
        <v>-29641.4</v>
      </c>
      <c r="H209" s="60" t="s">
        <v>24</v>
      </c>
      <c r="I209" s="8">
        <v>5.26</v>
      </c>
      <c r="J209" s="60" t="s">
        <v>104</v>
      </c>
      <c r="K209" s="76">
        <v>38</v>
      </c>
      <c r="L209" s="76">
        <v>1924.22</v>
      </c>
      <c r="M209" s="77">
        <f t="shared" si="40"/>
        <v>640.572838</v>
      </c>
      <c r="N209" s="76" t="s">
        <v>446</v>
      </c>
      <c r="O209" s="78">
        <v>43.3</v>
      </c>
      <c r="P209" s="79">
        <v>2333.86466666667</v>
      </c>
      <c r="Q209" s="79">
        <f t="shared" si="41"/>
        <v>786.979165600001</v>
      </c>
      <c r="R209" s="92" t="s">
        <v>106</v>
      </c>
      <c r="S209" s="93">
        <f t="shared" si="42"/>
        <v>-0.122401847575058</v>
      </c>
      <c r="T209" s="93">
        <f t="shared" si="43"/>
        <v>-0.175522031126056</v>
      </c>
      <c r="U209" s="93">
        <f t="shared" si="37"/>
        <v>-0.00430000000000003</v>
      </c>
      <c r="V209" s="94"/>
      <c r="W209" s="94"/>
    </row>
    <row r="210" customHeight="1" spans="1:23">
      <c r="A210" s="9">
        <v>707</v>
      </c>
      <c r="B210" s="59" t="s">
        <v>258</v>
      </c>
      <c r="C210" s="9" t="s">
        <v>72</v>
      </c>
      <c r="D210" s="60" t="s">
        <v>47</v>
      </c>
      <c r="E210" s="60">
        <v>280051.3</v>
      </c>
      <c r="F210" s="60">
        <v>271991.25</v>
      </c>
      <c r="G210" s="60">
        <v>-8060.04999999999</v>
      </c>
      <c r="H210" s="60" t="s">
        <v>73</v>
      </c>
      <c r="I210" s="80">
        <v>5.3</v>
      </c>
      <c r="J210" s="60" t="s">
        <v>259</v>
      </c>
      <c r="K210" s="76">
        <v>153</v>
      </c>
      <c r="L210" s="76">
        <v>10228.71</v>
      </c>
      <c r="M210" s="77">
        <f t="shared" si="40"/>
        <v>3191.35752</v>
      </c>
      <c r="N210" s="76" t="s">
        <v>447</v>
      </c>
      <c r="O210" s="78">
        <v>160.266666666667</v>
      </c>
      <c r="P210" s="79">
        <v>10830.659</v>
      </c>
      <c r="Q210" s="79">
        <f t="shared" si="41"/>
        <v>3655.3474125</v>
      </c>
      <c r="R210" s="92" t="s">
        <v>261</v>
      </c>
      <c r="S210" s="93">
        <f t="shared" si="42"/>
        <v>-0.0453410981697191</v>
      </c>
      <c r="T210" s="93">
        <f t="shared" si="43"/>
        <v>-0.0555782432075463</v>
      </c>
      <c r="U210" s="93">
        <f t="shared" si="37"/>
        <v>-0.0255</v>
      </c>
      <c r="V210" s="94"/>
      <c r="W210" s="94"/>
    </row>
    <row r="211" customHeight="1" spans="1:23">
      <c r="A211" s="9">
        <v>585</v>
      </c>
      <c r="B211" s="59" t="s">
        <v>226</v>
      </c>
      <c r="C211" s="9" t="s">
        <v>72</v>
      </c>
      <c r="D211" s="60" t="s">
        <v>23</v>
      </c>
      <c r="E211" s="60">
        <v>251893.52</v>
      </c>
      <c r="F211" s="60">
        <v>225688.07</v>
      </c>
      <c r="G211" s="60">
        <v>-26205.45</v>
      </c>
      <c r="H211" s="60" t="s">
        <v>227</v>
      </c>
      <c r="I211" s="8">
        <v>5.8</v>
      </c>
      <c r="J211" s="60" t="s">
        <v>49</v>
      </c>
      <c r="K211" s="76">
        <v>123</v>
      </c>
      <c r="L211" s="76">
        <v>9576.05</v>
      </c>
      <c r="M211" s="77">
        <f t="shared" si="40"/>
        <v>3501.00388</v>
      </c>
      <c r="N211" s="76" t="s">
        <v>448</v>
      </c>
      <c r="O211" s="78">
        <v>129.466666666667</v>
      </c>
      <c r="P211" s="79">
        <v>9059.471</v>
      </c>
      <c r="Q211" s="79">
        <f t="shared" si="41"/>
        <v>2912.6199265</v>
      </c>
      <c r="R211" s="92" t="s">
        <v>228</v>
      </c>
      <c r="S211" s="93">
        <f t="shared" si="42"/>
        <v>-0.0499485066941323</v>
      </c>
      <c r="T211" s="93">
        <f t="shared" si="43"/>
        <v>0.0570208790336654</v>
      </c>
      <c r="U211" s="93">
        <f t="shared" si="37"/>
        <v>0.0441</v>
      </c>
      <c r="V211" s="94"/>
      <c r="W211" s="94"/>
    </row>
    <row r="212" customHeight="1" spans="1:23">
      <c r="A212" s="9">
        <v>585</v>
      </c>
      <c r="B212" s="59" t="s">
        <v>226</v>
      </c>
      <c r="C212" s="9" t="s">
        <v>72</v>
      </c>
      <c r="D212" s="60" t="s">
        <v>23</v>
      </c>
      <c r="E212" s="60">
        <v>251893.52</v>
      </c>
      <c r="F212" s="60">
        <v>225688.07</v>
      </c>
      <c r="G212" s="60">
        <v>-26205.45</v>
      </c>
      <c r="H212" s="60" t="s">
        <v>227</v>
      </c>
      <c r="I212" s="8">
        <v>5.15</v>
      </c>
      <c r="J212" s="60" t="s">
        <v>49</v>
      </c>
      <c r="K212" s="76">
        <v>140</v>
      </c>
      <c r="L212" s="76">
        <v>9801.6</v>
      </c>
      <c r="M212" s="77">
        <f t="shared" si="40"/>
        <v>2507.24928</v>
      </c>
      <c r="N212" s="76" t="s">
        <v>449</v>
      </c>
      <c r="O212" s="78">
        <v>129.466666666667</v>
      </c>
      <c r="P212" s="79">
        <v>9059.471</v>
      </c>
      <c r="Q212" s="79">
        <f t="shared" si="41"/>
        <v>2912.6199265</v>
      </c>
      <c r="R212" s="92" t="s">
        <v>228</v>
      </c>
      <c r="S212" s="93">
        <f t="shared" si="42"/>
        <v>0.0813594232749714</v>
      </c>
      <c r="T212" s="99">
        <f t="shared" si="43"/>
        <v>0.0819174761970098</v>
      </c>
      <c r="U212" s="93">
        <f t="shared" si="37"/>
        <v>-0.0657</v>
      </c>
      <c r="V212" s="97"/>
      <c r="W212" s="98"/>
    </row>
    <row r="213" customHeight="1" spans="1:23">
      <c r="A213" s="9">
        <v>716</v>
      </c>
      <c r="B213" s="59" t="s">
        <v>116</v>
      </c>
      <c r="C213" s="9" t="s">
        <v>22</v>
      </c>
      <c r="D213" s="60" t="s">
        <v>103</v>
      </c>
      <c r="E213" s="60">
        <v>194178.62</v>
      </c>
      <c r="F213" s="60">
        <v>121400.16</v>
      </c>
      <c r="G213" s="60">
        <v>-72778.46</v>
      </c>
      <c r="H213" s="60" t="s">
        <v>117</v>
      </c>
      <c r="I213" s="81">
        <v>5.26</v>
      </c>
      <c r="J213" s="60" t="s">
        <v>118</v>
      </c>
      <c r="K213" s="76">
        <v>74</v>
      </c>
      <c r="L213" s="76">
        <v>5780.89</v>
      </c>
      <c r="M213" s="77">
        <f t="shared" si="40"/>
        <v>1743.516424</v>
      </c>
      <c r="N213" s="76" t="s">
        <v>450</v>
      </c>
      <c r="O213" s="78">
        <v>54.3666666666667</v>
      </c>
      <c r="P213" s="79">
        <v>4796.709</v>
      </c>
      <c r="Q213" s="79">
        <f t="shared" si="41"/>
        <v>1448.1264471</v>
      </c>
      <c r="R213" s="92" t="s">
        <v>120</v>
      </c>
      <c r="S213" s="93">
        <f t="shared" si="42"/>
        <v>0.361128142244021</v>
      </c>
      <c r="T213" s="93">
        <f t="shared" si="43"/>
        <v>0.205178383762701</v>
      </c>
      <c r="U213" s="93">
        <f t="shared" si="37"/>
        <v>-0.000300000000000022</v>
      </c>
      <c r="V213" s="94"/>
      <c r="W213" s="94"/>
    </row>
    <row r="214" customHeight="1" spans="1:23">
      <c r="A214" s="9">
        <v>102564</v>
      </c>
      <c r="B214" s="59" t="s">
        <v>121</v>
      </c>
      <c r="C214" s="9" t="s">
        <v>22</v>
      </c>
      <c r="D214" s="60" t="s">
        <v>103</v>
      </c>
      <c r="E214" s="60">
        <v>99283.9</v>
      </c>
      <c r="F214" s="60">
        <v>96957.59</v>
      </c>
      <c r="G214" s="60">
        <v>-2326.31</v>
      </c>
      <c r="H214" s="60" t="s">
        <v>54</v>
      </c>
      <c r="I214" s="8">
        <v>5.31</v>
      </c>
      <c r="J214" s="60" t="s">
        <v>122</v>
      </c>
      <c r="K214" s="76">
        <v>48</v>
      </c>
      <c r="L214" s="76">
        <v>3407.79</v>
      </c>
      <c r="M214" s="77">
        <f t="shared" si="40"/>
        <v>863.874765</v>
      </c>
      <c r="N214" s="76" t="s">
        <v>369</v>
      </c>
      <c r="O214" s="78">
        <v>53.6333333333333</v>
      </c>
      <c r="P214" s="79">
        <v>3909.183</v>
      </c>
      <c r="Q214" s="79">
        <f t="shared" si="41"/>
        <v>1171.5821451</v>
      </c>
      <c r="R214" s="92" t="s">
        <v>124</v>
      </c>
      <c r="S214" s="93">
        <f t="shared" si="42"/>
        <v>-0.105034182722187</v>
      </c>
      <c r="T214" s="93">
        <f t="shared" si="43"/>
        <v>-0.128260304007257</v>
      </c>
      <c r="U214" s="93">
        <f t="shared" si="37"/>
        <v>-0.0462</v>
      </c>
      <c r="V214" s="94"/>
      <c r="W214" s="94"/>
    </row>
    <row r="215" customHeight="1" spans="1:23">
      <c r="A215" s="9">
        <v>549</v>
      </c>
      <c r="B215" s="59" t="s">
        <v>252</v>
      </c>
      <c r="C215" s="9" t="s">
        <v>22</v>
      </c>
      <c r="D215" s="60" t="s">
        <v>103</v>
      </c>
      <c r="E215" s="60">
        <v>139413.83</v>
      </c>
      <c r="F215" s="60">
        <v>99299.41</v>
      </c>
      <c r="G215" s="60">
        <v>-40114.42</v>
      </c>
      <c r="H215" s="60" t="s">
        <v>243</v>
      </c>
      <c r="I215" s="81">
        <v>5.6</v>
      </c>
      <c r="J215" s="60" t="s">
        <v>244</v>
      </c>
      <c r="K215" s="76">
        <v>66</v>
      </c>
      <c r="L215" s="76">
        <v>4049.66</v>
      </c>
      <c r="M215" s="77">
        <f t="shared" si="40"/>
        <v>1312.08984</v>
      </c>
      <c r="N215" s="76" t="s">
        <v>451</v>
      </c>
      <c r="O215" s="78">
        <v>50.5</v>
      </c>
      <c r="P215" s="79">
        <v>3993.641</v>
      </c>
      <c r="Q215" s="79">
        <f t="shared" si="41"/>
        <v>1113.0277467</v>
      </c>
      <c r="R215" s="92" t="s">
        <v>254</v>
      </c>
      <c r="S215" s="93">
        <f t="shared" ref="S215:S220" si="44">(K215-O215)/O215</f>
        <v>0.306930693069307</v>
      </c>
      <c r="T215" s="93">
        <f t="shared" ref="T215:T220" si="45">(L215-P215)/P215</f>
        <v>0.0140270495019457</v>
      </c>
      <c r="U215" s="93">
        <f t="shared" si="37"/>
        <v>0.0453</v>
      </c>
      <c r="V215" s="94"/>
      <c r="W215" s="94"/>
    </row>
    <row r="216" customHeight="1" spans="1:23">
      <c r="A216" s="9">
        <v>102479</v>
      </c>
      <c r="B216" s="59" t="s">
        <v>270</v>
      </c>
      <c r="C216" s="9" t="s">
        <v>22</v>
      </c>
      <c r="D216" s="60" t="s">
        <v>36</v>
      </c>
      <c r="E216" s="60">
        <v>123454.64</v>
      </c>
      <c r="F216" s="60">
        <v>111202.72</v>
      </c>
      <c r="G216" s="60">
        <v>-12251.92</v>
      </c>
      <c r="H216" s="60" t="s">
        <v>271</v>
      </c>
      <c r="I216" s="8">
        <v>5.15</v>
      </c>
      <c r="J216" s="60" t="s">
        <v>108</v>
      </c>
      <c r="K216" s="76">
        <v>85</v>
      </c>
      <c r="L216" s="76">
        <v>2874.07</v>
      </c>
      <c r="M216" s="77">
        <f t="shared" si="40"/>
        <v>950.742356</v>
      </c>
      <c r="N216" s="76" t="s">
        <v>452</v>
      </c>
      <c r="O216" s="78">
        <v>101.266666666667</v>
      </c>
      <c r="P216" s="79">
        <v>4549.799</v>
      </c>
      <c r="Q216" s="79">
        <f t="shared" si="41"/>
        <v>1497.7938308</v>
      </c>
      <c r="R216" s="92" t="s">
        <v>273</v>
      </c>
      <c r="S216" s="93">
        <f t="shared" si="44"/>
        <v>-0.16063199473338</v>
      </c>
      <c r="T216" s="93">
        <f t="shared" si="45"/>
        <v>-0.368308358237364</v>
      </c>
      <c r="U216" s="93">
        <f t="shared" si="37"/>
        <v>0.00159999999999999</v>
      </c>
      <c r="V216" s="94"/>
      <c r="W216" s="94"/>
    </row>
    <row r="217" customHeight="1" spans="1:23">
      <c r="A217" s="9">
        <v>365</v>
      </c>
      <c r="B217" s="59" t="s">
        <v>71</v>
      </c>
      <c r="C217" s="9" t="s">
        <v>72</v>
      </c>
      <c r="D217" s="60" t="s">
        <v>42</v>
      </c>
      <c r="E217" s="60">
        <v>262248.7</v>
      </c>
      <c r="F217" s="60">
        <v>248106.9</v>
      </c>
      <c r="G217" s="60">
        <v>-14141.8</v>
      </c>
      <c r="H217" s="60" t="s">
        <v>73</v>
      </c>
      <c r="I217" s="81">
        <v>5.22</v>
      </c>
      <c r="J217" s="60" t="s">
        <v>25</v>
      </c>
      <c r="K217" s="76">
        <v>133</v>
      </c>
      <c r="L217" s="76">
        <v>17256.6</v>
      </c>
      <c r="M217" s="77">
        <f t="shared" si="40"/>
        <v>5033.75022</v>
      </c>
      <c r="N217" s="76" t="s">
        <v>453</v>
      </c>
      <c r="O217" s="78">
        <v>103.766666666667</v>
      </c>
      <c r="P217" s="79">
        <v>10056.069</v>
      </c>
      <c r="Q217" s="79">
        <f t="shared" si="41"/>
        <v>2673.9087471</v>
      </c>
      <c r="R217" s="92" t="s">
        <v>75</v>
      </c>
      <c r="S217" s="93">
        <f t="shared" si="44"/>
        <v>0.281721811757143</v>
      </c>
      <c r="T217" s="96">
        <f t="shared" si="45"/>
        <v>0.716038344605631</v>
      </c>
      <c r="U217" s="93">
        <f t="shared" si="37"/>
        <v>0.0258</v>
      </c>
      <c r="V217" s="97"/>
      <c r="W217" s="98" t="s">
        <v>454</v>
      </c>
    </row>
    <row r="218" customHeight="1" spans="1:23">
      <c r="A218" s="9">
        <v>746</v>
      </c>
      <c r="B218" s="59" t="s">
        <v>130</v>
      </c>
      <c r="C218" s="9" t="s">
        <v>29</v>
      </c>
      <c r="D218" s="60" t="s">
        <v>103</v>
      </c>
      <c r="E218" s="60">
        <v>230691.69</v>
      </c>
      <c r="F218" s="60">
        <v>191894.7</v>
      </c>
      <c r="G218" s="60">
        <v>-38796.99</v>
      </c>
      <c r="H218" s="60" t="s">
        <v>131</v>
      </c>
      <c r="I218" s="81">
        <v>5.26</v>
      </c>
      <c r="J218" s="60" t="s">
        <v>132</v>
      </c>
      <c r="K218" s="76">
        <v>110</v>
      </c>
      <c r="L218" s="76">
        <v>6635.45</v>
      </c>
      <c r="M218" s="77">
        <f t="shared" si="40"/>
        <v>1694.69393</v>
      </c>
      <c r="N218" s="76" t="s">
        <v>455</v>
      </c>
      <c r="O218" s="78">
        <v>98.1333333333333</v>
      </c>
      <c r="P218" s="79">
        <v>7303.93266666667</v>
      </c>
      <c r="Q218" s="79">
        <f t="shared" si="41"/>
        <v>2094.03749553333</v>
      </c>
      <c r="R218" s="92" t="s">
        <v>133</v>
      </c>
      <c r="S218" s="93">
        <f t="shared" si="44"/>
        <v>0.120923913043479</v>
      </c>
      <c r="T218" s="93">
        <f t="shared" si="45"/>
        <v>-0.0915236622754559</v>
      </c>
      <c r="U218" s="93">
        <f t="shared" si="37"/>
        <v>-0.0313</v>
      </c>
      <c r="V218" s="94"/>
      <c r="W218" s="94"/>
    </row>
    <row r="219" customHeight="1" spans="1:23">
      <c r="A219" s="9">
        <v>717</v>
      </c>
      <c r="B219" s="59" t="s">
        <v>262</v>
      </c>
      <c r="C219" s="9" t="s">
        <v>22</v>
      </c>
      <c r="D219" s="60" t="s">
        <v>103</v>
      </c>
      <c r="E219" s="60">
        <v>164863.17</v>
      </c>
      <c r="F219" s="60">
        <v>106606.45</v>
      </c>
      <c r="G219" s="60">
        <v>-58256.72</v>
      </c>
      <c r="H219" s="60" t="s">
        <v>243</v>
      </c>
      <c r="I219" s="81">
        <v>5.6</v>
      </c>
      <c r="J219" s="60" t="s">
        <v>244</v>
      </c>
      <c r="K219" s="76">
        <v>54</v>
      </c>
      <c r="L219" s="76">
        <v>3175.44</v>
      </c>
      <c r="M219" s="77">
        <f t="shared" si="40"/>
        <v>1212.065448</v>
      </c>
      <c r="N219" s="76" t="s">
        <v>456</v>
      </c>
      <c r="O219" s="78">
        <v>56.5</v>
      </c>
      <c r="P219" s="79">
        <v>4289.34433333333</v>
      </c>
      <c r="Q219" s="79">
        <f t="shared" si="41"/>
        <v>1379.4531376</v>
      </c>
      <c r="R219" s="92" t="s">
        <v>212</v>
      </c>
      <c r="S219" s="93">
        <f t="shared" si="44"/>
        <v>-0.0442477876106195</v>
      </c>
      <c r="T219" s="93">
        <f t="shared" si="45"/>
        <v>-0.259691049906384</v>
      </c>
      <c r="U219" s="93">
        <f t="shared" si="37"/>
        <v>0.0601000000000001</v>
      </c>
      <c r="V219" s="94"/>
      <c r="W219" s="94"/>
    </row>
    <row r="220" customHeight="1" spans="1:23">
      <c r="A220" s="12">
        <v>118758</v>
      </c>
      <c r="B220" s="62" t="s">
        <v>150</v>
      </c>
      <c r="C220" s="9" t="s">
        <v>22</v>
      </c>
      <c r="D220" s="60" t="s">
        <v>47</v>
      </c>
      <c r="E220" s="60"/>
      <c r="F220" s="60"/>
      <c r="G220" s="60"/>
      <c r="H220" s="60"/>
      <c r="I220" s="8">
        <v>5.29</v>
      </c>
      <c r="J220" s="60" t="s">
        <v>152</v>
      </c>
      <c r="K220" s="76">
        <v>37</v>
      </c>
      <c r="L220" s="76">
        <v>1813.56</v>
      </c>
      <c r="M220" s="77">
        <f t="shared" si="40"/>
        <v>647.984988</v>
      </c>
      <c r="N220" s="76" t="s">
        <v>457</v>
      </c>
      <c r="O220" s="78">
        <v>37.9333333333333</v>
      </c>
      <c r="P220" s="79">
        <v>1405.893</v>
      </c>
      <c r="Q220" s="79">
        <f t="shared" si="41"/>
        <v>379.1693421</v>
      </c>
      <c r="R220" s="92" t="s">
        <v>154</v>
      </c>
      <c r="S220" s="93">
        <f t="shared" si="44"/>
        <v>-0.0246045694200343</v>
      </c>
      <c r="T220" s="93">
        <f t="shared" si="45"/>
        <v>0.289970147088007</v>
      </c>
      <c r="U220" s="93">
        <f t="shared" si="37"/>
        <v>0.0876</v>
      </c>
      <c r="V220" s="94"/>
      <c r="W220" s="94"/>
    </row>
    <row r="221" customHeight="1" spans="1:23">
      <c r="A221" s="12">
        <v>118758</v>
      </c>
      <c r="B221" s="62" t="s">
        <v>150</v>
      </c>
      <c r="C221" s="9" t="s">
        <v>22</v>
      </c>
      <c r="D221" s="60" t="s">
        <v>47</v>
      </c>
      <c r="E221" s="60"/>
      <c r="F221" s="60"/>
      <c r="G221" s="60"/>
      <c r="H221" s="60" t="s">
        <v>151</v>
      </c>
      <c r="I221" s="8">
        <v>5.15</v>
      </c>
      <c r="J221" s="60" t="s">
        <v>152</v>
      </c>
      <c r="K221" s="76">
        <v>84</v>
      </c>
      <c r="L221" s="76">
        <v>3512.78</v>
      </c>
      <c r="M221" s="77">
        <f t="shared" si="40"/>
        <v>563.80119</v>
      </c>
      <c r="N221" s="76" t="s">
        <v>458</v>
      </c>
      <c r="O221" s="78">
        <v>37.9333333333333</v>
      </c>
      <c r="P221" s="79">
        <v>1405.893</v>
      </c>
      <c r="Q221" s="79">
        <f t="shared" si="41"/>
        <v>379.1693421</v>
      </c>
      <c r="R221" s="92" t="s">
        <v>154</v>
      </c>
      <c r="S221" s="93">
        <f t="shared" ref="S221:S241" si="46">(K221-O221)/O221</f>
        <v>1.21441124780317</v>
      </c>
      <c r="T221" s="96">
        <f t="shared" ref="T221:T241" si="47">(L221-P221)/P221</f>
        <v>1.49861120298629</v>
      </c>
      <c r="U221" s="93">
        <f t="shared" si="37"/>
        <v>-0.1092</v>
      </c>
      <c r="V221" s="97">
        <f>(M221-Q221)*0.3</f>
        <v>55.38955437</v>
      </c>
      <c r="W221" s="98"/>
    </row>
    <row r="222" customHeight="1" spans="1:23">
      <c r="A222" s="9">
        <v>573</v>
      </c>
      <c r="B222" s="59" t="s">
        <v>237</v>
      </c>
      <c r="C222" s="9" t="s">
        <v>22</v>
      </c>
      <c r="D222" s="60" t="s">
        <v>47</v>
      </c>
      <c r="E222" s="60">
        <v>100952.74</v>
      </c>
      <c r="F222" s="60">
        <v>96186.29</v>
      </c>
      <c r="G222" s="60">
        <v>-4766.45000000001</v>
      </c>
      <c r="H222" s="60" t="s">
        <v>73</v>
      </c>
      <c r="I222" s="81">
        <v>5.22</v>
      </c>
      <c r="J222" s="60" t="s">
        <v>238</v>
      </c>
      <c r="K222" s="76">
        <v>106</v>
      </c>
      <c r="L222" s="76">
        <v>6200.17</v>
      </c>
      <c r="M222" s="77">
        <f t="shared" si="40"/>
        <v>1777.588739</v>
      </c>
      <c r="N222" s="76" t="s">
        <v>133</v>
      </c>
      <c r="O222" s="78">
        <v>64.7</v>
      </c>
      <c r="P222" s="79">
        <v>3800.16333333333</v>
      </c>
      <c r="Q222" s="79">
        <f t="shared" si="41"/>
        <v>1237.33318133333</v>
      </c>
      <c r="R222" s="92" t="s">
        <v>240</v>
      </c>
      <c r="S222" s="93">
        <f t="shared" si="46"/>
        <v>0.638330757341576</v>
      </c>
      <c r="T222" s="96">
        <f t="shared" si="47"/>
        <v>0.631553556031365</v>
      </c>
      <c r="U222" s="93">
        <f t="shared" si="37"/>
        <v>-0.0389</v>
      </c>
      <c r="V222" s="97">
        <f>(M222-Q222)*0.1</f>
        <v>54.0255557666668</v>
      </c>
      <c r="W222" s="98"/>
    </row>
    <row r="223" customHeight="1" spans="1:23">
      <c r="A223" s="12">
        <v>117637</v>
      </c>
      <c r="B223" s="62" t="s">
        <v>155</v>
      </c>
      <c r="C223" s="9" t="s">
        <v>22</v>
      </c>
      <c r="D223" s="60" t="s">
        <v>103</v>
      </c>
      <c r="E223" s="60"/>
      <c r="F223" s="60"/>
      <c r="G223" s="60"/>
      <c r="H223" s="60" t="s">
        <v>459</v>
      </c>
      <c r="I223" s="81">
        <v>5.26</v>
      </c>
      <c r="J223" s="60" t="s">
        <v>460</v>
      </c>
      <c r="K223" s="76">
        <v>35</v>
      </c>
      <c r="L223" s="76">
        <v>3050.04</v>
      </c>
      <c r="M223" s="77">
        <f t="shared" si="40"/>
        <v>792.400392</v>
      </c>
      <c r="N223" s="76" t="s">
        <v>461</v>
      </c>
      <c r="O223" s="78">
        <v>36.1666666666667</v>
      </c>
      <c r="P223" s="79">
        <v>1819.13433333333</v>
      </c>
      <c r="Q223" s="79">
        <f t="shared" si="41"/>
        <v>521.181986499999</v>
      </c>
      <c r="R223" s="92" t="s">
        <v>159</v>
      </c>
      <c r="S223" s="93">
        <f t="shared" si="46"/>
        <v>-0.0322580645161299</v>
      </c>
      <c r="T223" s="93">
        <f t="shared" si="47"/>
        <v>0.676643634344031</v>
      </c>
      <c r="U223" s="93">
        <f t="shared" si="37"/>
        <v>-0.0266999999999999</v>
      </c>
      <c r="V223" s="94"/>
      <c r="W223" s="94"/>
    </row>
    <row r="224" customHeight="1" spans="1:23">
      <c r="A224" s="9">
        <v>716</v>
      </c>
      <c r="B224" s="59" t="s">
        <v>116</v>
      </c>
      <c r="C224" s="9" t="s">
        <v>22</v>
      </c>
      <c r="D224" s="60" t="s">
        <v>103</v>
      </c>
      <c r="E224" s="60">
        <v>194178.62</v>
      </c>
      <c r="F224" s="60">
        <v>121400.16</v>
      </c>
      <c r="G224" s="60">
        <v>-72778.46</v>
      </c>
      <c r="H224" s="60" t="s">
        <v>117</v>
      </c>
      <c r="I224" s="81">
        <v>5.5</v>
      </c>
      <c r="J224" s="60" t="s">
        <v>118</v>
      </c>
      <c r="K224" s="76">
        <v>66</v>
      </c>
      <c r="L224" s="76">
        <v>6561.24</v>
      </c>
      <c r="M224" s="77">
        <f t="shared" si="40"/>
        <v>1812.214488</v>
      </c>
      <c r="N224" s="76" t="s">
        <v>462</v>
      </c>
      <c r="O224" s="78">
        <v>54.3666666666667</v>
      </c>
      <c r="P224" s="79">
        <v>4796.709</v>
      </c>
      <c r="Q224" s="79">
        <f t="shared" si="41"/>
        <v>1448.1264471</v>
      </c>
      <c r="R224" s="92" t="s">
        <v>120</v>
      </c>
      <c r="S224" s="93">
        <f t="shared" si="46"/>
        <v>0.213979153893316</v>
      </c>
      <c r="T224" s="93">
        <f t="shared" si="47"/>
        <v>0.367862840960333</v>
      </c>
      <c r="U224" s="93">
        <f t="shared" si="37"/>
        <v>-0.0257</v>
      </c>
      <c r="V224" s="94"/>
      <c r="W224" s="94"/>
    </row>
    <row r="225" customHeight="1" spans="1:23">
      <c r="A225" s="9">
        <v>747</v>
      </c>
      <c r="B225" s="59" t="s">
        <v>409</v>
      </c>
      <c r="C225" s="9" t="s">
        <v>29</v>
      </c>
      <c r="D225" s="60" t="s">
        <v>36</v>
      </c>
      <c r="E225" s="60"/>
      <c r="F225" s="60"/>
      <c r="G225" s="60"/>
      <c r="H225" s="8" t="s">
        <v>410</v>
      </c>
      <c r="I225" s="8">
        <v>5.15</v>
      </c>
      <c r="J225" s="60" t="s">
        <v>266</v>
      </c>
      <c r="K225" s="76">
        <v>48</v>
      </c>
      <c r="L225" s="76">
        <v>6468.6</v>
      </c>
      <c r="M225" s="77">
        <f t="shared" si="40"/>
        <v>1465.1379</v>
      </c>
      <c r="N225" s="76" t="s">
        <v>463</v>
      </c>
      <c r="O225" s="78">
        <v>63.9</v>
      </c>
      <c r="P225" s="79">
        <v>8984.565</v>
      </c>
      <c r="Q225" s="79">
        <f t="shared" si="41"/>
        <v>1863.398781</v>
      </c>
      <c r="R225" s="92" t="s">
        <v>412</v>
      </c>
      <c r="S225" s="93">
        <f t="shared" si="46"/>
        <v>-0.248826291079812</v>
      </c>
      <c r="T225" s="93">
        <f t="shared" si="47"/>
        <v>-0.280031921411888</v>
      </c>
      <c r="U225" s="93">
        <f t="shared" si="37"/>
        <v>0.0191</v>
      </c>
      <c r="V225" s="94"/>
      <c r="W225" s="94"/>
    </row>
    <row r="226" customHeight="1" spans="1:23">
      <c r="A226" s="9">
        <v>545</v>
      </c>
      <c r="B226" s="59" t="s">
        <v>255</v>
      </c>
      <c r="C226" s="9" t="s">
        <v>22</v>
      </c>
      <c r="D226" s="60" t="s">
        <v>47</v>
      </c>
      <c r="E226" s="60">
        <v>71552.82</v>
      </c>
      <c r="F226" s="60">
        <v>65144.24</v>
      </c>
      <c r="G226" s="60">
        <v>-6408.58000000001</v>
      </c>
      <c r="H226" s="60" t="s">
        <v>247</v>
      </c>
      <c r="I226" s="80">
        <v>5.22</v>
      </c>
      <c r="J226" s="60" t="s">
        <v>238</v>
      </c>
      <c r="K226" s="76">
        <v>31</v>
      </c>
      <c r="L226" s="76">
        <v>3865.47</v>
      </c>
      <c r="M226" s="77">
        <f t="shared" si="40"/>
        <v>780.051846</v>
      </c>
      <c r="N226" s="76" t="s">
        <v>464</v>
      </c>
      <c r="O226" s="78">
        <v>40.8333333333333</v>
      </c>
      <c r="P226" s="79">
        <v>2522.052</v>
      </c>
      <c r="Q226" s="79">
        <f t="shared" si="41"/>
        <v>727.8642072</v>
      </c>
      <c r="R226" s="92" t="s">
        <v>257</v>
      </c>
      <c r="S226" s="93">
        <f t="shared" si="46"/>
        <v>-0.240816326530612</v>
      </c>
      <c r="T226" s="93">
        <f t="shared" si="47"/>
        <v>0.532668636491238</v>
      </c>
      <c r="U226" s="93">
        <f t="shared" si="37"/>
        <v>-0.0868</v>
      </c>
      <c r="V226" s="94"/>
      <c r="W226" s="94"/>
    </row>
    <row r="227" customHeight="1" spans="1:23">
      <c r="A227" s="12">
        <v>117923</v>
      </c>
      <c r="B227" s="62" t="s">
        <v>286</v>
      </c>
      <c r="C227" s="9" t="s">
        <v>22</v>
      </c>
      <c r="D227" s="60" t="s">
        <v>103</v>
      </c>
      <c r="E227" s="60"/>
      <c r="F227" s="60"/>
      <c r="G227" s="60"/>
      <c r="H227" s="60" t="s">
        <v>287</v>
      </c>
      <c r="I227" s="81">
        <v>5.26</v>
      </c>
      <c r="J227" s="60" t="s">
        <v>288</v>
      </c>
      <c r="K227" s="76">
        <v>39</v>
      </c>
      <c r="L227" s="76">
        <v>1588.6</v>
      </c>
      <c r="M227" s="77">
        <f t="shared" si="40"/>
        <v>529.63924</v>
      </c>
      <c r="N227" s="76" t="s">
        <v>465</v>
      </c>
      <c r="O227" s="78">
        <v>29.7666666666667</v>
      </c>
      <c r="P227" s="79">
        <v>1360.291</v>
      </c>
      <c r="Q227" s="79">
        <f t="shared" si="41"/>
        <v>429.4438687</v>
      </c>
      <c r="R227" s="92" t="s">
        <v>290</v>
      </c>
      <c r="S227" s="93">
        <f t="shared" si="46"/>
        <v>0.310190369540872</v>
      </c>
      <c r="T227" s="93">
        <f t="shared" si="47"/>
        <v>0.167838352234926</v>
      </c>
      <c r="U227" s="93">
        <f t="shared" si="37"/>
        <v>0.0177</v>
      </c>
      <c r="V227" s="94"/>
      <c r="W227" s="94"/>
    </row>
    <row r="228" customHeight="1" spans="1:23">
      <c r="A228" s="9">
        <v>748</v>
      </c>
      <c r="B228" s="59" t="s">
        <v>264</v>
      </c>
      <c r="C228" s="9" t="s">
        <v>22</v>
      </c>
      <c r="D228" s="60" t="s">
        <v>103</v>
      </c>
      <c r="E228" s="60">
        <v>151041.84</v>
      </c>
      <c r="F228" s="60">
        <v>131155.89</v>
      </c>
      <c r="G228" s="60">
        <v>-19885.95</v>
      </c>
      <c r="H228" s="60" t="s">
        <v>265</v>
      </c>
      <c r="I228" s="81">
        <v>5.6</v>
      </c>
      <c r="J228" s="60" t="s">
        <v>266</v>
      </c>
      <c r="K228" s="76">
        <v>70</v>
      </c>
      <c r="L228" s="76">
        <v>5320.04</v>
      </c>
      <c r="M228" s="77">
        <f t="shared" si="40"/>
        <v>1768.9133</v>
      </c>
      <c r="N228" s="76" t="s">
        <v>466</v>
      </c>
      <c r="O228" s="78">
        <v>69.2333333333333</v>
      </c>
      <c r="P228" s="79">
        <v>5129.97966666667</v>
      </c>
      <c r="Q228" s="79">
        <f t="shared" si="41"/>
        <v>1541.04589186667</v>
      </c>
      <c r="R228" s="92" t="s">
        <v>268</v>
      </c>
      <c r="S228" s="93">
        <f t="shared" si="46"/>
        <v>0.0110736639383731</v>
      </c>
      <c r="T228" s="93">
        <f t="shared" si="47"/>
        <v>0.0370489447683964</v>
      </c>
      <c r="U228" s="93">
        <f t="shared" si="37"/>
        <v>0.0321</v>
      </c>
      <c r="V228" s="94"/>
      <c r="W228" s="94"/>
    </row>
    <row r="229" customHeight="1" spans="1:23">
      <c r="A229" s="9">
        <v>113023</v>
      </c>
      <c r="B229" s="59" t="s">
        <v>363</v>
      </c>
      <c r="C229" s="9" t="s">
        <v>22</v>
      </c>
      <c r="D229" s="60" t="s">
        <v>23</v>
      </c>
      <c r="E229" s="60"/>
      <c r="F229" s="60"/>
      <c r="G229" s="60"/>
      <c r="H229" s="8" t="s">
        <v>227</v>
      </c>
      <c r="I229" s="8">
        <v>5.15</v>
      </c>
      <c r="J229" s="60" t="s">
        <v>84</v>
      </c>
      <c r="K229" s="76">
        <v>19</v>
      </c>
      <c r="L229" s="76">
        <v>1015.51</v>
      </c>
      <c r="M229" s="77">
        <f t="shared" si="40"/>
        <v>272.969088</v>
      </c>
      <c r="N229" s="76" t="s">
        <v>467</v>
      </c>
      <c r="O229" s="78">
        <v>30.9666666666667</v>
      </c>
      <c r="P229" s="79">
        <v>1722.06233333333</v>
      </c>
      <c r="Q229" s="79">
        <f t="shared" si="41"/>
        <v>415.878053499999</v>
      </c>
      <c r="R229" s="92" t="s">
        <v>364</v>
      </c>
      <c r="S229" s="93">
        <f t="shared" si="46"/>
        <v>-0.38643702906351</v>
      </c>
      <c r="T229" s="93">
        <f t="shared" si="47"/>
        <v>-0.410294284740369</v>
      </c>
      <c r="U229" s="93">
        <f t="shared" si="37"/>
        <v>0.0273</v>
      </c>
      <c r="V229" s="94"/>
      <c r="W229" s="94"/>
    </row>
    <row r="230" customHeight="1" spans="1:23">
      <c r="A230" s="9">
        <v>724</v>
      </c>
      <c r="B230" s="59" t="s">
        <v>35</v>
      </c>
      <c r="C230" s="9" t="s">
        <v>29</v>
      </c>
      <c r="D230" s="60" t="s">
        <v>36</v>
      </c>
      <c r="E230" s="60">
        <v>222584.6</v>
      </c>
      <c r="F230" s="60">
        <v>170874.99</v>
      </c>
      <c r="G230" s="60">
        <v>-51709.61</v>
      </c>
      <c r="H230" s="60" t="s">
        <v>37</v>
      </c>
      <c r="I230" s="81">
        <v>5.22</v>
      </c>
      <c r="J230" s="60" t="s">
        <v>38</v>
      </c>
      <c r="K230" s="76">
        <v>102</v>
      </c>
      <c r="L230" s="76">
        <v>11259</v>
      </c>
      <c r="M230" s="77">
        <f t="shared" si="40"/>
        <v>2866.5414</v>
      </c>
      <c r="N230" s="76" t="s">
        <v>468</v>
      </c>
      <c r="O230" s="78">
        <v>94.1666666666667</v>
      </c>
      <c r="P230" s="79">
        <v>6878.356</v>
      </c>
      <c r="Q230" s="79">
        <f t="shared" si="41"/>
        <v>2225.8360016</v>
      </c>
      <c r="R230" s="92" t="s">
        <v>40</v>
      </c>
      <c r="S230" s="93">
        <f t="shared" si="46"/>
        <v>0.0831858407079642</v>
      </c>
      <c r="T230" s="96">
        <f t="shared" si="47"/>
        <v>0.636873694818936</v>
      </c>
      <c r="U230" s="93">
        <f t="shared" si="37"/>
        <v>-0.069</v>
      </c>
      <c r="V230" s="97"/>
      <c r="W230" s="98" t="s">
        <v>454</v>
      </c>
    </row>
    <row r="231" customHeight="1" spans="1:23">
      <c r="A231" s="9">
        <v>52</v>
      </c>
      <c r="B231" s="59" t="s">
        <v>170</v>
      </c>
      <c r="C231" s="9" t="s">
        <v>22</v>
      </c>
      <c r="D231" s="60" t="s">
        <v>30</v>
      </c>
      <c r="E231" s="60">
        <v>108637.96</v>
      </c>
      <c r="F231" s="60">
        <v>72093.24</v>
      </c>
      <c r="G231" s="60">
        <v>-36544.72</v>
      </c>
      <c r="H231" s="63" t="s">
        <v>171</v>
      </c>
      <c r="I231" s="81">
        <v>5.26</v>
      </c>
      <c r="J231" s="60" t="s">
        <v>172</v>
      </c>
      <c r="K231" s="76">
        <v>60</v>
      </c>
      <c r="L231" s="76">
        <v>2816.36</v>
      </c>
      <c r="M231" s="77">
        <f t="shared" si="40"/>
        <v>831.952744</v>
      </c>
      <c r="N231" s="76" t="s">
        <v>469</v>
      </c>
      <c r="O231" s="78">
        <v>49.2333333333333</v>
      </c>
      <c r="P231" s="79">
        <v>2798.08833333333</v>
      </c>
      <c r="Q231" s="79">
        <f t="shared" si="41"/>
        <v>876.081457166666</v>
      </c>
      <c r="R231" s="92" t="s">
        <v>174</v>
      </c>
      <c r="S231" s="93">
        <f t="shared" si="46"/>
        <v>0.2186865267434</v>
      </c>
      <c r="T231" s="93">
        <f t="shared" si="47"/>
        <v>0.00653005355442205</v>
      </c>
      <c r="U231" s="93">
        <f t="shared" si="37"/>
        <v>-0.0177</v>
      </c>
      <c r="V231" s="94"/>
      <c r="W231" s="94"/>
    </row>
    <row r="232" customHeight="1" spans="1:23">
      <c r="A232" s="9">
        <v>743</v>
      </c>
      <c r="B232" s="59" t="s">
        <v>296</v>
      </c>
      <c r="C232" s="9" t="s">
        <v>29</v>
      </c>
      <c r="D232" s="60" t="s">
        <v>47</v>
      </c>
      <c r="E232" s="60">
        <v>151598.73</v>
      </c>
      <c r="F232" s="60">
        <v>117256.75</v>
      </c>
      <c r="G232" s="60">
        <v>-34341.98</v>
      </c>
      <c r="H232" s="60" t="s">
        <v>73</v>
      </c>
      <c r="I232" s="80">
        <v>5.3</v>
      </c>
      <c r="J232" s="60" t="s">
        <v>297</v>
      </c>
      <c r="K232" s="76">
        <v>54</v>
      </c>
      <c r="L232" s="76">
        <v>3457.02</v>
      </c>
      <c r="M232" s="77">
        <f t="shared" si="40"/>
        <v>1235.193246</v>
      </c>
      <c r="N232" s="76" t="s">
        <v>457</v>
      </c>
      <c r="O232" s="78">
        <v>54.5666666666667</v>
      </c>
      <c r="P232" s="79">
        <v>4687.03866666667</v>
      </c>
      <c r="Q232" s="79">
        <f t="shared" si="41"/>
        <v>1495.16533466667</v>
      </c>
      <c r="R232" s="92" t="s">
        <v>299</v>
      </c>
      <c r="S232" s="93">
        <f t="shared" si="46"/>
        <v>-0.010384850335981</v>
      </c>
      <c r="T232" s="93">
        <f t="shared" si="47"/>
        <v>-0.262429809980944</v>
      </c>
      <c r="U232" s="93">
        <f t="shared" si="37"/>
        <v>0.0382999999999999</v>
      </c>
      <c r="V232" s="94"/>
      <c r="W232" s="94"/>
    </row>
    <row r="233" customHeight="1" spans="1:23">
      <c r="A233" s="12">
        <v>117184</v>
      </c>
      <c r="B233" s="62" t="s">
        <v>107</v>
      </c>
      <c r="C233" s="9" t="s">
        <v>29</v>
      </c>
      <c r="D233" s="60" t="s">
        <v>36</v>
      </c>
      <c r="E233" s="60"/>
      <c r="F233" s="60"/>
      <c r="G233" s="60"/>
      <c r="H233" s="60" t="s">
        <v>400</v>
      </c>
      <c r="I233" s="82">
        <v>5.16</v>
      </c>
      <c r="J233" s="60" t="s">
        <v>108</v>
      </c>
      <c r="K233" s="76">
        <v>112</v>
      </c>
      <c r="L233" s="76">
        <v>14693.11</v>
      </c>
      <c r="M233" s="77">
        <f t="shared" si="40"/>
        <v>3680.624055</v>
      </c>
      <c r="N233" s="76" t="s">
        <v>470</v>
      </c>
      <c r="O233" s="78">
        <v>93</v>
      </c>
      <c r="P233" s="79">
        <v>5936.23566666667</v>
      </c>
      <c r="Q233" s="79">
        <f t="shared" si="41"/>
        <v>2093.11669606667</v>
      </c>
      <c r="R233" s="92" t="s">
        <v>110</v>
      </c>
      <c r="S233" s="93">
        <f t="shared" si="46"/>
        <v>0.204301075268817</v>
      </c>
      <c r="T233" s="96">
        <f t="shared" si="47"/>
        <v>1.47515611324281</v>
      </c>
      <c r="U233" s="93">
        <f t="shared" si="37"/>
        <v>-0.1021</v>
      </c>
      <c r="V233" s="97">
        <f>(M233-Q233)*0.3</f>
        <v>476.25220768</v>
      </c>
      <c r="W233" s="98"/>
    </row>
    <row r="234" customHeight="1" spans="1:23">
      <c r="A234" s="9">
        <v>587</v>
      </c>
      <c r="B234" s="59" t="s">
        <v>311</v>
      </c>
      <c r="C234" s="9" t="s">
        <v>22</v>
      </c>
      <c r="D234" s="60" t="s">
        <v>30</v>
      </c>
      <c r="E234" s="60">
        <v>130575.52</v>
      </c>
      <c r="F234" s="60">
        <v>129043.48</v>
      </c>
      <c r="G234" s="60">
        <v>-1532.04000000001</v>
      </c>
      <c r="H234" s="63" t="s">
        <v>312</v>
      </c>
      <c r="I234" s="81">
        <v>5.26</v>
      </c>
      <c r="J234" s="60" t="s">
        <v>313</v>
      </c>
      <c r="K234" s="76">
        <v>71</v>
      </c>
      <c r="L234" s="76">
        <v>7052.79</v>
      </c>
      <c r="M234" s="77">
        <f t="shared" si="40"/>
        <v>1771.660848</v>
      </c>
      <c r="N234" s="76" t="s">
        <v>471</v>
      </c>
      <c r="O234" s="78">
        <v>64.2666666666667</v>
      </c>
      <c r="P234" s="79">
        <v>5019.55866666667</v>
      </c>
      <c r="Q234" s="79">
        <f t="shared" si="41"/>
        <v>1370.84147186667</v>
      </c>
      <c r="R234" s="92" t="s">
        <v>315</v>
      </c>
      <c r="S234" s="93">
        <f t="shared" si="46"/>
        <v>0.104771784232365</v>
      </c>
      <c r="T234" s="96">
        <f t="shared" si="47"/>
        <v>0.405061773027057</v>
      </c>
      <c r="U234" s="93">
        <f t="shared" si="37"/>
        <v>-0.0219</v>
      </c>
      <c r="V234" s="97">
        <f>(M234-Q234)*0.1</f>
        <v>40.0819376133333</v>
      </c>
      <c r="W234" s="98"/>
    </row>
    <row r="235" customHeight="1" spans="1:23">
      <c r="A235" s="9">
        <v>720</v>
      </c>
      <c r="B235" s="59" t="s">
        <v>306</v>
      </c>
      <c r="C235" s="9" t="s">
        <v>22</v>
      </c>
      <c r="D235" s="60" t="s">
        <v>103</v>
      </c>
      <c r="E235" s="60">
        <v>112703.78</v>
      </c>
      <c r="F235" s="60">
        <v>110048.85</v>
      </c>
      <c r="G235" s="60">
        <v>-2650.92999999999</v>
      </c>
      <c r="H235" s="60" t="s">
        <v>472</v>
      </c>
      <c r="I235" s="8">
        <v>5.29</v>
      </c>
      <c r="J235" s="60" t="s">
        <v>473</v>
      </c>
      <c r="K235" s="76">
        <v>49</v>
      </c>
      <c r="L235" s="76">
        <v>3874.76</v>
      </c>
      <c r="M235" s="77">
        <f t="shared" si="40"/>
        <v>1450.710144</v>
      </c>
      <c r="N235" s="76" t="s">
        <v>474</v>
      </c>
      <c r="O235" s="78">
        <v>55.0333333333333</v>
      </c>
      <c r="P235" s="79">
        <v>4327.53366666667</v>
      </c>
      <c r="Q235" s="79">
        <f t="shared" si="41"/>
        <v>1318.16675486667</v>
      </c>
      <c r="R235" s="92" t="s">
        <v>310</v>
      </c>
      <c r="S235" s="93">
        <f t="shared" si="46"/>
        <v>-0.109630526953361</v>
      </c>
      <c r="T235" s="93">
        <f t="shared" si="47"/>
        <v>-0.104626260947248</v>
      </c>
      <c r="U235" s="93">
        <f t="shared" si="37"/>
        <v>0.0698</v>
      </c>
      <c r="V235" s="94"/>
      <c r="W235" s="94"/>
    </row>
    <row r="236" customHeight="1" spans="1:23">
      <c r="A236" s="9">
        <v>746</v>
      </c>
      <c r="B236" s="59" t="s">
        <v>130</v>
      </c>
      <c r="C236" s="9" t="s">
        <v>29</v>
      </c>
      <c r="D236" s="60" t="s">
        <v>103</v>
      </c>
      <c r="E236" s="60">
        <v>230691.69</v>
      </c>
      <c r="F236" s="60">
        <v>191894.7</v>
      </c>
      <c r="G236" s="60">
        <v>-38796.99</v>
      </c>
      <c r="H236" s="60" t="s">
        <v>131</v>
      </c>
      <c r="I236" s="81">
        <v>5.5</v>
      </c>
      <c r="J236" s="60" t="s">
        <v>132</v>
      </c>
      <c r="K236" s="76">
        <v>124</v>
      </c>
      <c r="L236" s="76">
        <v>7343.54</v>
      </c>
      <c r="M236" s="77">
        <f t="shared" si="40"/>
        <v>2147.98545</v>
      </c>
      <c r="N236" s="76" t="s">
        <v>475</v>
      </c>
      <c r="O236" s="78">
        <v>98.1333333333333</v>
      </c>
      <c r="P236" s="79">
        <v>7303.93266666667</v>
      </c>
      <c r="Q236" s="79">
        <f t="shared" si="41"/>
        <v>2094.03749553333</v>
      </c>
      <c r="R236" s="92" t="s">
        <v>133</v>
      </c>
      <c r="S236" s="93">
        <f t="shared" si="46"/>
        <v>0.26358695652174</v>
      </c>
      <c r="T236" s="93">
        <f t="shared" si="47"/>
        <v>0.00542274075363369</v>
      </c>
      <c r="U236" s="93">
        <f t="shared" si="37"/>
        <v>0.00579999999999997</v>
      </c>
      <c r="V236" s="94"/>
      <c r="W236" s="94"/>
    </row>
    <row r="237" customHeight="1" spans="1:23">
      <c r="A237" s="9">
        <v>720</v>
      </c>
      <c r="B237" s="59" t="s">
        <v>306</v>
      </c>
      <c r="C237" s="9" t="s">
        <v>22</v>
      </c>
      <c r="D237" s="60" t="s">
        <v>103</v>
      </c>
      <c r="E237" s="60">
        <v>112701.78</v>
      </c>
      <c r="F237" s="60">
        <v>110046.85</v>
      </c>
      <c r="G237" s="60">
        <v>-2652.92999999999</v>
      </c>
      <c r="H237" s="60" t="s">
        <v>476</v>
      </c>
      <c r="I237" s="8">
        <v>5.15</v>
      </c>
      <c r="J237" s="60" t="s">
        <v>477</v>
      </c>
      <c r="K237" s="76">
        <v>58</v>
      </c>
      <c r="L237" s="76">
        <v>4372.61</v>
      </c>
      <c r="M237" s="77">
        <f t="shared" si="40"/>
        <v>1303.475041</v>
      </c>
      <c r="N237" s="76" t="s">
        <v>338</v>
      </c>
      <c r="O237" s="78">
        <v>55.0333333333333</v>
      </c>
      <c r="P237" s="79">
        <v>4327.53366666667</v>
      </c>
      <c r="Q237" s="79">
        <f t="shared" si="41"/>
        <v>1318.16675486667</v>
      </c>
      <c r="R237" s="92" t="s">
        <v>310</v>
      </c>
      <c r="S237" s="93">
        <f t="shared" si="46"/>
        <v>0.0539067231980624</v>
      </c>
      <c r="T237" s="93">
        <f t="shared" si="47"/>
        <v>0.0104161716130681</v>
      </c>
      <c r="U237" s="93">
        <f t="shared" si="37"/>
        <v>-0.00650000000000001</v>
      </c>
      <c r="V237" s="94"/>
      <c r="W237" s="94"/>
    </row>
    <row r="238" customHeight="1" spans="1:23">
      <c r="A238" s="9">
        <v>106568</v>
      </c>
      <c r="B238" s="59" t="s">
        <v>83</v>
      </c>
      <c r="C238" s="9" t="s">
        <v>22</v>
      </c>
      <c r="D238" s="60" t="s">
        <v>47</v>
      </c>
      <c r="E238" s="60">
        <v>63814.26</v>
      </c>
      <c r="F238" s="60">
        <v>60155.18</v>
      </c>
      <c r="G238" s="60">
        <v>-3659.08</v>
      </c>
      <c r="H238" s="60" t="s">
        <v>37</v>
      </c>
      <c r="I238" s="81">
        <v>5.22</v>
      </c>
      <c r="J238" s="60" t="s">
        <v>84</v>
      </c>
      <c r="K238" s="76">
        <v>27</v>
      </c>
      <c r="L238" s="76">
        <v>1944.23</v>
      </c>
      <c r="M238" s="77">
        <f t="shared" si="40"/>
        <v>685.924344</v>
      </c>
      <c r="N238" s="76" t="s">
        <v>478</v>
      </c>
      <c r="O238" s="78">
        <v>33.9333333333333</v>
      </c>
      <c r="P238" s="79">
        <v>2370.69133333333</v>
      </c>
      <c r="Q238" s="79">
        <f t="shared" si="41"/>
        <v>787.069522666666</v>
      </c>
      <c r="R238" s="92" t="s">
        <v>86</v>
      </c>
      <c r="S238" s="93">
        <f t="shared" si="46"/>
        <v>-0.204322200392927</v>
      </c>
      <c r="T238" s="93">
        <f t="shared" si="47"/>
        <v>-0.179889016902804</v>
      </c>
      <c r="U238" s="93">
        <f t="shared" si="37"/>
        <v>0.0208</v>
      </c>
      <c r="V238" s="94"/>
      <c r="W238" s="94"/>
    </row>
    <row r="239" customHeight="1" spans="1:23">
      <c r="A239" s="9">
        <v>108656</v>
      </c>
      <c r="B239" s="59" t="s">
        <v>479</v>
      </c>
      <c r="C239" s="9" t="s">
        <v>29</v>
      </c>
      <c r="D239" s="8" t="s">
        <v>393</v>
      </c>
      <c r="E239" s="8"/>
      <c r="F239" s="8"/>
      <c r="G239" s="8"/>
      <c r="H239" s="8"/>
      <c r="I239" s="8">
        <v>5.26</v>
      </c>
      <c r="J239" s="60" t="s">
        <v>135</v>
      </c>
      <c r="K239" s="76">
        <v>64</v>
      </c>
      <c r="L239" s="76">
        <v>10558.7</v>
      </c>
      <c r="M239" s="77">
        <f t="shared" si="40"/>
        <v>2146.58371</v>
      </c>
      <c r="N239" s="76" t="s">
        <v>480</v>
      </c>
      <c r="O239" s="78">
        <v>58</v>
      </c>
      <c r="P239" s="79">
        <v>7775</v>
      </c>
      <c r="Q239" s="79">
        <v>1461.8</v>
      </c>
      <c r="R239" s="95">
        <f>Q239/P239</f>
        <v>0.188012861736334</v>
      </c>
      <c r="S239" s="93">
        <f t="shared" si="46"/>
        <v>0.103448275862069</v>
      </c>
      <c r="T239" s="93">
        <f t="shared" si="47"/>
        <v>0.358032154340836</v>
      </c>
      <c r="U239" s="93">
        <f t="shared" si="37"/>
        <v>0.0152871382636656</v>
      </c>
      <c r="V239" s="94"/>
      <c r="W239" s="94"/>
    </row>
    <row r="240" customHeight="1" spans="1:23">
      <c r="A240" s="9">
        <v>107728</v>
      </c>
      <c r="B240" s="59" t="s">
        <v>275</v>
      </c>
      <c r="C240" s="9" t="s">
        <v>22</v>
      </c>
      <c r="D240" s="60" t="s">
        <v>103</v>
      </c>
      <c r="E240" s="60">
        <v>133893.9</v>
      </c>
      <c r="F240" s="60">
        <v>93906.3</v>
      </c>
      <c r="G240" s="60">
        <v>-39987.6</v>
      </c>
      <c r="H240" s="60" t="s">
        <v>276</v>
      </c>
      <c r="I240" s="81">
        <v>5.6</v>
      </c>
      <c r="J240" s="60" t="s">
        <v>277</v>
      </c>
      <c r="K240" s="76">
        <v>72</v>
      </c>
      <c r="L240" s="76">
        <v>5089.74</v>
      </c>
      <c r="M240" s="77">
        <f t="shared" si="40"/>
        <v>1469.407938</v>
      </c>
      <c r="N240" s="76" t="s">
        <v>481</v>
      </c>
      <c r="O240" s="78">
        <v>50.5333333333333</v>
      </c>
      <c r="P240" s="79">
        <v>4060.34833333333</v>
      </c>
      <c r="Q240" s="79">
        <f t="shared" ref="Q240:Q268" si="48">P240*R240</f>
        <v>1055.28453183333</v>
      </c>
      <c r="R240" s="92" t="s">
        <v>279</v>
      </c>
      <c r="S240" s="93">
        <f t="shared" si="46"/>
        <v>0.424802110817943</v>
      </c>
      <c r="T240" s="93">
        <f t="shared" si="47"/>
        <v>0.253522994127352</v>
      </c>
      <c r="U240" s="93">
        <f t="shared" si="37"/>
        <v>0.0288</v>
      </c>
      <c r="V240" s="94"/>
      <c r="W240" s="94"/>
    </row>
    <row r="241" customHeight="1" spans="1:23">
      <c r="A241" s="9">
        <v>704</v>
      </c>
      <c r="B241" s="59" t="s">
        <v>328</v>
      </c>
      <c r="C241" s="9" t="s">
        <v>22</v>
      </c>
      <c r="D241" s="60" t="s">
        <v>30</v>
      </c>
      <c r="E241" s="60">
        <v>107606.52</v>
      </c>
      <c r="F241" s="60">
        <v>103720.33</v>
      </c>
      <c r="G241" s="60">
        <v>-3886.19</v>
      </c>
      <c r="H241" s="63" t="s">
        <v>312</v>
      </c>
      <c r="I241" s="81">
        <v>5.15</v>
      </c>
      <c r="J241" s="60" t="s">
        <v>329</v>
      </c>
      <c r="K241" s="76">
        <v>71</v>
      </c>
      <c r="L241" s="76">
        <v>3750.45</v>
      </c>
      <c r="M241" s="77">
        <f t="shared" si="40"/>
        <v>1121.38455</v>
      </c>
      <c r="N241" s="76" t="s">
        <v>482</v>
      </c>
      <c r="O241" s="78">
        <v>62.5666666666667</v>
      </c>
      <c r="P241" s="79">
        <v>4076.19966666667</v>
      </c>
      <c r="Q241" s="79">
        <f t="shared" si="48"/>
        <v>1147.45020616667</v>
      </c>
      <c r="R241" s="92" t="s">
        <v>331</v>
      </c>
      <c r="S241" s="93">
        <f t="shared" si="46"/>
        <v>0.134789557805007</v>
      </c>
      <c r="T241" s="93">
        <f t="shared" si="47"/>
        <v>-0.0799150417803389</v>
      </c>
      <c r="U241" s="93">
        <f t="shared" si="37"/>
        <v>0.0175</v>
      </c>
      <c r="V241" s="94"/>
      <c r="W241" s="94"/>
    </row>
    <row r="242" customHeight="1" spans="1:23">
      <c r="A242" s="9">
        <v>399</v>
      </c>
      <c r="B242" s="59" t="s">
        <v>219</v>
      </c>
      <c r="C242" s="9" t="s">
        <v>29</v>
      </c>
      <c r="D242" s="60" t="s">
        <v>36</v>
      </c>
      <c r="E242" s="60">
        <v>206899.37</v>
      </c>
      <c r="F242" s="60">
        <v>163856.54</v>
      </c>
      <c r="G242" s="60">
        <v>-43042.83</v>
      </c>
      <c r="H242" s="60" t="s">
        <v>73</v>
      </c>
      <c r="I242" s="81">
        <v>5.27</v>
      </c>
      <c r="J242" s="60" t="s">
        <v>220</v>
      </c>
      <c r="K242" s="76">
        <v>75</v>
      </c>
      <c r="L242" s="76">
        <v>4848.08</v>
      </c>
      <c r="M242" s="77">
        <f t="shared" si="40"/>
        <v>1564.475416</v>
      </c>
      <c r="N242" s="76" t="s">
        <v>483</v>
      </c>
      <c r="O242" s="78">
        <v>74.4333333333333</v>
      </c>
      <c r="P242" s="79">
        <v>6717.25033333333</v>
      </c>
      <c r="Q242" s="79">
        <f t="shared" si="48"/>
        <v>1831.12244086667</v>
      </c>
      <c r="R242" s="92" t="s">
        <v>222</v>
      </c>
      <c r="S242" s="93">
        <f t="shared" ref="S242:S269" si="49">(K242-O242)/O242</f>
        <v>0.00761307657859435</v>
      </c>
      <c r="T242" s="93">
        <f t="shared" ref="T242:T269" si="50">(L242-P242)/P242</f>
        <v>-0.278264206420573</v>
      </c>
      <c r="U242" s="93">
        <f t="shared" si="37"/>
        <v>0.0501</v>
      </c>
      <c r="V242" s="94"/>
      <c r="W242" s="94"/>
    </row>
    <row r="243" customHeight="1" spans="1:23">
      <c r="A243" s="12">
        <v>117923</v>
      </c>
      <c r="B243" s="62" t="s">
        <v>286</v>
      </c>
      <c r="C243" s="9" t="s">
        <v>22</v>
      </c>
      <c r="D243" s="60" t="s">
        <v>103</v>
      </c>
      <c r="E243" s="60"/>
      <c r="F243" s="60"/>
      <c r="G243" s="60"/>
      <c r="H243" s="60" t="s">
        <v>287</v>
      </c>
      <c r="I243" s="81">
        <v>5.6</v>
      </c>
      <c r="J243" s="60" t="s">
        <v>288</v>
      </c>
      <c r="K243" s="76">
        <v>25</v>
      </c>
      <c r="L243" s="76">
        <v>1401.38</v>
      </c>
      <c r="M243" s="77">
        <f t="shared" si="40"/>
        <v>376.410668</v>
      </c>
      <c r="N243" s="76" t="s">
        <v>484</v>
      </c>
      <c r="O243" s="78">
        <v>29.7666666666667</v>
      </c>
      <c r="P243" s="79">
        <v>1360.291</v>
      </c>
      <c r="Q243" s="79">
        <f t="shared" si="48"/>
        <v>429.4438687</v>
      </c>
      <c r="R243" s="92" t="s">
        <v>290</v>
      </c>
      <c r="S243" s="93">
        <f t="shared" si="49"/>
        <v>-0.160134378499441</v>
      </c>
      <c r="T243" s="93">
        <f t="shared" si="50"/>
        <v>0.0302060367965385</v>
      </c>
      <c r="U243" s="93">
        <f t="shared" si="37"/>
        <v>-0.0471</v>
      </c>
      <c r="V243" s="94"/>
      <c r="W243" s="94"/>
    </row>
    <row r="244" customHeight="1" spans="1:23">
      <c r="A244" s="9">
        <v>399</v>
      </c>
      <c r="B244" s="59" t="s">
        <v>219</v>
      </c>
      <c r="C244" s="9" t="s">
        <v>29</v>
      </c>
      <c r="D244" s="60" t="s">
        <v>36</v>
      </c>
      <c r="E244" s="60">
        <v>206899.37</v>
      </c>
      <c r="F244" s="60">
        <v>163856.54</v>
      </c>
      <c r="G244" s="60">
        <v>-43042.83</v>
      </c>
      <c r="H244" s="60" t="s">
        <v>73</v>
      </c>
      <c r="I244" s="81">
        <v>5.16</v>
      </c>
      <c r="J244" s="60" t="s">
        <v>220</v>
      </c>
      <c r="K244" s="76">
        <v>72</v>
      </c>
      <c r="L244" s="76">
        <v>6007.1</v>
      </c>
      <c r="M244" s="77">
        <f t="shared" si="40"/>
        <v>2184.78227</v>
      </c>
      <c r="N244" s="76" t="s">
        <v>485</v>
      </c>
      <c r="O244" s="78">
        <v>74.4333333333333</v>
      </c>
      <c r="P244" s="79">
        <v>6717.25033333333</v>
      </c>
      <c r="Q244" s="79">
        <f t="shared" si="48"/>
        <v>1831.12244086667</v>
      </c>
      <c r="R244" s="92" t="s">
        <v>222</v>
      </c>
      <c r="S244" s="93">
        <f t="shared" si="49"/>
        <v>-0.0326914464845494</v>
      </c>
      <c r="T244" s="93">
        <f t="shared" si="50"/>
        <v>-0.105720391245405</v>
      </c>
      <c r="U244" s="93">
        <f t="shared" si="37"/>
        <v>0.0911</v>
      </c>
      <c r="V244" s="94"/>
      <c r="W244" s="94"/>
    </row>
    <row r="245" customHeight="1" spans="1:23">
      <c r="A245" s="9">
        <v>585</v>
      </c>
      <c r="B245" s="59" t="s">
        <v>226</v>
      </c>
      <c r="C245" s="9" t="s">
        <v>72</v>
      </c>
      <c r="D245" s="60" t="s">
        <v>23</v>
      </c>
      <c r="E245" s="60">
        <v>251893.52</v>
      </c>
      <c r="F245" s="60">
        <v>225688.07</v>
      </c>
      <c r="G245" s="60">
        <v>-26205.45</v>
      </c>
      <c r="H245" s="60" t="s">
        <v>227</v>
      </c>
      <c r="I245" s="8">
        <v>5.22</v>
      </c>
      <c r="J245" s="60" t="s">
        <v>49</v>
      </c>
      <c r="K245" s="76">
        <v>174</v>
      </c>
      <c r="L245" s="76">
        <v>14839.47</v>
      </c>
      <c r="M245" s="77">
        <f t="shared" si="40"/>
        <v>3833.035101</v>
      </c>
      <c r="N245" s="76" t="s">
        <v>486</v>
      </c>
      <c r="O245" s="78">
        <v>129.466666666667</v>
      </c>
      <c r="P245" s="79">
        <v>9059.471</v>
      </c>
      <c r="Q245" s="79">
        <f t="shared" si="48"/>
        <v>2912.6199265</v>
      </c>
      <c r="R245" s="92" t="s">
        <v>228</v>
      </c>
      <c r="S245" s="93">
        <f t="shared" si="49"/>
        <v>0.343975283213179</v>
      </c>
      <c r="T245" s="96">
        <f t="shared" si="50"/>
        <v>0.638006236787998</v>
      </c>
      <c r="U245" s="93">
        <f t="shared" si="37"/>
        <v>-0.0632</v>
      </c>
      <c r="V245" s="97"/>
      <c r="W245" s="98" t="s">
        <v>454</v>
      </c>
    </row>
    <row r="246" customHeight="1" spans="1:23">
      <c r="A246" s="9">
        <v>355</v>
      </c>
      <c r="B246" s="59" t="s">
        <v>231</v>
      </c>
      <c r="C246" s="9" t="s">
        <v>22</v>
      </c>
      <c r="D246" s="60" t="s">
        <v>47</v>
      </c>
      <c r="E246" s="60">
        <v>147569.74</v>
      </c>
      <c r="F246" s="60">
        <v>127925.29</v>
      </c>
      <c r="G246" s="60">
        <v>-19644.45</v>
      </c>
      <c r="H246" s="60" t="s">
        <v>232</v>
      </c>
      <c r="I246" s="8">
        <v>5.27</v>
      </c>
      <c r="J246" s="60" t="s">
        <v>233</v>
      </c>
      <c r="K246" s="76">
        <v>70</v>
      </c>
      <c r="L246" s="76">
        <v>4146.11</v>
      </c>
      <c r="M246" s="77">
        <f t="shared" si="40"/>
        <v>1164.227688</v>
      </c>
      <c r="N246" s="76" t="s">
        <v>487</v>
      </c>
      <c r="O246" s="78">
        <v>64.3333333333333</v>
      </c>
      <c r="P246" s="79">
        <v>5411.977</v>
      </c>
      <c r="Q246" s="79">
        <f t="shared" si="48"/>
        <v>1612.769146</v>
      </c>
      <c r="R246" s="92" t="s">
        <v>235</v>
      </c>
      <c r="S246" s="93">
        <f t="shared" si="49"/>
        <v>0.0880829015544047</v>
      </c>
      <c r="T246" s="93">
        <f t="shared" si="50"/>
        <v>-0.233901030991078</v>
      </c>
      <c r="U246" s="93">
        <f t="shared" si="37"/>
        <v>-0.0172</v>
      </c>
      <c r="V246" s="94"/>
      <c r="W246" s="94"/>
    </row>
    <row r="247" customHeight="1" spans="1:23">
      <c r="A247" s="12">
        <v>117637</v>
      </c>
      <c r="B247" s="62" t="s">
        <v>155</v>
      </c>
      <c r="C247" s="9" t="s">
        <v>22</v>
      </c>
      <c r="D247" s="60" t="s">
        <v>103</v>
      </c>
      <c r="E247" s="60"/>
      <c r="F247" s="60"/>
      <c r="G247" s="60"/>
      <c r="H247" s="60" t="s">
        <v>488</v>
      </c>
      <c r="I247" s="81">
        <v>5.5</v>
      </c>
      <c r="J247" s="60" t="s">
        <v>489</v>
      </c>
      <c r="K247" s="76">
        <v>31</v>
      </c>
      <c r="L247" s="76">
        <v>1444.12</v>
      </c>
      <c r="M247" s="77">
        <f t="shared" si="40"/>
        <v>401.609772</v>
      </c>
      <c r="N247" s="76" t="s">
        <v>490</v>
      </c>
      <c r="O247" s="78">
        <v>36.1666666666667</v>
      </c>
      <c r="P247" s="79">
        <v>1819.13433333333</v>
      </c>
      <c r="Q247" s="79">
        <f t="shared" si="48"/>
        <v>521.181986499999</v>
      </c>
      <c r="R247" s="92" t="s">
        <v>159</v>
      </c>
      <c r="S247" s="93">
        <f t="shared" si="49"/>
        <v>-0.142857142857144</v>
      </c>
      <c r="T247" s="93">
        <f t="shared" si="50"/>
        <v>-0.206149884844493</v>
      </c>
      <c r="U247" s="93">
        <f t="shared" si="37"/>
        <v>-0.00839999999999996</v>
      </c>
      <c r="V247" s="94"/>
      <c r="W247" s="94"/>
    </row>
    <row r="248" customHeight="1" spans="1:23">
      <c r="A248" s="9">
        <v>573</v>
      </c>
      <c r="B248" s="59" t="s">
        <v>237</v>
      </c>
      <c r="C248" s="9" t="s">
        <v>22</v>
      </c>
      <c r="D248" s="60" t="s">
        <v>47</v>
      </c>
      <c r="E248" s="60">
        <v>100952.74</v>
      </c>
      <c r="F248" s="60">
        <v>96186.29</v>
      </c>
      <c r="G248" s="60">
        <v>-4766.45000000001</v>
      </c>
      <c r="H248" s="60" t="s">
        <v>73</v>
      </c>
      <c r="I248" s="81">
        <v>5.16</v>
      </c>
      <c r="J248" s="60" t="s">
        <v>238</v>
      </c>
      <c r="K248" s="76">
        <v>67</v>
      </c>
      <c r="L248" s="76">
        <v>3728.96</v>
      </c>
      <c r="M248" s="77">
        <f t="shared" si="40"/>
        <v>1311.848128</v>
      </c>
      <c r="N248" s="76" t="s">
        <v>491</v>
      </c>
      <c r="O248" s="78">
        <v>64.7</v>
      </c>
      <c r="P248" s="79">
        <v>3800.16333333333</v>
      </c>
      <c r="Q248" s="79">
        <f t="shared" si="48"/>
        <v>1237.33318133333</v>
      </c>
      <c r="R248" s="92" t="s">
        <v>240</v>
      </c>
      <c r="S248" s="93">
        <f t="shared" si="49"/>
        <v>0.035548686244204</v>
      </c>
      <c r="T248" s="93">
        <f t="shared" si="50"/>
        <v>-0.0187369139396631</v>
      </c>
      <c r="U248" s="93">
        <f t="shared" si="37"/>
        <v>0.0262</v>
      </c>
      <c r="V248" s="94"/>
      <c r="W248" s="94"/>
    </row>
    <row r="249" customHeight="1" spans="1:23">
      <c r="A249" s="12">
        <v>117184</v>
      </c>
      <c r="B249" s="62" t="s">
        <v>107</v>
      </c>
      <c r="C249" s="9" t="s">
        <v>29</v>
      </c>
      <c r="D249" s="60" t="s">
        <v>36</v>
      </c>
      <c r="E249" s="60"/>
      <c r="F249" s="60"/>
      <c r="G249" s="60"/>
      <c r="H249" s="60" t="s">
        <v>400</v>
      </c>
      <c r="I249" s="8">
        <v>5.22</v>
      </c>
      <c r="J249" s="60" t="s">
        <v>108</v>
      </c>
      <c r="K249" s="76">
        <v>145</v>
      </c>
      <c r="L249" s="76">
        <v>9333.95</v>
      </c>
      <c r="M249" s="77">
        <f t="shared" si="40"/>
        <v>2746.981485</v>
      </c>
      <c r="N249" s="76" t="s">
        <v>492</v>
      </c>
      <c r="O249" s="78">
        <v>111.766666666667</v>
      </c>
      <c r="P249" s="79">
        <v>5936.23566666667</v>
      </c>
      <c r="Q249" s="79">
        <f t="shared" si="48"/>
        <v>2093.11669606667</v>
      </c>
      <c r="R249" s="92" t="s">
        <v>110</v>
      </c>
      <c r="S249" s="93">
        <f t="shared" si="49"/>
        <v>0.297345660602442</v>
      </c>
      <c r="T249" s="96">
        <f t="shared" si="50"/>
        <v>0.57236850491167</v>
      </c>
      <c r="U249" s="93">
        <f t="shared" si="37"/>
        <v>-0.0583</v>
      </c>
      <c r="V249" s="97"/>
      <c r="W249" s="98" t="s">
        <v>454</v>
      </c>
    </row>
    <row r="250" customHeight="1" spans="1:23">
      <c r="A250" s="9">
        <v>391</v>
      </c>
      <c r="B250" s="59" t="s">
        <v>209</v>
      </c>
      <c r="C250" s="9" t="s">
        <v>22</v>
      </c>
      <c r="D250" s="60" t="s">
        <v>36</v>
      </c>
      <c r="E250" s="60">
        <v>153639.18</v>
      </c>
      <c r="F250" s="60">
        <v>124973.45</v>
      </c>
      <c r="G250" s="60">
        <v>-28665.73</v>
      </c>
      <c r="H250" s="60" t="s">
        <v>210</v>
      </c>
      <c r="I250" s="8">
        <v>5.27</v>
      </c>
      <c r="J250" s="60" t="s">
        <v>211</v>
      </c>
      <c r="K250" s="76">
        <v>66</v>
      </c>
      <c r="L250" s="76">
        <v>4851.21</v>
      </c>
      <c r="M250" s="77">
        <f t="shared" si="40"/>
        <v>1620.789261</v>
      </c>
      <c r="N250" s="76" t="s">
        <v>493</v>
      </c>
      <c r="O250" s="78">
        <v>68.2666666666667</v>
      </c>
      <c r="P250" s="79">
        <v>4893.939</v>
      </c>
      <c r="Q250" s="79">
        <f t="shared" si="48"/>
        <v>1848.9301542</v>
      </c>
      <c r="R250" s="92" t="s">
        <v>213</v>
      </c>
      <c r="S250" s="93">
        <f t="shared" si="49"/>
        <v>-0.0332031250000004</v>
      </c>
      <c r="T250" s="93">
        <f t="shared" si="50"/>
        <v>-0.00873100379878055</v>
      </c>
      <c r="U250" s="93">
        <f t="shared" si="37"/>
        <v>-0.0437000000000001</v>
      </c>
      <c r="V250" s="94"/>
      <c r="W250" s="94"/>
    </row>
    <row r="251" customHeight="1" spans="1:23">
      <c r="A251" s="9">
        <v>572</v>
      </c>
      <c r="B251" s="59" t="s">
        <v>413</v>
      </c>
      <c r="C251" s="9" t="s">
        <v>29</v>
      </c>
      <c r="D251" s="60" t="s">
        <v>36</v>
      </c>
      <c r="E251" s="60"/>
      <c r="F251" s="60"/>
      <c r="G251" s="60"/>
      <c r="H251" s="8" t="s">
        <v>414</v>
      </c>
      <c r="I251" s="8">
        <v>5.8</v>
      </c>
      <c r="J251" s="60" t="s">
        <v>266</v>
      </c>
      <c r="K251" s="76">
        <v>74</v>
      </c>
      <c r="L251" s="76">
        <v>7076.43</v>
      </c>
      <c r="M251" s="77">
        <f t="shared" si="40"/>
        <v>1878.792165</v>
      </c>
      <c r="N251" s="76" t="s">
        <v>494</v>
      </c>
      <c r="O251" s="78">
        <v>73.6666666666667</v>
      </c>
      <c r="P251" s="79">
        <v>6240.908</v>
      </c>
      <c r="Q251" s="79">
        <f t="shared" si="48"/>
        <v>1954.6523856</v>
      </c>
      <c r="R251" s="92" t="s">
        <v>415</v>
      </c>
      <c r="S251" s="93">
        <f t="shared" si="49"/>
        <v>0.0045248868778276</v>
      </c>
      <c r="T251" s="93">
        <f t="shared" si="50"/>
        <v>0.133878275404797</v>
      </c>
      <c r="U251" s="93">
        <f t="shared" si="37"/>
        <v>-0.0477</v>
      </c>
      <c r="V251" s="94"/>
      <c r="W251" s="94"/>
    </row>
    <row r="252" customHeight="1" spans="1:23">
      <c r="A252" s="9">
        <v>743</v>
      </c>
      <c r="B252" s="59" t="s">
        <v>296</v>
      </c>
      <c r="C252" s="9" t="s">
        <v>29</v>
      </c>
      <c r="D252" s="60" t="s">
        <v>47</v>
      </c>
      <c r="E252" s="60">
        <v>151598.73</v>
      </c>
      <c r="F252" s="60">
        <v>117256.75</v>
      </c>
      <c r="G252" s="60">
        <v>-34341.98</v>
      </c>
      <c r="H252" s="60" t="s">
        <v>73</v>
      </c>
      <c r="I252" s="81">
        <v>5.16</v>
      </c>
      <c r="J252" s="60" t="s">
        <v>297</v>
      </c>
      <c r="K252" s="76">
        <v>58</v>
      </c>
      <c r="L252" s="76">
        <v>5395.5</v>
      </c>
      <c r="M252" s="77">
        <f t="shared" si="40"/>
        <v>1778.3568</v>
      </c>
      <c r="N252" s="76" t="s">
        <v>495</v>
      </c>
      <c r="O252" s="78">
        <v>48</v>
      </c>
      <c r="P252" s="79">
        <v>4287.04</v>
      </c>
      <c r="Q252" s="79">
        <f t="shared" si="48"/>
        <v>1367.56576</v>
      </c>
      <c r="R252" s="92" t="s">
        <v>299</v>
      </c>
      <c r="S252" s="93">
        <f t="shared" si="49"/>
        <v>0.208333333333333</v>
      </c>
      <c r="T252" s="93">
        <f t="shared" si="50"/>
        <v>0.258560685228036</v>
      </c>
      <c r="U252" s="93">
        <f t="shared" si="37"/>
        <v>0.0106</v>
      </c>
      <c r="V252" s="94"/>
      <c r="W252" s="94"/>
    </row>
    <row r="253" customHeight="1" spans="1:23">
      <c r="A253" s="12">
        <v>118758</v>
      </c>
      <c r="B253" s="62" t="s">
        <v>150</v>
      </c>
      <c r="C253" s="9" t="s">
        <v>22</v>
      </c>
      <c r="D253" s="60" t="s">
        <v>47</v>
      </c>
      <c r="E253" s="60"/>
      <c r="F253" s="60"/>
      <c r="G253" s="60"/>
      <c r="H253" s="60" t="s">
        <v>151</v>
      </c>
      <c r="I253" s="8">
        <v>5.22</v>
      </c>
      <c r="J253" s="60" t="s">
        <v>152</v>
      </c>
      <c r="K253" s="76">
        <v>44</v>
      </c>
      <c r="L253" s="76">
        <v>1630.34</v>
      </c>
      <c r="M253" s="77">
        <f t="shared" si="40"/>
        <v>617.735826</v>
      </c>
      <c r="N253" s="76" t="s">
        <v>496</v>
      </c>
      <c r="O253" s="78">
        <v>37.9333333333333</v>
      </c>
      <c r="P253" s="79">
        <v>1405.893</v>
      </c>
      <c r="Q253" s="79">
        <f t="shared" si="48"/>
        <v>379.1693421</v>
      </c>
      <c r="R253" s="92" t="s">
        <v>154</v>
      </c>
      <c r="S253" s="93">
        <f t="shared" si="49"/>
        <v>0.159929701230229</v>
      </c>
      <c r="T253" s="93">
        <f t="shared" si="50"/>
        <v>0.159647284679559</v>
      </c>
      <c r="U253" s="93">
        <f t="shared" si="37"/>
        <v>0.1092</v>
      </c>
      <c r="V253" s="94"/>
      <c r="W253" s="94"/>
    </row>
    <row r="254" customHeight="1" spans="1:23">
      <c r="A254" s="9">
        <v>341</v>
      </c>
      <c r="B254" s="59" t="s">
        <v>246</v>
      </c>
      <c r="C254" s="9" t="s">
        <v>72</v>
      </c>
      <c r="D254" s="60" t="s">
        <v>103</v>
      </c>
      <c r="E254" s="60">
        <v>471833.99</v>
      </c>
      <c r="F254" s="60">
        <v>337100.99</v>
      </c>
      <c r="G254" s="60">
        <v>-134733</v>
      </c>
      <c r="H254" s="60" t="s">
        <v>247</v>
      </c>
      <c r="I254" s="8">
        <v>5.27</v>
      </c>
      <c r="J254" s="60" t="s">
        <v>248</v>
      </c>
      <c r="K254" s="76">
        <v>141</v>
      </c>
      <c r="L254" s="76">
        <v>11273.27</v>
      </c>
      <c r="M254" s="77">
        <f t="shared" si="40"/>
        <v>3381.981</v>
      </c>
      <c r="N254" s="76" t="s">
        <v>497</v>
      </c>
      <c r="O254" s="78">
        <v>139.033333333333</v>
      </c>
      <c r="P254" s="79">
        <v>13236.5063333333</v>
      </c>
      <c r="Q254" s="79">
        <f t="shared" si="48"/>
        <v>4120.52442156666</v>
      </c>
      <c r="R254" s="92" t="s">
        <v>249</v>
      </c>
      <c r="S254" s="93">
        <f t="shared" si="49"/>
        <v>0.014145288899547</v>
      </c>
      <c r="T254" s="93">
        <f t="shared" si="50"/>
        <v>-0.148319827293801</v>
      </c>
      <c r="U254" s="93">
        <f t="shared" si="37"/>
        <v>-0.0113</v>
      </c>
      <c r="V254" s="97"/>
      <c r="W254" s="98"/>
    </row>
    <row r="255" customHeight="1" spans="1:23">
      <c r="A255" s="9">
        <v>54</v>
      </c>
      <c r="B255" s="59" t="s">
        <v>301</v>
      </c>
      <c r="C255" s="9" t="s">
        <v>29</v>
      </c>
      <c r="D255" s="60" t="s">
        <v>30</v>
      </c>
      <c r="E255" s="60">
        <v>202085.82</v>
      </c>
      <c r="F255" s="60">
        <v>184549.5</v>
      </c>
      <c r="G255" s="60">
        <v>-17536.32</v>
      </c>
      <c r="H255" s="63" t="s">
        <v>302</v>
      </c>
      <c r="I255" s="81">
        <v>5.6</v>
      </c>
      <c r="J255" s="60" t="s">
        <v>303</v>
      </c>
      <c r="K255" s="76">
        <v>109</v>
      </c>
      <c r="L255" s="76">
        <v>7597.48</v>
      </c>
      <c r="M255" s="77">
        <f t="shared" si="40"/>
        <v>2549.714288</v>
      </c>
      <c r="N255" s="76" t="s">
        <v>498</v>
      </c>
      <c r="O255" s="78">
        <v>93.9666666666667</v>
      </c>
      <c r="P255" s="79">
        <v>7138.723</v>
      </c>
      <c r="Q255" s="79">
        <f t="shared" si="48"/>
        <v>2205.865407</v>
      </c>
      <c r="R255" s="92" t="s">
        <v>304</v>
      </c>
      <c r="S255" s="93">
        <f t="shared" si="49"/>
        <v>0.159985810571124</v>
      </c>
      <c r="T255" s="93">
        <f t="shared" si="50"/>
        <v>0.0642631742399866</v>
      </c>
      <c r="U255" s="93">
        <f t="shared" si="37"/>
        <v>0.0266</v>
      </c>
      <c r="V255" s="94"/>
      <c r="W255" s="94"/>
    </row>
    <row r="256" customHeight="1" spans="1:23">
      <c r="A256" s="12">
        <v>115971</v>
      </c>
      <c r="B256" s="62" t="s">
        <v>323</v>
      </c>
      <c r="C256" s="9" t="s">
        <v>22</v>
      </c>
      <c r="D256" s="60" t="s">
        <v>36</v>
      </c>
      <c r="E256" s="60"/>
      <c r="F256" s="60"/>
      <c r="G256" s="60"/>
      <c r="H256" s="60" t="s">
        <v>73</v>
      </c>
      <c r="I256" s="81">
        <v>5.16</v>
      </c>
      <c r="J256" s="60" t="s">
        <v>324</v>
      </c>
      <c r="K256" s="76">
        <v>50</v>
      </c>
      <c r="L256" s="76">
        <v>2237.97</v>
      </c>
      <c r="M256" s="77">
        <f t="shared" si="40"/>
        <v>758.67183</v>
      </c>
      <c r="N256" s="76" t="s">
        <v>499</v>
      </c>
      <c r="O256" s="78">
        <v>53.8666666666667</v>
      </c>
      <c r="P256" s="79">
        <v>3458.86366666667</v>
      </c>
      <c r="Q256" s="79">
        <f t="shared" si="48"/>
        <v>1024.51541806667</v>
      </c>
      <c r="R256" s="92" t="s">
        <v>325</v>
      </c>
      <c r="S256" s="93">
        <f t="shared" si="49"/>
        <v>-0.0717821782178224</v>
      </c>
      <c r="T256" s="93">
        <f t="shared" si="50"/>
        <v>-0.352975365416253</v>
      </c>
      <c r="U256" s="93">
        <f t="shared" si="37"/>
        <v>0.0427999999999999</v>
      </c>
      <c r="V256" s="94"/>
      <c r="W256" s="94"/>
    </row>
    <row r="257" customHeight="1" spans="1:23">
      <c r="A257" s="9">
        <v>747</v>
      </c>
      <c r="B257" s="59" t="s">
        <v>409</v>
      </c>
      <c r="C257" s="9" t="s">
        <v>29</v>
      </c>
      <c r="D257" s="60" t="s">
        <v>36</v>
      </c>
      <c r="E257" s="60"/>
      <c r="F257" s="60"/>
      <c r="G257" s="60"/>
      <c r="H257" s="8" t="s">
        <v>410</v>
      </c>
      <c r="I257" s="8">
        <v>5.22</v>
      </c>
      <c r="J257" s="60" t="s">
        <v>266</v>
      </c>
      <c r="K257" s="76">
        <v>89</v>
      </c>
      <c r="L257" s="76">
        <v>12951.14</v>
      </c>
      <c r="M257" s="77">
        <f t="shared" si="40"/>
        <v>2498.274906</v>
      </c>
      <c r="N257" s="76" t="s">
        <v>500</v>
      </c>
      <c r="O257" s="78">
        <v>63.9</v>
      </c>
      <c r="P257" s="79">
        <v>8984.565</v>
      </c>
      <c r="Q257" s="79">
        <f t="shared" si="48"/>
        <v>1863.398781</v>
      </c>
      <c r="R257" s="92" t="s">
        <v>412</v>
      </c>
      <c r="S257" s="93">
        <f t="shared" si="49"/>
        <v>0.392801251956182</v>
      </c>
      <c r="T257" s="96">
        <f t="shared" si="50"/>
        <v>0.441487706973014</v>
      </c>
      <c r="U257" s="93">
        <f t="shared" si="37"/>
        <v>-0.0145</v>
      </c>
      <c r="V257" s="97"/>
      <c r="W257" s="98" t="s">
        <v>454</v>
      </c>
    </row>
    <row r="258" customHeight="1" spans="1:23">
      <c r="A258" s="9">
        <v>539</v>
      </c>
      <c r="B258" s="59" t="s">
        <v>242</v>
      </c>
      <c r="C258" s="9" t="s">
        <v>22</v>
      </c>
      <c r="D258" s="60" t="s">
        <v>103</v>
      </c>
      <c r="E258" s="60">
        <v>140070.88</v>
      </c>
      <c r="F258" s="60">
        <v>118487.1</v>
      </c>
      <c r="G258" s="60">
        <v>-21583.78</v>
      </c>
      <c r="H258" s="60" t="s">
        <v>243</v>
      </c>
      <c r="I258" s="81">
        <v>5.27</v>
      </c>
      <c r="J258" s="60" t="s">
        <v>244</v>
      </c>
      <c r="K258" s="76">
        <v>59</v>
      </c>
      <c r="L258" s="76">
        <v>4081.17</v>
      </c>
      <c r="M258" s="77">
        <f t="shared" si="40"/>
        <v>1176.193194</v>
      </c>
      <c r="N258" s="76" t="s">
        <v>501</v>
      </c>
      <c r="O258" s="78">
        <v>54</v>
      </c>
      <c r="P258" s="79">
        <v>4575.80533333333</v>
      </c>
      <c r="Q258" s="79">
        <f t="shared" si="48"/>
        <v>1316.00161386667</v>
      </c>
      <c r="R258" s="92" t="s">
        <v>188</v>
      </c>
      <c r="S258" s="93">
        <f t="shared" si="49"/>
        <v>0.0925925925925926</v>
      </c>
      <c r="T258" s="93">
        <f t="shared" si="50"/>
        <v>-0.108097984354812</v>
      </c>
      <c r="U258" s="93">
        <f t="shared" si="37"/>
        <v>0.000599999999999989</v>
      </c>
      <c r="V258" s="94"/>
      <c r="W258" s="94"/>
    </row>
    <row r="259" customHeight="1" spans="1:23">
      <c r="A259" s="9">
        <v>52</v>
      </c>
      <c r="B259" s="59" t="s">
        <v>170</v>
      </c>
      <c r="C259" s="9" t="s">
        <v>22</v>
      </c>
      <c r="D259" s="60" t="s">
        <v>30</v>
      </c>
      <c r="E259" s="60">
        <v>108637.96</v>
      </c>
      <c r="F259" s="60">
        <v>72093.24</v>
      </c>
      <c r="G259" s="60">
        <v>-36544.72</v>
      </c>
      <c r="H259" s="63" t="s">
        <v>171</v>
      </c>
      <c r="I259" s="81">
        <v>5.5</v>
      </c>
      <c r="J259" s="60" t="s">
        <v>172</v>
      </c>
      <c r="K259" s="76">
        <v>55</v>
      </c>
      <c r="L259" s="76">
        <v>2922.36</v>
      </c>
      <c r="M259" s="77">
        <f t="shared" si="40"/>
        <v>875.539056</v>
      </c>
      <c r="N259" s="76" t="s">
        <v>502</v>
      </c>
      <c r="O259" s="78">
        <v>49.2333333333333</v>
      </c>
      <c r="P259" s="79">
        <v>2798.08833333333</v>
      </c>
      <c r="Q259" s="79">
        <f t="shared" si="48"/>
        <v>876.081457166666</v>
      </c>
      <c r="R259" s="92" t="s">
        <v>174</v>
      </c>
      <c r="S259" s="93">
        <f t="shared" si="49"/>
        <v>0.11712931618145</v>
      </c>
      <c r="T259" s="93">
        <f t="shared" si="50"/>
        <v>0.044413060583626</v>
      </c>
      <c r="U259" s="93">
        <f t="shared" si="37"/>
        <v>-0.0135</v>
      </c>
      <c r="V259" s="94"/>
      <c r="W259" s="94"/>
    </row>
    <row r="260" customHeight="1" spans="1:23">
      <c r="A260" s="9">
        <v>578</v>
      </c>
      <c r="B260" s="59" t="s">
        <v>371</v>
      </c>
      <c r="C260" s="9" t="s">
        <v>29</v>
      </c>
      <c r="D260" s="60" t="s">
        <v>23</v>
      </c>
      <c r="E260" s="60">
        <v>224238.58</v>
      </c>
      <c r="F260" s="60">
        <v>187927.08</v>
      </c>
      <c r="G260" s="60">
        <v>-36311.5</v>
      </c>
      <c r="H260" s="60" t="s">
        <v>372</v>
      </c>
      <c r="I260" s="8">
        <v>5.16</v>
      </c>
      <c r="J260" s="60" t="s">
        <v>49</v>
      </c>
      <c r="K260" s="76">
        <v>101</v>
      </c>
      <c r="L260" s="76">
        <v>6274.15</v>
      </c>
      <c r="M260" s="77">
        <f t="shared" si="40"/>
        <v>2182.14937</v>
      </c>
      <c r="N260" s="76" t="s">
        <v>94</v>
      </c>
      <c r="O260" s="78">
        <v>111.8</v>
      </c>
      <c r="P260" s="79">
        <v>7469.68333333333</v>
      </c>
      <c r="Q260" s="79">
        <f t="shared" si="48"/>
        <v>2569.57106666667</v>
      </c>
      <c r="R260" s="92" t="s">
        <v>374</v>
      </c>
      <c r="S260" s="93">
        <f t="shared" si="49"/>
        <v>-0.0966010733452594</v>
      </c>
      <c r="T260" s="93">
        <f t="shared" si="50"/>
        <v>-0.160051407801758</v>
      </c>
      <c r="U260" s="93">
        <f t="shared" ref="U260:U291" si="51">(N260-R260)</f>
        <v>0.00380000000000003</v>
      </c>
      <c r="V260" s="94"/>
      <c r="W260" s="94"/>
    </row>
    <row r="261" customHeight="1" spans="1:23">
      <c r="A261" s="9">
        <v>113023</v>
      </c>
      <c r="B261" s="59" t="s">
        <v>363</v>
      </c>
      <c r="C261" s="9" t="s">
        <v>22</v>
      </c>
      <c r="D261" s="60" t="s">
        <v>23</v>
      </c>
      <c r="E261" s="60"/>
      <c r="F261" s="60"/>
      <c r="G261" s="60"/>
      <c r="H261" s="8" t="s">
        <v>227</v>
      </c>
      <c r="I261" s="8">
        <v>5.22</v>
      </c>
      <c r="J261" s="60" t="s">
        <v>84</v>
      </c>
      <c r="K261" s="76">
        <v>61</v>
      </c>
      <c r="L261" s="76">
        <v>5124.59</v>
      </c>
      <c r="M261" s="77">
        <f t="shared" si="40"/>
        <v>1049.516032</v>
      </c>
      <c r="N261" s="76" t="s">
        <v>503</v>
      </c>
      <c r="O261" s="78">
        <v>30.9666666666667</v>
      </c>
      <c r="P261" s="79">
        <v>1722.06233333333</v>
      </c>
      <c r="Q261" s="79">
        <f t="shared" si="48"/>
        <v>415.878053499999</v>
      </c>
      <c r="R261" s="92" t="s">
        <v>364</v>
      </c>
      <c r="S261" s="93">
        <f t="shared" si="49"/>
        <v>0.969860064585574</v>
      </c>
      <c r="T261" s="96">
        <f t="shared" si="50"/>
        <v>1.97584466067528</v>
      </c>
      <c r="U261" s="93">
        <f t="shared" si="51"/>
        <v>-0.0367</v>
      </c>
      <c r="V261" s="97"/>
      <c r="W261" s="98" t="s">
        <v>454</v>
      </c>
    </row>
    <row r="262" customHeight="1" spans="1:23">
      <c r="A262" s="9">
        <v>549</v>
      </c>
      <c r="B262" s="59" t="s">
        <v>252</v>
      </c>
      <c r="C262" s="9" t="s">
        <v>22</v>
      </c>
      <c r="D262" s="60" t="s">
        <v>103</v>
      </c>
      <c r="E262" s="60">
        <v>139413.83</v>
      </c>
      <c r="F262" s="60">
        <v>99299.41</v>
      </c>
      <c r="G262" s="60">
        <v>-40114.42</v>
      </c>
      <c r="H262" s="60" t="s">
        <v>243</v>
      </c>
      <c r="I262" s="81">
        <v>5.27</v>
      </c>
      <c r="J262" s="60" t="s">
        <v>244</v>
      </c>
      <c r="K262" s="76">
        <v>57</v>
      </c>
      <c r="L262" s="76">
        <v>4724.18</v>
      </c>
      <c r="M262" s="77">
        <f t="shared" si="40"/>
        <v>1382.767486</v>
      </c>
      <c r="N262" s="76" t="s">
        <v>504</v>
      </c>
      <c r="O262" s="78">
        <v>50.5</v>
      </c>
      <c r="P262" s="79">
        <v>3993.641</v>
      </c>
      <c r="Q262" s="79">
        <f t="shared" si="48"/>
        <v>1113.0277467</v>
      </c>
      <c r="R262" s="92" t="s">
        <v>254</v>
      </c>
      <c r="S262" s="93">
        <f t="shared" si="49"/>
        <v>0.128712871287129</v>
      </c>
      <c r="T262" s="93">
        <f t="shared" si="50"/>
        <v>0.182925555902496</v>
      </c>
      <c r="U262" s="93">
        <f t="shared" si="51"/>
        <v>0.014</v>
      </c>
      <c r="V262" s="94"/>
      <c r="W262" s="94"/>
    </row>
    <row r="263" customHeight="1" spans="1:23">
      <c r="A263" s="9">
        <v>56</v>
      </c>
      <c r="B263" s="59" t="s">
        <v>317</v>
      </c>
      <c r="C263" s="9" t="s">
        <v>22</v>
      </c>
      <c r="D263" s="60" t="s">
        <v>30</v>
      </c>
      <c r="E263" s="60">
        <v>79223.05</v>
      </c>
      <c r="F263" s="60">
        <v>74915.72</v>
      </c>
      <c r="G263" s="60">
        <v>-4307.33</v>
      </c>
      <c r="H263" s="60" t="s">
        <v>318</v>
      </c>
      <c r="I263" s="81">
        <v>5.7</v>
      </c>
      <c r="J263" s="60" t="s">
        <v>319</v>
      </c>
      <c r="K263" s="76">
        <v>54</v>
      </c>
      <c r="L263" s="76">
        <v>2103.85</v>
      </c>
      <c r="M263" s="77">
        <f t="shared" si="40"/>
        <v>694.2705</v>
      </c>
      <c r="N263" s="76" t="s">
        <v>505</v>
      </c>
      <c r="O263" s="78">
        <v>46.1</v>
      </c>
      <c r="P263" s="79">
        <v>2965.97766666667</v>
      </c>
      <c r="Q263" s="79">
        <f t="shared" si="48"/>
        <v>855.684556833334</v>
      </c>
      <c r="R263" s="92" t="s">
        <v>321</v>
      </c>
      <c r="S263" s="93">
        <f t="shared" si="49"/>
        <v>0.171366594360087</v>
      </c>
      <c r="T263" s="93">
        <f t="shared" si="50"/>
        <v>-0.290672339294981</v>
      </c>
      <c r="U263" s="93">
        <f t="shared" si="51"/>
        <v>0.0415</v>
      </c>
      <c r="V263" s="94"/>
      <c r="W263" s="94"/>
    </row>
    <row r="264" customHeight="1" spans="1:23">
      <c r="A264" s="9">
        <v>572</v>
      </c>
      <c r="B264" s="59" t="s">
        <v>413</v>
      </c>
      <c r="C264" s="9" t="s">
        <v>29</v>
      </c>
      <c r="D264" s="60" t="s">
        <v>36</v>
      </c>
      <c r="E264" s="60"/>
      <c r="F264" s="60"/>
      <c r="G264" s="60"/>
      <c r="H264" s="8" t="s">
        <v>414</v>
      </c>
      <c r="I264" s="8">
        <v>5.16</v>
      </c>
      <c r="J264" s="60" t="s">
        <v>266</v>
      </c>
      <c r="K264" s="76">
        <v>63</v>
      </c>
      <c r="L264" s="76">
        <v>4330.82</v>
      </c>
      <c r="M264" s="77">
        <f t="shared" si="40"/>
        <v>1280.190392</v>
      </c>
      <c r="N264" s="76" t="s">
        <v>506</v>
      </c>
      <c r="O264" s="78">
        <v>73.6666666666667</v>
      </c>
      <c r="P264" s="79">
        <v>6240.908</v>
      </c>
      <c r="Q264" s="79">
        <f t="shared" si="48"/>
        <v>1954.6523856</v>
      </c>
      <c r="R264" s="92" t="s">
        <v>415</v>
      </c>
      <c r="S264" s="93">
        <f t="shared" si="49"/>
        <v>-0.144796380090498</v>
      </c>
      <c r="T264" s="93">
        <f t="shared" si="50"/>
        <v>-0.306059310600317</v>
      </c>
      <c r="U264" s="93">
        <f t="shared" si="51"/>
        <v>-0.0176</v>
      </c>
      <c r="V264" s="94"/>
      <c r="W264" s="94"/>
    </row>
    <row r="265" customHeight="1" spans="1:23">
      <c r="A265" s="9">
        <v>720</v>
      </c>
      <c r="B265" s="59" t="s">
        <v>306</v>
      </c>
      <c r="C265" s="9" t="s">
        <v>22</v>
      </c>
      <c r="D265" s="60" t="s">
        <v>103</v>
      </c>
      <c r="E265" s="60">
        <v>112702.78</v>
      </c>
      <c r="F265" s="60">
        <v>110047.85</v>
      </c>
      <c r="G265" s="60">
        <v>-2651.92999999999</v>
      </c>
      <c r="H265" s="60" t="s">
        <v>507</v>
      </c>
      <c r="I265" s="8">
        <v>5.22</v>
      </c>
      <c r="J265" s="60" t="s">
        <v>508</v>
      </c>
      <c r="K265" s="76">
        <v>88</v>
      </c>
      <c r="L265" s="76">
        <v>7120.81</v>
      </c>
      <c r="M265" s="77">
        <f t="shared" si="40"/>
        <v>2094.230221</v>
      </c>
      <c r="N265" s="76" t="s">
        <v>509</v>
      </c>
      <c r="O265" s="78">
        <v>55.0333333333333</v>
      </c>
      <c r="P265" s="79">
        <v>4327.53366666667</v>
      </c>
      <c r="Q265" s="79">
        <f t="shared" si="48"/>
        <v>1318.16675486667</v>
      </c>
      <c r="R265" s="92" t="s">
        <v>310</v>
      </c>
      <c r="S265" s="93">
        <f t="shared" si="49"/>
        <v>0.599030890369474</v>
      </c>
      <c r="T265" s="96">
        <f t="shared" si="50"/>
        <v>0.645466112684198</v>
      </c>
      <c r="U265" s="93">
        <f t="shared" si="51"/>
        <v>-0.0105</v>
      </c>
      <c r="V265" s="97"/>
      <c r="W265" s="98" t="s">
        <v>454</v>
      </c>
    </row>
    <row r="266" customHeight="1" spans="1:23">
      <c r="A266" s="9">
        <v>56</v>
      </c>
      <c r="B266" s="59" t="s">
        <v>317</v>
      </c>
      <c r="C266" s="9" t="s">
        <v>22</v>
      </c>
      <c r="D266" s="60" t="s">
        <v>30</v>
      </c>
      <c r="E266" s="60">
        <v>79223.05</v>
      </c>
      <c r="F266" s="60">
        <v>74915.72</v>
      </c>
      <c r="G266" s="60">
        <v>-4307.33</v>
      </c>
      <c r="H266" s="60" t="s">
        <v>318</v>
      </c>
      <c r="I266" s="81">
        <v>5.28</v>
      </c>
      <c r="J266" s="60" t="s">
        <v>319</v>
      </c>
      <c r="K266" s="76">
        <v>43</v>
      </c>
      <c r="L266" s="76">
        <v>3902.03</v>
      </c>
      <c r="M266" s="77">
        <f t="shared" si="40"/>
        <v>945.461869</v>
      </c>
      <c r="N266" s="76" t="s">
        <v>510</v>
      </c>
      <c r="O266" s="78">
        <v>46.1</v>
      </c>
      <c r="P266" s="79">
        <v>2965.97766666667</v>
      </c>
      <c r="Q266" s="79">
        <f t="shared" si="48"/>
        <v>855.684556833334</v>
      </c>
      <c r="R266" s="92" t="s">
        <v>321</v>
      </c>
      <c r="S266" s="93">
        <f t="shared" si="49"/>
        <v>-0.0672451193058569</v>
      </c>
      <c r="T266" s="93">
        <f t="shared" si="50"/>
        <v>0.315596554840319</v>
      </c>
      <c r="U266" s="93">
        <f t="shared" si="51"/>
        <v>-0.0462</v>
      </c>
      <c r="V266" s="94"/>
      <c r="W266" s="94"/>
    </row>
    <row r="267" customHeight="1" spans="1:23">
      <c r="A267" s="9">
        <v>351</v>
      </c>
      <c r="B267" s="59" t="s">
        <v>342</v>
      </c>
      <c r="C267" s="9" t="s">
        <v>22</v>
      </c>
      <c r="D267" s="60" t="s">
        <v>30</v>
      </c>
      <c r="E267" s="60">
        <v>134514.57</v>
      </c>
      <c r="F267" s="60">
        <v>88880.8</v>
      </c>
      <c r="G267" s="60">
        <v>-45633.77</v>
      </c>
      <c r="H267" s="60" t="s">
        <v>343</v>
      </c>
      <c r="I267" s="81">
        <v>5.7</v>
      </c>
      <c r="J267" s="60" t="s">
        <v>344</v>
      </c>
      <c r="K267" s="76">
        <v>39</v>
      </c>
      <c r="L267" s="76">
        <v>2921.23</v>
      </c>
      <c r="M267" s="77">
        <f t="shared" si="40"/>
        <v>571.392588</v>
      </c>
      <c r="N267" s="76" t="s">
        <v>511</v>
      </c>
      <c r="O267" s="78">
        <v>43.4333333333333</v>
      </c>
      <c r="P267" s="79">
        <v>3528.53233333333</v>
      </c>
      <c r="Q267" s="79">
        <f t="shared" si="48"/>
        <v>1045.8569836</v>
      </c>
      <c r="R267" s="92" t="s">
        <v>346</v>
      </c>
      <c r="S267" s="93">
        <f t="shared" si="49"/>
        <v>-0.102072141212586</v>
      </c>
      <c r="T267" s="93">
        <f t="shared" si="50"/>
        <v>-0.17211187994404</v>
      </c>
      <c r="U267" s="93">
        <f t="shared" si="51"/>
        <v>-0.1008</v>
      </c>
      <c r="V267" s="94"/>
      <c r="W267" s="94"/>
    </row>
    <row r="268" customHeight="1" spans="1:23">
      <c r="A268" s="9">
        <v>704</v>
      </c>
      <c r="B268" s="59" t="s">
        <v>328</v>
      </c>
      <c r="C268" s="9" t="s">
        <v>22</v>
      </c>
      <c r="D268" s="60" t="s">
        <v>30</v>
      </c>
      <c r="E268" s="60">
        <v>107606.52</v>
      </c>
      <c r="F268" s="60">
        <v>103720.33</v>
      </c>
      <c r="G268" s="60">
        <v>-3886.19</v>
      </c>
      <c r="H268" s="63" t="s">
        <v>312</v>
      </c>
      <c r="I268" s="81">
        <v>5.22</v>
      </c>
      <c r="J268" s="60" t="s">
        <v>329</v>
      </c>
      <c r="K268" s="76">
        <v>65</v>
      </c>
      <c r="L268" s="76">
        <v>4444.55</v>
      </c>
      <c r="M268" s="77">
        <f t="shared" si="40"/>
        <v>1219.140065</v>
      </c>
      <c r="N268" s="76" t="s">
        <v>512</v>
      </c>
      <c r="O268" s="78">
        <v>62.5666666666667</v>
      </c>
      <c r="P268" s="79">
        <v>4076.19966666667</v>
      </c>
      <c r="Q268" s="79">
        <f t="shared" si="48"/>
        <v>1147.45020616667</v>
      </c>
      <c r="R268" s="92" t="s">
        <v>331</v>
      </c>
      <c r="S268" s="93">
        <f t="shared" si="49"/>
        <v>0.0388918486947251</v>
      </c>
      <c r="T268" s="93">
        <f t="shared" si="50"/>
        <v>0.0903661163474237</v>
      </c>
      <c r="U268" s="93">
        <f t="shared" si="51"/>
        <v>-0.00719999999999998</v>
      </c>
      <c r="V268" s="94"/>
      <c r="W268" s="94"/>
    </row>
    <row r="269" customHeight="1" spans="1:23">
      <c r="A269" s="9">
        <v>351</v>
      </c>
      <c r="B269" s="59" t="s">
        <v>342</v>
      </c>
      <c r="C269" s="9" t="s">
        <v>22</v>
      </c>
      <c r="D269" s="60" t="s">
        <v>30</v>
      </c>
      <c r="E269" s="60">
        <v>134514.57</v>
      </c>
      <c r="F269" s="60">
        <v>88880.8</v>
      </c>
      <c r="G269" s="60">
        <v>-45633.77</v>
      </c>
      <c r="H269" s="60" t="s">
        <v>343</v>
      </c>
      <c r="I269" s="81">
        <v>5.28</v>
      </c>
      <c r="J269" s="60" t="s">
        <v>344</v>
      </c>
      <c r="K269" s="76">
        <v>49</v>
      </c>
      <c r="L269" s="76">
        <v>3803.28</v>
      </c>
      <c r="M269" s="77">
        <f t="shared" ref="M269:M291" si="52">L269*N269</f>
        <v>982.767552</v>
      </c>
      <c r="N269" s="76" t="s">
        <v>513</v>
      </c>
      <c r="O269" s="78">
        <v>43.4333333333333</v>
      </c>
      <c r="P269" s="79">
        <v>3528.53233333333</v>
      </c>
      <c r="Q269" s="79">
        <f t="shared" ref="Q269:Q291" si="53">P269*R269</f>
        <v>1045.8569836</v>
      </c>
      <c r="R269" s="92" t="s">
        <v>346</v>
      </c>
      <c r="S269" s="93">
        <f t="shared" si="49"/>
        <v>0.128165771297008</v>
      </c>
      <c r="T269" s="93">
        <f t="shared" si="50"/>
        <v>0.0778645739111371</v>
      </c>
      <c r="U269" s="93">
        <f t="shared" si="51"/>
        <v>-0.038</v>
      </c>
      <c r="V269" s="94"/>
      <c r="W269" s="94"/>
    </row>
    <row r="270" customHeight="1" spans="1:23">
      <c r="A270" s="9">
        <v>367</v>
      </c>
      <c r="B270" s="59" t="s">
        <v>193</v>
      </c>
      <c r="C270" s="9" t="s">
        <v>22</v>
      </c>
      <c r="D270" s="60" t="s">
        <v>30</v>
      </c>
      <c r="E270" s="60">
        <v>131005.73</v>
      </c>
      <c r="F270" s="60">
        <v>119367.7</v>
      </c>
      <c r="G270" s="60">
        <v>-11638.03</v>
      </c>
      <c r="H270" s="60" t="s">
        <v>194</v>
      </c>
      <c r="I270" s="81">
        <v>5.5</v>
      </c>
      <c r="J270" s="60" t="s">
        <v>172</v>
      </c>
      <c r="K270" s="76">
        <v>90</v>
      </c>
      <c r="L270" s="76">
        <v>4705.16</v>
      </c>
      <c r="M270" s="77">
        <f t="shared" si="52"/>
        <v>1125.474272</v>
      </c>
      <c r="N270" s="76" t="s">
        <v>514</v>
      </c>
      <c r="O270" s="78">
        <v>72.1666666666667</v>
      </c>
      <c r="P270" s="79">
        <v>4667.41433333333</v>
      </c>
      <c r="Q270" s="79">
        <f t="shared" si="53"/>
        <v>1206.9933466</v>
      </c>
      <c r="R270" s="92" t="s">
        <v>196</v>
      </c>
      <c r="S270" s="93">
        <f t="shared" ref="S270:S291" si="54">(K270-O270)/O270</f>
        <v>0.247113163972286</v>
      </c>
      <c r="T270" s="93">
        <f t="shared" ref="T270:T291" si="55">(L270-P270)/P270</f>
        <v>0.00808706148007918</v>
      </c>
      <c r="U270" s="93">
        <f t="shared" si="51"/>
        <v>-0.0194</v>
      </c>
      <c r="V270" s="94"/>
      <c r="W270" s="94"/>
    </row>
    <row r="271" customHeight="1" spans="1:23">
      <c r="A271" s="9">
        <v>570</v>
      </c>
      <c r="B271" s="59" t="s">
        <v>98</v>
      </c>
      <c r="C271" s="9" t="s">
        <v>22</v>
      </c>
      <c r="D271" s="60" t="s">
        <v>42</v>
      </c>
      <c r="E271" s="60">
        <v>103416.86</v>
      </c>
      <c r="F271" s="60">
        <v>98154.15</v>
      </c>
      <c r="G271" s="60">
        <v>-5262.71000000001</v>
      </c>
      <c r="H271" s="60" t="s">
        <v>73</v>
      </c>
      <c r="I271" s="81">
        <v>5.23</v>
      </c>
      <c r="J271" s="60" t="s">
        <v>25</v>
      </c>
      <c r="K271" s="76">
        <v>60</v>
      </c>
      <c r="L271" s="76">
        <v>4362.91</v>
      </c>
      <c r="M271" s="77">
        <f t="shared" si="52"/>
        <v>1268.297937</v>
      </c>
      <c r="N271" s="76" t="s">
        <v>515</v>
      </c>
      <c r="O271" s="78">
        <v>61.4666666666667</v>
      </c>
      <c r="P271" s="79">
        <v>3952.982</v>
      </c>
      <c r="Q271" s="79">
        <f t="shared" si="53"/>
        <v>1232.9350858</v>
      </c>
      <c r="R271" s="92" t="s">
        <v>100</v>
      </c>
      <c r="S271" s="93">
        <f t="shared" si="54"/>
        <v>-0.0238611713665948</v>
      </c>
      <c r="T271" s="93">
        <f t="shared" si="55"/>
        <v>0.103700952850279</v>
      </c>
      <c r="U271" s="93">
        <f t="shared" si="51"/>
        <v>-0.0212</v>
      </c>
      <c r="V271" s="94"/>
      <c r="W271" s="94"/>
    </row>
    <row r="272" customHeight="1" spans="1:23">
      <c r="A272" s="12">
        <v>117491</v>
      </c>
      <c r="B272" s="62" t="s">
        <v>134</v>
      </c>
      <c r="C272" s="9" t="s">
        <v>29</v>
      </c>
      <c r="D272" s="60" t="s">
        <v>42</v>
      </c>
      <c r="E272" s="60"/>
      <c r="F272" s="60"/>
      <c r="G272" s="60"/>
      <c r="H272" s="60" t="s">
        <v>73</v>
      </c>
      <c r="I272" s="81">
        <v>5.23</v>
      </c>
      <c r="J272" s="60" t="s">
        <v>135</v>
      </c>
      <c r="K272" s="76">
        <v>78</v>
      </c>
      <c r="L272" s="76">
        <v>7140.82</v>
      </c>
      <c r="M272" s="77">
        <f t="shared" si="52"/>
        <v>1510.28343</v>
      </c>
      <c r="N272" s="76" t="s">
        <v>516</v>
      </c>
      <c r="O272" s="78">
        <v>65.4</v>
      </c>
      <c r="P272" s="79">
        <v>7343.13466666667</v>
      </c>
      <c r="Q272" s="79">
        <f t="shared" si="53"/>
        <v>1325.43580733333</v>
      </c>
      <c r="R272" s="92" t="s">
        <v>137</v>
      </c>
      <c r="S272" s="93">
        <f t="shared" si="54"/>
        <v>0.192660550458715</v>
      </c>
      <c r="T272" s="93">
        <f t="shared" si="55"/>
        <v>-0.0275515397511439</v>
      </c>
      <c r="U272" s="93">
        <f t="shared" si="51"/>
        <v>0.031</v>
      </c>
      <c r="V272" s="94"/>
      <c r="W272" s="94"/>
    </row>
    <row r="273" customHeight="1" spans="1:23">
      <c r="A273" s="9">
        <v>717</v>
      </c>
      <c r="B273" s="59" t="s">
        <v>262</v>
      </c>
      <c r="C273" s="9" t="s">
        <v>22</v>
      </c>
      <c r="D273" s="60" t="s">
        <v>103</v>
      </c>
      <c r="E273" s="60">
        <v>164863.17</v>
      </c>
      <c r="F273" s="60">
        <v>106606.45</v>
      </c>
      <c r="G273" s="60">
        <v>-58256.72</v>
      </c>
      <c r="H273" s="60" t="s">
        <v>243</v>
      </c>
      <c r="I273" s="81">
        <v>5.27</v>
      </c>
      <c r="J273" s="60" t="s">
        <v>244</v>
      </c>
      <c r="K273" s="76">
        <v>65</v>
      </c>
      <c r="L273" s="76">
        <v>4877.9</v>
      </c>
      <c r="M273" s="77">
        <f t="shared" si="52"/>
        <v>1387.76255</v>
      </c>
      <c r="N273" s="76" t="s">
        <v>517</v>
      </c>
      <c r="O273" s="78">
        <v>56.5</v>
      </c>
      <c r="P273" s="79">
        <v>4289.34433333333</v>
      </c>
      <c r="Q273" s="79">
        <f t="shared" si="53"/>
        <v>1379.4531376</v>
      </c>
      <c r="R273" s="92" t="s">
        <v>212</v>
      </c>
      <c r="S273" s="93">
        <f t="shared" si="54"/>
        <v>0.150442477876106</v>
      </c>
      <c r="T273" s="93">
        <f t="shared" si="55"/>
        <v>0.137213434252151</v>
      </c>
      <c r="U273" s="93">
        <f t="shared" si="51"/>
        <v>-0.0371</v>
      </c>
      <c r="V273" s="94"/>
      <c r="W273" s="94"/>
    </row>
    <row r="274" customHeight="1" spans="1:23">
      <c r="A274" s="12">
        <v>115971</v>
      </c>
      <c r="B274" s="62" t="s">
        <v>323</v>
      </c>
      <c r="C274" s="9" t="s">
        <v>22</v>
      </c>
      <c r="D274" s="60" t="s">
        <v>36</v>
      </c>
      <c r="E274" s="60"/>
      <c r="F274" s="60"/>
      <c r="G274" s="60"/>
      <c r="H274" s="60" t="s">
        <v>73</v>
      </c>
      <c r="I274" s="80">
        <v>5.3</v>
      </c>
      <c r="J274" s="60" t="s">
        <v>324</v>
      </c>
      <c r="K274" s="76">
        <v>55</v>
      </c>
      <c r="L274" s="76">
        <v>2419.88</v>
      </c>
      <c r="M274" s="77">
        <f t="shared" si="52"/>
        <v>1074.910696</v>
      </c>
      <c r="N274" s="76" t="s">
        <v>518</v>
      </c>
      <c r="O274" s="78">
        <v>53.8666666666667</v>
      </c>
      <c r="P274" s="79">
        <v>3458.86366666667</v>
      </c>
      <c r="Q274" s="79">
        <f t="shared" si="53"/>
        <v>1024.51541806667</v>
      </c>
      <c r="R274" s="92" t="s">
        <v>325</v>
      </c>
      <c r="S274" s="93">
        <f t="shared" si="54"/>
        <v>0.0210396039603954</v>
      </c>
      <c r="T274" s="93">
        <f t="shared" si="55"/>
        <v>-0.300382948503994</v>
      </c>
      <c r="U274" s="93">
        <f t="shared" si="51"/>
        <v>0.148</v>
      </c>
      <c r="V274" s="94"/>
      <c r="W274" s="94"/>
    </row>
    <row r="275" customHeight="1" spans="1:23">
      <c r="A275" s="9">
        <v>587</v>
      </c>
      <c r="B275" s="59" t="s">
        <v>311</v>
      </c>
      <c r="C275" s="9" t="s">
        <v>22</v>
      </c>
      <c r="D275" s="60" t="s">
        <v>30</v>
      </c>
      <c r="E275" s="60">
        <v>130575.52</v>
      </c>
      <c r="F275" s="60">
        <v>129043.48</v>
      </c>
      <c r="G275" s="60">
        <v>-1532.04000000001</v>
      </c>
      <c r="H275" s="63" t="s">
        <v>312</v>
      </c>
      <c r="I275" s="81">
        <v>5.6</v>
      </c>
      <c r="J275" s="60" t="s">
        <v>519</v>
      </c>
      <c r="K275" s="76">
        <v>71</v>
      </c>
      <c r="L275" s="76">
        <v>3797.11</v>
      </c>
      <c r="M275" s="77">
        <f t="shared" si="52"/>
        <v>913.204955</v>
      </c>
      <c r="N275" s="76" t="s">
        <v>520</v>
      </c>
      <c r="O275" s="78">
        <v>64.2666666666667</v>
      </c>
      <c r="P275" s="79">
        <v>5019.55866666667</v>
      </c>
      <c r="Q275" s="79">
        <f t="shared" si="53"/>
        <v>1370.84147186667</v>
      </c>
      <c r="R275" s="92" t="s">
        <v>315</v>
      </c>
      <c r="S275" s="93">
        <f t="shared" si="54"/>
        <v>0.104771784232365</v>
      </c>
      <c r="T275" s="93">
        <f t="shared" si="55"/>
        <v>-0.243537081214843</v>
      </c>
      <c r="U275" s="93">
        <f t="shared" si="51"/>
        <v>-0.0326</v>
      </c>
      <c r="V275" s="94"/>
      <c r="W275" s="94"/>
    </row>
    <row r="276" customHeight="1" spans="1:23">
      <c r="A276" s="9">
        <v>743</v>
      </c>
      <c r="B276" s="59" t="s">
        <v>296</v>
      </c>
      <c r="C276" s="9" t="s">
        <v>29</v>
      </c>
      <c r="D276" s="60" t="s">
        <v>47</v>
      </c>
      <c r="E276" s="60">
        <v>151598.73</v>
      </c>
      <c r="F276" s="60">
        <v>117256.75</v>
      </c>
      <c r="G276" s="60">
        <v>-34341.98</v>
      </c>
      <c r="H276" s="60" t="s">
        <v>73</v>
      </c>
      <c r="I276" s="81">
        <v>5.23</v>
      </c>
      <c r="J276" s="60" t="s">
        <v>297</v>
      </c>
      <c r="K276" s="76">
        <v>74</v>
      </c>
      <c r="L276" s="76">
        <v>7948.63</v>
      </c>
      <c r="M276" s="77">
        <f t="shared" si="52"/>
        <v>1917.209556</v>
      </c>
      <c r="N276" s="76" t="s">
        <v>521</v>
      </c>
      <c r="O276" s="78">
        <v>54.5666666666667</v>
      </c>
      <c r="P276" s="79">
        <v>4687.03866666667</v>
      </c>
      <c r="Q276" s="79">
        <f t="shared" si="53"/>
        <v>1495.16533466667</v>
      </c>
      <c r="R276" s="92" t="s">
        <v>299</v>
      </c>
      <c r="S276" s="93">
        <f t="shared" si="54"/>
        <v>0.356139279169211</v>
      </c>
      <c r="T276" s="96">
        <f t="shared" si="55"/>
        <v>0.695874637546549</v>
      </c>
      <c r="U276" s="93">
        <f t="shared" si="51"/>
        <v>-0.0778</v>
      </c>
      <c r="V276" s="97"/>
      <c r="W276" s="98" t="s">
        <v>454</v>
      </c>
    </row>
    <row r="277" customHeight="1" spans="1:23">
      <c r="A277" s="9">
        <v>748</v>
      </c>
      <c r="B277" s="59" t="s">
        <v>264</v>
      </c>
      <c r="C277" s="9" t="s">
        <v>22</v>
      </c>
      <c r="D277" s="60" t="s">
        <v>103</v>
      </c>
      <c r="E277" s="60">
        <v>151041.84</v>
      </c>
      <c r="F277" s="60">
        <v>131155.89</v>
      </c>
      <c r="G277" s="60">
        <v>-19885.95</v>
      </c>
      <c r="H277" s="60" t="s">
        <v>265</v>
      </c>
      <c r="I277" s="81">
        <v>5.27</v>
      </c>
      <c r="J277" s="60" t="s">
        <v>266</v>
      </c>
      <c r="K277" s="76">
        <v>66</v>
      </c>
      <c r="L277" s="76">
        <v>4974.1</v>
      </c>
      <c r="M277" s="77">
        <f t="shared" si="52"/>
        <v>1268.3955</v>
      </c>
      <c r="N277" s="76" t="s">
        <v>522</v>
      </c>
      <c r="O277" s="78">
        <v>69.2333333333333</v>
      </c>
      <c r="P277" s="79">
        <v>5129.97966666667</v>
      </c>
      <c r="Q277" s="79">
        <f t="shared" si="53"/>
        <v>1541.04589186667</v>
      </c>
      <c r="R277" s="92" t="s">
        <v>268</v>
      </c>
      <c r="S277" s="93">
        <f t="shared" si="54"/>
        <v>-0.0467019740009625</v>
      </c>
      <c r="T277" s="93">
        <f t="shared" si="55"/>
        <v>-0.0303860203734406</v>
      </c>
      <c r="U277" s="93">
        <f t="shared" si="51"/>
        <v>-0.0454</v>
      </c>
      <c r="V277" s="94"/>
      <c r="W277" s="94"/>
    </row>
    <row r="278" customHeight="1" spans="1:23">
      <c r="A278" s="9">
        <v>587</v>
      </c>
      <c r="B278" s="59" t="s">
        <v>311</v>
      </c>
      <c r="C278" s="9" t="s">
        <v>22</v>
      </c>
      <c r="D278" s="60" t="s">
        <v>30</v>
      </c>
      <c r="E278" s="60">
        <v>130575.52</v>
      </c>
      <c r="F278" s="60">
        <v>129043.48</v>
      </c>
      <c r="G278" s="60">
        <v>-1532.04000000001</v>
      </c>
      <c r="H278" s="63" t="s">
        <v>312</v>
      </c>
      <c r="I278" s="81">
        <v>5.28</v>
      </c>
      <c r="J278" s="60" t="s">
        <v>313</v>
      </c>
      <c r="K278" s="76">
        <v>70</v>
      </c>
      <c r="L278" s="76">
        <v>4454.03</v>
      </c>
      <c r="M278" s="77">
        <f t="shared" si="52"/>
        <v>1084.110902</v>
      </c>
      <c r="N278" s="76" t="s">
        <v>523</v>
      </c>
      <c r="O278" s="78">
        <v>64.2666666666667</v>
      </c>
      <c r="P278" s="79">
        <v>5019.55866666667</v>
      </c>
      <c r="Q278" s="79">
        <f t="shared" si="53"/>
        <v>1370.84147186667</v>
      </c>
      <c r="R278" s="92" t="s">
        <v>315</v>
      </c>
      <c r="S278" s="93">
        <f t="shared" si="54"/>
        <v>0.0892116182572609</v>
      </c>
      <c r="T278" s="93">
        <f t="shared" si="55"/>
        <v>-0.112665017827597</v>
      </c>
      <c r="U278" s="93">
        <f t="shared" si="51"/>
        <v>-0.0297</v>
      </c>
      <c r="V278" s="94"/>
      <c r="W278" s="94"/>
    </row>
    <row r="279" customHeight="1" spans="1:23">
      <c r="A279" s="9">
        <v>578</v>
      </c>
      <c r="B279" s="59" t="s">
        <v>371</v>
      </c>
      <c r="C279" s="9" t="s">
        <v>29</v>
      </c>
      <c r="D279" s="60" t="s">
        <v>23</v>
      </c>
      <c r="E279" s="60">
        <v>224238.58</v>
      </c>
      <c r="F279" s="60">
        <v>187927.08</v>
      </c>
      <c r="G279" s="60">
        <v>-36311.5</v>
      </c>
      <c r="H279" s="60" t="s">
        <v>372</v>
      </c>
      <c r="I279" s="82">
        <v>5.3</v>
      </c>
      <c r="J279" s="60" t="s">
        <v>49</v>
      </c>
      <c r="K279" s="76">
        <v>118</v>
      </c>
      <c r="L279" s="76">
        <v>5920.43</v>
      </c>
      <c r="M279" s="77">
        <f t="shared" si="52"/>
        <v>1935.388567</v>
      </c>
      <c r="N279" s="76" t="s">
        <v>524</v>
      </c>
      <c r="O279" s="78">
        <v>111.8</v>
      </c>
      <c r="P279" s="79">
        <v>7469.68333333333</v>
      </c>
      <c r="Q279" s="79">
        <f t="shared" si="53"/>
        <v>2569.57106666667</v>
      </c>
      <c r="R279" s="92" t="s">
        <v>374</v>
      </c>
      <c r="S279" s="93">
        <f t="shared" si="54"/>
        <v>0.0554561717352415</v>
      </c>
      <c r="T279" s="93">
        <f t="shared" si="55"/>
        <v>-0.207405490192578</v>
      </c>
      <c r="U279" s="93">
        <f t="shared" si="51"/>
        <v>-0.0171</v>
      </c>
      <c r="V279" s="94"/>
      <c r="W279" s="94"/>
    </row>
    <row r="280" customHeight="1" spans="1:23">
      <c r="A280" s="9">
        <v>704</v>
      </c>
      <c r="B280" s="59" t="s">
        <v>328</v>
      </c>
      <c r="C280" s="9" t="s">
        <v>22</v>
      </c>
      <c r="D280" s="60" t="s">
        <v>30</v>
      </c>
      <c r="E280" s="60">
        <v>107606.52</v>
      </c>
      <c r="F280" s="60">
        <v>103720.33</v>
      </c>
      <c r="G280" s="60">
        <v>-3886.19</v>
      </c>
      <c r="H280" s="63" t="s">
        <v>312</v>
      </c>
      <c r="I280" s="81">
        <v>5.11</v>
      </c>
      <c r="J280" s="60" t="s">
        <v>525</v>
      </c>
      <c r="K280" s="76">
        <v>76</v>
      </c>
      <c r="L280" s="76">
        <v>4846.59</v>
      </c>
      <c r="M280" s="77">
        <f t="shared" si="52"/>
        <v>1375.462242</v>
      </c>
      <c r="N280" s="76" t="s">
        <v>250</v>
      </c>
      <c r="O280" s="78">
        <v>62.5666666666667</v>
      </c>
      <c r="P280" s="79">
        <v>4076.19966666667</v>
      </c>
      <c r="Q280" s="79">
        <f t="shared" si="53"/>
        <v>1147.45020616667</v>
      </c>
      <c r="R280" s="92" t="s">
        <v>331</v>
      </c>
      <c r="S280" s="93">
        <f t="shared" si="54"/>
        <v>0.214704315396909</v>
      </c>
      <c r="T280" s="93">
        <f t="shared" si="55"/>
        <v>0.188997202377802</v>
      </c>
      <c r="U280" s="93">
        <f t="shared" si="51"/>
        <v>0.00230000000000002</v>
      </c>
      <c r="V280" s="94"/>
      <c r="W280" s="94"/>
    </row>
    <row r="281" customHeight="1" spans="1:23">
      <c r="A281" s="9">
        <v>578</v>
      </c>
      <c r="B281" s="59" t="s">
        <v>371</v>
      </c>
      <c r="C281" s="9" t="s">
        <v>29</v>
      </c>
      <c r="D281" s="60" t="s">
        <v>23</v>
      </c>
      <c r="E281" s="60">
        <v>224238.58</v>
      </c>
      <c r="F281" s="60">
        <v>187927.08</v>
      </c>
      <c r="G281" s="60">
        <v>-36311.5</v>
      </c>
      <c r="H281" s="60" t="s">
        <v>372</v>
      </c>
      <c r="I281" s="8">
        <v>5.23</v>
      </c>
      <c r="J281" s="60" t="s">
        <v>49</v>
      </c>
      <c r="K281" s="76">
        <v>127</v>
      </c>
      <c r="L281" s="76">
        <v>11077.45</v>
      </c>
      <c r="M281" s="77">
        <f t="shared" si="52"/>
        <v>3168.1507</v>
      </c>
      <c r="N281" s="76" t="s">
        <v>526</v>
      </c>
      <c r="O281" s="78">
        <v>111.8</v>
      </c>
      <c r="P281" s="79">
        <v>7469.68333333333</v>
      </c>
      <c r="Q281" s="79">
        <f t="shared" si="53"/>
        <v>2569.57106666667</v>
      </c>
      <c r="R281" s="92" t="s">
        <v>374</v>
      </c>
      <c r="S281" s="93">
        <f t="shared" si="54"/>
        <v>0.135957066189624</v>
      </c>
      <c r="T281" s="96">
        <f t="shared" si="55"/>
        <v>0.482987899977912</v>
      </c>
      <c r="U281" s="93">
        <f t="shared" si="51"/>
        <v>-0.0579999999999999</v>
      </c>
      <c r="V281" s="97"/>
      <c r="W281" s="98" t="s">
        <v>454</v>
      </c>
    </row>
    <row r="282" customHeight="1" spans="1:23">
      <c r="A282" s="9">
        <v>107728</v>
      </c>
      <c r="B282" s="59" t="s">
        <v>275</v>
      </c>
      <c r="C282" s="9" t="s">
        <v>22</v>
      </c>
      <c r="D282" s="60" t="s">
        <v>103</v>
      </c>
      <c r="E282" s="60">
        <v>133893.9</v>
      </c>
      <c r="F282" s="60">
        <v>93906.3</v>
      </c>
      <c r="G282" s="60">
        <v>-39987.6</v>
      </c>
      <c r="H282" s="60" t="s">
        <v>276</v>
      </c>
      <c r="I282" s="81">
        <v>5.27</v>
      </c>
      <c r="J282" s="60" t="s">
        <v>277</v>
      </c>
      <c r="K282" s="76">
        <v>61</v>
      </c>
      <c r="L282" s="76">
        <v>5329.74</v>
      </c>
      <c r="M282" s="77">
        <f t="shared" si="52"/>
        <v>1334.033922</v>
      </c>
      <c r="N282" s="76" t="s">
        <v>527</v>
      </c>
      <c r="O282" s="78">
        <v>50.5333333333333</v>
      </c>
      <c r="P282" s="79">
        <v>4060.34833333333</v>
      </c>
      <c r="Q282" s="79">
        <f t="shared" si="53"/>
        <v>1055.28453183333</v>
      </c>
      <c r="R282" s="92" t="s">
        <v>279</v>
      </c>
      <c r="S282" s="93">
        <f t="shared" si="54"/>
        <v>0.20712401055409</v>
      </c>
      <c r="T282" s="93">
        <f t="shared" si="55"/>
        <v>0.312631223347423</v>
      </c>
      <c r="U282" s="93">
        <f t="shared" si="51"/>
        <v>-0.00959999999999994</v>
      </c>
      <c r="V282" s="94"/>
      <c r="W282" s="94"/>
    </row>
    <row r="283" customHeight="1" spans="1:23">
      <c r="A283" s="9">
        <v>704</v>
      </c>
      <c r="B283" s="59" t="s">
        <v>328</v>
      </c>
      <c r="C283" s="9" t="s">
        <v>22</v>
      </c>
      <c r="D283" s="60" t="s">
        <v>30</v>
      </c>
      <c r="E283" s="60">
        <v>107606.52</v>
      </c>
      <c r="F283" s="60">
        <v>103720.33</v>
      </c>
      <c r="G283" s="60">
        <v>-3886.19</v>
      </c>
      <c r="H283" s="63" t="s">
        <v>312</v>
      </c>
      <c r="I283" s="81">
        <v>5.29</v>
      </c>
      <c r="J283" s="60" t="s">
        <v>329</v>
      </c>
      <c r="K283" s="76">
        <v>96</v>
      </c>
      <c r="L283" s="76">
        <v>4225.15</v>
      </c>
      <c r="M283" s="77">
        <f t="shared" si="52"/>
        <v>1381.201535</v>
      </c>
      <c r="N283" s="76" t="s">
        <v>524</v>
      </c>
      <c r="O283" s="78">
        <v>62.5666666666667</v>
      </c>
      <c r="P283" s="79">
        <v>4076.19966666667</v>
      </c>
      <c r="Q283" s="79">
        <f t="shared" si="53"/>
        <v>1147.45020616667</v>
      </c>
      <c r="R283" s="92" t="s">
        <v>331</v>
      </c>
      <c r="S283" s="93">
        <f t="shared" si="54"/>
        <v>0.534363345764517</v>
      </c>
      <c r="T283" s="93">
        <f t="shared" si="55"/>
        <v>0.0365414713492517</v>
      </c>
      <c r="U283" s="93">
        <f t="shared" si="51"/>
        <v>0.0454</v>
      </c>
      <c r="V283" s="94"/>
      <c r="W283" s="94"/>
    </row>
    <row r="284" customHeight="1" spans="1:23">
      <c r="A284" s="9">
        <v>754</v>
      </c>
      <c r="B284" s="59" t="s">
        <v>28</v>
      </c>
      <c r="C284" s="9" t="s">
        <v>29</v>
      </c>
      <c r="D284" s="60" t="s">
        <v>30</v>
      </c>
      <c r="E284" s="60">
        <v>187228.35</v>
      </c>
      <c r="F284" s="60">
        <v>119134.4</v>
      </c>
      <c r="G284" s="60">
        <v>-68093.95</v>
      </c>
      <c r="H284" s="60" t="s">
        <v>31</v>
      </c>
      <c r="I284" s="81">
        <v>5.3</v>
      </c>
      <c r="J284" s="60" t="s">
        <v>32</v>
      </c>
      <c r="K284" s="76">
        <v>52</v>
      </c>
      <c r="L284" s="76">
        <v>2631.33</v>
      </c>
      <c r="M284" s="77">
        <f t="shared" si="52"/>
        <v>818.080497</v>
      </c>
      <c r="N284" s="76" t="s">
        <v>528</v>
      </c>
      <c r="O284" s="78">
        <v>65.6333333333333</v>
      </c>
      <c r="P284" s="79">
        <v>4660.38433333333</v>
      </c>
      <c r="Q284" s="79">
        <f t="shared" si="53"/>
        <v>1394.38699253333</v>
      </c>
      <c r="R284" s="92" t="s">
        <v>34</v>
      </c>
      <c r="S284" s="93">
        <f t="shared" si="54"/>
        <v>-0.207719654647029</v>
      </c>
      <c r="T284" s="93">
        <f t="shared" si="55"/>
        <v>-0.435383476598818</v>
      </c>
      <c r="U284" s="93">
        <f t="shared" si="51"/>
        <v>0.0117</v>
      </c>
      <c r="V284" s="94"/>
      <c r="W284" s="94"/>
    </row>
    <row r="285" customHeight="1" spans="1:23">
      <c r="A285" s="9">
        <v>54</v>
      </c>
      <c r="B285" s="59" t="s">
        <v>301</v>
      </c>
      <c r="C285" s="9" t="s">
        <v>29</v>
      </c>
      <c r="D285" s="60" t="s">
        <v>30</v>
      </c>
      <c r="E285" s="60">
        <v>202085.82</v>
      </c>
      <c r="F285" s="60">
        <v>184549.5</v>
      </c>
      <c r="G285" s="60">
        <v>-17536.32</v>
      </c>
      <c r="H285" s="63" t="s">
        <v>302</v>
      </c>
      <c r="I285" s="81">
        <v>5.27</v>
      </c>
      <c r="J285" s="60" t="s">
        <v>303</v>
      </c>
      <c r="K285" s="76">
        <v>92</v>
      </c>
      <c r="L285" s="76">
        <v>6506.3</v>
      </c>
      <c r="M285" s="77">
        <f t="shared" si="52"/>
        <v>2551.77086</v>
      </c>
      <c r="N285" s="76" t="s">
        <v>529</v>
      </c>
      <c r="O285" s="78">
        <v>93.9666666666667</v>
      </c>
      <c r="P285" s="79">
        <v>7138.723</v>
      </c>
      <c r="Q285" s="79">
        <f t="shared" si="53"/>
        <v>2205.865407</v>
      </c>
      <c r="R285" s="92" t="s">
        <v>304</v>
      </c>
      <c r="S285" s="93">
        <f t="shared" si="54"/>
        <v>-0.0209294075913448</v>
      </c>
      <c r="T285" s="93">
        <f t="shared" si="55"/>
        <v>-0.0885904944063525</v>
      </c>
      <c r="U285" s="93">
        <f t="shared" si="51"/>
        <v>0.0832</v>
      </c>
      <c r="V285" s="94"/>
      <c r="W285" s="94"/>
    </row>
    <row r="286" customHeight="1" spans="1:23">
      <c r="A286" s="9">
        <v>754</v>
      </c>
      <c r="B286" s="59" t="s">
        <v>28</v>
      </c>
      <c r="C286" s="9" t="s">
        <v>29</v>
      </c>
      <c r="D286" s="60" t="s">
        <v>30</v>
      </c>
      <c r="E286" s="60">
        <v>187228.35</v>
      </c>
      <c r="F286" s="60">
        <v>119134.4</v>
      </c>
      <c r="G286" s="60">
        <v>-68093.95</v>
      </c>
      <c r="H286" s="60" t="s">
        <v>31</v>
      </c>
      <c r="I286" s="81">
        <v>5.31</v>
      </c>
      <c r="J286" s="60" t="s">
        <v>32</v>
      </c>
      <c r="K286" s="76">
        <v>73</v>
      </c>
      <c r="L286" s="76">
        <v>5063.98</v>
      </c>
      <c r="M286" s="77">
        <f t="shared" si="52"/>
        <v>1242.194294</v>
      </c>
      <c r="N286" s="76" t="s">
        <v>530</v>
      </c>
      <c r="O286" s="78">
        <v>65.6333333333333</v>
      </c>
      <c r="P286" s="79">
        <v>4660.38433333333</v>
      </c>
      <c r="Q286" s="79">
        <f t="shared" si="53"/>
        <v>1394.38699253333</v>
      </c>
      <c r="R286" s="92" t="s">
        <v>34</v>
      </c>
      <c r="S286" s="93">
        <f t="shared" si="54"/>
        <v>0.112239715591672</v>
      </c>
      <c r="T286" s="93">
        <f t="shared" si="55"/>
        <v>0.0866013697153597</v>
      </c>
      <c r="U286" s="93">
        <f t="shared" si="51"/>
        <v>-0.0539</v>
      </c>
      <c r="V286" s="94"/>
      <c r="W286" s="94"/>
    </row>
    <row r="287" customHeight="1" spans="1:23">
      <c r="A287" s="9">
        <v>572</v>
      </c>
      <c r="B287" s="59" t="s">
        <v>413</v>
      </c>
      <c r="C287" s="9" t="s">
        <v>29</v>
      </c>
      <c r="D287" s="60" t="s">
        <v>36</v>
      </c>
      <c r="E287" s="60"/>
      <c r="F287" s="60"/>
      <c r="G287" s="60"/>
      <c r="H287" s="8" t="s">
        <v>414</v>
      </c>
      <c r="I287" s="8">
        <v>5.23</v>
      </c>
      <c r="J287" s="60" t="s">
        <v>266</v>
      </c>
      <c r="K287" s="76">
        <v>95</v>
      </c>
      <c r="L287" s="76">
        <v>9998.45</v>
      </c>
      <c r="M287" s="77">
        <f t="shared" si="52"/>
        <v>1965.69527</v>
      </c>
      <c r="N287" s="76" t="s">
        <v>531</v>
      </c>
      <c r="O287" s="78">
        <v>73.6666666666667</v>
      </c>
      <c r="P287" s="79">
        <v>6240.908</v>
      </c>
      <c r="Q287" s="79">
        <f t="shared" si="53"/>
        <v>1954.6523856</v>
      </c>
      <c r="R287" s="92" t="s">
        <v>415</v>
      </c>
      <c r="S287" s="93">
        <f t="shared" si="54"/>
        <v>0.289592760180995</v>
      </c>
      <c r="T287" s="96">
        <f t="shared" si="55"/>
        <v>0.602082581573066</v>
      </c>
      <c r="U287" s="93">
        <f t="shared" si="51"/>
        <v>-0.1166</v>
      </c>
      <c r="V287" s="97"/>
      <c r="W287" s="98" t="s">
        <v>454</v>
      </c>
    </row>
    <row r="288" customHeight="1" spans="1:23">
      <c r="A288" s="9">
        <v>367</v>
      </c>
      <c r="B288" s="59" t="s">
        <v>193</v>
      </c>
      <c r="C288" s="9" t="s">
        <v>22</v>
      </c>
      <c r="D288" s="60" t="s">
        <v>30</v>
      </c>
      <c r="E288" s="60">
        <v>131005.73</v>
      </c>
      <c r="F288" s="60">
        <v>119367.7</v>
      </c>
      <c r="G288" s="60">
        <v>-11638.03</v>
      </c>
      <c r="H288" s="60" t="s">
        <v>194</v>
      </c>
      <c r="I288" s="81">
        <v>5.27</v>
      </c>
      <c r="J288" s="60" t="s">
        <v>172</v>
      </c>
      <c r="K288" s="76">
        <v>76</v>
      </c>
      <c r="L288" s="76">
        <v>3672.5</v>
      </c>
      <c r="M288" s="77">
        <f t="shared" si="52"/>
        <v>1081.184</v>
      </c>
      <c r="N288" s="76" t="s">
        <v>532</v>
      </c>
      <c r="O288" s="78">
        <v>72.1666666666667</v>
      </c>
      <c r="P288" s="79">
        <v>4667.41433333333</v>
      </c>
      <c r="Q288" s="79">
        <f t="shared" si="53"/>
        <v>1206.9933466</v>
      </c>
      <c r="R288" s="92" t="s">
        <v>196</v>
      </c>
      <c r="S288" s="93">
        <f t="shared" si="54"/>
        <v>0.0531177829099302</v>
      </c>
      <c r="T288" s="93">
        <f t="shared" si="55"/>
        <v>-0.213161777009583</v>
      </c>
      <c r="U288" s="93">
        <f t="shared" si="51"/>
        <v>0.0358</v>
      </c>
      <c r="V288" s="94"/>
      <c r="W288" s="94"/>
    </row>
    <row r="289" customHeight="1" spans="1:23">
      <c r="A289" s="9">
        <v>114069</v>
      </c>
      <c r="B289" s="59" t="s">
        <v>533</v>
      </c>
      <c r="C289" s="9" t="s">
        <v>22</v>
      </c>
      <c r="D289" s="8" t="s">
        <v>47</v>
      </c>
      <c r="E289" s="8"/>
      <c r="F289" s="8"/>
      <c r="G289" s="8"/>
      <c r="H289" s="8"/>
      <c r="I289" s="8">
        <v>5.27</v>
      </c>
      <c r="J289" s="61" t="s">
        <v>534</v>
      </c>
      <c r="K289" s="76">
        <v>43</v>
      </c>
      <c r="L289" s="76">
        <v>2503.12</v>
      </c>
      <c r="M289" s="77">
        <f t="shared" si="52"/>
        <v>722.15012</v>
      </c>
      <c r="N289" s="76" t="s">
        <v>321</v>
      </c>
      <c r="O289" s="78">
        <v>38</v>
      </c>
      <c r="P289" s="79">
        <v>1953.4</v>
      </c>
      <c r="Q289" s="79">
        <f t="shared" si="53"/>
        <v>641.49656</v>
      </c>
      <c r="R289" s="95">
        <v>0.3284</v>
      </c>
      <c r="S289" s="93">
        <f t="shared" si="54"/>
        <v>0.131578947368421</v>
      </c>
      <c r="T289" s="93">
        <f t="shared" si="55"/>
        <v>0.281417016484079</v>
      </c>
      <c r="U289" s="93">
        <f t="shared" si="51"/>
        <v>-0.0399</v>
      </c>
      <c r="V289" s="94"/>
      <c r="W289" s="94"/>
    </row>
    <row r="290" customHeight="1" spans="1:23">
      <c r="A290" s="12">
        <v>117923</v>
      </c>
      <c r="B290" s="62" t="s">
        <v>286</v>
      </c>
      <c r="C290" s="9" t="s">
        <v>22</v>
      </c>
      <c r="D290" s="60" t="s">
        <v>103</v>
      </c>
      <c r="E290" s="8"/>
      <c r="F290" s="8"/>
      <c r="G290" s="8"/>
      <c r="H290" s="8"/>
      <c r="I290" s="81">
        <v>5.27</v>
      </c>
      <c r="J290" s="60" t="s">
        <v>288</v>
      </c>
      <c r="K290" s="76">
        <v>30</v>
      </c>
      <c r="L290" s="76">
        <v>1515.56</v>
      </c>
      <c r="M290" s="77">
        <f t="shared" si="52"/>
        <v>474.521836</v>
      </c>
      <c r="N290" s="76" t="s">
        <v>174</v>
      </c>
      <c r="O290" s="78">
        <v>29.7666666666667</v>
      </c>
      <c r="P290" s="79">
        <v>1360.291</v>
      </c>
      <c r="Q290" s="79">
        <f t="shared" si="53"/>
        <v>429.4438687</v>
      </c>
      <c r="R290" s="92" t="s">
        <v>290</v>
      </c>
      <c r="S290" s="93">
        <f t="shared" si="54"/>
        <v>0.00783874580067072</v>
      </c>
      <c r="T290" s="93">
        <f t="shared" si="55"/>
        <v>0.114143958902911</v>
      </c>
      <c r="U290" s="93">
        <f t="shared" si="51"/>
        <v>-0.00259999999999999</v>
      </c>
      <c r="V290" s="94"/>
      <c r="W290" s="94"/>
    </row>
    <row r="291" customHeight="1" spans="1:23">
      <c r="A291" s="9">
        <v>111064</v>
      </c>
      <c r="B291" s="59" t="s">
        <v>535</v>
      </c>
      <c r="C291" s="9" t="s">
        <v>22</v>
      </c>
      <c r="D291" s="60" t="s">
        <v>103</v>
      </c>
      <c r="E291" s="8"/>
      <c r="F291" s="8"/>
      <c r="G291" s="8"/>
      <c r="H291" s="8"/>
      <c r="I291" s="8">
        <v>5.27</v>
      </c>
      <c r="J291" s="60" t="s">
        <v>288</v>
      </c>
      <c r="K291" s="76">
        <v>77</v>
      </c>
      <c r="L291" s="76">
        <v>4008.88</v>
      </c>
      <c r="M291" s="77">
        <f t="shared" si="52"/>
        <v>785.74048</v>
      </c>
      <c r="N291" s="76" t="s">
        <v>536</v>
      </c>
      <c r="O291" s="78">
        <v>27</v>
      </c>
      <c r="P291" s="79">
        <v>1047.8</v>
      </c>
      <c r="Q291" s="79">
        <f t="shared" si="53"/>
        <v>373.43592</v>
      </c>
      <c r="R291" s="95">
        <v>0.3564</v>
      </c>
      <c r="S291" s="93">
        <f t="shared" si="54"/>
        <v>1.85185185185185</v>
      </c>
      <c r="T291" s="96">
        <f t="shared" si="55"/>
        <v>2.8259973277343</v>
      </c>
      <c r="U291" s="93">
        <f t="shared" si="51"/>
        <v>-0.1604</v>
      </c>
      <c r="V291" s="97">
        <f>(M291-Q291)*0.1</f>
        <v>41.230456</v>
      </c>
      <c r="W291" s="98"/>
    </row>
  </sheetData>
  <mergeCells count="11">
    <mergeCell ref="K1:N1"/>
    <mergeCell ref="O1:R1"/>
    <mergeCell ref="S1:U1"/>
    <mergeCell ref="A1:A2"/>
    <mergeCell ref="B1:B2"/>
    <mergeCell ref="C1:C2"/>
    <mergeCell ref="D1:D2"/>
    <mergeCell ref="I1:I2"/>
    <mergeCell ref="J1:J2"/>
    <mergeCell ref="V1:V2"/>
    <mergeCell ref="W1: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workbookViewId="0">
      <selection activeCell="G3" sqref="G3"/>
    </sheetView>
  </sheetViews>
  <sheetFormatPr defaultColWidth="9" defaultRowHeight="13.5"/>
  <cols>
    <col min="1" max="1" width="8.375" style="18" customWidth="1"/>
    <col min="2" max="2" width="24.25" style="19" customWidth="1"/>
    <col min="3" max="3" width="5.5" style="18" customWidth="1"/>
    <col min="4" max="4" width="11.375" style="18" customWidth="1"/>
    <col min="5" max="6" width="13.125" style="20"/>
    <col min="7" max="7" width="12.625" style="21" customWidth="1"/>
    <col min="8" max="9" width="13.125" style="20"/>
    <col min="10" max="10" width="9.25" style="22" customWidth="1"/>
    <col min="11" max="11" width="9.875" style="22" customWidth="1"/>
    <col min="12" max="12" width="8.625" style="22" customWidth="1"/>
    <col min="13" max="13" width="9.75" style="23" customWidth="1"/>
    <col min="14" max="16384" width="9" style="17"/>
  </cols>
  <sheetData>
    <row r="1" s="15" customFormat="1" spans="1:13">
      <c r="A1" s="24" t="s">
        <v>0</v>
      </c>
      <c r="B1" s="25" t="s">
        <v>537</v>
      </c>
      <c r="C1" s="24" t="s">
        <v>538</v>
      </c>
      <c r="D1" s="24" t="s">
        <v>539</v>
      </c>
      <c r="E1" s="26" t="s">
        <v>540</v>
      </c>
      <c r="F1" s="26" t="s">
        <v>541</v>
      </c>
      <c r="G1" s="27" t="s">
        <v>542</v>
      </c>
      <c r="H1" s="26" t="s">
        <v>543</v>
      </c>
      <c r="I1" s="26" t="s">
        <v>544</v>
      </c>
      <c r="J1" s="36" t="s">
        <v>19</v>
      </c>
      <c r="K1" s="36" t="s">
        <v>20</v>
      </c>
      <c r="L1" s="36" t="s">
        <v>545</v>
      </c>
      <c r="M1" s="37" t="s">
        <v>546</v>
      </c>
    </row>
    <row r="2" spans="1:13">
      <c r="A2" s="28">
        <v>365</v>
      </c>
      <c r="B2" s="29" t="s">
        <v>71</v>
      </c>
      <c r="C2" s="28">
        <v>5</v>
      </c>
      <c r="D2" s="28">
        <v>542</v>
      </c>
      <c r="E2" s="30">
        <v>54057.74</v>
      </c>
      <c r="F2" s="30">
        <v>16029.443704</v>
      </c>
      <c r="G2" s="31">
        <v>518.833333333335</v>
      </c>
      <c r="H2" s="30">
        <v>50280.345</v>
      </c>
      <c r="I2" s="30">
        <v>13369.5437355</v>
      </c>
      <c r="J2" s="38">
        <f t="shared" ref="J2:J65" si="0">(D2-G2)/G2</f>
        <v>0.0446514616125891</v>
      </c>
      <c r="K2" s="38">
        <f t="shared" ref="K2:K65" si="1">(E2-H2)/H2</f>
        <v>0.0751266722612981</v>
      </c>
      <c r="L2" s="38">
        <f>(F2-I2)/I2</f>
        <v>0.198952187234124</v>
      </c>
      <c r="M2" s="34">
        <v>79.02670729</v>
      </c>
    </row>
    <row r="3" s="16" customFormat="1" spans="1:13">
      <c r="A3" s="32">
        <v>399</v>
      </c>
      <c r="B3" s="33" t="s">
        <v>219</v>
      </c>
      <c r="C3" s="32">
        <v>5</v>
      </c>
      <c r="D3" s="32">
        <v>370</v>
      </c>
      <c r="E3" s="34">
        <v>25009.94</v>
      </c>
      <c r="F3" s="34">
        <v>8278.137278</v>
      </c>
      <c r="G3" s="35">
        <v>366.733333333333</v>
      </c>
      <c r="H3" s="34">
        <v>32609.7313333333</v>
      </c>
      <c r="I3" s="34">
        <v>8889.41276146668</v>
      </c>
      <c r="J3" s="39">
        <f t="shared" si="0"/>
        <v>0.00890747136884293</v>
      </c>
      <c r="K3" s="39">
        <f t="shared" si="1"/>
        <v>-0.233052865589386</v>
      </c>
      <c r="L3" s="39">
        <f>(F3-I3)/I3</f>
        <v>-0.068764439212048</v>
      </c>
      <c r="M3" s="34">
        <v>0</v>
      </c>
    </row>
    <row r="4" spans="1:13">
      <c r="A4" s="28">
        <v>570</v>
      </c>
      <c r="B4" s="29" t="s">
        <v>98</v>
      </c>
      <c r="C4" s="28">
        <v>5</v>
      </c>
      <c r="D4" s="28">
        <v>344</v>
      </c>
      <c r="E4" s="30">
        <v>19384.83</v>
      </c>
      <c r="F4" s="30">
        <v>5679.56472</v>
      </c>
      <c r="G4" s="31">
        <v>307.333333333334</v>
      </c>
      <c r="H4" s="30">
        <v>19764.91</v>
      </c>
      <c r="I4" s="30">
        <v>6164.675429</v>
      </c>
      <c r="J4" s="38">
        <f t="shared" si="0"/>
        <v>0.119305856832969</v>
      </c>
      <c r="K4" s="38">
        <f t="shared" si="1"/>
        <v>-0.0192300394992944</v>
      </c>
      <c r="L4" s="38">
        <f>(F4-I4)/I4</f>
        <v>-0.0786920113779115</v>
      </c>
      <c r="M4" s="34">
        <v>0</v>
      </c>
    </row>
    <row r="5" spans="1:13">
      <c r="A5" s="28">
        <v>573</v>
      </c>
      <c r="B5" s="29" t="s">
        <v>237</v>
      </c>
      <c r="C5" s="28">
        <v>5</v>
      </c>
      <c r="D5" s="28">
        <v>377</v>
      </c>
      <c r="E5" s="30">
        <v>20488.52</v>
      </c>
      <c r="F5" s="30">
        <v>6391.290153</v>
      </c>
      <c r="G5" s="31">
        <v>323.5</v>
      </c>
      <c r="H5" s="30">
        <v>19000.8166666666</v>
      </c>
      <c r="I5" s="30">
        <v>6186.66590666665</v>
      </c>
      <c r="J5" s="38">
        <f t="shared" si="0"/>
        <v>0.165378670788253</v>
      </c>
      <c r="K5" s="38">
        <f t="shared" si="1"/>
        <v>0.0782968100493964</v>
      </c>
      <c r="L5" s="38">
        <f>(F5-I5)/I5</f>
        <v>0.0330750438799112</v>
      </c>
      <c r="M5" s="34">
        <v>54.0255557666668</v>
      </c>
    </row>
    <row r="6" spans="1:13">
      <c r="A6" s="28">
        <v>585</v>
      </c>
      <c r="B6" s="29" t="s">
        <v>226</v>
      </c>
      <c r="C6" s="28">
        <v>5</v>
      </c>
      <c r="D6" s="28">
        <v>709</v>
      </c>
      <c r="E6" s="30">
        <v>53658.82</v>
      </c>
      <c r="F6" s="30">
        <v>15942.553353</v>
      </c>
      <c r="G6" s="31">
        <v>647.333333333335</v>
      </c>
      <c r="H6" s="30">
        <v>45297.355</v>
      </c>
      <c r="I6" s="30">
        <v>14563.0996325</v>
      </c>
      <c r="J6" s="38">
        <f t="shared" si="0"/>
        <v>0.0952626158599355</v>
      </c>
      <c r="K6" s="38">
        <f t="shared" si="1"/>
        <v>0.184590579295414</v>
      </c>
      <c r="L6" s="38">
        <f t="shared" ref="L6:L32" si="2">(F6-I6)/I6</f>
        <v>0.0947225354018397</v>
      </c>
      <c r="M6" s="34">
        <v>84.21068855</v>
      </c>
    </row>
    <row r="7" s="16" customFormat="1" spans="1:13">
      <c r="A7" s="32">
        <v>587</v>
      </c>
      <c r="B7" s="33" t="s">
        <v>311</v>
      </c>
      <c r="C7" s="32">
        <v>5</v>
      </c>
      <c r="D7" s="32">
        <v>373</v>
      </c>
      <c r="E7" s="34">
        <v>25152.63</v>
      </c>
      <c r="F7" s="34">
        <v>6345.858695</v>
      </c>
      <c r="G7" s="35">
        <v>321.333333333334</v>
      </c>
      <c r="H7" s="34">
        <v>25097.7933333334</v>
      </c>
      <c r="I7" s="34">
        <v>6854.20735933335</v>
      </c>
      <c r="J7" s="39">
        <f t="shared" si="0"/>
        <v>0.160788381742736</v>
      </c>
      <c r="K7" s="39">
        <f t="shared" si="1"/>
        <v>0.00218491984288395</v>
      </c>
      <c r="L7" s="39">
        <f t="shared" si="2"/>
        <v>-0.0741659301627537</v>
      </c>
      <c r="M7" s="34">
        <v>40.0819376133333</v>
      </c>
    </row>
    <row r="8" s="17" customFormat="1" spans="1:13">
      <c r="A8" s="28">
        <v>704</v>
      </c>
      <c r="B8" s="29" t="s">
        <v>328</v>
      </c>
      <c r="C8" s="28">
        <v>5</v>
      </c>
      <c r="D8" s="28">
        <v>386</v>
      </c>
      <c r="E8" s="30">
        <v>20940.07</v>
      </c>
      <c r="F8" s="30">
        <v>6068.784177</v>
      </c>
      <c r="G8" s="31">
        <v>312.833333333334</v>
      </c>
      <c r="H8" s="30">
        <v>20380.9983333334</v>
      </c>
      <c r="I8" s="30">
        <v>5737.25103083335</v>
      </c>
      <c r="J8" s="38">
        <f t="shared" si="0"/>
        <v>0.233883857218964</v>
      </c>
      <c r="K8" s="38">
        <f t="shared" si="1"/>
        <v>0.0274310246006071</v>
      </c>
      <c r="L8" s="38">
        <f t="shared" si="2"/>
        <v>0.0577860624164626</v>
      </c>
      <c r="M8" s="30">
        <v>0</v>
      </c>
    </row>
    <row r="9" s="17" customFormat="1" spans="1:13">
      <c r="A9" s="28">
        <v>707</v>
      </c>
      <c r="B9" s="29" t="s">
        <v>258</v>
      </c>
      <c r="C9" s="28">
        <v>5</v>
      </c>
      <c r="D9" s="28">
        <v>811</v>
      </c>
      <c r="E9" s="30">
        <v>56607.03</v>
      </c>
      <c r="F9" s="30">
        <v>17926.341691</v>
      </c>
      <c r="G9" s="31">
        <v>801.333333333335</v>
      </c>
      <c r="H9" s="30">
        <v>54153.295</v>
      </c>
      <c r="I9" s="30">
        <v>18276.7370625</v>
      </c>
      <c r="J9" s="38">
        <f t="shared" si="0"/>
        <v>0.0120632279534089</v>
      </c>
      <c r="K9" s="38">
        <f t="shared" si="1"/>
        <v>0.0453109085975286</v>
      </c>
      <c r="L9" s="38">
        <f t="shared" si="2"/>
        <v>-0.0191716590495213</v>
      </c>
      <c r="M9" s="30">
        <v>0</v>
      </c>
    </row>
    <row r="10" spans="1:13">
      <c r="A10" s="28">
        <v>720</v>
      </c>
      <c r="B10" s="29" t="s">
        <v>306</v>
      </c>
      <c r="C10" s="28">
        <v>5</v>
      </c>
      <c r="D10" s="28">
        <v>307</v>
      </c>
      <c r="E10" s="30">
        <v>25033.52</v>
      </c>
      <c r="F10" s="30">
        <v>7695.85937</v>
      </c>
      <c r="G10" s="31">
        <v>275.166666666667</v>
      </c>
      <c r="H10" s="30">
        <v>21637.6683333334</v>
      </c>
      <c r="I10" s="30">
        <v>6590.83377433335</v>
      </c>
      <c r="J10" s="38">
        <f t="shared" si="0"/>
        <v>0.115687462144154</v>
      </c>
      <c r="K10" s="38">
        <f t="shared" si="1"/>
        <v>0.156941663692811</v>
      </c>
      <c r="L10" s="38">
        <f t="shared" si="2"/>
        <v>0.167660971813603</v>
      </c>
      <c r="M10" s="34">
        <v>0</v>
      </c>
    </row>
    <row r="11" spans="1:13">
      <c r="A11" s="28">
        <v>724</v>
      </c>
      <c r="B11" s="29" t="s">
        <v>35</v>
      </c>
      <c r="C11" s="28">
        <v>5</v>
      </c>
      <c r="D11" s="28">
        <v>482</v>
      </c>
      <c r="E11" s="30">
        <v>41680.08</v>
      </c>
      <c r="F11" s="30">
        <v>12312.734911</v>
      </c>
      <c r="G11" s="31">
        <v>470.833333333334</v>
      </c>
      <c r="H11" s="30">
        <v>34391.78</v>
      </c>
      <c r="I11" s="30">
        <v>11129.180008</v>
      </c>
      <c r="J11" s="38">
        <f t="shared" si="0"/>
        <v>0.0237168141592906</v>
      </c>
      <c r="K11" s="38">
        <f t="shared" si="1"/>
        <v>0.211919825027957</v>
      </c>
      <c r="L11" s="38">
        <f t="shared" si="2"/>
        <v>0.106346999702514</v>
      </c>
      <c r="M11" s="34">
        <v>0</v>
      </c>
    </row>
    <row r="12" s="17" customFormat="1" spans="1:13">
      <c r="A12" s="28">
        <v>743</v>
      </c>
      <c r="B12" s="29" t="s">
        <v>296</v>
      </c>
      <c r="C12" s="28">
        <v>5</v>
      </c>
      <c r="D12" s="28">
        <v>301</v>
      </c>
      <c r="E12" s="30">
        <v>27856.81</v>
      </c>
      <c r="F12" s="30">
        <v>8674.722221</v>
      </c>
      <c r="G12" s="31">
        <v>266.266666666667</v>
      </c>
      <c r="H12" s="30">
        <v>23035.1946666667</v>
      </c>
      <c r="I12" s="30">
        <v>7348.22709866668</v>
      </c>
      <c r="J12" s="38">
        <f t="shared" si="0"/>
        <v>0.130445668502753</v>
      </c>
      <c r="K12" s="38">
        <f t="shared" si="1"/>
        <v>0.209315154619052</v>
      </c>
      <c r="L12" s="38">
        <f t="shared" si="2"/>
        <v>0.180519070045346</v>
      </c>
      <c r="M12" s="30">
        <v>0</v>
      </c>
    </row>
    <row r="13" spans="1:13">
      <c r="A13" s="28">
        <v>754</v>
      </c>
      <c r="B13" s="29" t="s">
        <v>28</v>
      </c>
      <c r="C13" s="28">
        <v>5</v>
      </c>
      <c r="D13" s="28">
        <v>300</v>
      </c>
      <c r="E13" s="30">
        <v>16817.58</v>
      </c>
      <c r="F13" s="30">
        <v>5101.713549</v>
      </c>
      <c r="G13" s="31">
        <v>328.166666666667</v>
      </c>
      <c r="H13" s="30">
        <v>23301.9216666666</v>
      </c>
      <c r="I13" s="30">
        <v>6971.93496266665</v>
      </c>
      <c r="J13" s="38">
        <f t="shared" si="0"/>
        <v>-0.0858303707465729</v>
      </c>
      <c r="K13" s="38">
        <f t="shared" si="1"/>
        <v>-0.278274974889408</v>
      </c>
      <c r="L13" s="38">
        <f t="shared" si="2"/>
        <v>-0.268249979909641</v>
      </c>
      <c r="M13" s="34">
        <v>0</v>
      </c>
    </row>
    <row r="14" spans="1:13">
      <c r="A14" s="28">
        <v>102564</v>
      </c>
      <c r="B14" s="29" t="s">
        <v>121</v>
      </c>
      <c r="C14" s="28">
        <v>5</v>
      </c>
      <c r="D14" s="28">
        <v>237</v>
      </c>
      <c r="E14" s="30">
        <v>16201.83</v>
      </c>
      <c r="F14" s="30">
        <v>5087.267413</v>
      </c>
      <c r="G14" s="31">
        <v>268.166666666667</v>
      </c>
      <c r="H14" s="30">
        <v>19545.915</v>
      </c>
      <c r="I14" s="30">
        <v>5857.9107255</v>
      </c>
      <c r="J14" s="38">
        <f t="shared" si="0"/>
        <v>-0.116221255438162</v>
      </c>
      <c r="K14" s="38">
        <f t="shared" si="1"/>
        <v>-0.171088690398991</v>
      </c>
      <c r="L14" s="38">
        <f t="shared" si="2"/>
        <v>-0.131556001552793</v>
      </c>
      <c r="M14" s="34">
        <v>0</v>
      </c>
    </row>
    <row r="15" spans="1:13">
      <c r="A15" s="28">
        <v>106568</v>
      </c>
      <c r="B15" s="29" t="s">
        <v>83</v>
      </c>
      <c r="C15" s="28">
        <v>5</v>
      </c>
      <c r="D15" s="28">
        <v>186</v>
      </c>
      <c r="E15" s="30">
        <v>10615.87</v>
      </c>
      <c r="F15" s="30">
        <v>2682.388842</v>
      </c>
      <c r="G15" s="31">
        <v>169.666666666667</v>
      </c>
      <c r="H15" s="30">
        <v>11853.4566666667</v>
      </c>
      <c r="I15" s="30">
        <v>3935.34761333333</v>
      </c>
      <c r="J15" s="38">
        <f t="shared" si="0"/>
        <v>0.0962671905697424</v>
      </c>
      <c r="K15" s="38">
        <f t="shared" si="1"/>
        <v>-0.104407237607485</v>
      </c>
      <c r="L15" s="38">
        <f t="shared" si="2"/>
        <v>-0.31838579318589</v>
      </c>
      <c r="M15" s="34">
        <v>0</v>
      </c>
    </row>
    <row r="16" s="16" customFormat="1" spans="1:13">
      <c r="A16" s="32">
        <v>106865</v>
      </c>
      <c r="B16" s="33" t="s">
        <v>52</v>
      </c>
      <c r="C16" s="32">
        <v>5</v>
      </c>
      <c r="D16" s="32">
        <v>300</v>
      </c>
      <c r="E16" s="34">
        <v>18615.63</v>
      </c>
      <c r="F16" s="34">
        <v>5357.799242</v>
      </c>
      <c r="G16" s="35">
        <v>336.833333333334</v>
      </c>
      <c r="H16" s="34">
        <v>22383.7816666667</v>
      </c>
      <c r="I16" s="34">
        <v>6365.947506</v>
      </c>
      <c r="J16" s="39">
        <f t="shared" si="0"/>
        <v>-0.109351806036617</v>
      </c>
      <c r="K16" s="39">
        <f t="shared" si="1"/>
        <v>-0.168342942349108</v>
      </c>
      <c r="L16" s="39">
        <f t="shared" si="2"/>
        <v>-0.158365783420269</v>
      </c>
      <c r="M16" s="34">
        <v>0</v>
      </c>
    </row>
    <row r="17" spans="1:13">
      <c r="A17" s="28">
        <v>116773</v>
      </c>
      <c r="B17" s="29" t="s">
        <v>67</v>
      </c>
      <c r="C17" s="28">
        <v>5</v>
      </c>
      <c r="D17" s="28">
        <v>349</v>
      </c>
      <c r="E17" s="30">
        <v>14243.24</v>
      </c>
      <c r="F17" s="30">
        <v>3771.134249</v>
      </c>
      <c r="G17" s="31">
        <v>335.066666666667</v>
      </c>
      <c r="H17" s="30">
        <v>13207.956</v>
      </c>
      <c r="I17" s="30">
        <v>3782.7585984</v>
      </c>
      <c r="J17" s="38">
        <f t="shared" si="0"/>
        <v>0.041583764424989</v>
      </c>
      <c r="K17" s="38">
        <f t="shared" si="1"/>
        <v>0.0783833622704376</v>
      </c>
      <c r="L17" s="38">
        <f t="shared" si="2"/>
        <v>-0.0030729820837409</v>
      </c>
      <c r="M17" s="34">
        <v>0</v>
      </c>
    </row>
    <row r="18" spans="1:13">
      <c r="A18" s="28">
        <v>117491</v>
      </c>
      <c r="B18" s="29" t="s">
        <v>134</v>
      </c>
      <c r="C18" s="28">
        <v>5</v>
      </c>
      <c r="D18" s="28">
        <v>360</v>
      </c>
      <c r="E18" s="30">
        <v>37483.07</v>
      </c>
      <c r="F18" s="30">
        <v>7591.012364</v>
      </c>
      <c r="G18" s="31">
        <v>327</v>
      </c>
      <c r="H18" s="30">
        <v>36715.6733333333</v>
      </c>
      <c r="I18" s="30">
        <v>6627.17903666665</v>
      </c>
      <c r="J18" s="38">
        <f t="shared" si="0"/>
        <v>0.100917431192661</v>
      </c>
      <c r="K18" s="38">
        <f t="shared" si="1"/>
        <v>0.0209010647768781</v>
      </c>
      <c r="L18" s="38">
        <f t="shared" si="2"/>
        <v>0.14543644015058</v>
      </c>
      <c r="M18" s="34">
        <v>0</v>
      </c>
    </row>
    <row r="19" spans="1:13">
      <c r="A19" s="28">
        <v>117923</v>
      </c>
      <c r="B19" s="29" t="s">
        <v>286</v>
      </c>
      <c r="C19" s="28">
        <v>5</v>
      </c>
      <c r="D19" s="28">
        <v>141</v>
      </c>
      <c r="E19" s="30">
        <v>7024.96</v>
      </c>
      <c r="F19" s="30">
        <v>2263.070538</v>
      </c>
      <c r="G19" s="31">
        <v>148.833333333334</v>
      </c>
      <c r="H19" s="30">
        <v>6801.455</v>
      </c>
      <c r="I19" s="30">
        <v>2147.2193435</v>
      </c>
      <c r="J19" s="38">
        <f t="shared" si="0"/>
        <v>-0.0526315789473726</v>
      </c>
      <c r="K19" s="38">
        <f t="shared" si="1"/>
        <v>0.0328613509903396</v>
      </c>
      <c r="L19" s="38">
        <f t="shared" si="2"/>
        <v>0.0539540568366718</v>
      </c>
      <c r="M19" s="34">
        <v>0</v>
      </c>
    </row>
    <row r="20" spans="1:13">
      <c r="A20" s="28">
        <v>118074</v>
      </c>
      <c r="B20" s="29" t="s">
        <v>335</v>
      </c>
      <c r="C20" s="28">
        <v>5</v>
      </c>
      <c r="D20" s="28">
        <v>345</v>
      </c>
      <c r="E20" s="30">
        <v>13000.34</v>
      </c>
      <c r="F20" s="30">
        <v>3113.56552</v>
      </c>
      <c r="G20" s="31">
        <v>240.666666666667</v>
      </c>
      <c r="H20" s="30">
        <v>10189.57</v>
      </c>
      <c r="I20" s="30">
        <v>3037.510817</v>
      </c>
      <c r="J20" s="38">
        <f t="shared" si="0"/>
        <v>0.433518005540164</v>
      </c>
      <c r="K20" s="38">
        <f t="shared" si="1"/>
        <v>0.275847754125051</v>
      </c>
      <c r="L20" s="38">
        <f t="shared" si="2"/>
        <v>0.025038496183897</v>
      </c>
      <c r="M20" s="34">
        <v>37.64290642</v>
      </c>
    </row>
    <row r="21" spans="1:13">
      <c r="A21" s="28">
        <v>118151</v>
      </c>
      <c r="B21" s="29" t="s">
        <v>80</v>
      </c>
      <c r="C21" s="28">
        <v>5</v>
      </c>
      <c r="D21" s="28">
        <v>318</v>
      </c>
      <c r="E21" s="30">
        <v>12946.45</v>
      </c>
      <c r="F21" s="30">
        <v>1639.39119</v>
      </c>
      <c r="G21" s="31">
        <v>209.266666666667</v>
      </c>
      <c r="H21" s="30">
        <v>10628.9916666667</v>
      </c>
      <c r="I21" s="30">
        <v>2054.58408916667</v>
      </c>
      <c r="J21" s="38">
        <f t="shared" si="0"/>
        <v>0.519592226823827</v>
      </c>
      <c r="K21" s="38">
        <f t="shared" si="1"/>
        <v>0.218031813930292</v>
      </c>
      <c r="L21" s="38">
        <f t="shared" si="2"/>
        <v>-0.202081239388489</v>
      </c>
      <c r="M21" s="34">
        <v>25.7924782166667</v>
      </c>
    </row>
    <row r="22" spans="1:13">
      <c r="A22" s="28">
        <v>118758</v>
      </c>
      <c r="B22" s="29" t="s">
        <v>150</v>
      </c>
      <c r="C22" s="28">
        <v>5</v>
      </c>
      <c r="D22" s="28">
        <v>265</v>
      </c>
      <c r="E22" s="30">
        <v>11418.02</v>
      </c>
      <c r="F22" s="30">
        <v>2830.734209</v>
      </c>
      <c r="G22" s="31">
        <v>189.666666666667</v>
      </c>
      <c r="H22" s="30">
        <v>7029.465</v>
      </c>
      <c r="I22" s="30">
        <v>1895.8467105</v>
      </c>
      <c r="J22" s="38">
        <f t="shared" si="0"/>
        <v>0.397188049209136</v>
      </c>
      <c r="K22" s="38">
        <f t="shared" si="1"/>
        <v>0.624308535571341</v>
      </c>
      <c r="L22" s="38">
        <f t="shared" si="2"/>
        <v>0.493123992210023</v>
      </c>
      <c r="M22" s="34">
        <v>55.38955437</v>
      </c>
    </row>
    <row r="23" spans="1:13">
      <c r="A23" s="28">
        <v>52</v>
      </c>
      <c r="B23" s="29" t="s">
        <v>170</v>
      </c>
      <c r="C23" s="28">
        <v>4</v>
      </c>
      <c r="D23" s="28">
        <v>222</v>
      </c>
      <c r="E23" s="30">
        <v>11649.38</v>
      </c>
      <c r="F23" s="30">
        <v>3844.790764</v>
      </c>
      <c r="G23" s="31">
        <v>196.933333333333</v>
      </c>
      <c r="H23" s="30">
        <v>11192.3533333333</v>
      </c>
      <c r="I23" s="30">
        <v>3504.32582866666</v>
      </c>
      <c r="J23" s="38">
        <f t="shared" si="0"/>
        <v>0.127285037237646</v>
      </c>
      <c r="K23" s="38">
        <f t="shared" si="1"/>
        <v>0.0408338311930855</v>
      </c>
      <c r="L23" s="38">
        <f t="shared" si="2"/>
        <v>0.0971556162238719</v>
      </c>
      <c r="M23" s="34">
        <v>62.6466886833335</v>
      </c>
    </row>
    <row r="24" spans="1:13">
      <c r="A24" s="28">
        <v>54</v>
      </c>
      <c r="B24" s="29" t="s">
        <v>301</v>
      </c>
      <c r="C24" s="28">
        <v>4</v>
      </c>
      <c r="D24" s="28">
        <v>406</v>
      </c>
      <c r="E24" s="30">
        <v>25169.58</v>
      </c>
      <c r="F24" s="30">
        <v>8601.109768</v>
      </c>
      <c r="G24" s="31">
        <v>375.866666666667</v>
      </c>
      <c r="H24" s="30">
        <v>27473.369</v>
      </c>
      <c r="I24" s="30">
        <v>8489.271021</v>
      </c>
      <c r="J24" s="38">
        <f t="shared" si="0"/>
        <v>0.0801702731465048</v>
      </c>
      <c r="K24" s="38">
        <f t="shared" si="1"/>
        <v>-0.0838553509764309</v>
      </c>
      <c r="L24" s="38">
        <f t="shared" si="2"/>
        <v>0.013174128464428</v>
      </c>
      <c r="M24" s="34">
        <v>0</v>
      </c>
    </row>
    <row r="25" spans="1:13">
      <c r="A25" s="28">
        <v>56</v>
      </c>
      <c r="B25" s="29" t="s">
        <v>317</v>
      </c>
      <c r="C25" s="28">
        <v>4</v>
      </c>
      <c r="D25" s="28">
        <v>202</v>
      </c>
      <c r="E25" s="30">
        <v>14968.68</v>
      </c>
      <c r="F25" s="30">
        <v>4080.330836</v>
      </c>
      <c r="G25" s="31">
        <v>184.4</v>
      </c>
      <c r="H25" s="30">
        <v>11863.9106666667</v>
      </c>
      <c r="I25" s="30">
        <v>3422.73822733334</v>
      </c>
      <c r="J25" s="38">
        <f t="shared" si="0"/>
        <v>0.0954446854663774</v>
      </c>
      <c r="K25" s="38">
        <f t="shared" si="1"/>
        <v>0.261698643943483</v>
      </c>
      <c r="L25" s="38">
        <f t="shared" si="2"/>
        <v>0.19212471564879</v>
      </c>
      <c r="M25" s="34">
        <v>38.5646508166666</v>
      </c>
    </row>
    <row r="26" spans="1:13">
      <c r="A26" s="28">
        <v>339</v>
      </c>
      <c r="B26" s="29" t="s">
        <v>60</v>
      </c>
      <c r="C26" s="28">
        <v>4</v>
      </c>
      <c r="D26" s="28">
        <v>253</v>
      </c>
      <c r="E26" s="30">
        <v>15871.17</v>
      </c>
      <c r="F26" s="30">
        <v>4580.589326</v>
      </c>
      <c r="G26" s="31">
        <v>220.266666666667</v>
      </c>
      <c r="H26" s="30">
        <v>14185.328</v>
      </c>
      <c r="I26" s="30">
        <v>4127.930448</v>
      </c>
      <c r="J26" s="38">
        <f t="shared" si="0"/>
        <v>0.148607748184018</v>
      </c>
      <c r="K26" s="38">
        <f t="shared" si="1"/>
        <v>0.118844061977277</v>
      </c>
      <c r="L26" s="38">
        <f t="shared" si="2"/>
        <v>0.109657583552386</v>
      </c>
      <c r="M26" s="34">
        <v>53.88218</v>
      </c>
    </row>
    <row r="27" spans="1:13">
      <c r="A27" s="28">
        <v>341</v>
      </c>
      <c r="B27" s="29" t="s">
        <v>246</v>
      </c>
      <c r="C27" s="28">
        <v>4</v>
      </c>
      <c r="D27" s="28">
        <v>609</v>
      </c>
      <c r="E27" s="30">
        <v>47468.7</v>
      </c>
      <c r="F27" s="30">
        <v>14928.377302</v>
      </c>
      <c r="G27" s="31">
        <v>556.133333333332</v>
      </c>
      <c r="H27" s="30">
        <v>52946.0253333332</v>
      </c>
      <c r="I27" s="30">
        <v>16482.0976862666</v>
      </c>
      <c r="J27" s="38">
        <f t="shared" si="0"/>
        <v>0.0950611364181279</v>
      </c>
      <c r="K27" s="38">
        <f t="shared" si="1"/>
        <v>-0.103451114580358</v>
      </c>
      <c r="L27" s="38">
        <f t="shared" si="2"/>
        <v>-0.0942671505679284</v>
      </c>
      <c r="M27" s="34">
        <v>18.4563290433344</v>
      </c>
    </row>
    <row r="28" spans="1:13">
      <c r="A28" s="28">
        <v>347</v>
      </c>
      <c r="B28" s="29" t="s">
        <v>41</v>
      </c>
      <c r="C28" s="28">
        <v>4</v>
      </c>
      <c r="D28" s="28">
        <v>304</v>
      </c>
      <c r="E28" s="30">
        <v>15571.49</v>
      </c>
      <c r="F28" s="30">
        <v>3795.869628</v>
      </c>
      <c r="G28" s="31">
        <v>258.933333333333</v>
      </c>
      <c r="H28" s="30">
        <v>15186.5853333333</v>
      </c>
      <c r="I28" s="30">
        <v>4241.6132836</v>
      </c>
      <c r="J28" s="38">
        <f t="shared" si="0"/>
        <v>0.174047373841402</v>
      </c>
      <c r="K28" s="38">
        <f t="shared" si="1"/>
        <v>0.0253450435511574</v>
      </c>
      <c r="L28" s="38">
        <f t="shared" si="2"/>
        <v>-0.105088235488946</v>
      </c>
      <c r="M28" s="34">
        <v>0</v>
      </c>
    </row>
    <row r="29" spans="1:13">
      <c r="A29" s="28">
        <v>351</v>
      </c>
      <c r="B29" s="29" t="s">
        <v>342</v>
      </c>
      <c r="C29" s="28">
        <v>4</v>
      </c>
      <c r="D29" s="28">
        <v>168</v>
      </c>
      <c r="E29" s="30">
        <v>12613.34</v>
      </c>
      <c r="F29" s="30">
        <v>2923.724682</v>
      </c>
      <c r="G29" s="31">
        <v>173.733333333333</v>
      </c>
      <c r="H29" s="30">
        <v>14114.1293333333</v>
      </c>
      <c r="I29" s="30">
        <v>4183.4279344</v>
      </c>
      <c r="J29" s="38">
        <f t="shared" si="0"/>
        <v>-0.0330007674597066</v>
      </c>
      <c r="K29" s="38">
        <f t="shared" si="1"/>
        <v>-0.106332406193054</v>
      </c>
      <c r="L29" s="38">
        <f t="shared" si="2"/>
        <v>-0.301117474031657</v>
      </c>
      <c r="M29" s="34">
        <v>0</v>
      </c>
    </row>
    <row r="30" spans="1:13">
      <c r="A30" s="28">
        <v>355</v>
      </c>
      <c r="B30" s="29" t="s">
        <v>231</v>
      </c>
      <c r="C30" s="28">
        <v>4</v>
      </c>
      <c r="D30" s="28">
        <v>261</v>
      </c>
      <c r="E30" s="30">
        <v>18729</v>
      </c>
      <c r="F30" s="30">
        <v>5654.391661</v>
      </c>
      <c r="G30" s="31">
        <v>257.333333333333</v>
      </c>
      <c r="H30" s="30">
        <v>21647.908</v>
      </c>
      <c r="I30" s="30">
        <v>6451.076584</v>
      </c>
      <c r="J30" s="38">
        <f t="shared" si="0"/>
        <v>0.0142487046632139</v>
      </c>
      <c r="K30" s="38">
        <f t="shared" si="1"/>
        <v>-0.134835569330764</v>
      </c>
      <c r="L30" s="38">
        <f t="shared" si="2"/>
        <v>-0.123496429258946</v>
      </c>
      <c r="M30" s="34">
        <v>0</v>
      </c>
    </row>
    <row r="31" spans="1:13">
      <c r="A31" s="28">
        <v>367</v>
      </c>
      <c r="B31" s="29" t="s">
        <v>193</v>
      </c>
      <c r="C31" s="28">
        <v>4</v>
      </c>
      <c r="D31" s="28">
        <v>314</v>
      </c>
      <c r="E31" s="30">
        <v>17415.43</v>
      </c>
      <c r="F31" s="30">
        <v>4393.872504</v>
      </c>
      <c r="G31" s="31">
        <v>288.666666666667</v>
      </c>
      <c r="H31" s="30">
        <v>18669.6573333333</v>
      </c>
      <c r="I31" s="30">
        <v>4827.9733864</v>
      </c>
      <c r="J31" s="38">
        <f t="shared" si="0"/>
        <v>0.0877598152424929</v>
      </c>
      <c r="K31" s="38">
        <f t="shared" si="1"/>
        <v>-0.0671799868063978</v>
      </c>
      <c r="L31" s="38">
        <f t="shared" si="2"/>
        <v>-0.0899136858589209</v>
      </c>
      <c r="M31" s="34">
        <v>0</v>
      </c>
    </row>
    <row r="32" spans="1:13">
      <c r="A32" s="28">
        <v>371</v>
      </c>
      <c r="B32" s="29" t="s">
        <v>404</v>
      </c>
      <c r="C32" s="28">
        <v>4</v>
      </c>
      <c r="D32" s="28">
        <v>188</v>
      </c>
      <c r="E32" s="30">
        <v>9886.83</v>
      </c>
      <c r="F32" s="30">
        <v>2905.64728</v>
      </c>
      <c r="G32" s="31">
        <v>196.266666666667</v>
      </c>
      <c r="H32" s="30">
        <v>10400.544</v>
      </c>
      <c r="I32" s="30">
        <v>3343.774896</v>
      </c>
      <c r="J32" s="38">
        <f t="shared" si="0"/>
        <v>-0.0421195652173929</v>
      </c>
      <c r="K32" s="38">
        <f t="shared" si="1"/>
        <v>-0.0493929932895818</v>
      </c>
      <c r="L32" s="38">
        <f t="shared" si="2"/>
        <v>-0.131027844166218</v>
      </c>
      <c r="M32" s="34">
        <v>30.5239365</v>
      </c>
    </row>
    <row r="33" spans="1:13">
      <c r="A33" s="28">
        <v>377</v>
      </c>
      <c r="B33" s="29" t="s">
        <v>143</v>
      </c>
      <c r="C33" s="28">
        <v>4</v>
      </c>
      <c r="D33" s="28">
        <v>426</v>
      </c>
      <c r="E33" s="30">
        <v>23638.12</v>
      </c>
      <c r="F33" s="30">
        <v>6695.018712</v>
      </c>
      <c r="G33" s="31">
        <v>484</v>
      </c>
      <c r="H33" s="30">
        <v>26646.208</v>
      </c>
      <c r="I33" s="30">
        <v>9083.6923072</v>
      </c>
      <c r="J33" s="38">
        <f t="shared" si="0"/>
        <v>-0.119834710743802</v>
      </c>
      <c r="K33" s="38">
        <f t="shared" si="1"/>
        <v>-0.112889909138291</v>
      </c>
      <c r="L33" s="38">
        <f t="shared" ref="L33:L71" si="3">(F33-I33)/I33</f>
        <v>-0.262962847531358</v>
      </c>
      <c r="M33" s="34">
        <v>0</v>
      </c>
    </row>
    <row r="34" spans="1:13">
      <c r="A34" s="28">
        <v>385</v>
      </c>
      <c r="B34" s="29" t="s">
        <v>392</v>
      </c>
      <c r="C34" s="28">
        <v>4</v>
      </c>
      <c r="D34" s="28">
        <v>436</v>
      </c>
      <c r="E34" s="30">
        <v>44221.77</v>
      </c>
      <c r="F34" s="30">
        <v>10304.01515</v>
      </c>
      <c r="G34" s="31">
        <v>377.2</v>
      </c>
      <c r="H34" s="30">
        <v>42568.9506666668</v>
      </c>
      <c r="I34" s="30">
        <v>10033.5016721334</v>
      </c>
      <c r="J34" s="38">
        <f t="shared" si="0"/>
        <v>0.155885471898197</v>
      </c>
      <c r="K34" s="38">
        <f t="shared" si="1"/>
        <v>0.0388268751624977</v>
      </c>
      <c r="L34" s="38">
        <f t="shared" si="3"/>
        <v>0.0269610238485246</v>
      </c>
      <c r="M34" s="34">
        <v>0</v>
      </c>
    </row>
    <row r="35" spans="1:13">
      <c r="A35" s="28">
        <v>391</v>
      </c>
      <c r="B35" s="29" t="s">
        <v>209</v>
      </c>
      <c r="C35" s="28">
        <v>4</v>
      </c>
      <c r="D35" s="28">
        <v>263</v>
      </c>
      <c r="E35" s="30">
        <v>20290.99</v>
      </c>
      <c r="F35" s="30">
        <v>7250.404319</v>
      </c>
      <c r="G35" s="31">
        <v>262.8</v>
      </c>
      <c r="H35" s="30">
        <v>18975.757</v>
      </c>
      <c r="I35" s="30">
        <v>7169.0409946</v>
      </c>
      <c r="J35" s="38">
        <f t="shared" si="0"/>
        <v>0.000761035007610307</v>
      </c>
      <c r="K35" s="38">
        <f t="shared" si="1"/>
        <v>0.0693112269513148</v>
      </c>
      <c r="L35" s="38">
        <f t="shared" si="3"/>
        <v>0.011349261980966</v>
      </c>
      <c r="M35" s="34">
        <v>0</v>
      </c>
    </row>
    <row r="36" spans="1:13">
      <c r="A36" s="28">
        <v>513</v>
      </c>
      <c r="B36" s="29" t="s">
        <v>87</v>
      </c>
      <c r="C36" s="28">
        <v>4</v>
      </c>
      <c r="D36" s="28">
        <v>444</v>
      </c>
      <c r="E36" s="30">
        <v>28733.04</v>
      </c>
      <c r="F36" s="30">
        <v>8738.039172</v>
      </c>
      <c r="G36" s="31">
        <v>405.4</v>
      </c>
      <c r="H36" s="30">
        <v>29829.923</v>
      </c>
      <c r="I36" s="30">
        <v>9226.3951839</v>
      </c>
      <c r="J36" s="38">
        <f t="shared" si="0"/>
        <v>0.0952146028613716</v>
      </c>
      <c r="K36" s="38">
        <f t="shared" si="1"/>
        <v>-0.0367712313571845</v>
      </c>
      <c r="L36" s="38">
        <f t="shared" si="3"/>
        <v>-0.052930315921453</v>
      </c>
      <c r="M36" s="34">
        <v>0</v>
      </c>
    </row>
    <row r="37" spans="1:13">
      <c r="A37" s="28">
        <v>515</v>
      </c>
      <c r="B37" s="29" t="s">
        <v>46</v>
      </c>
      <c r="C37" s="28">
        <v>4</v>
      </c>
      <c r="D37" s="28">
        <v>392</v>
      </c>
      <c r="E37" s="30">
        <v>20742.53</v>
      </c>
      <c r="F37" s="30">
        <v>6666.185222</v>
      </c>
      <c r="G37" s="31">
        <v>362.266666666667</v>
      </c>
      <c r="H37" s="30">
        <v>23237.2853333333</v>
      </c>
      <c r="I37" s="30">
        <v>7133.84659733332</v>
      </c>
      <c r="J37" s="38">
        <f t="shared" si="0"/>
        <v>0.0820758189179232</v>
      </c>
      <c r="K37" s="38">
        <f t="shared" si="1"/>
        <v>-0.107360016350733</v>
      </c>
      <c r="L37" s="38">
        <f t="shared" si="3"/>
        <v>-0.0655552889948789</v>
      </c>
      <c r="M37" s="34">
        <v>0</v>
      </c>
    </row>
    <row r="38" spans="1:13">
      <c r="A38" s="28">
        <v>539</v>
      </c>
      <c r="B38" s="29" t="s">
        <v>242</v>
      </c>
      <c r="C38" s="28">
        <v>4</v>
      </c>
      <c r="D38" s="28">
        <v>230</v>
      </c>
      <c r="E38" s="30">
        <v>17785.28</v>
      </c>
      <c r="F38" s="30">
        <v>5040.230324</v>
      </c>
      <c r="G38" s="31">
        <v>216</v>
      </c>
      <c r="H38" s="30">
        <v>18303.2213333333</v>
      </c>
      <c r="I38" s="30">
        <v>5264.00645546668</v>
      </c>
      <c r="J38" s="38">
        <f t="shared" si="0"/>
        <v>0.0648148148148148</v>
      </c>
      <c r="K38" s="38">
        <f t="shared" si="1"/>
        <v>-0.0282978238584724</v>
      </c>
      <c r="L38" s="38">
        <f t="shared" si="3"/>
        <v>-0.0425106111399783</v>
      </c>
      <c r="M38" s="34">
        <v>0</v>
      </c>
    </row>
    <row r="39" spans="1:13">
      <c r="A39" s="28">
        <v>545</v>
      </c>
      <c r="B39" s="29" t="s">
        <v>255</v>
      </c>
      <c r="C39" s="28">
        <v>4</v>
      </c>
      <c r="D39" s="28">
        <v>153</v>
      </c>
      <c r="E39" s="30">
        <v>9000.35</v>
      </c>
      <c r="F39" s="30">
        <v>2086.347572</v>
      </c>
      <c r="G39" s="31">
        <v>163.333333333333</v>
      </c>
      <c r="H39" s="30">
        <v>10088.208</v>
      </c>
      <c r="I39" s="30">
        <v>2911.4568288</v>
      </c>
      <c r="J39" s="38">
        <f t="shared" si="0"/>
        <v>-0.0632653061224471</v>
      </c>
      <c r="K39" s="38">
        <f t="shared" si="1"/>
        <v>-0.107834612450497</v>
      </c>
      <c r="L39" s="38">
        <f t="shared" si="3"/>
        <v>-0.283400821416295</v>
      </c>
      <c r="M39" s="34">
        <v>0</v>
      </c>
    </row>
    <row r="40" spans="1:13">
      <c r="A40" s="28">
        <v>549</v>
      </c>
      <c r="B40" s="29" t="s">
        <v>252</v>
      </c>
      <c r="C40" s="28">
        <v>4</v>
      </c>
      <c r="D40" s="28">
        <v>232</v>
      </c>
      <c r="E40" s="30">
        <v>17190.43</v>
      </c>
      <c r="F40" s="30">
        <v>5055.157423</v>
      </c>
      <c r="G40" s="31">
        <v>202</v>
      </c>
      <c r="H40" s="30">
        <v>15974.564</v>
      </c>
      <c r="I40" s="30">
        <v>4452.1109868</v>
      </c>
      <c r="J40" s="38">
        <f t="shared" si="0"/>
        <v>0.148514851485149</v>
      </c>
      <c r="K40" s="38">
        <f t="shared" si="1"/>
        <v>0.0761126250456663</v>
      </c>
      <c r="L40" s="38">
        <f t="shared" si="3"/>
        <v>0.135451797582756</v>
      </c>
      <c r="M40" s="34">
        <v>0</v>
      </c>
    </row>
    <row r="41" spans="1:13">
      <c r="A41" s="28">
        <v>572</v>
      </c>
      <c r="B41" s="29" t="s">
        <v>413</v>
      </c>
      <c r="C41" s="28">
        <v>4</v>
      </c>
      <c r="D41" s="28">
        <v>295</v>
      </c>
      <c r="E41" s="30">
        <v>24204.8</v>
      </c>
      <c r="F41" s="30">
        <v>6078.891017</v>
      </c>
      <c r="G41" s="31">
        <v>294.666666666667</v>
      </c>
      <c r="H41" s="30">
        <v>24963.632</v>
      </c>
      <c r="I41" s="30">
        <v>7818.6095424</v>
      </c>
      <c r="J41" s="38">
        <f t="shared" si="0"/>
        <v>0.00113122171945579</v>
      </c>
      <c r="K41" s="38">
        <f t="shared" si="1"/>
        <v>-0.0303974998509833</v>
      </c>
      <c r="L41" s="38">
        <f t="shared" si="3"/>
        <v>-0.222509963691827</v>
      </c>
      <c r="M41" s="34">
        <v>0</v>
      </c>
    </row>
    <row r="42" spans="1:13">
      <c r="A42" s="28">
        <v>578</v>
      </c>
      <c r="B42" s="29" t="s">
        <v>371</v>
      </c>
      <c r="C42" s="28">
        <v>4</v>
      </c>
      <c r="D42" s="28">
        <v>455</v>
      </c>
      <c r="E42" s="30">
        <v>31556.18</v>
      </c>
      <c r="F42" s="30">
        <v>9785.845107</v>
      </c>
      <c r="G42" s="31">
        <v>447.2</v>
      </c>
      <c r="H42" s="30">
        <v>29878.7333333333</v>
      </c>
      <c r="I42" s="30">
        <v>10278.2842666667</v>
      </c>
      <c r="J42" s="38">
        <f t="shared" si="0"/>
        <v>0.0174418604651163</v>
      </c>
      <c r="K42" s="38">
        <f t="shared" si="1"/>
        <v>0.0561418266280822</v>
      </c>
      <c r="L42" s="38">
        <f t="shared" si="3"/>
        <v>-0.0479106382826675</v>
      </c>
      <c r="M42" s="34">
        <v>0</v>
      </c>
    </row>
    <row r="43" spans="1:13">
      <c r="A43" s="28">
        <v>591</v>
      </c>
      <c r="B43" s="29" t="s">
        <v>102</v>
      </c>
      <c r="C43" s="28">
        <v>4</v>
      </c>
      <c r="D43" s="28">
        <v>179</v>
      </c>
      <c r="E43" s="30">
        <v>9097.4</v>
      </c>
      <c r="F43" s="30">
        <v>2676.853034</v>
      </c>
      <c r="G43" s="31">
        <v>173.2</v>
      </c>
      <c r="H43" s="30">
        <v>9335.45866666668</v>
      </c>
      <c r="I43" s="30">
        <v>3147.9166624</v>
      </c>
      <c r="J43" s="38">
        <f t="shared" si="0"/>
        <v>0.0334872979214781</v>
      </c>
      <c r="K43" s="38">
        <f t="shared" si="1"/>
        <v>-0.0255004788909511</v>
      </c>
      <c r="L43" s="38">
        <f t="shared" si="3"/>
        <v>-0.149642979443063</v>
      </c>
      <c r="M43" s="34">
        <v>0</v>
      </c>
    </row>
    <row r="44" spans="1:13">
      <c r="A44" s="28">
        <v>709</v>
      </c>
      <c r="B44" s="29" t="s">
        <v>112</v>
      </c>
      <c r="C44" s="28">
        <v>4</v>
      </c>
      <c r="D44" s="28">
        <v>363</v>
      </c>
      <c r="E44" s="30">
        <v>25991.12</v>
      </c>
      <c r="F44" s="30">
        <v>6878.777615</v>
      </c>
      <c r="G44" s="31">
        <v>408.8</v>
      </c>
      <c r="H44" s="30">
        <v>28970.58</v>
      </c>
      <c r="I44" s="30">
        <v>8891.071002</v>
      </c>
      <c r="J44" s="38">
        <f t="shared" si="0"/>
        <v>-0.112035225048924</v>
      </c>
      <c r="K44" s="38">
        <f t="shared" si="1"/>
        <v>-0.102844333803466</v>
      </c>
      <c r="L44" s="38">
        <f t="shared" si="3"/>
        <v>-0.226327445427817</v>
      </c>
      <c r="M44" s="34">
        <v>0</v>
      </c>
    </row>
    <row r="45" spans="1:13">
      <c r="A45" s="28">
        <v>716</v>
      </c>
      <c r="B45" s="29" t="s">
        <v>116</v>
      </c>
      <c r="C45" s="28">
        <v>4</v>
      </c>
      <c r="D45" s="28">
        <v>228</v>
      </c>
      <c r="E45" s="30">
        <v>21101.39</v>
      </c>
      <c r="F45" s="30">
        <v>5943.659766</v>
      </c>
      <c r="G45" s="31">
        <v>217.466666666667</v>
      </c>
      <c r="H45" s="30">
        <v>19186.836</v>
      </c>
      <c r="I45" s="30">
        <v>5792.5057884</v>
      </c>
      <c r="J45" s="38">
        <f t="shared" si="0"/>
        <v>0.0484365419987721</v>
      </c>
      <c r="K45" s="38">
        <f t="shared" si="1"/>
        <v>0.0997847690989802</v>
      </c>
      <c r="L45" s="38">
        <f t="shared" si="3"/>
        <v>0.0260947477864759</v>
      </c>
      <c r="M45" s="34">
        <v>0</v>
      </c>
    </row>
    <row r="46" spans="1:13">
      <c r="A46" s="28">
        <v>717</v>
      </c>
      <c r="B46" s="29" t="s">
        <v>262</v>
      </c>
      <c r="C46" s="28">
        <v>4</v>
      </c>
      <c r="D46" s="28">
        <v>227</v>
      </c>
      <c r="E46" s="30">
        <v>14556.46</v>
      </c>
      <c r="F46" s="30">
        <v>4779.47404</v>
      </c>
      <c r="G46" s="31">
        <v>226</v>
      </c>
      <c r="H46" s="30">
        <v>17157.3773333333</v>
      </c>
      <c r="I46" s="30">
        <v>5517.8125504</v>
      </c>
      <c r="J46" s="38">
        <f t="shared" si="0"/>
        <v>0.00442477876106195</v>
      </c>
      <c r="K46" s="38">
        <f t="shared" si="1"/>
        <v>-0.151591777857578</v>
      </c>
      <c r="L46" s="38">
        <f t="shared" si="3"/>
        <v>-0.13381000236162</v>
      </c>
      <c r="M46" s="34">
        <v>0</v>
      </c>
    </row>
    <row r="47" spans="1:13">
      <c r="A47" s="28">
        <v>721</v>
      </c>
      <c r="B47" s="29" t="s">
        <v>354</v>
      </c>
      <c r="C47" s="28">
        <v>4</v>
      </c>
      <c r="D47" s="28">
        <v>297</v>
      </c>
      <c r="E47" s="30">
        <v>19064.33</v>
      </c>
      <c r="F47" s="30">
        <v>6541.036576</v>
      </c>
      <c r="G47" s="31">
        <v>298.7</v>
      </c>
      <c r="H47" s="30">
        <v>20510.4093333333</v>
      </c>
      <c r="I47" s="30">
        <v>6481.28934933332</v>
      </c>
      <c r="J47" s="38">
        <f t="shared" si="0"/>
        <v>-0.00569132909273515</v>
      </c>
      <c r="K47" s="38">
        <f t="shared" si="1"/>
        <v>-0.0705046549696668</v>
      </c>
      <c r="L47" s="38">
        <f t="shared" si="3"/>
        <v>0.00921841680665372</v>
      </c>
      <c r="M47" s="34">
        <v>0</v>
      </c>
    </row>
    <row r="48" spans="1:13">
      <c r="A48" s="28">
        <v>726</v>
      </c>
      <c r="B48" s="29" t="s">
        <v>126</v>
      </c>
      <c r="C48" s="28">
        <v>4</v>
      </c>
      <c r="D48" s="28">
        <v>453</v>
      </c>
      <c r="E48" s="30">
        <v>28554.76</v>
      </c>
      <c r="F48" s="30">
        <v>8052.23932</v>
      </c>
      <c r="G48" s="31">
        <v>432.533333333332</v>
      </c>
      <c r="H48" s="30">
        <v>28748.3306666667</v>
      </c>
      <c r="I48" s="30">
        <v>7923.03993173332</v>
      </c>
      <c r="J48" s="38">
        <f t="shared" si="0"/>
        <v>0.0473181257706568</v>
      </c>
      <c r="K48" s="38">
        <f t="shared" si="1"/>
        <v>-0.00673328371344864</v>
      </c>
      <c r="L48" s="38">
        <f t="shared" si="3"/>
        <v>0.0163067950407785</v>
      </c>
      <c r="M48" s="34">
        <v>0</v>
      </c>
    </row>
    <row r="49" spans="1:13">
      <c r="A49" s="28">
        <v>737</v>
      </c>
      <c r="B49" s="29" t="s">
        <v>282</v>
      </c>
      <c r="C49" s="28">
        <v>4</v>
      </c>
      <c r="D49" s="28">
        <v>357</v>
      </c>
      <c r="E49" s="30">
        <v>23339.75</v>
      </c>
      <c r="F49" s="30">
        <v>6593.556321</v>
      </c>
      <c r="G49" s="31">
        <v>435.333333333332</v>
      </c>
      <c r="H49" s="30">
        <v>25070.94</v>
      </c>
      <c r="I49" s="30">
        <v>7736.892084</v>
      </c>
      <c r="J49" s="38">
        <f t="shared" si="0"/>
        <v>-0.179938744257272</v>
      </c>
      <c r="K49" s="38">
        <f t="shared" si="1"/>
        <v>-0.0690516590123864</v>
      </c>
      <c r="L49" s="38">
        <f t="shared" si="3"/>
        <v>-0.147777137200147</v>
      </c>
      <c r="M49" s="34">
        <v>0</v>
      </c>
    </row>
    <row r="50" spans="1:13">
      <c r="A50" s="28">
        <v>745</v>
      </c>
      <c r="B50" s="29" t="s">
        <v>139</v>
      </c>
      <c r="C50" s="28">
        <v>4</v>
      </c>
      <c r="D50" s="28">
        <v>338</v>
      </c>
      <c r="E50" s="30">
        <v>18097.26</v>
      </c>
      <c r="F50" s="30">
        <v>4841.571366</v>
      </c>
      <c r="G50" s="31">
        <v>331.2</v>
      </c>
      <c r="H50" s="30">
        <v>19355.6093333333</v>
      </c>
      <c r="I50" s="30">
        <v>5651.83792533332</v>
      </c>
      <c r="J50" s="38">
        <f t="shared" si="0"/>
        <v>0.0205314009661836</v>
      </c>
      <c r="K50" s="38">
        <f t="shared" si="1"/>
        <v>-0.0650121270615973</v>
      </c>
      <c r="L50" s="38">
        <f t="shared" si="3"/>
        <v>-0.143363374894643</v>
      </c>
      <c r="M50" s="34">
        <v>0</v>
      </c>
    </row>
    <row r="51" spans="1:13">
      <c r="A51" s="28">
        <v>746</v>
      </c>
      <c r="B51" s="29" t="s">
        <v>130</v>
      </c>
      <c r="C51" s="28">
        <v>4</v>
      </c>
      <c r="D51" s="28">
        <v>420</v>
      </c>
      <c r="E51" s="30">
        <v>26131.72</v>
      </c>
      <c r="F51" s="30">
        <v>7881.720151</v>
      </c>
      <c r="G51" s="31">
        <v>392.533333333333</v>
      </c>
      <c r="H51" s="30">
        <v>29215.7306666667</v>
      </c>
      <c r="I51" s="30">
        <v>8376.14998213332</v>
      </c>
      <c r="J51" s="38">
        <f t="shared" si="0"/>
        <v>0.0699728260869574</v>
      </c>
      <c r="K51" s="38">
        <f t="shared" si="1"/>
        <v>-0.10555993624987</v>
      </c>
      <c r="L51" s="38">
        <f t="shared" si="3"/>
        <v>-0.0590282924957121</v>
      </c>
      <c r="M51" s="34">
        <v>0</v>
      </c>
    </row>
    <row r="52" spans="1:13">
      <c r="A52" s="28">
        <v>747</v>
      </c>
      <c r="B52" s="29" t="s">
        <v>409</v>
      </c>
      <c r="C52" s="28">
        <v>4</v>
      </c>
      <c r="D52" s="28">
        <v>241</v>
      </c>
      <c r="E52" s="30">
        <v>34319.14</v>
      </c>
      <c r="F52" s="30">
        <v>6086.32109</v>
      </c>
      <c r="G52" s="31">
        <v>255.6</v>
      </c>
      <c r="H52" s="30">
        <v>35938.26</v>
      </c>
      <c r="I52" s="30">
        <v>7453.595124</v>
      </c>
      <c r="J52" s="38">
        <f t="shared" si="0"/>
        <v>-0.0571205007824726</v>
      </c>
      <c r="K52" s="38">
        <f t="shared" si="1"/>
        <v>-0.0450528211438173</v>
      </c>
      <c r="L52" s="38">
        <f t="shared" si="3"/>
        <v>-0.183438194757518</v>
      </c>
      <c r="M52" s="34">
        <v>0</v>
      </c>
    </row>
    <row r="53" spans="1:13">
      <c r="A53" s="28">
        <v>748</v>
      </c>
      <c r="B53" s="29" t="s">
        <v>264</v>
      </c>
      <c r="C53" s="28">
        <v>4</v>
      </c>
      <c r="D53" s="28">
        <v>272</v>
      </c>
      <c r="E53" s="30">
        <v>18774.85</v>
      </c>
      <c r="F53" s="30">
        <v>5676.309473</v>
      </c>
      <c r="G53" s="31">
        <v>276.933333333333</v>
      </c>
      <c r="H53" s="30">
        <v>20519.9186666667</v>
      </c>
      <c r="I53" s="30">
        <v>6164.18356746668</v>
      </c>
      <c r="J53" s="38">
        <f t="shared" si="0"/>
        <v>-0.0178141550312939</v>
      </c>
      <c r="K53" s="38">
        <f t="shared" si="1"/>
        <v>-0.0850426697597713</v>
      </c>
      <c r="L53" s="38">
        <f t="shared" si="3"/>
        <v>-0.0791465875613408</v>
      </c>
      <c r="M53" s="34">
        <v>0</v>
      </c>
    </row>
    <row r="54" spans="1:13">
      <c r="A54" s="28">
        <v>752</v>
      </c>
      <c r="B54" s="29" t="s">
        <v>21</v>
      </c>
      <c r="C54" s="28">
        <v>4</v>
      </c>
      <c r="D54" s="28">
        <v>270</v>
      </c>
      <c r="E54" s="30">
        <v>11698.57</v>
      </c>
      <c r="F54" s="30">
        <v>3106.556075</v>
      </c>
      <c r="G54" s="31">
        <v>248.933333333333</v>
      </c>
      <c r="H54" s="30">
        <v>13842.4346666667</v>
      </c>
      <c r="I54" s="30">
        <v>4227.4795472</v>
      </c>
      <c r="J54" s="38">
        <f t="shared" si="0"/>
        <v>0.0846277450455291</v>
      </c>
      <c r="K54" s="38">
        <f t="shared" si="1"/>
        <v>-0.154876271284071</v>
      </c>
      <c r="L54" s="38">
        <f t="shared" si="3"/>
        <v>-0.265151719762293</v>
      </c>
      <c r="M54" s="34">
        <v>0</v>
      </c>
    </row>
    <row r="55" spans="1:13">
      <c r="A55" s="28">
        <v>102479</v>
      </c>
      <c r="B55" s="29" t="s">
        <v>270</v>
      </c>
      <c r="C55" s="28">
        <v>4</v>
      </c>
      <c r="D55" s="28">
        <v>391</v>
      </c>
      <c r="E55" s="30">
        <v>15395.86</v>
      </c>
      <c r="F55" s="30">
        <v>5430.468616</v>
      </c>
      <c r="G55" s="31">
        <v>405.066666666668</v>
      </c>
      <c r="H55" s="30">
        <v>18199.196</v>
      </c>
      <c r="I55" s="30">
        <v>5991.1753232</v>
      </c>
      <c r="J55" s="38">
        <f t="shared" si="0"/>
        <v>-0.034726793943387</v>
      </c>
      <c r="K55" s="38">
        <f t="shared" si="1"/>
        <v>-0.154036255227978</v>
      </c>
      <c r="L55" s="38">
        <f t="shared" si="3"/>
        <v>-0.093588766302455</v>
      </c>
      <c r="M55" s="34">
        <v>0</v>
      </c>
    </row>
    <row r="56" spans="1:13">
      <c r="A56" s="28">
        <v>102934</v>
      </c>
      <c r="B56" s="29" t="s">
        <v>202</v>
      </c>
      <c r="C56" s="28">
        <v>4</v>
      </c>
      <c r="D56" s="28">
        <v>412</v>
      </c>
      <c r="E56" s="30">
        <v>24578.06</v>
      </c>
      <c r="F56" s="30">
        <v>7222.23213</v>
      </c>
      <c r="G56" s="31">
        <v>416.399999999999</v>
      </c>
      <c r="H56" s="30">
        <v>28429.014</v>
      </c>
      <c r="I56" s="30">
        <v>7394.3865414</v>
      </c>
      <c r="J56" s="38">
        <f t="shared" si="0"/>
        <v>-0.0105667627281437</v>
      </c>
      <c r="K56" s="38">
        <f t="shared" si="1"/>
        <v>-0.135458584669873</v>
      </c>
      <c r="L56" s="38">
        <f t="shared" si="3"/>
        <v>-0.0232817706291299</v>
      </c>
      <c r="M56" s="34">
        <v>0</v>
      </c>
    </row>
    <row r="57" spans="1:13">
      <c r="A57" s="28">
        <v>103199</v>
      </c>
      <c r="B57" s="29" t="s">
        <v>77</v>
      </c>
      <c r="C57" s="28">
        <v>4</v>
      </c>
      <c r="D57" s="28">
        <v>268</v>
      </c>
      <c r="E57" s="30">
        <v>15449.53</v>
      </c>
      <c r="F57" s="30">
        <v>5760.084252</v>
      </c>
      <c r="G57" s="31">
        <v>323.466666666667</v>
      </c>
      <c r="H57" s="30">
        <v>17511.7466666667</v>
      </c>
      <c r="I57" s="30">
        <v>6146.62308</v>
      </c>
      <c r="J57" s="38">
        <f t="shared" si="0"/>
        <v>-0.171475680131905</v>
      </c>
      <c r="K57" s="38">
        <f t="shared" si="1"/>
        <v>-0.11776190610341</v>
      </c>
      <c r="L57" s="38">
        <f t="shared" si="3"/>
        <v>-0.0628863723981593</v>
      </c>
      <c r="M57" s="34">
        <v>0</v>
      </c>
    </row>
    <row r="58" spans="1:13">
      <c r="A58" s="28">
        <v>105751</v>
      </c>
      <c r="B58" s="29" t="s">
        <v>146</v>
      </c>
      <c r="C58" s="28">
        <v>4</v>
      </c>
      <c r="D58" s="28">
        <v>377</v>
      </c>
      <c r="E58" s="30">
        <v>24178.27</v>
      </c>
      <c r="F58" s="30">
        <v>7658.237521</v>
      </c>
      <c r="G58" s="31">
        <v>441.466666666668</v>
      </c>
      <c r="H58" s="30">
        <v>26853.6453333333</v>
      </c>
      <c r="I58" s="30">
        <v>9106.07113253332</v>
      </c>
      <c r="J58" s="38">
        <f t="shared" si="0"/>
        <v>-0.146028390214439</v>
      </c>
      <c r="K58" s="38">
        <f t="shared" si="1"/>
        <v>-0.0996280132594278</v>
      </c>
      <c r="L58" s="38">
        <f t="shared" si="3"/>
        <v>-0.158996518966411</v>
      </c>
      <c r="M58" s="34">
        <v>0</v>
      </c>
    </row>
    <row r="59" spans="1:13">
      <c r="A59" s="28">
        <v>107728</v>
      </c>
      <c r="B59" s="29" t="s">
        <v>275</v>
      </c>
      <c r="C59" s="28">
        <v>4</v>
      </c>
      <c r="D59" s="28">
        <v>229</v>
      </c>
      <c r="E59" s="30">
        <v>17681.93</v>
      </c>
      <c r="F59" s="30">
        <v>5404.62862</v>
      </c>
      <c r="G59" s="31">
        <v>202.133333333333</v>
      </c>
      <c r="H59" s="30">
        <v>16241.3933333333</v>
      </c>
      <c r="I59" s="30">
        <v>4221.13812733332</v>
      </c>
      <c r="J59" s="38">
        <f t="shared" si="0"/>
        <v>0.132915567282324</v>
      </c>
      <c r="K59" s="38">
        <f t="shared" si="1"/>
        <v>0.088695386972138</v>
      </c>
      <c r="L59" s="38">
        <f t="shared" si="3"/>
        <v>0.280372368059499</v>
      </c>
      <c r="M59" s="34">
        <v>0</v>
      </c>
    </row>
    <row r="60" spans="1:13">
      <c r="A60" s="28">
        <v>113023</v>
      </c>
      <c r="B60" s="29" t="s">
        <v>363</v>
      </c>
      <c r="C60" s="28">
        <v>4</v>
      </c>
      <c r="D60" s="28">
        <v>146</v>
      </c>
      <c r="E60" s="30">
        <v>9850.3</v>
      </c>
      <c r="F60" s="30">
        <v>2400.267629</v>
      </c>
      <c r="G60" s="31">
        <v>123.866666666667</v>
      </c>
      <c r="H60" s="30">
        <v>6888.24933333332</v>
      </c>
      <c r="I60" s="30">
        <v>1663.512214</v>
      </c>
      <c r="J60" s="38">
        <f t="shared" si="0"/>
        <v>0.17868675995694</v>
      </c>
      <c r="K60" s="38">
        <f t="shared" si="1"/>
        <v>0.430015018813685</v>
      </c>
      <c r="L60" s="38">
        <f t="shared" si="3"/>
        <v>0.442891497158553</v>
      </c>
      <c r="M60" s="34">
        <v>0</v>
      </c>
    </row>
    <row r="61" spans="1:13">
      <c r="A61" s="28">
        <v>115971</v>
      </c>
      <c r="B61" s="29" t="s">
        <v>323</v>
      </c>
      <c r="C61" s="28">
        <v>4</v>
      </c>
      <c r="D61" s="28">
        <v>222</v>
      </c>
      <c r="E61" s="30">
        <v>9782.92</v>
      </c>
      <c r="F61" s="30">
        <v>3320.51023</v>
      </c>
      <c r="G61" s="31">
        <v>215.466666666667</v>
      </c>
      <c r="H61" s="30">
        <v>13835.4546666667</v>
      </c>
      <c r="I61" s="30">
        <v>4098.06167226668</v>
      </c>
      <c r="J61" s="38">
        <f t="shared" si="0"/>
        <v>0.0303217821782162</v>
      </c>
      <c r="K61" s="38">
        <f t="shared" si="1"/>
        <v>-0.292909395773623</v>
      </c>
      <c r="L61" s="38">
        <f t="shared" si="3"/>
        <v>-0.189736393556178</v>
      </c>
      <c r="M61" s="34">
        <v>0</v>
      </c>
    </row>
    <row r="62" spans="1:13">
      <c r="A62" s="28">
        <v>116482</v>
      </c>
      <c r="B62" s="29" t="s">
        <v>160</v>
      </c>
      <c r="C62" s="28">
        <v>4</v>
      </c>
      <c r="D62" s="28">
        <v>237</v>
      </c>
      <c r="E62" s="30">
        <v>18143.13</v>
      </c>
      <c r="F62" s="30">
        <v>4929.713246</v>
      </c>
      <c r="G62" s="31">
        <v>288</v>
      </c>
      <c r="H62" s="30">
        <v>18016.6106666667</v>
      </c>
      <c r="I62" s="30">
        <v>5064.4692584</v>
      </c>
      <c r="J62" s="38">
        <f t="shared" si="0"/>
        <v>-0.177083333333333</v>
      </c>
      <c r="K62" s="38">
        <f t="shared" si="1"/>
        <v>0.00702237150339157</v>
      </c>
      <c r="L62" s="38">
        <f t="shared" si="3"/>
        <v>-0.026608121310341</v>
      </c>
      <c r="M62" s="34">
        <v>32.9133245399999</v>
      </c>
    </row>
    <row r="63" spans="1:13">
      <c r="A63" s="28">
        <v>116919</v>
      </c>
      <c r="B63" s="29" t="s">
        <v>91</v>
      </c>
      <c r="C63" s="28">
        <v>4</v>
      </c>
      <c r="D63" s="28">
        <v>308</v>
      </c>
      <c r="E63" s="30">
        <v>17876.79</v>
      </c>
      <c r="F63" s="30">
        <v>6118.979725</v>
      </c>
      <c r="G63" s="31">
        <v>323.2</v>
      </c>
      <c r="H63" s="30">
        <v>17428.104</v>
      </c>
      <c r="I63" s="30">
        <v>5962.1543784</v>
      </c>
      <c r="J63" s="38">
        <f t="shared" si="0"/>
        <v>-0.047029702970297</v>
      </c>
      <c r="K63" s="38">
        <f t="shared" si="1"/>
        <v>0.0257449691601566</v>
      </c>
      <c r="L63" s="38">
        <f t="shared" si="3"/>
        <v>0.0263034696263746</v>
      </c>
      <c r="M63" s="34">
        <v>0</v>
      </c>
    </row>
    <row r="64" spans="1:13">
      <c r="A64" s="28">
        <v>117184</v>
      </c>
      <c r="B64" s="29" t="s">
        <v>107</v>
      </c>
      <c r="C64" s="28">
        <v>4</v>
      </c>
      <c r="D64" s="28">
        <v>502</v>
      </c>
      <c r="E64" s="30">
        <v>35796.03</v>
      </c>
      <c r="F64" s="30">
        <v>10248.923934</v>
      </c>
      <c r="G64" s="31">
        <v>409.533333333334</v>
      </c>
      <c r="H64" s="30">
        <v>22870.347</v>
      </c>
      <c r="I64" s="30">
        <v>8064.08435220001</v>
      </c>
      <c r="J64" s="38">
        <f t="shared" si="0"/>
        <v>0.225785446850071</v>
      </c>
      <c r="K64" s="38">
        <f t="shared" si="1"/>
        <v>0.565172141900601</v>
      </c>
      <c r="L64" s="38">
        <f t="shared" si="3"/>
        <v>0.270934614071086</v>
      </c>
      <c r="M64" s="34">
        <v>476.25220768</v>
      </c>
    </row>
    <row r="65" spans="1:13">
      <c r="A65" s="28">
        <v>117310</v>
      </c>
      <c r="B65" s="29" t="s">
        <v>175</v>
      </c>
      <c r="C65" s="28">
        <v>4</v>
      </c>
      <c r="D65" s="28">
        <v>114</v>
      </c>
      <c r="E65" s="30">
        <v>7950.68</v>
      </c>
      <c r="F65" s="30">
        <v>2322.05246</v>
      </c>
      <c r="G65" s="31">
        <v>115.733333333333</v>
      </c>
      <c r="H65" s="30">
        <v>8463.72266666668</v>
      </c>
      <c r="I65" s="30">
        <v>2346.99029546667</v>
      </c>
      <c r="J65" s="38">
        <f t="shared" si="0"/>
        <v>-0.0149769585253427</v>
      </c>
      <c r="K65" s="38">
        <f t="shared" si="1"/>
        <v>-0.0606166679689581</v>
      </c>
      <c r="L65" s="38">
        <f t="shared" si="3"/>
        <v>-0.0106254531664825</v>
      </c>
      <c r="M65" s="34">
        <v>0</v>
      </c>
    </row>
    <row r="66" spans="1:13">
      <c r="A66" s="28">
        <v>117637</v>
      </c>
      <c r="B66" s="29" t="s">
        <v>155</v>
      </c>
      <c r="C66" s="28">
        <v>4</v>
      </c>
      <c r="D66" s="28">
        <v>149</v>
      </c>
      <c r="E66" s="30">
        <v>7494.16</v>
      </c>
      <c r="F66" s="30">
        <v>2259.660435</v>
      </c>
      <c r="G66" s="31">
        <v>144.666666666667</v>
      </c>
      <c r="H66" s="30">
        <v>7276.53733333332</v>
      </c>
      <c r="I66" s="30">
        <v>2084.727946</v>
      </c>
      <c r="J66" s="38">
        <f t="shared" ref="J66:J71" si="4">(D66-G66)/G66</f>
        <v>0.0299539170506889</v>
      </c>
      <c r="K66" s="38">
        <f t="shared" ref="K66:K71" si="5">(E66-H66)/H66</f>
        <v>0.0299074486527768</v>
      </c>
      <c r="L66" s="38">
        <f t="shared" si="3"/>
        <v>0.0839114232318157</v>
      </c>
      <c r="M66" s="34">
        <v>0</v>
      </c>
    </row>
    <row r="67" spans="1:13">
      <c r="A67" s="28">
        <v>104429</v>
      </c>
      <c r="B67" s="29" t="s">
        <v>165</v>
      </c>
      <c r="C67" s="28">
        <v>3</v>
      </c>
      <c r="D67" s="28">
        <v>164</v>
      </c>
      <c r="E67" s="30">
        <v>7545.94</v>
      </c>
      <c r="F67" s="30">
        <v>1597.547849</v>
      </c>
      <c r="G67" s="31">
        <v>163</v>
      </c>
      <c r="H67" s="30">
        <v>9300.795</v>
      </c>
      <c r="I67" s="30">
        <v>2124.301578</v>
      </c>
      <c r="J67" s="38">
        <f t="shared" si="4"/>
        <v>0.00613496932515337</v>
      </c>
      <c r="K67" s="38">
        <f t="shared" si="5"/>
        <v>-0.188677957099366</v>
      </c>
      <c r="L67" s="38">
        <f t="shared" si="3"/>
        <v>-0.24796560641636</v>
      </c>
      <c r="M67" s="34">
        <v>0</v>
      </c>
    </row>
    <row r="68" spans="1:13">
      <c r="A68" s="28">
        <v>308</v>
      </c>
      <c r="B68" s="29" t="s">
        <v>182</v>
      </c>
      <c r="C68" s="28">
        <v>2</v>
      </c>
      <c r="D68" s="28">
        <v>137</v>
      </c>
      <c r="E68" s="30">
        <v>8700.83</v>
      </c>
      <c r="F68" s="30">
        <v>2745.410302</v>
      </c>
      <c r="G68" s="31">
        <v>143</v>
      </c>
      <c r="H68" s="30">
        <v>9411.28066666666</v>
      </c>
      <c r="I68" s="30">
        <v>2970.2001784</v>
      </c>
      <c r="J68" s="38">
        <f t="shared" si="4"/>
        <v>-0.041958041958042</v>
      </c>
      <c r="K68" s="38">
        <f t="shared" si="5"/>
        <v>-0.0754892656833591</v>
      </c>
      <c r="L68" s="38">
        <f t="shared" si="3"/>
        <v>-0.0756817261121743</v>
      </c>
      <c r="M68" s="34">
        <v>0</v>
      </c>
    </row>
    <row r="69" s="17" customFormat="1" spans="1:13">
      <c r="A69" s="28">
        <v>108656</v>
      </c>
      <c r="B69" s="29" t="s">
        <v>479</v>
      </c>
      <c r="C69" s="28">
        <v>1</v>
      </c>
      <c r="D69" s="28">
        <v>64</v>
      </c>
      <c r="E69" s="30">
        <v>10558.7</v>
      </c>
      <c r="F69" s="30">
        <v>2146.58371</v>
      </c>
      <c r="G69" s="40">
        <v>58</v>
      </c>
      <c r="H69" s="41">
        <v>7775</v>
      </c>
      <c r="I69" s="41">
        <v>1461.8</v>
      </c>
      <c r="J69" s="38">
        <f t="shared" si="4"/>
        <v>0.103448275862069</v>
      </c>
      <c r="K69" s="38">
        <f t="shared" si="5"/>
        <v>0.358032154340836</v>
      </c>
      <c r="L69" s="38">
        <f t="shared" si="3"/>
        <v>0.468452394308387</v>
      </c>
      <c r="M69" s="30">
        <v>0</v>
      </c>
    </row>
    <row r="70" spans="1:13">
      <c r="A70" s="28">
        <v>111064</v>
      </c>
      <c r="B70" s="29" t="s">
        <v>535</v>
      </c>
      <c r="C70" s="28">
        <v>1</v>
      </c>
      <c r="D70" s="28">
        <v>77</v>
      </c>
      <c r="E70" s="30">
        <v>4008.88</v>
      </c>
      <c r="F70" s="30">
        <v>785.74048</v>
      </c>
      <c r="G70" s="31">
        <v>27</v>
      </c>
      <c r="H70" s="30">
        <v>1047.8</v>
      </c>
      <c r="I70" s="30">
        <v>373.43592</v>
      </c>
      <c r="J70" s="38">
        <f t="shared" si="4"/>
        <v>1.85185185185185</v>
      </c>
      <c r="K70" s="38">
        <f t="shared" si="5"/>
        <v>2.8259973277343</v>
      </c>
      <c r="L70" s="38">
        <f t="shared" si="3"/>
        <v>1.10408382782245</v>
      </c>
      <c r="M70" s="34">
        <v>41.230456</v>
      </c>
    </row>
    <row r="71" spans="1:13">
      <c r="A71" s="28">
        <v>114069</v>
      </c>
      <c r="B71" s="29" t="s">
        <v>533</v>
      </c>
      <c r="C71" s="28">
        <v>1</v>
      </c>
      <c r="D71" s="28">
        <v>43</v>
      </c>
      <c r="E71" s="30">
        <v>2503.12</v>
      </c>
      <c r="F71" s="30">
        <v>722.15012</v>
      </c>
      <c r="G71" s="31">
        <v>38</v>
      </c>
      <c r="H71" s="30">
        <v>1953.4</v>
      </c>
      <c r="I71" s="30">
        <v>641.49656</v>
      </c>
      <c r="J71" s="38">
        <f t="shared" si="4"/>
        <v>0.131578947368421</v>
      </c>
      <c r="K71" s="38">
        <f t="shared" si="5"/>
        <v>0.281417016484079</v>
      </c>
      <c r="L71" s="38">
        <f t="shared" si="3"/>
        <v>0.125727190181659</v>
      </c>
      <c r="M71" s="34">
        <v>0</v>
      </c>
    </row>
  </sheetData>
  <sortState ref="A2:K74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3" workbookViewId="0">
      <selection activeCell="H25" sqref="H25"/>
    </sheetView>
  </sheetViews>
  <sheetFormatPr defaultColWidth="9" defaultRowHeight="19" customHeight="1" outlineLevelCol="4"/>
  <cols>
    <col min="1" max="1" width="9" style="1"/>
    <col min="2" max="2" width="11.125" style="1" customWidth="1"/>
    <col min="3" max="3" width="19.25" style="1" customWidth="1"/>
    <col min="4" max="4" width="14.875" style="1" customWidth="1"/>
    <col min="5" max="5" width="15" style="1" customWidth="1"/>
  </cols>
  <sheetData>
    <row r="1" ht="22" customHeight="1" spans="1:5">
      <c r="A1" s="2" t="s">
        <v>547</v>
      </c>
      <c r="B1" s="3"/>
      <c r="C1" s="3"/>
      <c r="D1" s="3"/>
      <c r="E1" s="4"/>
    </row>
    <row r="2" ht="22" customHeight="1" spans="1:5">
      <c r="A2" s="5" t="s">
        <v>548</v>
      </c>
      <c r="B2" s="5" t="s">
        <v>0</v>
      </c>
      <c r="C2" s="6" t="s">
        <v>537</v>
      </c>
      <c r="D2" s="7" t="s">
        <v>546</v>
      </c>
      <c r="E2" s="5" t="s">
        <v>549</v>
      </c>
    </row>
    <row r="3" customHeight="1" spans="1:5">
      <c r="A3" s="8">
        <v>1</v>
      </c>
      <c r="B3" s="9">
        <v>52</v>
      </c>
      <c r="C3" s="10" t="s">
        <v>550</v>
      </c>
      <c r="D3" s="11">
        <v>62.65</v>
      </c>
      <c r="E3" s="8"/>
    </row>
    <row r="4" customHeight="1" spans="1:5">
      <c r="A4" s="8">
        <v>2</v>
      </c>
      <c r="B4" s="9">
        <v>56</v>
      </c>
      <c r="C4" s="10" t="s">
        <v>551</v>
      </c>
      <c r="D4" s="11">
        <v>38.56</v>
      </c>
      <c r="E4" s="8"/>
    </row>
    <row r="5" customHeight="1" spans="1:5">
      <c r="A5" s="8">
        <v>3</v>
      </c>
      <c r="B5" s="9">
        <v>339</v>
      </c>
      <c r="C5" s="10" t="s">
        <v>552</v>
      </c>
      <c r="D5" s="11">
        <v>53.88</v>
      </c>
      <c r="E5" s="8"/>
    </row>
    <row r="6" customHeight="1" spans="1:5">
      <c r="A6" s="8">
        <v>4</v>
      </c>
      <c r="B6" s="8">
        <v>341</v>
      </c>
      <c r="C6" s="10" t="s">
        <v>553</v>
      </c>
      <c r="D6" s="11">
        <v>18.46</v>
      </c>
      <c r="E6" s="8"/>
    </row>
    <row r="7" customHeight="1" spans="1:5">
      <c r="A7" s="8">
        <v>5</v>
      </c>
      <c r="B7" s="8">
        <v>365</v>
      </c>
      <c r="C7" s="10" t="s">
        <v>554</v>
      </c>
      <c r="D7" s="11">
        <v>79.03</v>
      </c>
      <c r="E7" s="8"/>
    </row>
    <row r="8" customHeight="1" spans="1:5">
      <c r="A8" s="8">
        <v>6</v>
      </c>
      <c r="B8" s="8">
        <v>371</v>
      </c>
      <c r="C8" s="10" t="s">
        <v>555</v>
      </c>
      <c r="D8" s="11">
        <v>30.52</v>
      </c>
      <c r="E8" s="8"/>
    </row>
    <row r="9" customHeight="1" spans="1:5">
      <c r="A9" s="8">
        <v>7</v>
      </c>
      <c r="B9" s="9">
        <v>573</v>
      </c>
      <c r="C9" s="10" t="s">
        <v>556</v>
      </c>
      <c r="D9" s="11">
        <v>54.03</v>
      </c>
      <c r="E9" s="8"/>
    </row>
    <row r="10" customHeight="1" spans="1:5">
      <c r="A10" s="8">
        <v>8</v>
      </c>
      <c r="B10" s="8">
        <v>585</v>
      </c>
      <c r="C10" s="10" t="s">
        <v>557</v>
      </c>
      <c r="D10" s="11">
        <v>84.21</v>
      </c>
      <c r="E10" s="8"/>
    </row>
    <row r="11" customHeight="1" spans="1:5">
      <c r="A11" s="8">
        <v>9</v>
      </c>
      <c r="B11" s="9">
        <v>587</v>
      </c>
      <c r="C11" s="10" t="s">
        <v>558</v>
      </c>
      <c r="D11" s="11">
        <v>40.08</v>
      </c>
      <c r="E11" s="8"/>
    </row>
    <row r="12" customHeight="1" spans="1:5">
      <c r="A12" s="8">
        <v>10</v>
      </c>
      <c r="B12" s="8">
        <v>111064</v>
      </c>
      <c r="C12" s="10" t="s">
        <v>535</v>
      </c>
      <c r="D12" s="11">
        <v>41.23</v>
      </c>
      <c r="E12" s="8"/>
    </row>
    <row r="13" customHeight="1" spans="1:5">
      <c r="A13" s="8">
        <v>11</v>
      </c>
      <c r="B13" s="8">
        <v>116482</v>
      </c>
      <c r="C13" s="10" t="s">
        <v>559</v>
      </c>
      <c r="D13" s="11">
        <v>32.91</v>
      </c>
      <c r="E13" s="8"/>
    </row>
    <row r="14" customHeight="1" spans="1:5">
      <c r="A14" s="8">
        <v>12</v>
      </c>
      <c r="B14" s="8">
        <v>117184</v>
      </c>
      <c r="C14" s="10" t="s">
        <v>560</v>
      </c>
      <c r="D14" s="11">
        <v>476.25</v>
      </c>
      <c r="E14" s="8"/>
    </row>
    <row r="15" customHeight="1" spans="1:5">
      <c r="A15" s="8">
        <v>13</v>
      </c>
      <c r="B15" s="12">
        <v>118074</v>
      </c>
      <c r="C15" s="10" t="s">
        <v>561</v>
      </c>
      <c r="D15" s="11">
        <v>37.64</v>
      </c>
      <c r="E15" s="8"/>
    </row>
    <row r="16" customHeight="1" spans="1:5">
      <c r="A16" s="8">
        <v>14</v>
      </c>
      <c r="B16" s="12">
        <v>118151</v>
      </c>
      <c r="C16" s="10" t="s">
        <v>562</v>
      </c>
      <c r="D16" s="11">
        <v>25.79</v>
      </c>
      <c r="E16" s="8"/>
    </row>
    <row r="17" customHeight="1" spans="1:5">
      <c r="A17" s="8">
        <v>15</v>
      </c>
      <c r="B17" s="12">
        <v>118758</v>
      </c>
      <c r="C17" s="10" t="s">
        <v>563</v>
      </c>
      <c r="D17" s="11">
        <v>55.39</v>
      </c>
      <c r="E17" s="8"/>
    </row>
    <row r="18" customHeight="1" spans="1:5">
      <c r="A18" s="2" t="s">
        <v>564</v>
      </c>
      <c r="B18" s="3"/>
      <c r="C18" s="4"/>
      <c r="D18" s="5">
        <f>SUM(D3:D17)</f>
        <v>1130.63</v>
      </c>
      <c r="E18" s="8"/>
    </row>
    <row r="20" customHeight="1" spans="4:5">
      <c r="D20" s="13" t="s">
        <v>565</v>
      </c>
      <c r="E20" s="13"/>
    </row>
    <row r="21" customHeight="1" spans="4:5">
      <c r="D21" s="14">
        <v>44364</v>
      </c>
      <c r="E21" s="14"/>
    </row>
    <row r="22" customHeight="1" spans="1:5">
      <c r="A22" s="13"/>
      <c r="B22" s="13"/>
      <c r="C22" s="13"/>
      <c r="D22" s="13"/>
      <c r="E22" s="13"/>
    </row>
  </sheetData>
  <sortState ref="A3:E21">
    <sortCondition ref="B3"/>
  </sortState>
  <mergeCells count="5">
    <mergeCell ref="A1:E1"/>
    <mergeCell ref="A18:C18"/>
    <mergeCell ref="D20:E20"/>
    <mergeCell ref="D21:E21"/>
    <mergeCell ref="A22:E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5月闪电战数据表</vt:lpstr>
      <vt:lpstr>5月门店汇总数据</vt:lpstr>
      <vt:lpstr>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2021-04-27T01:18:00Z</dcterms:created>
  <dcterms:modified xsi:type="dcterms:W3CDTF">2021-06-17T12:30:35Z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AA5CF62FBF89406C8F68CBB6D953A1BE</vt:lpwstr>
  </property>
  <property fmtid="{D5CDD505-2E9C-101B-9397-08002B2CF9AE}" pid="3" name="KSOProductBuildVer">
    <vt:lpwstr>2052-11.1.0.10577</vt:lpwstr>
  </property>
</Properties>
</file>