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4月闪电战数据情况表" sheetId="1" r:id="rId1"/>
    <sheet name="4月门店汇总情况" sheetId="4" r:id="rId2"/>
    <sheet name="Sheet2" sheetId="5" r:id="rId3"/>
    <sheet name="Sheet3" sheetId="3" r:id="rId4"/>
  </sheets>
  <definedNames>
    <definedName name="_xlnm._FilterDatabase" localSheetId="0" hidden="1">'4月闪电战数据情况表'!$A$2:$S$393</definedName>
    <definedName name="_xlnm._FilterDatabase" localSheetId="1" hidden="1">'4月门店汇总情况'!$A$2:$O$88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<sst xmlns="http://schemas.openxmlformats.org/spreadsheetml/2006/main" count="5364" uniqueCount="722">
  <si>
    <t>门店ID</t>
  </si>
  <si>
    <t>门店名称</t>
  </si>
  <si>
    <t>片区名称</t>
  </si>
  <si>
    <t>分类</t>
  </si>
  <si>
    <t>4月1日—4月30日                      活动计时间     （每周几执行）</t>
  </si>
  <si>
    <t>时间</t>
  </si>
  <si>
    <t>活动时间段           （上午？点—？点、    下午？点—？点）</t>
  </si>
  <si>
    <t>活动期间（天）</t>
  </si>
  <si>
    <t>上月日均（天）</t>
  </si>
  <si>
    <t>上月日均对比增幅</t>
  </si>
  <si>
    <t>超毛奖励</t>
  </si>
  <si>
    <t>客流</t>
  </si>
  <si>
    <t>销售</t>
  </si>
  <si>
    <t>毛利</t>
  </si>
  <si>
    <t>毛利率</t>
  </si>
  <si>
    <t>客流增幅</t>
  </si>
  <si>
    <t>销售增幅</t>
  </si>
  <si>
    <t>四川太极崇州中心店</t>
  </si>
  <si>
    <t>城郊二片区</t>
  </si>
  <si>
    <t>C2</t>
  </si>
  <si>
    <t>星期二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</si>
  <si>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10</t>
    </r>
    <r>
      <rPr>
        <sz val="10"/>
        <rFont val="宋体"/>
        <charset val="0"/>
      </rPr>
      <t>：</t>
    </r>
    <r>
      <rPr>
        <sz val="10"/>
        <rFont val="Arial"/>
        <charset val="0"/>
      </rPr>
      <t>00-12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</si>
  <si>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25.49%</t>
  </si>
  <si>
    <t>29.48%</t>
  </si>
  <si>
    <t>39.3%</t>
  </si>
  <si>
    <t>33.4%</t>
  </si>
  <si>
    <t>四川太极都江堰药店</t>
  </si>
  <si>
    <t>C1</t>
  </si>
  <si>
    <t>星期六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</si>
  <si>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09</t>
    </r>
    <r>
      <rPr>
        <sz val="10"/>
        <rFont val="宋体"/>
        <charset val="0"/>
      </rPr>
      <t>：</t>
    </r>
    <r>
      <rPr>
        <sz val="10"/>
        <rFont val="Arial"/>
        <charset val="0"/>
      </rPr>
      <t>00-11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</si>
  <si>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31.17%</t>
  </si>
  <si>
    <t>40.17%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</si>
  <si>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17:30</t>
    </r>
    <r>
      <rPr>
        <sz val="10"/>
        <rFont val="宋体"/>
        <charset val="0"/>
      </rPr>
      <t>－</t>
    </r>
    <r>
      <rPr>
        <sz val="10"/>
        <rFont val="Arial"/>
        <charset val="0"/>
      </rPr>
      <t>19:30</t>
    </r>
  </si>
  <si>
    <t>45.97%</t>
  </si>
  <si>
    <t>32.94%</t>
  </si>
  <si>
    <t>四川太极崇州市崇阳镇尚贤坊街药店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</si>
  <si>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30-20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</si>
  <si>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32.77%</t>
  </si>
  <si>
    <t>28.85%</t>
  </si>
  <si>
    <t>24.09%</t>
  </si>
  <si>
    <t>22.52%</t>
  </si>
  <si>
    <t>四川太极金带街药店</t>
  </si>
  <si>
    <t>星期三</t>
  </si>
  <si>
    <t>21.9%</t>
  </si>
  <si>
    <t>34.01%</t>
  </si>
  <si>
    <t>12.49%</t>
  </si>
  <si>
    <t>26.83%</t>
  </si>
  <si>
    <t>四川太极温江店</t>
  </si>
  <si>
    <t>星期五</t>
  </si>
  <si>
    <t>22.31%</t>
  </si>
  <si>
    <t>23.25%</t>
  </si>
  <si>
    <t>19.03%</t>
  </si>
  <si>
    <t>四川太极三江店</t>
  </si>
  <si>
    <t>上午09：00-11：00</t>
  </si>
  <si>
    <t>28.03%</t>
  </si>
  <si>
    <t>四川太极都江堰幸福镇翔凤路药店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</si>
  <si>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17</t>
    </r>
    <r>
      <rPr>
        <sz val="10"/>
        <rFont val="宋体"/>
        <charset val="0"/>
      </rPr>
      <t>：</t>
    </r>
    <r>
      <rPr>
        <sz val="10"/>
        <rFont val="Arial"/>
        <charset val="0"/>
      </rPr>
      <t>00-19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</si>
  <si>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34.13%</t>
  </si>
  <si>
    <t>35.12%</t>
  </si>
  <si>
    <t>34.24%</t>
  </si>
  <si>
    <t>31.51%</t>
  </si>
  <si>
    <t>四川太极都江堰市蒲阳镇堰问道西路药店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</si>
  <si>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15</t>
    </r>
    <r>
      <rPr>
        <sz val="10"/>
        <rFont val="宋体"/>
        <charset val="0"/>
      </rPr>
      <t>：</t>
    </r>
    <r>
      <rPr>
        <sz val="10"/>
        <rFont val="Arial"/>
        <charset val="0"/>
      </rPr>
      <t>30-17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</si>
  <si>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24.85%</t>
  </si>
  <si>
    <t>44.92%</t>
  </si>
  <si>
    <t>38%</t>
  </si>
  <si>
    <t>32.9%</t>
  </si>
  <si>
    <t>四川太极都江堰奎光路中段药店</t>
  </si>
  <si>
    <t>18.1%</t>
  </si>
  <si>
    <t>星期三（改到星期五）</t>
  </si>
  <si>
    <t>16.32%</t>
  </si>
  <si>
    <t>30.06%</t>
  </si>
  <si>
    <t>四川太极都江堰景中路店</t>
  </si>
  <si>
    <t>B2</t>
  </si>
  <si>
    <t>26.66%</t>
  </si>
  <si>
    <t>26.76%</t>
  </si>
  <si>
    <r>
      <rPr>
        <sz val="10"/>
        <color rgb="FFFF0000"/>
        <rFont val="宋体"/>
        <charset val="0"/>
      </rPr>
      <t>下午</t>
    </r>
    <r>
      <rPr>
        <sz val="10"/>
        <color rgb="FFFF0000"/>
        <rFont val="Arial"/>
        <charset val="0"/>
      </rPr>
      <t>14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30-16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30</t>
    </r>
  </si>
  <si>
    <t>27.12%</t>
  </si>
  <si>
    <t>29.89%</t>
  </si>
  <si>
    <t>36.83%</t>
  </si>
  <si>
    <t>10.46%</t>
  </si>
  <si>
    <t>24%</t>
  </si>
  <si>
    <t>29.98%</t>
  </si>
  <si>
    <t>26.08%</t>
  </si>
  <si>
    <t>四川太极崇州市崇阳镇蜀州中路药店</t>
  </si>
  <si>
    <t>星期日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</si>
  <si>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19</t>
    </r>
    <r>
      <rPr>
        <sz val="10"/>
        <rFont val="宋体"/>
        <charset val="0"/>
      </rPr>
      <t>：</t>
    </r>
    <r>
      <rPr>
        <sz val="10"/>
        <rFont val="Arial"/>
        <charset val="0"/>
      </rPr>
      <t>00-21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</si>
  <si>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32.07%</t>
  </si>
  <si>
    <t>27.23%</t>
  </si>
  <si>
    <t>29.69%</t>
  </si>
  <si>
    <t>四川太极光华药店</t>
  </si>
  <si>
    <t>西北片区</t>
  </si>
  <si>
    <t>A2</t>
  </si>
  <si>
    <t>每周六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</si>
  <si>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18:00-20:00</t>
    </r>
  </si>
  <si>
    <t>26.99%</t>
  </si>
  <si>
    <t>四川太极怀远店</t>
  </si>
  <si>
    <t>B1</t>
  </si>
  <si>
    <t>星期四</t>
  </si>
  <si>
    <t>36.32%</t>
  </si>
  <si>
    <t>38.2%</t>
  </si>
  <si>
    <t>31.29%</t>
  </si>
  <si>
    <t>28.42%</t>
  </si>
  <si>
    <t>四川太极温江区公平街道江安路药店</t>
  </si>
  <si>
    <t>星期一</t>
  </si>
  <si>
    <t>33.56%</t>
  </si>
  <si>
    <t>34.07%</t>
  </si>
  <si>
    <t>四川太极光华村街药店</t>
  </si>
  <si>
    <t>每周日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</si>
  <si>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18.00-20.00</t>
    </r>
  </si>
  <si>
    <t>26.18%</t>
  </si>
  <si>
    <t>36.94%</t>
  </si>
  <si>
    <t>四川太极邛崃中心药店</t>
  </si>
  <si>
    <t>城郊一片/邛崃片</t>
  </si>
  <si>
    <t>每周四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</si>
  <si>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10:00-12:00</t>
    </r>
  </si>
  <si>
    <t>30.34%</t>
  </si>
  <si>
    <t>34.61%</t>
  </si>
  <si>
    <t>26.05%</t>
  </si>
  <si>
    <t>29.99%</t>
  </si>
  <si>
    <t>四川太极邛崃市临邛镇长安大道药店</t>
  </si>
  <si>
    <t>每周三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</si>
  <si>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9</t>
    </r>
    <r>
      <rPr>
        <sz val="10"/>
        <rFont val="宋体"/>
        <charset val="0"/>
      </rPr>
      <t>点半</t>
    </r>
    <r>
      <rPr>
        <sz val="10"/>
        <rFont val="Arial"/>
        <charset val="0"/>
      </rPr>
      <t>—11</t>
    </r>
    <r>
      <rPr>
        <sz val="10"/>
        <rFont val="宋体"/>
        <charset val="0"/>
      </rPr>
      <t>点半</t>
    </r>
  </si>
  <si>
    <t>26.22%</t>
  </si>
  <si>
    <t>31.23%</t>
  </si>
  <si>
    <t>35.67%</t>
  </si>
  <si>
    <t>27.98%</t>
  </si>
  <si>
    <t>四川太极邛崃市临邛镇翠荫街药店</t>
  </si>
  <si>
    <t>每周一</t>
  </si>
  <si>
    <r>
      <rPr>
        <sz val="10"/>
        <rFont val="宋体"/>
        <charset val="0"/>
      </rPr>
      <t>晚上</t>
    </r>
    <r>
      <rPr>
        <sz val="10"/>
        <rFont val="Arial"/>
        <charset val="0"/>
      </rPr>
      <t>6</t>
    </r>
    <r>
      <rPr>
        <sz val="10"/>
        <rFont val="宋体"/>
        <charset val="0"/>
      </rPr>
      <t>点半到</t>
    </r>
    <r>
      <rPr>
        <sz val="10"/>
        <rFont val="Arial"/>
        <charset val="0"/>
      </rPr>
      <t>8</t>
    </r>
    <r>
      <rPr>
        <sz val="10"/>
        <rFont val="宋体"/>
        <charset val="0"/>
      </rPr>
      <t>点半</t>
    </r>
  </si>
  <si>
    <t>30.9%</t>
  </si>
  <si>
    <t>31.64%</t>
  </si>
  <si>
    <t>35.08%</t>
  </si>
  <si>
    <t>四川太极邛崃市临邛镇洪川小区药店</t>
  </si>
  <si>
    <r>
      <rPr>
        <sz val="10"/>
        <rFont val="宋体"/>
        <charset val="0"/>
      </rPr>
      <t>晚上</t>
    </r>
    <r>
      <rPr>
        <sz val="10"/>
        <rFont val="Arial"/>
        <charset val="0"/>
      </rPr>
      <t>6</t>
    </r>
    <r>
      <rPr>
        <sz val="10"/>
        <rFont val="宋体"/>
        <charset val="0"/>
      </rPr>
      <t>点半到八点半</t>
    </r>
  </si>
  <si>
    <t>30.02%</t>
  </si>
  <si>
    <t>31.63%</t>
  </si>
  <si>
    <t>28.74%</t>
  </si>
  <si>
    <t>34.51%</t>
  </si>
  <si>
    <t>四川太极邛崃市羊安镇永康大道药店</t>
  </si>
  <si>
    <t>每周五</t>
  </si>
  <si>
    <t>37.71%</t>
  </si>
  <si>
    <t>29.37%</t>
  </si>
  <si>
    <t>31.45%</t>
  </si>
  <si>
    <t>31.77%</t>
  </si>
  <si>
    <t>四川太极兴义镇万兴路药店</t>
  </si>
  <si>
    <t>城郊一片/新津片</t>
  </si>
  <si>
    <t>34.26%</t>
  </si>
  <si>
    <t>25.08%</t>
  </si>
  <si>
    <t>四川太极五津西路药店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</si>
  <si>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9:30-11:00</t>
    </r>
  </si>
  <si>
    <t>17.31%</t>
  </si>
  <si>
    <t>27.18%</t>
  </si>
  <si>
    <t>27.72%</t>
  </si>
  <si>
    <t>24.95%</t>
  </si>
  <si>
    <t>四川太极新津邓双镇岷江店</t>
  </si>
  <si>
    <t>每周二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</si>
  <si>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19:00-20:30</t>
    </r>
  </si>
  <si>
    <t>32.22%</t>
  </si>
  <si>
    <t>36.93%</t>
  </si>
  <si>
    <t>35.39%</t>
  </si>
  <si>
    <t>35.75%</t>
  </si>
  <si>
    <t>35.37%</t>
  </si>
  <si>
    <t>33.83%</t>
  </si>
  <si>
    <t>38.07%</t>
  </si>
  <si>
    <t>31%</t>
  </si>
  <si>
    <t>33.68%</t>
  </si>
  <si>
    <t>38.17%</t>
  </si>
  <si>
    <t>31.75%</t>
  </si>
  <si>
    <t>36.86%</t>
  </si>
  <si>
    <t>四川太极新津县五津镇五津西路二药房</t>
  </si>
  <si>
    <t>17.39%</t>
  </si>
  <si>
    <t>20.43%</t>
  </si>
  <si>
    <t>22.15%</t>
  </si>
  <si>
    <t>26.84%</t>
  </si>
  <si>
    <t>15.68%</t>
  </si>
  <si>
    <t>26.12%</t>
  </si>
  <si>
    <t>上午9:30-11:00</t>
  </si>
  <si>
    <t>18.97%</t>
  </si>
  <si>
    <t>26.16%</t>
  </si>
  <si>
    <t>四川太极新津县五津镇武阳西路药店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</si>
  <si>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18:30-20:00</t>
    </r>
  </si>
  <si>
    <t>21.96%</t>
  </si>
  <si>
    <t>35.65%</t>
  </si>
  <si>
    <t>31.03%</t>
  </si>
  <si>
    <t>29.28%</t>
  </si>
  <si>
    <t>24.1%</t>
  </si>
  <si>
    <t>27.44%</t>
  </si>
  <si>
    <t>四川太极郫县郫筒镇一环路东南段药店</t>
  </si>
  <si>
    <t>城中片区</t>
  </si>
  <si>
    <t>A3</t>
  </si>
  <si>
    <t>周三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</si>
  <si>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17:00</t>
    </r>
    <r>
      <rPr>
        <sz val="10"/>
        <rFont val="宋体"/>
        <charset val="0"/>
      </rPr>
      <t>－</t>
    </r>
    <r>
      <rPr>
        <sz val="10"/>
        <rFont val="Arial"/>
        <charset val="0"/>
      </rPr>
      <t>19:00</t>
    </r>
  </si>
  <si>
    <t>14.38%</t>
  </si>
  <si>
    <t>23.41%</t>
  </si>
  <si>
    <t>17.8%</t>
  </si>
  <si>
    <t>19.82%</t>
  </si>
  <si>
    <t>15.72%</t>
  </si>
  <si>
    <t>20.16%</t>
  </si>
  <si>
    <t>22.47%</t>
  </si>
  <si>
    <t>27.13%</t>
  </si>
  <si>
    <t>27.1%</t>
  </si>
  <si>
    <t>33.48%</t>
  </si>
  <si>
    <t>周五</t>
  </si>
  <si>
    <t>17.15%</t>
  </si>
  <si>
    <t>22.28%</t>
  </si>
  <si>
    <t>14.09%</t>
  </si>
  <si>
    <t>25.86%</t>
  </si>
  <si>
    <t>四川太极红星店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</si>
  <si>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4:00--6:00</t>
    </r>
  </si>
  <si>
    <t>32.69%</t>
  </si>
  <si>
    <t>35.56%</t>
  </si>
  <si>
    <t>38.67%</t>
  </si>
  <si>
    <t>33.24%</t>
  </si>
  <si>
    <t>35.74%</t>
  </si>
  <si>
    <t>12.44%</t>
  </si>
  <si>
    <t>四川太极郫县郫筒镇东大街药店</t>
  </si>
  <si>
    <t>30.49%</t>
  </si>
  <si>
    <t>30.55%</t>
  </si>
  <si>
    <t>31.43%</t>
  </si>
  <si>
    <t>30.15%</t>
  </si>
  <si>
    <t>44.77%</t>
  </si>
  <si>
    <t>25.16%</t>
  </si>
  <si>
    <t>周日</t>
  </si>
  <si>
    <t>36.35%</t>
  </si>
  <si>
    <t>25.89%</t>
  </si>
  <si>
    <t>36.26%</t>
  </si>
  <si>
    <t>四川太极双林路药店</t>
  </si>
  <si>
    <t>23.44%</t>
  </si>
  <si>
    <t>35.42%</t>
  </si>
  <si>
    <t>23.24%</t>
  </si>
  <si>
    <t>38.87%</t>
  </si>
  <si>
    <t>31.8%</t>
  </si>
  <si>
    <t>34.8%</t>
  </si>
  <si>
    <t>30.45%</t>
  </si>
  <si>
    <t>34.43%</t>
  </si>
  <si>
    <t>28.04%</t>
  </si>
  <si>
    <t>19.1%</t>
  </si>
  <si>
    <t>周四</t>
  </si>
  <si>
    <t>26.6%</t>
  </si>
  <si>
    <t>30.36%</t>
  </si>
  <si>
    <t>30.24%</t>
  </si>
  <si>
    <t>25.78%</t>
  </si>
  <si>
    <t>32.31%</t>
  </si>
  <si>
    <t>四川太极人民中路店</t>
  </si>
  <si>
    <t>周二</t>
  </si>
  <si>
    <t>36.81%</t>
  </si>
  <si>
    <t>30.35%</t>
  </si>
  <si>
    <t>30.52%</t>
  </si>
  <si>
    <t>35.26%</t>
  </si>
  <si>
    <t>27.64%</t>
  </si>
  <si>
    <t>28.07%</t>
  </si>
  <si>
    <t>34.03%</t>
  </si>
  <si>
    <t>35.72%</t>
  </si>
  <si>
    <t>28.55%</t>
  </si>
  <si>
    <t>37.85%</t>
  </si>
  <si>
    <t>四川太极锦江区柳翠路药店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</si>
  <si>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5.30-7.30</t>
    </r>
  </si>
  <si>
    <t>17.1%</t>
  </si>
  <si>
    <t>30.72%</t>
  </si>
  <si>
    <t>18.47%</t>
  </si>
  <si>
    <t>24.27%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</si>
  <si>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5.30-9.30</t>
    </r>
  </si>
  <si>
    <t>14.04%</t>
  </si>
  <si>
    <t>28.97%</t>
  </si>
  <si>
    <t>15.63%</t>
  </si>
  <si>
    <t>29.71%</t>
  </si>
  <si>
    <t>14.62%</t>
  </si>
  <si>
    <t>32.29%</t>
  </si>
  <si>
    <t>四川太极锦江区劼人路药店</t>
  </si>
  <si>
    <t>周一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</si>
  <si>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5</t>
    </r>
    <r>
      <rPr>
        <sz val="10"/>
        <rFont val="宋体"/>
        <charset val="0"/>
      </rPr>
      <t>：</t>
    </r>
    <r>
      <rPr>
        <sz val="10"/>
        <rFont val="Arial"/>
        <charset val="0"/>
      </rPr>
      <t>00—7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</si>
  <si>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41.22%</t>
  </si>
  <si>
    <t>34.42%</t>
  </si>
  <si>
    <t>38.39%</t>
  </si>
  <si>
    <t>38.03%</t>
  </si>
  <si>
    <t>33.12%</t>
  </si>
  <si>
    <t>20.64%</t>
  </si>
  <si>
    <t>30.14%</t>
  </si>
  <si>
    <t>35.64%</t>
  </si>
  <si>
    <t>28.8%</t>
  </si>
  <si>
    <t>24.82%</t>
  </si>
  <si>
    <t>17.34%</t>
  </si>
  <si>
    <t>35.48%</t>
  </si>
  <si>
    <t>29.94%</t>
  </si>
  <si>
    <t>31.67%</t>
  </si>
  <si>
    <t>四川太极浆洗街药店</t>
  </si>
  <si>
    <t>A1</t>
  </si>
  <si>
    <t>28.9%</t>
  </si>
  <si>
    <t>21.77%</t>
  </si>
  <si>
    <t>30.1%</t>
  </si>
  <si>
    <t>28.73%</t>
  </si>
  <si>
    <t>28.17%</t>
  </si>
  <si>
    <t>25.38%</t>
  </si>
  <si>
    <t>19.66%</t>
  </si>
  <si>
    <t>18.3%</t>
  </si>
  <si>
    <t>29.45%</t>
  </si>
  <si>
    <t>21.74%</t>
  </si>
  <si>
    <t>20.22%</t>
  </si>
  <si>
    <t>36.59%</t>
  </si>
  <si>
    <t>四川太极成华区崔家店路药店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</si>
  <si>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18-20</t>
    </r>
  </si>
  <si>
    <t>32.59%</t>
  </si>
  <si>
    <t>36.09%</t>
  </si>
  <si>
    <t>44.69%</t>
  </si>
  <si>
    <t>28.89%</t>
  </si>
  <si>
    <t>33.07%</t>
  </si>
  <si>
    <t>周六</t>
  </si>
  <si>
    <t>27.86%</t>
  </si>
  <si>
    <t>35.03%</t>
  </si>
  <si>
    <t>32.05%</t>
  </si>
  <si>
    <t>35.25%</t>
  </si>
  <si>
    <t>四川太极通盈街药店</t>
  </si>
  <si>
    <t>35.34%</t>
  </si>
  <si>
    <t>24.81%</t>
  </si>
  <si>
    <t>35.76%</t>
  </si>
  <si>
    <t>28.67%</t>
  </si>
  <si>
    <t>33.02%</t>
  </si>
  <si>
    <t>31.53%</t>
  </si>
  <si>
    <t>37.09%</t>
  </si>
  <si>
    <t>33.92%</t>
  </si>
  <si>
    <t>10.43%</t>
  </si>
  <si>
    <t>31.39%</t>
  </si>
  <si>
    <t>29.38%</t>
  </si>
  <si>
    <t>29.31%</t>
  </si>
  <si>
    <t>33.81%</t>
  </si>
  <si>
    <t>23.82%</t>
  </si>
  <si>
    <t>25.7%</t>
  </si>
  <si>
    <t>39.29%</t>
  </si>
  <si>
    <t>32%</t>
  </si>
  <si>
    <t>四川太极成华区华油路药店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</si>
  <si>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:00-20:00</t>
    </r>
  </si>
  <si>
    <t>32.16%</t>
  </si>
  <si>
    <t>35.91%</t>
  </si>
  <si>
    <t>36.95%</t>
  </si>
  <si>
    <t>31.25%</t>
  </si>
  <si>
    <t>34.29%</t>
  </si>
  <si>
    <t>35.83%</t>
  </si>
  <si>
    <t>37.42%</t>
  </si>
  <si>
    <t>33.66%</t>
  </si>
  <si>
    <t>31.16%</t>
  </si>
  <si>
    <t>36.54%</t>
  </si>
  <si>
    <t>33.01%</t>
  </si>
  <si>
    <t>34.54%</t>
  </si>
  <si>
    <t>四川太极成华杉板桥南一路店</t>
  </si>
  <si>
    <r>
      <rPr>
        <sz val="10"/>
        <rFont val="Arial"/>
        <charset val="0"/>
      </rPr>
      <t>19</t>
    </r>
    <r>
      <rPr>
        <sz val="10"/>
        <rFont val="宋体"/>
        <charset val="0"/>
      </rPr>
      <t>点到</t>
    </r>
    <r>
      <rPr>
        <sz val="10"/>
        <rFont val="Arial"/>
        <charset val="0"/>
      </rPr>
      <t>21</t>
    </r>
    <r>
      <rPr>
        <sz val="10"/>
        <rFont val="宋体"/>
        <charset val="0"/>
      </rPr>
      <t>点</t>
    </r>
  </si>
  <si>
    <t>22.34%</t>
  </si>
  <si>
    <t>20.94%</t>
  </si>
  <si>
    <t>四川太极成华区西林一街药店</t>
  </si>
  <si>
    <t>35.71%</t>
  </si>
  <si>
    <t>34.66%</t>
  </si>
  <si>
    <t>32.39%</t>
  </si>
  <si>
    <t>36.53%</t>
  </si>
  <si>
    <t>36.5%</t>
  </si>
  <si>
    <t>32.06%</t>
  </si>
  <si>
    <t>35.23%</t>
  </si>
  <si>
    <t>36.63%</t>
  </si>
  <si>
    <t>40.56%</t>
  </si>
  <si>
    <t>32.89%</t>
  </si>
  <si>
    <t>25.61%</t>
  </si>
  <si>
    <t>29.15%</t>
  </si>
  <si>
    <t>四川太极成华区羊子山西路药店（兴元华盛）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</si>
  <si>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18:30</t>
    </r>
    <r>
      <rPr>
        <sz val="10"/>
        <rFont val="宋体"/>
        <charset val="0"/>
      </rPr>
      <t>～</t>
    </r>
    <r>
      <rPr>
        <sz val="10"/>
        <rFont val="Arial"/>
        <charset val="0"/>
      </rPr>
      <t>20:30</t>
    </r>
  </si>
  <si>
    <t>27.02%</t>
  </si>
  <si>
    <t>32.32%</t>
  </si>
  <si>
    <t>35.51%</t>
  </si>
  <si>
    <t>30.85%</t>
  </si>
  <si>
    <t>31.11%</t>
  </si>
  <si>
    <t>31.26%</t>
  </si>
  <si>
    <t>29.88%</t>
  </si>
  <si>
    <t>34.02%</t>
  </si>
  <si>
    <t>31.84%</t>
  </si>
  <si>
    <t>26.04%</t>
  </si>
  <si>
    <t>29.5%</t>
  </si>
  <si>
    <t>30.22%</t>
  </si>
  <si>
    <t>29.86%</t>
  </si>
  <si>
    <t>24.25%</t>
  </si>
  <si>
    <t>32.81%</t>
  </si>
  <si>
    <t>26.87%</t>
  </si>
  <si>
    <t>31.95%</t>
  </si>
  <si>
    <t>四川太极高新区大源北街药店</t>
  </si>
  <si>
    <t>东南片区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</si>
  <si>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16</t>
    </r>
    <r>
      <rPr>
        <sz val="10"/>
        <rFont val="宋体"/>
        <charset val="0"/>
      </rPr>
      <t>：</t>
    </r>
    <r>
      <rPr>
        <sz val="10"/>
        <rFont val="Arial"/>
        <charset val="0"/>
      </rPr>
      <t>30-20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</si>
  <si>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16</t>
    </r>
    <r>
      <rPr>
        <sz val="10"/>
        <rFont val="宋体"/>
        <charset val="0"/>
      </rPr>
      <t>：</t>
    </r>
    <r>
      <rPr>
        <sz val="10"/>
        <rFont val="Arial"/>
        <charset val="0"/>
      </rPr>
      <t>30-20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</si>
  <si>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34.69%</t>
  </si>
  <si>
    <t>34.98%</t>
  </si>
  <si>
    <t>29.77%</t>
  </si>
  <si>
    <t>31.55%</t>
  </si>
  <si>
    <t>32.71%</t>
  </si>
  <si>
    <t>35.79%</t>
  </si>
  <si>
    <t>28.27%</t>
  </si>
  <si>
    <t>四川太极成华区金马河路药店</t>
  </si>
  <si>
    <t>38.36%</t>
  </si>
  <si>
    <t>30.79%</t>
  </si>
  <si>
    <t>34.81%</t>
  </si>
  <si>
    <t>26.47%</t>
  </si>
  <si>
    <t>31.3%</t>
  </si>
  <si>
    <t>28.99%</t>
  </si>
  <si>
    <t>31.69%</t>
  </si>
  <si>
    <t>28.41%</t>
  </si>
  <si>
    <t>16.84%</t>
  </si>
  <si>
    <t>26.4%</t>
  </si>
  <si>
    <t>四川太极成华区龙潭西路药店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</si>
  <si>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9:30-11:30</t>
    </r>
  </si>
  <si>
    <t>23.58%</t>
  </si>
  <si>
    <t>29.22%</t>
  </si>
  <si>
    <t>30.69%</t>
  </si>
  <si>
    <t>28.91%</t>
  </si>
  <si>
    <t>36.28%</t>
  </si>
  <si>
    <t>34.99%</t>
  </si>
  <si>
    <t>37.54%</t>
  </si>
  <si>
    <t>32.38%</t>
  </si>
  <si>
    <t>四川太极新园大道药店</t>
  </si>
  <si>
    <t>33.13%</t>
  </si>
  <si>
    <t>36.21%</t>
  </si>
  <si>
    <t>31.01%</t>
  </si>
  <si>
    <t>35.4%</t>
  </si>
  <si>
    <t>37.06%</t>
  </si>
  <si>
    <t>34.37%</t>
  </si>
  <si>
    <t>四川太极高新天久北巷药店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</si>
  <si>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18:00</t>
    </r>
    <r>
      <rPr>
        <sz val="10"/>
        <rFont val="宋体"/>
        <charset val="0"/>
      </rPr>
      <t>到</t>
    </r>
    <r>
      <rPr>
        <sz val="10"/>
        <rFont val="Arial"/>
        <charset val="0"/>
      </rPr>
      <t>20:00</t>
    </r>
  </si>
  <si>
    <t>29.23%</t>
  </si>
  <si>
    <t>32.37%</t>
  </si>
  <si>
    <t>22.86%</t>
  </si>
  <si>
    <t>22.14%</t>
  </si>
  <si>
    <t>26.52%</t>
  </si>
  <si>
    <t>27.56%</t>
  </si>
  <si>
    <t>四川太极成都高新区元华二巷药店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</si>
  <si>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9</t>
    </r>
    <r>
      <rPr>
        <sz val="10"/>
        <rFont val="宋体"/>
        <charset val="0"/>
      </rPr>
      <t>：</t>
    </r>
    <r>
      <rPr>
        <sz val="10"/>
        <rFont val="Arial"/>
        <charset val="0"/>
      </rPr>
      <t>30—11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</si>
  <si>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27.32%</t>
  </si>
  <si>
    <t>19.75%</t>
  </si>
  <si>
    <t>32.63%</t>
  </si>
  <si>
    <t>28.6%</t>
  </si>
  <si>
    <t>22.7%</t>
  </si>
  <si>
    <t>22.06%</t>
  </si>
  <si>
    <t>26.72%</t>
  </si>
  <si>
    <t>四川太极双流县西航港街道锦华路一段药店</t>
  </si>
  <si>
    <t>36%</t>
  </si>
  <si>
    <t>36.44%</t>
  </si>
  <si>
    <t>38.15%</t>
  </si>
  <si>
    <t>26.07%</t>
  </si>
  <si>
    <t>28.46%</t>
  </si>
  <si>
    <t>27.96%</t>
  </si>
  <si>
    <t>32.26%</t>
  </si>
  <si>
    <t>32.18%</t>
  </si>
  <si>
    <t>上午9：30—11：30</t>
  </si>
  <si>
    <t>27.48%</t>
  </si>
  <si>
    <t>四川太极锦江区观音桥街药店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</si>
  <si>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18:00</t>
    </r>
    <r>
      <rPr>
        <sz val="10"/>
        <rFont val="宋体"/>
        <charset val="0"/>
      </rPr>
      <t>－</t>
    </r>
    <r>
      <rPr>
        <sz val="10"/>
        <rFont val="Arial"/>
        <charset val="0"/>
      </rPr>
      <t>20:00</t>
    </r>
  </si>
  <si>
    <t>31.33%</t>
  </si>
  <si>
    <t>27%</t>
  </si>
  <si>
    <t>31.58%</t>
  </si>
  <si>
    <t>28.18%</t>
  </si>
  <si>
    <t>28.95%</t>
  </si>
  <si>
    <t>30.25%</t>
  </si>
  <si>
    <t>28.32%</t>
  </si>
  <si>
    <t>四川太极锦江区合欢树街药店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</si>
  <si>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9</t>
    </r>
    <r>
      <rPr>
        <sz val="10"/>
        <rFont val="宋体"/>
        <charset val="0"/>
      </rPr>
      <t>：</t>
    </r>
    <r>
      <rPr>
        <sz val="10"/>
        <rFont val="Arial"/>
        <charset val="0"/>
      </rPr>
      <t>30-12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，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下午</t>
    </r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30-20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</si>
  <si>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28.1%</t>
  </si>
  <si>
    <t>18.86%</t>
  </si>
  <si>
    <t>21.58%</t>
  </si>
  <si>
    <t>四川太极金牛区交大路第三药店</t>
  </si>
  <si>
    <t>上午9：00～11：00</t>
  </si>
  <si>
    <t>10.12%</t>
  </si>
  <si>
    <t>31.24%</t>
  </si>
  <si>
    <t>四川太极成华区万科路药店</t>
  </si>
  <si>
    <t>30.13%</t>
  </si>
  <si>
    <t>32.01%</t>
  </si>
  <si>
    <t>33.34%</t>
  </si>
  <si>
    <t>37.99%</t>
  </si>
  <si>
    <t>36.15%</t>
  </si>
  <si>
    <t>36.22%</t>
  </si>
  <si>
    <t>四川太极高新区新下街药店</t>
  </si>
  <si>
    <t>31.19%</t>
  </si>
  <si>
    <t>39.25%</t>
  </si>
  <si>
    <t>41.9%</t>
  </si>
  <si>
    <t>35%</t>
  </si>
  <si>
    <t>四川太极成华区万宇路药店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</si>
  <si>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19.00-20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</si>
  <si>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30.98%</t>
  </si>
  <si>
    <t>33.37%</t>
  </si>
  <si>
    <t>28.11%</t>
  </si>
  <si>
    <t>27.65%</t>
  </si>
  <si>
    <t>34.3%</t>
  </si>
  <si>
    <t>38.1%</t>
  </si>
  <si>
    <t>40.61%</t>
  </si>
  <si>
    <t>30.94%</t>
  </si>
  <si>
    <t>四川太极金牛区金沙路药店</t>
  </si>
  <si>
    <t>26.61%</t>
  </si>
  <si>
    <t>24.22%</t>
  </si>
  <si>
    <t>四川太极新乐中街药店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</si>
  <si>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18</t>
    </r>
    <r>
      <rPr>
        <sz val="10"/>
        <rFont val="宋体"/>
        <charset val="0"/>
      </rPr>
      <t>：</t>
    </r>
    <r>
      <rPr>
        <sz val="10"/>
        <rFont val="Arial"/>
        <charset val="0"/>
      </rPr>
      <t>00-20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</si>
  <si>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24.55%</t>
  </si>
  <si>
    <t>27.03%</t>
  </si>
  <si>
    <t>30.54%</t>
  </si>
  <si>
    <t>26.53%</t>
  </si>
  <si>
    <t>27.8%</t>
  </si>
  <si>
    <t>四川太极锦江区水杉街药店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</si>
  <si>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9:00-11:00</t>
    </r>
  </si>
  <si>
    <t>27.66%</t>
  </si>
  <si>
    <t>37.11%</t>
  </si>
  <si>
    <t>32.28%</t>
  </si>
  <si>
    <t>35.27%</t>
  </si>
  <si>
    <t>36.19%</t>
  </si>
  <si>
    <t>24.58%</t>
  </si>
  <si>
    <t>33.41%</t>
  </si>
  <si>
    <t>四川太极双流区东升街道三强西路药店</t>
  </si>
  <si>
    <t>26.9%</t>
  </si>
  <si>
    <t>39.52%</t>
  </si>
  <si>
    <t>34.79%</t>
  </si>
  <si>
    <t>37.17%</t>
  </si>
  <si>
    <t>35.24%</t>
  </si>
  <si>
    <t>成都成汉太极大药房有限公司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</si>
  <si>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14</t>
    </r>
    <r>
      <rPr>
        <sz val="10"/>
        <rFont val="宋体"/>
        <charset val="0"/>
      </rPr>
      <t>：</t>
    </r>
    <r>
      <rPr>
        <sz val="10"/>
        <rFont val="Arial"/>
        <charset val="0"/>
      </rPr>
      <t>30-16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</si>
  <si>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36.17%</t>
  </si>
  <si>
    <t>26.74%</t>
  </si>
  <si>
    <t>32.04%</t>
  </si>
  <si>
    <t>33.75%</t>
  </si>
  <si>
    <t>33.14%</t>
  </si>
  <si>
    <t>四川太极金牛区银河北街药店</t>
  </si>
  <si>
    <t>31.9%</t>
  </si>
  <si>
    <t>24.93%</t>
  </si>
  <si>
    <t>27.37%</t>
  </si>
  <si>
    <t>27.34%</t>
  </si>
  <si>
    <t>28.24%</t>
  </si>
  <si>
    <t>34.39%</t>
  </si>
  <si>
    <t>四川太极新都区新繁镇繁江北路药店</t>
  </si>
  <si>
    <t>32.67%</t>
  </si>
  <si>
    <t>35.18%</t>
  </si>
  <si>
    <t>32.82%</t>
  </si>
  <si>
    <t>25.66%</t>
  </si>
  <si>
    <t>30.78%</t>
  </si>
  <si>
    <t>四川太极新都区马超东路店</t>
  </si>
  <si>
    <t>34%</t>
  </si>
  <si>
    <t>31.93%</t>
  </si>
  <si>
    <t>30.33%</t>
  </si>
  <si>
    <t>23.36%</t>
  </si>
  <si>
    <t>34.4%</t>
  </si>
  <si>
    <t>31.38%</t>
  </si>
  <si>
    <t>四川太极青羊区清江东路三药店</t>
  </si>
  <si>
    <t>18.85%</t>
  </si>
  <si>
    <t>31.52%</t>
  </si>
  <si>
    <t>29.12%</t>
  </si>
  <si>
    <t>35.05%</t>
  </si>
  <si>
    <t>14.51%</t>
  </si>
  <si>
    <t>28.05%</t>
  </si>
  <si>
    <t>26%</t>
  </si>
  <si>
    <t>四川太极武侯区大华街药店</t>
  </si>
  <si>
    <t>19.43%</t>
  </si>
  <si>
    <t>16.25%</t>
  </si>
  <si>
    <t>21.29%</t>
  </si>
  <si>
    <t>19.61%</t>
  </si>
  <si>
    <t>23.89%</t>
  </si>
  <si>
    <t>26.02%</t>
  </si>
  <si>
    <t>23.01%</t>
  </si>
  <si>
    <t>四川太极武侯区顺和街店</t>
  </si>
  <si>
    <t>29%</t>
  </si>
  <si>
    <t>27.08%</t>
  </si>
  <si>
    <t>28.45%</t>
  </si>
  <si>
    <t>26.96%</t>
  </si>
  <si>
    <t>27.15%</t>
  </si>
  <si>
    <t>33.97%</t>
  </si>
  <si>
    <t>29.62%</t>
  </si>
  <si>
    <t>29.01%</t>
  </si>
  <si>
    <t>34.34%</t>
  </si>
  <si>
    <t>36.65%</t>
  </si>
  <si>
    <t>38.57%</t>
  </si>
  <si>
    <t>15.85%</t>
  </si>
  <si>
    <t>21.82%</t>
  </si>
  <si>
    <t>25.12%</t>
  </si>
  <si>
    <t>22.1%</t>
  </si>
  <si>
    <t>22.18%</t>
  </si>
  <si>
    <t>四川太极沙河源药店</t>
  </si>
  <si>
    <t>24.71%</t>
  </si>
  <si>
    <t>33.11%</t>
  </si>
  <si>
    <t>32.12%</t>
  </si>
  <si>
    <t>31.37%</t>
  </si>
  <si>
    <t>26.56%</t>
  </si>
  <si>
    <t>35.19%</t>
  </si>
  <si>
    <t>四川太极青羊区十二桥药店</t>
  </si>
  <si>
    <t>T</t>
  </si>
  <si>
    <t>15.33%</t>
  </si>
  <si>
    <t>25.55%</t>
  </si>
  <si>
    <t>19.31%</t>
  </si>
  <si>
    <t>19.81%</t>
  </si>
  <si>
    <t>16.23%</t>
  </si>
  <si>
    <t>16.37%</t>
  </si>
  <si>
    <t>12.37%</t>
  </si>
  <si>
    <t>25.02%</t>
  </si>
  <si>
    <t>24.76%</t>
  </si>
  <si>
    <t>29.51%</t>
  </si>
  <si>
    <t>29.36%</t>
  </si>
  <si>
    <t>22.85%</t>
  </si>
  <si>
    <t>25.96%</t>
  </si>
  <si>
    <t>四川太极清江东路药店</t>
  </si>
  <si>
    <t>29.43%</t>
  </si>
  <si>
    <t>24.92%</t>
  </si>
  <si>
    <t>29.61%</t>
  </si>
  <si>
    <t>33.78%</t>
  </si>
  <si>
    <t>26.17%</t>
  </si>
  <si>
    <t>27.5%</t>
  </si>
  <si>
    <t>15.41%</t>
  </si>
  <si>
    <t>33.18%</t>
  </si>
  <si>
    <t>24.73%</t>
  </si>
  <si>
    <t>28.14%</t>
  </si>
  <si>
    <t>30.77%</t>
  </si>
  <si>
    <t>38.64%</t>
  </si>
  <si>
    <t>四川太极金牛区黄苑东街药店</t>
  </si>
  <si>
    <t>28.96%</t>
  </si>
  <si>
    <t>28.53%</t>
  </si>
  <si>
    <t>25.21%</t>
  </si>
  <si>
    <t>四川太极新都区新都街道万和北路药店</t>
  </si>
  <si>
    <t>30.03%</t>
  </si>
  <si>
    <t>17.36%</t>
  </si>
  <si>
    <t>17.89%</t>
  </si>
  <si>
    <t>四川太极土龙路药店</t>
  </si>
  <si>
    <t>21.64%</t>
  </si>
  <si>
    <t>26.93%</t>
  </si>
  <si>
    <t>29.85%</t>
  </si>
  <si>
    <t>26.8%</t>
  </si>
  <si>
    <t>26.42%</t>
  </si>
  <si>
    <t>四川太极青羊区贝森北路药店</t>
  </si>
  <si>
    <t>28.02%</t>
  </si>
  <si>
    <t>25.6%</t>
  </si>
  <si>
    <t>每周五（改到下周六）</t>
  </si>
  <si>
    <t>30.74%</t>
  </si>
  <si>
    <t>33.31%</t>
  </si>
  <si>
    <t>四川太极金牛区银沙路药店</t>
  </si>
  <si>
    <t>16.55%</t>
  </si>
  <si>
    <t>20.05%</t>
  </si>
  <si>
    <t>22.87%</t>
  </si>
  <si>
    <t>22.6%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</si>
  <si>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9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～</t>
    </r>
    <r>
      <rPr>
        <sz val="10"/>
        <rFont val="Arial"/>
        <charset val="0"/>
      </rPr>
      <t>11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</si>
  <si>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24.8%</t>
  </si>
  <si>
    <t>32.34%</t>
  </si>
  <si>
    <t>上午9：30-12：00， 下午18：30-20：00</t>
  </si>
  <si>
    <t>四川太极青羊区大石西路药店</t>
  </si>
  <si>
    <t>25.13%</t>
  </si>
  <si>
    <t>25.05%</t>
  </si>
  <si>
    <t>32.99%</t>
  </si>
  <si>
    <t>四川太极青羊区蜀辉路药店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</si>
  <si>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19</t>
    </r>
    <r>
      <rPr>
        <sz val="10"/>
        <rFont val="宋体"/>
        <charset val="0"/>
      </rPr>
      <t>：</t>
    </r>
    <r>
      <rPr>
        <sz val="10"/>
        <rFont val="Arial"/>
        <charset val="0"/>
      </rPr>
      <t>00—21:00</t>
    </r>
  </si>
  <si>
    <t>32.8%</t>
  </si>
  <si>
    <t>23.74%</t>
  </si>
  <si>
    <t>27.05%</t>
  </si>
  <si>
    <t>四川太极武侯区大悦路药店</t>
  </si>
  <si>
    <t>34.22%</t>
  </si>
  <si>
    <t>37.7%</t>
  </si>
  <si>
    <t>30.16%</t>
  </si>
  <si>
    <t>28.13%</t>
  </si>
  <si>
    <t>四川太极大邑县沙渠镇方圆路药店</t>
  </si>
  <si>
    <t>城郊一片/大邑片</t>
  </si>
  <si>
    <t>18:30-20:30</t>
  </si>
  <si>
    <t>29.72%</t>
  </si>
  <si>
    <t>31.12%</t>
  </si>
  <si>
    <t>27.19%</t>
  </si>
  <si>
    <t>四川太极大邑通达东路药店</t>
  </si>
  <si>
    <t>18:00一20:00</t>
  </si>
  <si>
    <t>34.56%</t>
  </si>
  <si>
    <t>30.57%</t>
  </si>
  <si>
    <t>30.53%</t>
  </si>
  <si>
    <t>四川太极大邑县晋源镇东壕沟段药店</t>
  </si>
  <si>
    <t>18:00-20:00</t>
  </si>
  <si>
    <t>25.92%</t>
  </si>
  <si>
    <t>四川太极大邑桃源药店</t>
  </si>
  <si>
    <t>17：00—19：00</t>
  </si>
  <si>
    <t>35.87%</t>
  </si>
  <si>
    <t>34.2%</t>
  </si>
  <si>
    <t>28.63%</t>
  </si>
  <si>
    <t>30.11%</t>
  </si>
  <si>
    <t>四川太极大邑县晋原镇子龙路店</t>
  </si>
  <si>
    <t>24.26%</t>
  </si>
  <si>
    <t>33.23%</t>
  </si>
  <si>
    <t>26.95%</t>
  </si>
  <si>
    <t>四川太极大邑县晋原镇东街药店</t>
  </si>
  <si>
    <t>23.97%</t>
  </si>
  <si>
    <t>28.69%</t>
  </si>
  <si>
    <t>27.92%</t>
  </si>
  <si>
    <t>四川太极大邑县新场镇文昌街药店</t>
  </si>
  <si>
    <t>9： 00--11.00</t>
  </si>
  <si>
    <t>32.48%</t>
  </si>
  <si>
    <t>34.17%</t>
  </si>
  <si>
    <t>四川太极大邑县安仁镇千禧街药店</t>
  </si>
  <si>
    <t>15:00-17:00</t>
  </si>
  <si>
    <t>26.36%</t>
  </si>
  <si>
    <t>23.55%</t>
  </si>
  <si>
    <t>四川太极大邑县晋原镇北街药店</t>
  </si>
  <si>
    <t>18.64%</t>
  </si>
  <si>
    <t>24.11%</t>
  </si>
  <si>
    <t>24.86%</t>
  </si>
  <si>
    <t>29.92%</t>
  </si>
  <si>
    <t>观音阁</t>
  </si>
  <si>
    <t>17：:30-18:30</t>
  </si>
  <si>
    <t>33.16%</t>
  </si>
  <si>
    <t>42.49%</t>
  </si>
  <si>
    <t>27.14%</t>
  </si>
  <si>
    <t>金巷西街</t>
  </si>
  <si>
    <t>17:00----19:00</t>
  </si>
  <si>
    <t>42.34%</t>
  </si>
  <si>
    <t>26.3%</t>
  </si>
  <si>
    <t>20.41%</t>
  </si>
  <si>
    <t>19.22%</t>
  </si>
  <si>
    <t>25.72%</t>
  </si>
  <si>
    <t>4月闪电战数据情况表</t>
  </si>
  <si>
    <t>活动期间</t>
  </si>
  <si>
    <t>对比数据</t>
  </si>
  <si>
    <t>增幅情况</t>
  </si>
  <si>
    <t>奖励金额</t>
  </si>
  <si>
    <t>门店</t>
  </si>
  <si>
    <t>场次</t>
  </si>
  <si>
    <t>队长</t>
  </si>
  <si>
    <t>客流2</t>
  </si>
  <si>
    <t>销售2</t>
  </si>
  <si>
    <t>毛利2</t>
  </si>
  <si>
    <t>毛利增幅</t>
  </si>
  <si>
    <t>小队长</t>
  </si>
  <si>
    <t>中队长</t>
  </si>
  <si>
    <t>大队长</t>
  </si>
  <si>
    <t>总计</t>
  </si>
  <si>
    <t xml:space="preserve"> </t>
  </si>
  <si>
    <t>计数项:4月1日—4月30日                      活动计时间     （每周几执行）</t>
  </si>
  <si>
    <t>(空白)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</si>
</sst>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FF0000"/>
      <name val="宋体"/>
      <charset val="0"/>
    </font>
    <font>
      <sz val="10"/>
      <color rgb="FF00B05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34" fillId="16" borderId="6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left" vertical="center"/>
    </xf>
    <xf numFmtId="10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0" fontId="1" fillId="2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76" fontId="1" fillId="3" borderId="2" xfId="0" applyNumberFormat="1" applyFont="1" applyFill="1" applyBorder="1" applyAlignment="1">
      <alignment vertical="center"/>
    </xf>
    <xf numFmtId="10" fontId="1" fillId="3" borderId="2" xfId="0" applyNumberFormat="1" applyFont="1" applyFill="1" applyBorder="1" applyAlignment="1">
      <alignment vertical="center"/>
    </xf>
    <xf numFmtId="10" fontId="5" fillId="4" borderId="2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0" fontId="2" fillId="3" borderId="2" xfId="0" applyNumberFormat="1" applyFont="1" applyFill="1" applyBorder="1" applyAlignment="1">
      <alignment horizontal="center" vertical="center"/>
    </xf>
    <xf numFmtId="10" fontId="2" fillId="4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vertical="center"/>
    </xf>
    <xf numFmtId="176" fontId="15" fillId="0" borderId="2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horizontal="left" vertical="center"/>
    </xf>
    <xf numFmtId="10" fontId="3" fillId="4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0" fontId="2" fillId="3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0" fontId="2" fillId="2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2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" fillId="5" borderId="2" xfId="0" applyNumberFormat="1" applyFont="1" applyFill="1" applyBorder="1" applyAlignment="1">
      <alignment horizontal="center" vertical="center"/>
    </xf>
    <xf numFmtId="10" fontId="15" fillId="3" borderId="2" xfId="0" applyNumberFormat="1" applyFont="1" applyFill="1" applyBorder="1" applyAlignment="1">
      <alignment horizontal="center" vertical="center"/>
    </xf>
    <xf numFmtId="10" fontId="1" fillId="3" borderId="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176" fontId="11" fillId="5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0" fontId="5" fillId="4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27.7466203704" refreshedBy="Administrator" recordCount="392">
  <cacheSource type="worksheet">
    <worksheetSource ref="A1:S1048576" sheet="Sheet3"/>
  </cacheSource>
  <cacheFields count="19">
    <cacheField name="门店ID" numFmtId="0">
      <sharedItems containsString="0" containsBlank="1" containsNumber="1" containsInteger="1" minValue="0" maxValue="117923" count="86">
        <n v="52"/>
        <n v="351"/>
        <n v="754"/>
        <n v="367"/>
        <n v="329"/>
        <n v="56"/>
        <n v="706"/>
        <n v="710"/>
        <n v="704"/>
        <n v="587"/>
        <n v="104838"/>
        <n v="343"/>
        <n v="54"/>
        <n v="101453"/>
        <n v="365"/>
        <n v="341"/>
        <n v="591"/>
        <n v="102564"/>
        <n v="721"/>
        <n v="732"/>
        <n v="371"/>
        <n v="385"/>
        <n v="514"/>
        <n v="108656"/>
        <n v="102567"/>
        <n v="747"/>
        <n v="308"/>
        <n v="572"/>
        <n v="355"/>
        <n v="349"/>
        <n v="723"/>
        <n v="102479"/>
        <n v="337"/>
        <n v="515"/>
        <n v="373"/>
        <n v="578"/>
        <n v="511"/>
        <n v="103199"/>
        <n v="585"/>
        <n v="737"/>
        <n v="103639"/>
        <n v="545"/>
        <n v="377"/>
        <n v="399"/>
        <n v="106485"/>
        <n v="573"/>
        <n v="724"/>
        <n v="753"/>
        <n v="726"/>
        <n v="707"/>
        <n v="105751"/>
        <n v="743"/>
        <n v="745"/>
        <n v="387"/>
        <n v="598"/>
        <n v="733"/>
        <n v="750"/>
        <n v="102934"/>
        <n v="730"/>
        <n v="709"/>
        <n v="347"/>
        <n v="104429"/>
        <n v="513"/>
        <n v="339"/>
        <n v="582"/>
        <n v="357"/>
        <n v="727"/>
        <n v="107658"/>
        <n v="379"/>
        <n v="103198"/>
        <n v="108277"/>
        <n v="570"/>
        <n v="106399"/>
        <n v="106569"/>
        <n v="716"/>
        <n v="717"/>
        <n v="549"/>
        <n v="746"/>
        <n v="539"/>
        <n v="748"/>
        <n v="720"/>
        <n v="594"/>
        <n v="107728"/>
        <n v="117923"/>
        <n v="117637"/>
        <m/>
      </sharedItems>
    </cacheField>
    <cacheField name="门店名称" numFmtId="0">
      <sharedItems containsBlank="1" count="86">
        <s v="四川太极崇州中心店"/>
        <s v="四川太极都江堰药店"/>
        <s v="四川太极崇州市崇阳镇尚贤坊街药店"/>
        <s v="四川太极金带街药店"/>
        <s v="四川太极温江店"/>
        <s v="四川太极三江店"/>
        <s v="四川太极都江堰幸福镇翔凤路药店"/>
        <s v="四川太极都江堰市蒲阳镇堰问道西路药店"/>
        <s v="四川太极都江堰奎光路中段药店"/>
        <s v="四川太极都江堰景中路店"/>
        <s v="四川太极崇州市崇阳镇蜀州中路药店"/>
        <s v="四川太极光华药店"/>
        <s v="四川太极怀远店"/>
        <s v="四川太极温江区公平街道江安路药店"/>
        <s v="四川太极光华村街药店"/>
        <s v="四川太极邛崃中心药店"/>
        <s v="四川太极邛崃市临邛镇长安大道药店"/>
        <s v="四川太极邛崃市临邛镇翠荫街药店"/>
        <s v="四川太极邛崃市临邛镇洪川小区药店"/>
        <s v="四川太极邛崃市羊安镇永康大道药店"/>
        <s v="四川太极兴义镇万兴路药店"/>
        <s v="四川太极五津西路药店"/>
        <s v="四川太极新津邓双镇岷江店"/>
        <s v="四川太极新津县五津镇五津西路二药房"/>
        <s v="四川太极新津县五津镇武阳西路药店"/>
        <s v="四川太极郫县郫筒镇一环路东南段药店"/>
        <s v="四川太极红星店"/>
        <s v="四川太极郫县郫筒镇东大街药店"/>
        <s v="四川太极双林路药店"/>
        <s v="四川太极人民中路店"/>
        <s v="四川太极锦江区柳翠路药店"/>
        <s v="四川太极锦江区劼人路药店"/>
        <s v="四川太极浆洗街药店"/>
        <s v="四川太极成华区崔家店路药店"/>
        <s v="四川太极通盈街药店"/>
        <s v="四川太极成华区华油路药店"/>
        <s v="四川太极成华杉板桥南一路店"/>
        <s v="四川太极成华区西林一街药店"/>
        <s v="四川太极成华区羊子山西路药店（兴元华盛）"/>
        <s v="四川太极高新区大源北街药店"/>
        <s v="四川太极成华区金马河路药店"/>
        <s v="四川太极成华区龙潭西路药店"/>
        <s v="四川太极新园大道药店"/>
        <s v="四川太极高新天久北巷药店"/>
        <s v="四川太极成都高新区元华二巷药店"/>
        <s v="四川太极双流县西航港街道锦华路一段药店"/>
        <s v="四川太极锦江区观音桥街药店"/>
        <s v="四川太极锦江区合欢树街药店"/>
        <s v="四川太极金牛区交大路第三药店"/>
        <s v="四川太极成华区万科路药店"/>
        <s v="四川太极高新区新下街药店"/>
        <s v="四川太极成华区万宇路药店"/>
        <s v="四川太极金牛区金沙路药店"/>
        <s v="四川太极新乐中街药店"/>
        <s v="四川太极锦江区水杉街药店"/>
        <s v="四川太极双流区东升街道三强西路药店"/>
        <s v="成都成汉太极大药房有限公司"/>
        <s v="四川太极金牛区银河北街药店"/>
        <s v="四川太极新都区新繁镇繁江北路药店"/>
        <s v="四川太极新都区马超东路店"/>
        <s v="四川太极青羊区清江东路三药店"/>
        <s v="四川太极武侯区大华街药店"/>
        <s v="四川太极武侯区顺和街店"/>
        <s v="四川太极沙河源药店"/>
        <s v="四川太极青羊区十二桥药店"/>
        <s v="四川太极清江东路药店"/>
        <s v="四川太极金牛区黄苑东街药店"/>
        <s v="四川太极新都区新都街道万和北路药店"/>
        <s v="四川太极土龙路药店"/>
        <s v="四川太极青羊区贝森北路药店"/>
        <s v="四川太极金牛区银沙路药店"/>
        <s v="四川太极青羊区大石西路药店"/>
        <s v="四川太极青羊区蜀辉路药店"/>
        <s v="四川太极武侯区大悦路药店"/>
        <s v="四川太极大邑县沙渠镇方圆路药店"/>
        <s v="四川太极大邑通达东路药店"/>
        <s v="四川太极大邑县晋源镇东壕沟段药店"/>
        <s v="四川太极大邑桃源药店"/>
        <s v="四川太极大邑县晋原镇子龙路店"/>
        <s v="四川太极大邑县晋原镇东街药店"/>
        <s v="四川太极大邑县新场镇文昌街药店"/>
        <s v="四川太极大邑县安仁镇千禧街药店"/>
        <s v="四川太极大邑县晋原镇北街药店"/>
        <s v="观音阁"/>
        <s v="金巷西街"/>
        <m/>
      </sharedItems>
    </cacheField>
    <cacheField name="片区名称" numFmtId="0">
      <sharedItems containsBlank="1" count="8">
        <s v="城郊二片区"/>
        <s v="西北片区"/>
        <s v="城郊一片/邛崃片"/>
        <s v="城郊一片/新津片"/>
        <s v="城中片区"/>
        <s v="东南片区"/>
        <s v="城郊一片/大邑片"/>
        <m/>
      </sharedItems>
    </cacheField>
    <cacheField name="分类" numFmtId="0">
      <sharedItems containsBlank="1" count="9">
        <s v="C2"/>
        <s v="C1"/>
        <s v="B2"/>
        <s v="A2"/>
        <s v="B1"/>
        <s v="A3"/>
        <s v="A1"/>
        <s v="T"/>
        <m/>
      </sharedItems>
    </cacheField>
    <cacheField name="4月1日—4月30日                      活动计时间     （每周几执行）" numFmtId="0">
      <sharedItems containsBlank="1" count="24">
        <s v="星期二"/>
        <s v="星期六"/>
        <s v="星期三"/>
        <s v="星期五"/>
        <s v="星期三（改到星期五）"/>
        <s v="星期日"/>
        <s v="每周六"/>
        <s v="星期四"/>
        <s v="星期一"/>
        <s v="每周日"/>
        <s v="每周四"/>
        <s v="每周三"/>
        <s v="每周一"/>
        <s v="每周五"/>
        <s v="每周二"/>
        <s v="周三"/>
        <s v="周五"/>
        <s v="周日"/>
        <s v="周四"/>
        <s v="周二"/>
        <s v="周一"/>
        <s v="周六"/>
        <s v="每周五（改到下周六）"/>
        <m/>
      </sharedItems>
    </cacheField>
    <cacheField name="时间" numFmtId="0">
      <sharedItems containsString="0" containsBlank="1" containsNumber="1" minValue="0" maxValue="4.9" count="27">
        <n v="4.6"/>
        <n v="4.13"/>
        <n v="4.22"/>
        <n v="4.27"/>
        <n v="4.3"/>
        <n v="4.1"/>
        <n v="4.24"/>
        <n v="4.26"/>
        <n v="4.7"/>
        <n v="4.14"/>
        <n v="4.28"/>
        <n v="4.2"/>
        <n v="4.9"/>
        <n v="4.16"/>
        <n v="4.21"/>
        <n v="4.23"/>
        <n v="4.4"/>
        <n v="4.11"/>
        <n v="4.25"/>
        <n v="4.8"/>
        <n v="4.15"/>
        <n v="4.29"/>
        <n v="4.5"/>
        <n v="4.12"/>
        <n v="4.17"/>
        <n v="4.18"/>
        <m/>
      </sharedItems>
    </cacheField>
    <cacheField name="活动时间段           （上午？点—？点、    下午？点—？点）" numFmtId="0">
      <sharedItems containsBlank="1" count="47">
        <s v="上午10：00-12：00"/>
        <s v="上午09：00-11：00"/>
        <s v="下午17:30－19:30"/>
        <s v="下午18：30-20：30"/>
        <s v="下午17：00-19：00"/>
        <s v="下午15：30-17：30"/>
        <s v="下午14：30-16：30"/>
        <s v="下午19：00-21：30"/>
        <s v="下午18:00-20:00"/>
        <s v="下午18.00-20.00"/>
        <s v="上午10:00-12:00"/>
        <s v="上午9点半—11点半"/>
        <s v="晚上6点半到8点半"/>
        <s v="晚上6点半到八点半"/>
        <s v="上午9:30-11:00"/>
        <s v="下午19:00-20:30"/>
        <s v="下午18:30-20:00"/>
        <s v="下午17:00－19:00"/>
        <s v="下午4:00--6:00"/>
        <s v="下午5.30-7.30"/>
        <s v="下午5.30-9.30"/>
        <s v="下午5：00—7：00"/>
        <s v="下午18-20"/>
        <s v="下午18：:00-20:00"/>
        <s v="19点到21点"/>
        <s v="下午18:30～20:30"/>
        <s v="下午16：30-20：00"/>
        <s v="下午16：30-20：30"/>
        <s v="上午9:30-11:30"/>
        <s v="下午18:00到20:00"/>
        <s v="上午9：30—11：30"/>
        <s v="下午18:00－20:00"/>
        <s v="上午9：30-12：00， 下午18：30-20：00"/>
        <s v="上午9：00～11：00"/>
        <s v="下午19.00-20：30"/>
        <s v="下午18：00-20：00"/>
        <s v="上午9:00-11:00"/>
        <s v="下午19：00—21:00"/>
        <s v="18:30-20:30"/>
        <s v="18:00一20:00"/>
        <s v="18:00-20:00"/>
        <s v="17：00—19：00"/>
        <s v="9： 00--11.00"/>
        <s v="15:00-17:00"/>
        <s v="17：:30-18:30"/>
        <s v="17:00----19:00"/>
        <m/>
      </sharedItems>
    </cacheField>
    <cacheField name="客流" numFmtId="0">
      <sharedItems containsString="0" containsBlank="1" containsNumber="1" containsInteger="1" minValue="0" maxValue="303" count="135">
        <n v="31"/>
        <n v="43"/>
        <n v="51"/>
        <n v="53"/>
        <n v="61"/>
        <n v="52"/>
        <n v="41"/>
        <n v="50"/>
        <n v="63"/>
        <n v="69"/>
        <n v="70"/>
        <n v="74"/>
        <n v="72"/>
        <n v="108"/>
        <n v="79"/>
        <n v="30"/>
        <n v="59"/>
        <n v="55"/>
        <n v="57"/>
        <n v="60"/>
        <n v="45"/>
        <n v="86"/>
        <n v="75"/>
        <n v="80"/>
        <n v="110"/>
        <n v="111"/>
        <n v="78"/>
        <n v="73"/>
        <n v="42"/>
        <n v="35"/>
        <n v="40"/>
        <n v="48"/>
        <n v="49"/>
        <n v="93"/>
        <n v="119"/>
        <n v="138"/>
        <n v="88"/>
        <n v="87"/>
        <n v="68"/>
        <n v="81"/>
        <n v="62"/>
        <n v="133"/>
        <n v="150"/>
        <n v="165"/>
        <n v="155"/>
        <n v="28"/>
        <n v="38"/>
        <n v="47"/>
        <n v="84"/>
        <n v="33"/>
        <n v="56"/>
        <n v="106"/>
        <n v="109"/>
        <n v="91"/>
        <n v="130"/>
        <n v="114"/>
        <n v="129"/>
        <n v="113"/>
        <n v="67"/>
        <n v="64"/>
        <n v="85"/>
        <n v="76"/>
        <n v="46"/>
        <n v="71"/>
        <n v="92"/>
        <n v="96"/>
        <n v="83"/>
        <n v="66"/>
        <n v="82"/>
        <n v="101"/>
        <n v="89"/>
        <n v="104"/>
        <n v="117"/>
        <n v="229"/>
        <n v="222"/>
        <n v="257"/>
        <n v="194"/>
        <n v="58"/>
        <n v="77"/>
        <n v="100"/>
        <n v="105"/>
        <n v="94"/>
        <n v="116"/>
        <n v="115"/>
        <n v="123"/>
        <n v="112"/>
        <n v="107"/>
        <n v="103"/>
        <n v="147"/>
        <n v="134"/>
        <n v="97"/>
        <n v="149"/>
        <n v="137"/>
        <n v="162"/>
        <n v="121"/>
        <n v="158"/>
        <n v="128"/>
        <n v="95"/>
        <n v="126"/>
        <n v="102"/>
        <n v="120"/>
        <n v="54"/>
        <n v="65"/>
        <n v="90"/>
        <n v="98"/>
        <n v="124"/>
        <n v="37"/>
        <n v="195"/>
        <n v="169"/>
        <n v="151"/>
        <n v="179"/>
        <n v="118"/>
        <n v="127"/>
        <n v="156"/>
        <n v="238"/>
        <n v="217"/>
        <n v="143"/>
        <n v="131"/>
        <n v="235"/>
        <n v="205"/>
        <n v="44"/>
        <n v="249"/>
        <n v="250"/>
        <n v="226"/>
        <n v="303"/>
        <n v="99"/>
        <n v="139"/>
        <n v="136"/>
        <n v="148"/>
        <n v="145"/>
        <n v="20"/>
        <n v="25"/>
        <n v="22"/>
        <n v="24"/>
        <m/>
      </sharedItems>
    </cacheField>
    <cacheField name="销售" numFmtId="0">
      <sharedItems containsString="0" containsBlank="1" containsNumber="1" minValue="0" maxValue="58127.95" count="386">
        <n v="1379.6"/>
        <n v="2127.2"/>
        <n v="2590.99"/>
        <n v="2743.13"/>
        <n v="3536.11"/>
        <n v="3681.12"/>
        <n v="2802"/>
        <n v="4112.7"/>
        <n v="4279.26"/>
        <n v="4904.29"/>
        <n v="4060.22"/>
        <n v="3488.1"/>
        <n v="4152.33"/>
        <n v="4581.83"/>
        <n v="4971.2"/>
        <n v="3651.92"/>
        <n v="3795.92"/>
        <n v="2220.59"/>
        <n v="7701.39"/>
        <n v="4289.18"/>
        <n v="3420.89"/>
        <n v="2821.99"/>
        <n v="4599.7"/>
        <n v="2622.47"/>
        <n v="4723.34"/>
        <n v="5615.8"/>
        <n v="4890.86"/>
        <n v="4764.32"/>
        <n v="5073.25"/>
        <n v="5085.79"/>
        <n v="3644.56"/>
        <n v="4870.06"/>
        <n v="6088.8"/>
        <n v="4068.04"/>
        <n v="4250.33"/>
        <n v="2173.56"/>
        <n v="2906.84"/>
        <n v="2404.66"/>
        <n v="2411"/>
        <n v="4254.08"/>
        <n v="3361.39"/>
        <n v="5838.12"/>
        <n v="3264.06"/>
        <n v="19895.23"/>
        <n v="6529.83"/>
        <n v="4741.9"/>
        <n v="4516"/>
        <n v="6356.99"/>
        <n v="6820.29"/>
        <n v="6032.35"/>
        <n v="7856.33"/>
        <n v="3522.61"/>
        <n v="13650.21"/>
        <n v="11130.4"/>
        <n v="12361.7"/>
        <n v="14966.26"/>
        <n v="3031.72"/>
        <n v="1671.7"/>
        <n v="1996.4"/>
        <n v="2778.72"/>
        <n v="4981.39"/>
        <n v="4062.21"/>
        <n v="3632.16"/>
        <n v="5550.44"/>
        <n v="5215.01"/>
        <n v="7110.83"/>
        <n v="4910.73"/>
        <n v="1701.78"/>
        <n v="4433.7"/>
        <n v="2570.75"/>
        <n v="3062.89"/>
        <n v="1473.84"/>
        <n v="1127.3"/>
        <n v="3543.68"/>
        <n v="15250.78"/>
        <n v="10148.46"/>
        <n v="11483.18"/>
        <n v="10614.16"/>
        <n v="8335.16"/>
        <n v="5368.95"/>
        <n v="8634.27"/>
        <n v="6596.42"/>
        <n v="2771.39"/>
        <n v="3880.8"/>
        <n v="2852.21"/>
        <n v="2449"/>
        <n v="8401.8"/>
        <n v="5548.75"/>
        <n v="19990.76"/>
        <n v="9282.11"/>
        <n v="2484.76"/>
        <n v="3298.95"/>
        <n v="3544.16"/>
        <n v="2144"/>
        <n v="9236.54"/>
        <n v="4588.22"/>
        <n v="9786.74"/>
        <n v="8351.75"/>
        <n v="3312.84"/>
        <n v="6747.97"/>
        <n v="8215.6"/>
        <n v="3763.47"/>
        <n v="3904.74"/>
        <n v="5746"/>
        <n v="5328.61"/>
        <n v="4329.84"/>
        <n v="6539.41"/>
        <n v="4966.24"/>
        <n v="6066.35"/>
        <n v="10441.99"/>
        <n v="9691.54"/>
        <n v="4270.35"/>
        <n v="4009.12"/>
        <n v="5985.51"/>
        <n v="6081.75"/>
        <n v="8328.68"/>
        <n v="4110.29"/>
        <n v="7960.89"/>
        <n v="9859.5"/>
        <n v="4495.97"/>
        <n v="4671.5"/>
        <n v="4941.21"/>
        <n v="6704.2"/>
        <n v="6062.64"/>
        <n v="3694.29"/>
        <n v="2589.19"/>
        <n v="3840.77"/>
        <n v="2747.48"/>
        <n v="4635.73"/>
        <n v="3772.89"/>
        <n v="3492.01"/>
        <n v="5033.64"/>
        <n v="5787.05"/>
        <n v="4061"/>
        <n v="6970.73"/>
        <n v="4930.39"/>
        <n v="23808.26"/>
        <n v="26126.39"/>
        <n v="21432.89"/>
        <n v="24182.13"/>
        <n v="5873.44"/>
        <n v="5838.73"/>
        <n v="5226.91"/>
        <n v="5955.55"/>
        <n v="6801.23"/>
        <n v="6292"/>
        <n v="5218.81"/>
        <n v="8835.23"/>
        <n v="8829.18"/>
        <n v="9025.76"/>
        <n v="10475.97"/>
        <n v="7642.76"/>
        <n v="9067.27"/>
        <n v="7576.55"/>
        <n v="8983.74"/>
        <n v="6506.84"/>
        <n v="3950.93"/>
        <n v="8291.97"/>
        <n v="5346.7"/>
        <n v="8853.69"/>
        <n v="6293.79"/>
        <n v="7086.11"/>
        <n v="10381.27"/>
        <n v="10071.48"/>
        <n v="12137.14"/>
        <n v="5946.49"/>
        <n v="2695.9"/>
        <n v="3359.35"/>
        <n v="3478.42"/>
        <n v="4096.36"/>
        <n v="3146.92"/>
        <n v="5745.44"/>
        <n v="10627.52"/>
        <n v="7353.86"/>
        <n v="12904.78"/>
        <n v="9406.06"/>
        <n v="14084.2"/>
        <n v="9058.24"/>
        <n v="7604.41"/>
        <n v="9730.34"/>
        <n v="7189.06"/>
        <n v="10531.1"/>
        <n v="6526.44"/>
        <n v="5191.78"/>
        <n v="4931.32"/>
        <n v="6485.46"/>
        <n v="5160.23"/>
        <n v="5620.03"/>
        <n v="7475.44"/>
        <n v="8447.64"/>
        <n v="5987"/>
        <n v="7253.5"/>
        <n v="7077.56"/>
        <n v="3571.22"/>
        <n v="4356.9"/>
        <n v="2019.21"/>
        <n v="2441.07"/>
        <n v="7007.46"/>
        <n v="8011.04"/>
        <n v="6013.14"/>
        <n v="4918"/>
        <n v="6317.56"/>
        <n v="5025.94"/>
        <n v="4331.13"/>
        <n v="5462.67"/>
        <n v="4642.41"/>
        <n v="2240.58"/>
        <n v="3959.13"/>
        <n v="5753.42"/>
        <n v="3162.3"/>
        <n v="3770.06"/>
        <n v="4646.62"/>
        <n v="4040.98"/>
        <n v="5304.64"/>
        <n v="8790.55"/>
        <n v="6123"/>
        <n v="7895.88"/>
        <n v="7606.18"/>
        <n v="3394.43"/>
        <n v="1775.97"/>
        <n v="1865.11"/>
        <n v="12128.13"/>
        <n v="12477.93"/>
        <n v="11422.32"/>
        <n v="9833.53"/>
        <n v="10853.54"/>
        <n v="5956.66"/>
        <n v="5647.72"/>
        <n v="4490.01"/>
        <n v="7034.84"/>
        <n v="4518"/>
        <n v="5505.27"/>
        <n v="4135.36"/>
        <n v="3423.6"/>
        <n v="8862.73"/>
        <n v="7774.93"/>
        <n v="11656.97"/>
        <n v="6722"/>
        <n v="8289.23"/>
        <n v="5396.02"/>
        <n v="6063.95"/>
        <n v="6780.44"/>
        <n v="5766.21"/>
        <n v="3636.69"/>
        <n v="4941.73"/>
        <n v="4423.32"/>
        <n v="22222.67"/>
        <n v="28877.98"/>
        <n v="25202.64"/>
        <n v="5448.37"/>
        <n v="7899.53"/>
        <n v="8870.77"/>
        <n v="6685.11"/>
        <n v="7204.72"/>
        <n v="6950"/>
        <n v="9110.54"/>
        <n v="8953.42"/>
        <n v="8451.16"/>
        <n v="5968.23"/>
        <n v="7044.17"/>
        <n v="6860.29"/>
        <n v="5978.57"/>
        <n v="3515.87"/>
        <n v="2337.45"/>
        <n v="3792.59"/>
        <n v="2876.24"/>
        <n v="3530.4"/>
        <n v="4730.22"/>
        <n v="5084.54"/>
        <n v="2351.11"/>
        <n v="8395.43"/>
        <n v="8161.52"/>
        <n v="7117.7"/>
        <n v="9748.05"/>
        <n v="8604.54"/>
        <n v="8685.68"/>
        <n v="13804.58"/>
        <n v="7738.3"/>
        <n v="22089.99"/>
        <n v="3215.9"/>
        <n v="27126.39"/>
        <n v="28837.28"/>
        <n v="4833.95"/>
        <n v="3424.96"/>
        <n v="4368.97"/>
        <n v="3712.05"/>
        <n v="44782.47"/>
        <n v="44802.78"/>
        <n v="43869.29"/>
        <n v="58127.95"/>
        <n v="4253.76"/>
        <n v="5486.95"/>
        <n v="4953.51"/>
        <n v="5571.94"/>
        <n v="8459.94"/>
        <n v="5974.29"/>
        <n v="8303.55"/>
        <n v="9844.87"/>
        <n v="17823.97"/>
        <n v="15193.12"/>
        <n v="7936.23"/>
        <n v="4856.84"/>
        <n v="2710.69"/>
        <n v="4898.8"/>
        <n v="3777.14"/>
        <n v="5275.11"/>
        <n v="4914.92"/>
        <n v="6874.52"/>
        <n v="7438.35"/>
        <n v="7244.31"/>
        <n v="5434.19"/>
        <n v="5182.15"/>
        <n v="5182.06"/>
        <n v="6963.06"/>
        <n v="6919.68"/>
        <n v="7353.22"/>
        <n v="9186.8"/>
        <n v="7429.02"/>
        <n v="6998.14"/>
        <n v="6561.16"/>
        <n v="4676.3"/>
        <n v="4262.26"/>
        <n v="5042.57"/>
        <n v="4188.57"/>
        <n v="7646.35"/>
        <n v="6334.61"/>
        <n v="5097.81"/>
        <n v="5544.12"/>
        <n v="2029.04"/>
        <n v="4155.98"/>
        <n v="5418.62"/>
        <n v="6362.63"/>
        <n v="3678.26"/>
        <n v="6032.17"/>
        <n v="4073.89"/>
        <n v="7261.67"/>
        <n v="5068.3"/>
        <n v="5448.95"/>
        <n v="5047.69"/>
        <n v="6062.38"/>
        <n v="7293.46"/>
        <n v="5221.58"/>
        <n v="3676.85"/>
        <n v="5927.7"/>
        <n v="4743.32"/>
        <n v="3626.01"/>
        <n v="3603.8"/>
        <n v="3555.04"/>
        <n v="4054.81"/>
        <n v="2685.5"/>
        <n v="2867.97"/>
        <n v="3202.1"/>
        <n v="4316.12"/>
        <n v="6419.16"/>
        <n v="6456.78"/>
        <n v="4171.71"/>
        <n v="5379.37"/>
        <n v="4049.54"/>
        <n v="4292.62"/>
        <n v="3751.47"/>
        <n v="4130.5"/>
        <n v="5496.4"/>
        <n v="5798.45"/>
        <n v="5675.47"/>
        <n v="6730.87"/>
        <n v="5234.19"/>
        <n v="5610.19"/>
        <n v="4471.11"/>
        <n v="5957.63"/>
        <n v="5914.97"/>
        <n v="5564.05"/>
        <n v="5979.15"/>
        <n v="4200.67"/>
        <n v="5398.67"/>
        <n v="5194.95"/>
        <n v="844.89"/>
        <n v="1088.45"/>
        <n v="1032.28"/>
        <n v="1019.77"/>
        <n v="1619.59"/>
        <n v="824.67"/>
        <n v="3623.2"/>
        <n v="1247.42"/>
        <n v="4616.93"/>
        <n v="3185.38"/>
        <m/>
      </sharedItems>
    </cacheField>
    <cacheField name="毛利" numFmtId="176">
      <sharedItems containsString="0" containsBlank="1" containsNumber="1" minValue="0" maxValue="9515.545415" count="386">
        <n v="351.66004"/>
        <n v="627.09856"/>
        <n v="1018.25907"/>
        <n v="916.20542"/>
        <n v="1102.205487"/>
        <n v="1478.705904"/>
        <n v="1288.0794"/>
        <n v="1354.72338"/>
        <n v="1402.313502"/>
        <n v="1414.887665"/>
        <n v="978.106998"/>
        <n v="785.52012"/>
        <n v="909.36027"/>
        <n v="1558.280383"/>
        <n v="620.90288"/>
        <n v="979.810136"/>
        <n v="846.869752"/>
        <n v="516.287175"/>
        <n v="1465.574517"/>
        <n v="1202.257154"/>
        <n v="1167.549757"/>
        <n v="991.082888"/>
        <n v="1574.93728"/>
        <n v="826.340297"/>
        <n v="1173.74999"/>
        <n v="2522.61736"/>
        <n v="1858.5268"/>
        <n v="1567.46128"/>
        <n v="918.25825"/>
        <n v="830.000928"/>
        <n v="1095.554736"/>
        <n v="1298.357996"/>
        <n v="1629.36288"/>
        <n v="1103.252448"/>
        <n v="1270.423637"/>
        <n v="800.522148"/>
        <n v="304.055464"/>
        <n v="577.1184"/>
        <n v="722.8178"/>
        <n v="1109.464064"/>
        <n v="1077.997773"/>
        <n v="1589.720076"/>
        <n v="969.099414"/>
        <n v="5369.722577"/>
        <n v="2371.634256"/>
        <n v="1811.4058"/>
        <n v="1413.0564"/>
        <n v="1806.656558"/>
        <n v="2288.889324"/>
        <n v="2055.221645"/>
        <n v="2056.787194"/>
        <n v="1301.252134"/>
        <n v="4141.473714"/>
        <n v="3852.23144"/>
        <n v="3220.22285"/>
        <n v="4488.381374"/>
        <n v="794.916984"/>
        <n v="522.07191"/>
        <n v="712.11588"/>
        <n v="777.485856"/>
        <n v="1539.24951"/>
        <n v="1285.283244"/>
        <n v="1274.161728"/>
        <n v="1666.242088"/>
        <n v="1649.507663"/>
        <n v="2043.652542"/>
        <n v="1694.692923"/>
        <n v="641.741238"/>
        <n v="1302.17769"/>
        <n v="808.500875"/>
        <n v="973.080153"/>
        <n v="455.41656"/>
        <n v="386.21298"/>
        <n v="888.754944"/>
        <n v="2639.910018"/>
        <n v="2758.351428"/>
        <n v="3183.137496"/>
        <n v="2648.23292"/>
        <n v="2685.588552"/>
        <n v="1982.753235"/>
        <n v="3055.668153"/>
        <n v="2358.22015"/>
        <n v="937.561237"/>
        <n v="1203.048"/>
        <n v="1088.688557"/>
        <n v="777.5575"/>
        <n v="1461.07302"/>
        <n v="1229.048125"/>
        <n v="3134.551168"/>
        <n v="1760.816267"/>
        <n v="545.653296"/>
        <n v="1023.664185"/>
        <n v="903.406384"/>
        <n v="516.704"/>
        <n v="1328.214452"/>
        <n v="816.70316"/>
        <n v="1538.475528"/>
        <n v="1876.638225"/>
        <n v="897.77964"/>
        <n v="1157.276855"/>
        <n v="1157.57804"/>
        <n v="1117.374243"/>
        <n v="1276.459506"/>
        <n v="2221.9782"/>
        <n v="1825.581786"/>
        <n v="538.632096"/>
        <n v="1993.866109"/>
        <n v="1560.889232"/>
        <n v="2715.904895"/>
        <n v="3795.663365"/>
        <n v="3514.152404"/>
        <n v="1000.97004"/>
        <n v="931.719488"/>
        <n v="1903.39218"/>
        <n v="2116.449"/>
        <n v="2335.361872"/>
        <n v="1093.33714"/>
        <n v="2407.373136"/>
        <n v="2541.7791"/>
        <n v="1654.966557"/>
        <n v="1425.7418"/>
        <n v="1365.750444"/>
        <n v="1881.86894"/>
        <n v="2165.575008"/>
        <n v="631.72359"/>
        <n v="478.223393"/>
        <n v="539.244108"/>
        <n v="429.431124"/>
        <n v="677.743726"/>
        <n v="1555.185258"/>
        <n v="1340.582639"/>
        <n v="1667.141568"/>
        <n v="1744.21687"/>
        <n v="1169.568"/>
        <n v="1208.724582"/>
        <n v="1476.158766"/>
        <n v="6880.58714"/>
        <n v="7864.04339"/>
        <n v="6037.645113"/>
        <n v="4754.206758"/>
        <n v="1729.72808"/>
        <n v="1180.591206"/>
        <n v="1703.449969"/>
        <n v="2149.357995"/>
        <n v="1964.875347"/>
        <n v="1752.9512"/>
        <n v="1672.628605"/>
        <n v="3122.370282"/>
        <n v="3157.314768"/>
        <n v="2980.305952"/>
        <n v="3885.537273"/>
        <n v="797.139868"/>
        <n v="2663.963926"/>
        <n v="2220.686805"/>
        <n v="2139.926868"/>
        <n v="1672.25788"/>
        <n v="1552.320397"/>
        <n v="2666.697552"/>
        <n v="1975.60565"/>
        <n v="2789.797719"/>
        <n v="2158.140591"/>
        <n v="2651.622362"/>
        <n v="3234.803732"/>
        <n v="3324.595548"/>
        <n v="2711.437076"/>
        <n v="2190.092267"/>
        <n v="934.39894"/>
        <n v="1088.093465"/>
        <n v="1269.6233"/>
        <n v="1443.147628"/>
        <n v="1276.390752"/>
        <n v="1471.407184"/>
        <n v="2871.555904"/>
        <n v="2611.355686"/>
        <n v="4014.677058"/>
        <n v="2810.530728"/>
        <n v="4484.40928"/>
        <n v="2358.765696"/>
        <n v="2298.052702"/>
        <n v="2359.60745"/>
        <n v="2104.956768"/>
        <n v="3364.68645"/>
        <n v="1957.279356"/>
        <n v="1801.028482"/>
        <n v="1468.053964"/>
        <n v="2121.393966"/>
        <n v="1199.237452"/>
        <n v="2155.843508"/>
        <n v="2301.687976"/>
        <n v="2236.090308"/>
        <n v="1735.6313"/>
        <n v="2060.71935"/>
        <n v="1868.47584"/>
        <n v="842.093676"/>
        <n v="1273.08618"/>
        <n v="619.695549"/>
        <n v="885.620196"/>
        <n v="2630.600484"/>
        <n v="2654.057552"/>
        <n v="1864.674714"/>
        <n v="1822.6108"/>
        <n v="1846.622788"/>
        <n v="1148.929884"/>
        <n v="1148.615676"/>
        <n v="1644.26367"/>
        <n v="1268.306412"/>
        <n v="731.101254"/>
        <n v="898.72251"/>
        <n v="1578.738448"/>
        <n v="1138.428"/>
        <n v="1438.27789"/>
        <n v="1322.428052"/>
        <n v="1303.620148"/>
        <n v="1457.715072"/>
        <n v="2754.079315"/>
        <n v="2217.1383"/>
        <n v="2225.058984"/>
        <n v="2300.86945"/>
        <n v="953.83483"/>
        <n v="334.947942"/>
        <n v="402.490738"/>
        <n v="1227.366756"/>
        <n v="3759.600309"/>
        <n v="3808.201488"/>
        <n v="2984.476355"/>
        <n v="3923.55471"/>
        <n v="1857.882254"/>
        <n v="2366.39468"/>
        <n v="1391.005098"/>
        <n v="2427.723284"/>
        <n v="1270.0098"/>
        <n v="1888.30761"/>
        <n v="1679.369696"/>
        <n v="911.01996"/>
        <n v="2371.666548"/>
        <n v="2101.563579"/>
        <n v="3092.594141"/>
        <n v="1868.716"/>
        <n v="2292.801018"/>
        <n v="1741.835256"/>
        <n v="2138.755165"/>
        <n v="1666.632152"/>
        <n v="1926.490761"/>
        <n v="1437.219888"/>
        <n v="1836.841041"/>
        <n v="1616.281128"/>
        <n v="8037.939739"/>
        <n v="9422.884874"/>
        <n v="8505.891"/>
        <n v="1738.03003"/>
        <n v="1969.352829"/>
        <n v="2427.929749"/>
        <n v="1887.875064"/>
        <n v="2353.782024"/>
        <n v="2280.99"/>
        <n v="2337.764564"/>
        <n v="2510.538968"/>
        <n v="2873.3944"/>
        <n v="1993.38882"/>
        <n v="1974.480851"/>
        <n v="1602.563744"/>
        <n v="2137.936632"/>
        <n v="662.741495"/>
        <n v="680.66544"/>
        <n v="550.304809"/>
        <n v="806.78532"/>
        <n v="965.21136"/>
        <n v="919.081746"/>
        <n v="1082.498566"/>
        <n v="561.680179"/>
        <n v="1931.788443"/>
        <n v="2366.8408"/>
        <n v="2024.98565"/>
        <n v="2646.595575"/>
        <n v="2739.685536"/>
        <n v="2519.715768"/>
        <n v="4740.492772"/>
        <n v="2261.90509"/>
        <n v="3501.263415"/>
        <n v="701.70938"/>
        <n v="8165.04339"/>
        <n v="6373.03888"/>
        <n v="1194.469045"/>
        <n v="1100.097152"/>
        <n v="1370.545889"/>
        <n v="985.92048"/>
        <n v="6865.152651"/>
        <n v="8651.416818"/>
        <n v="7119.985767"/>
        <n v="9515.545415"/>
        <n v="1064.290752"/>
        <n v="1619.198945"/>
        <n v="1437.013251"/>
        <n v="1273.18829"/>
        <n v="2489.760342"/>
        <n v="1768.987269"/>
        <n v="2173.039035"/>
        <n v="3375.805923"/>
        <n v="5913.993246"/>
        <n v="4275.343968"/>
        <n v="2562.608667"/>
        <n v="1221.980944"/>
        <n v="785.015824"/>
        <n v="1273.688"/>
        <n v="952.216994"/>
        <n v="1584.115533"/>
        <n v="1419.920388"/>
        <n v="1193.416672"/>
        <n v="1330.720815"/>
        <n v="1567.668684"/>
        <n v="1463.427367"/>
        <n v="1546.871775"/>
        <n v="1388.79208"/>
        <n v="1839.640452"/>
        <n v="1938.894336"/>
        <n v="1882.42432"/>
        <n v="2574.14136"/>
        <n v="2283.680748"/>
        <n v="2331.080434"/>
        <n v="1085.87198"/>
        <n v="937.59815"/>
        <n v="974.778862"/>
        <n v="1139.62082"/>
        <n v="1015.728225"/>
        <n v="1896.2948"/>
        <n v="1607.724018"/>
        <n v="1648.631754"/>
        <n v="1717.568376"/>
        <n v="475.606976"/>
        <n v="1044.397774"/>
        <n v="1599.034762"/>
        <n v="1593.838815"/>
        <n v="1213.457974"/>
        <n v="1708.310544"/>
        <n v="1336.23592"/>
        <n v="1723.920458"/>
        <n v="1370.97515"/>
        <n v="1864.63069"/>
        <n v="1902.97913"/>
        <n v="1828.413808"/>
        <n v="2051.650298"/>
        <n v="1551.853576"/>
        <n v="1144.23572"/>
        <n v="1611.74163"/>
        <n v="1409.240372"/>
        <n v="1253.149056"/>
        <n v="1101.68166"/>
        <n v="1085.353712"/>
        <n v="1229.823873"/>
        <n v="776.37805"/>
        <n v="743.377824"/>
        <n v="859.44364"/>
        <n v="1028.099784"/>
        <n v="2302.552692"/>
        <n v="2208.21876"/>
        <n v="1194.360573"/>
        <n v="1619.728307"/>
        <n v="982.418404"/>
        <n v="1426.437626"/>
        <n v="1011.021165"/>
        <n v="1244.9327"/>
        <n v="1317.48708"/>
        <n v="1663.575305"/>
        <n v="1734.991179"/>
        <n v="1879.258904"/>
        <n v="1700.064912"/>
        <n v="1411.523804"/>
        <n v="1527.778287"/>
        <n v="1910.016178"/>
        <n v="1559.186092"/>
        <n v="1310.333775"/>
        <n v="1114.51356"/>
        <n v="1012.781537"/>
        <n v="1342.109362"/>
        <n v="1554.32904"/>
        <n v="280.165524"/>
        <n v="462.482405"/>
        <n v="280.160792"/>
        <n v="376.601061"/>
        <n v="685.734406"/>
        <n v="216.88821"/>
        <n v="739.49512"/>
        <n v="239.754124"/>
        <n v="1187.474396"/>
        <n v="1028.240664"/>
        <m/>
      </sharedItems>
    </cacheField>
    <cacheField name="毛利率" numFmtId="0">
      <sharedItems containsBlank="1" containsNumber="1" containsMixedTypes="1" count="354">
        <s v="25.49%"/>
        <s v="29.48%"/>
        <s v="39.3%"/>
        <s v="33.4%"/>
        <s v="31.17%"/>
        <s v="40.17%"/>
        <s v="45.97%"/>
        <s v="32.94%"/>
        <s v="32.77%"/>
        <s v="28.85%"/>
        <s v="24.09%"/>
        <s v="22.52%"/>
        <s v="21.9%"/>
        <s v="34.01%"/>
        <s v="12.49%"/>
        <s v="26.83%"/>
        <s v="22.31%"/>
        <s v="23.25%"/>
        <s v="19.03%"/>
        <s v="28.03%"/>
        <s v="34.13%"/>
        <s v="35.12%"/>
        <s v="34.24%"/>
        <s v="31.51%"/>
        <s v="24.85%"/>
        <s v="44.92%"/>
        <s v="38%"/>
        <s v="32.9%"/>
        <s v="18.1%"/>
        <s v="16.32%"/>
        <s v="30.06%"/>
        <s v="26.66%"/>
        <s v="26.76%"/>
        <s v="27.12%"/>
        <s v="29.89%"/>
        <s v="36.83%"/>
        <s v="10.46%"/>
        <s v="24%"/>
        <s v="29.98%"/>
        <s v="26.08%"/>
        <s v="32.07%"/>
        <s v="27.23%"/>
        <s v="29.69%"/>
        <s v="26.99%"/>
        <s v="36.32%"/>
        <s v="38.2%"/>
        <s v="31.29%"/>
        <s v="28.42%"/>
        <s v="33.56%"/>
        <s v="34.07%"/>
        <s v="26.18%"/>
        <s v="36.94%"/>
        <s v="30.34%"/>
        <s v="34.61%"/>
        <s v="26.05%"/>
        <s v="29.99%"/>
        <s v="26.22%"/>
        <s v="31.23%"/>
        <s v="35.67%"/>
        <s v="27.98%"/>
        <s v="30.9%"/>
        <s v="31.64%"/>
        <s v="35.08%"/>
        <s v="30.02%"/>
        <s v="31.63%"/>
        <s v="28.74%"/>
        <s v="34.51%"/>
        <s v="37.71%"/>
        <s v="29.37%"/>
        <s v="31.45%"/>
        <s v="31.77%"/>
        <s v="34.26%"/>
        <s v="25.08%"/>
        <s v="17.31%"/>
        <s v="27.18%"/>
        <s v="27.72%"/>
        <s v="24.95%"/>
        <s v="32.22%"/>
        <s v="36.93%"/>
        <s v="35.39%"/>
        <s v="35.75%"/>
        <s v="33.83%"/>
        <s v="31%"/>
        <s v="38.17%"/>
        <s v="31.75%"/>
        <s v="17.39%"/>
        <s v="22.15%"/>
        <s v="15.68%"/>
        <s v="18.97%"/>
        <s v="21.96%"/>
        <s v="31.03%"/>
        <s v="24.1%"/>
        <s v="14.38%"/>
        <s v="17.8%"/>
        <s v="15.72%"/>
        <s v="22.47%"/>
        <s v="27.1%"/>
        <s v="17.15%"/>
        <s v="14.09%"/>
        <s v="32.69%"/>
        <s v="38.67%"/>
        <s v="12.44%"/>
        <s v="30.49%"/>
        <s v="31.43%"/>
        <s v="44.77%"/>
        <s v="36.35%"/>
        <s v="36.26%"/>
        <s v="23.44%"/>
        <s v="23.24%"/>
        <s v="31.8%"/>
        <s v="34.8%"/>
        <s v="28.04%"/>
        <s v="26.6%"/>
        <s v="30.24%"/>
        <s v="25.78%"/>
        <s v="36.81%"/>
        <s v="30.52%"/>
        <s v="27.64%"/>
        <s v="28.07%"/>
        <s v="35.72%"/>
        <s v="17.1%"/>
        <s v="18.47%"/>
        <s v="14.04%"/>
        <s v="15.63%"/>
        <s v="14.62%"/>
        <s v="41.22%"/>
        <s v="38.39%"/>
        <s v="33.12%"/>
        <s v="30.14%"/>
        <s v="28.8%"/>
        <s v="17.34%"/>
        <s v="29.94%"/>
        <s v="28.9%"/>
        <s v="30.1%"/>
        <s v="28.17%"/>
        <s v="19.66%"/>
        <s v="29.45%"/>
        <s v="20.22%"/>
        <s v="32.59%"/>
        <s v="36.09%"/>
        <s v="28.89%"/>
        <s v="27.86%"/>
        <s v="32.05%"/>
        <s v="35.34%"/>
        <s v="35.76%"/>
        <s v="33.02%"/>
        <s v="37.09%"/>
        <s v="10.43%"/>
        <s v="29.38%"/>
        <s v="29.31%"/>
        <s v="23.82%"/>
        <s v="25.7%"/>
        <s v="39.29%"/>
        <s v="32.16%"/>
        <s v="36.95%"/>
        <s v="34.29%"/>
        <s v="37.42%"/>
        <s v="31.16%"/>
        <s v="33.01%"/>
        <s v="22.34%"/>
        <s v="34.66%"/>
        <s v="32.39%"/>
        <s v="36.5%"/>
        <s v="35.23%"/>
        <s v="40.56%"/>
        <s v="25.61%"/>
        <s v="27.02%"/>
        <s v="35.51%"/>
        <s v="31.11%"/>
        <s v="29.88%"/>
        <s v="31.84%"/>
        <s v="26.04%"/>
        <s v="30.22%"/>
        <s v="24.25%"/>
        <s v="29.28%"/>
        <s v="31.95%"/>
        <s v="34.69%"/>
        <s v="29.77%"/>
        <s v="32.71%"/>
        <s v="38.36%"/>
        <s v="30.79%"/>
        <s v="26.47%"/>
        <s v="28.99%"/>
        <s v="28.41%"/>
        <s v="26.4%"/>
        <s v="23.58%"/>
        <s v="29.22%"/>
        <s v="30.69%"/>
        <s v="36.28%"/>
        <s v="37.54%"/>
        <s v="33.13%"/>
        <s v="31.01%"/>
        <s v="37.06%"/>
        <s v="29.23%"/>
        <s v="22.86%"/>
        <s v="26.52%"/>
        <s v="27.32%"/>
        <s v="32.63%"/>
        <s v="22.7%"/>
        <s v="27.44%"/>
        <s v="36%"/>
        <s v="38.15%"/>
        <s v="28.46%"/>
        <s v="32.26%"/>
        <s v="27.48%"/>
        <s v="31.33%"/>
        <s v="36.21%"/>
        <s v="28.18%"/>
        <s v="30.25%"/>
        <s v="28.1%"/>
        <s v="18.86%"/>
        <s v="21.58%"/>
        <s v="10.12%"/>
        <s v="30.13%"/>
        <s v="33.34%"/>
        <s v="30.35%"/>
        <s v="36.15%"/>
        <s v="31.19%"/>
        <s v="41.9%"/>
        <s v="30.98%"/>
        <s v="28.11%"/>
        <s v="34.3%"/>
        <s v="40.61%"/>
        <s v="26.61%"/>
        <s v="27.03%"/>
        <s v="26.53%"/>
        <s v="27.8%"/>
        <s v="27.66%"/>
        <s v="32.28%"/>
        <s v="35.27%"/>
        <s v="24.58%"/>
        <s v="33.41%"/>
        <s v="39.52%"/>
        <s v="37.17%"/>
        <s v="36.54%"/>
        <s v="36.17%"/>
        <s v="33.75%"/>
        <s v="31.9%"/>
        <s v="24.93%"/>
        <s v="27.37%"/>
        <s v="28.24%"/>
        <s v="32.67%"/>
        <s v="32.82%"/>
        <s v="25.66%"/>
        <s v="34%"/>
        <s v="23.36%"/>
        <s v="18.85%"/>
        <s v="29.12%"/>
        <s v="14.51%"/>
        <s v="28.05%"/>
        <s v="27.34%"/>
        <s v="19.43%"/>
        <s v="21.29%"/>
        <s v="23.89%"/>
        <s v="23.01%"/>
        <s v="29%"/>
        <s v="28.45%"/>
        <s v="27.15%"/>
        <s v="29.01%"/>
        <s v="34.34%"/>
        <s v="15.85%"/>
        <s v="21.82%"/>
        <n v="0.301"/>
        <s v="22.1%"/>
        <s v="24.71%"/>
        <s v="32.12%"/>
        <s v="31.37%"/>
        <s v="26.56%"/>
        <s v="15.33%"/>
        <s v="19.31%"/>
        <s v="16.23%"/>
        <s v="16.37%"/>
        <s v="25.02%"/>
        <s v="29.51%"/>
        <s v="22.85%"/>
        <s v="29.43%"/>
        <s v="29.61%"/>
        <s v="26.17%"/>
        <s v="33.18%"/>
        <s v="28.14%"/>
        <s v="32.29%"/>
        <s v="25.16%"/>
        <s v="28.96%"/>
        <s v="26%"/>
        <s v="25.21%"/>
        <s v="30.03%"/>
        <s v="17.36%"/>
        <s v="17.89%"/>
        <s v="21.64%"/>
        <s v="26.93%"/>
        <s v="29.85%"/>
        <s v="26.8%"/>
        <s v="26.42%"/>
        <s v="28.02%"/>
        <s v="25.6%"/>
        <s v="30.74%"/>
        <s v="33.31%"/>
        <s v="16.55%"/>
        <s v="20.05%"/>
        <s v="22.87%"/>
        <s v="22.6%"/>
        <s v="24.8%"/>
        <s v="25.38%"/>
        <s v="32.34%"/>
        <s v="25.13%"/>
        <s v="25.05%"/>
        <s v="32.99%"/>
        <s v="28.32%"/>
        <s v="32.8%"/>
        <s v="23.74%"/>
        <s v="27.05%"/>
        <s v="34.22%"/>
        <s v="37.7%"/>
        <s v="30.16%"/>
        <s v="28.13%"/>
        <s v="29.72%"/>
        <s v="31.12%"/>
        <s v="27.19%"/>
        <s v="29.71%"/>
        <s v="34.56%"/>
        <s v="30.57%"/>
        <s v="30.53%"/>
        <s v="30.33%"/>
        <s v="28.91%"/>
        <s v="25.92%"/>
        <s v="26.84%"/>
        <s v="35.87%"/>
        <s v="34.2%"/>
        <s v="28.63%"/>
        <s v="30.11%"/>
        <s v="24.26%"/>
        <s v="33.23%"/>
        <s v="26.95%"/>
        <s v="23.97%"/>
        <s v="28.69%"/>
        <s v="27.92%"/>
        <s v="32.48%"/>
        <s v="34.17%"/>
        <s v="32.06%"/>
        <s v="26.36%"/>
        <s v="23.55%"/>
        <s v="18.64%"/>
        <s v="24.11%"/>
        <s v="24.86%"/>
        <s v="29.92%"/>
        <s v="33.16%"/>
        <s v="42.49%"/>
        <s v="27.14%"/>
        <s v="42.34%"/>
        <s v="26.3%"/>
        <s v="20.41%"/>
        <s v="19.22%"/>
        <s v="25.72%"/>
        <m/>
      </sharedItems>
    </cacheField>
    <cacheField name="客流2" numFmtId="0">
      <sharedItems containsString="0" containsBlank="1" containsNumber="1" containsInteger="1" minValue="0" maxValue="258" count="58">
        <n v="51"/>
        <n v="42"/>
        <n v="64"/>
        <n v="70"/>
        <n v="49"/>
        <n v="57"/>
        <n v="62"/>
        <n v="58"/>
        <n v="66"/>
        <n v="86"/>
        <n v="145"/>
        <n v="101"/>
        <n v="85"/>
        <n v="109"/>
        <n v="143"/>
        <n v="78"/>
        <n v="53"/>
        <n v="47"/>
        <n v="90"/>
        <n v="127"/>
        <n v="55"/>
        <n v="60"/>
        <n v="71"/>
        <n v="74"/>
        <n v="87"/>
        <n v="225"/>
        <n v="91"/>
        <n v="114"/>
        <n v="123"/>
        <n v="124"/>
        <n v="81"/>
        <n v="134"/>
        <n v="110"/>
        <n v="88"/>
        <n v="40"/>
        <n v="112"/>
        <n v="73"/>
        <n v="67"/>
        <n v="99"/>
        <n v="149"/>
        <n v="63"/>
        <n v="118"/>
        <n v="100"/>
        <n v="244"/>
        <n v="115"/>
        <n v="108"/>
        <n v="102"/>
        <n v="258"/>
        <n v="77"/>
        <n v="61"/>
        <n v="117"/>
        <n v="146"/>
        <n v="82"/>
        <n v="103"/>
        <n v="48"/>
        <n v="30"/>
        <n v="38"/>
        <m/>
      </sharedItems>
    </cacheField>
    <cacheField name="销售2" numFmtId="0">
      <sharedItems containsString="0" containsBlank="1" containsNumber="1" minValue="0" maxValue="39866.02" count="86">
        <n v="3145.25"/>
        <n v="4193.45"/>
        <n v="4986.49"/>
        <n v="5201.65"/>
        <n v="3814.73"/>
        <n v="3625.97"/>
        <n v="3738.73"/>
        <n v="4000.75"/>
        <n v="4090.54"/>
        <n v="5174.08"/>
        <n v="3978.78"/>
        <n v="16350.13"/>
        <n v="8674.74"/>
        <n v="6669.76"/>
        <n v="10868.39"/>
        <n v="14904.41"/>
        <n v="2902.07"/>
        <n v="4377.65"/>
        <n v="5753.11"/>
        <n v="3863.85"/>
        <n v="2731.68"/>
        <n v="10678.22"/>
        <n v="8176.45"/>
        <n v="7084.8"/>
        <n v="3463.49"/>
        <n v="8700.89"/>
        <n v="4249.97"/>
        <n v="5621.9"/>
        <n v="4887.04"/>
        <n v="4419.69"/>
        <n v="4007.88"/>
        <n v="4278.79"/>
        <n v="25093.8"/>
        <n v="5890.1"/>
        <n v="9850.3"/>
        <n v="8809"/>
        <n v="8323.23"/>
        <n v="4561.08"/>
        <n v="9812.08"/>
        <n v="6693.53"/>
        <n v="5639.29"/>
        <n v="2441.7"/>
        <n v="6896.51"/>
        <n v="5934.05"/>
        <n v="3487.66"/>
        <n v="3487.8"/>
        <n v="7452.02"/>
        <n v="2110.65"/>
        <n v="6672.3"/>
        <n v="10575.34"/>
        <n v="6325.41"/>
        <n v="5125.02"/>
        <n v="5314.47"/>
        <n v="8409.48"/>
        <n v="7069.41"/>
        <n v="3853.11"/>
        <n v="27768.14"/>
        <n v="6958.13"/>
        <n v="12332.8"/>
        <n v="8354.85"/>
        <n v="3714.58"/>
        <n v="2986.12"/>
        <n v="8057.06"/>
        <n v="3476.48"/>
        <n v="39866.02"/>
        <n v="7587.94"/>
        <n v="4224.5"/>
        <n v="6710.38"/>
        <n v="8709.27"/>
        <n v="10004.65"/>
        <n v="4492.66"/>
        <n v="3798.72"/>
        <n v="6703.24"/>
        <n v="6076.56"/>
        <n v="5686.08"/>
        <n v="4756.29"/>
        <n v="4613.21"/>
        <n v="6885.73"/>
        <n v="4775.34"/>
        <n v="5781.74"/>
        <n v="4408.97"/>
        <n v="4725.02"/>
        <n v="4320.61"/>
        <n v="1307.55"/>
        <n v="1983.92"/>
        <m/>
      </sharedItems>
    </cacheField>
    <cacheField name="毛利2" numFmtId="176">
      <sharedItems containsString="0" containsBlank="1" containsNumber="1" minValue="0" maxValue="7541.826824" count="86">
        <n v="861.16945"/>
        <n v="898.23699"/>
        <n v="1471.01455"/>
        <n v="1285.327715"/>
        <n v="849.921844"/>
        <n v="1066.03518"/>
        <n v="1161.623411"/>
        <n v="1214.227625"/>
        <n v="1140.442552"/>
        <n v="1358.196"/>
        <n v="1084.615428"/>
        <n v="4254.303826"/>
        <n v="2784.59154"/>
        <n v="2183.012448"/>
        <n v="2546.463777"/>
        <n v="3975.006147"/>
        <n v="939.980473"/>
        <n v="1227.49306"/>
        <n v="1867.459506"/>
        <n v="1127.085045"/>
        <n v="853.65"/>
        <n v="2439.97327"/>
        <n v="2696.59321"/>
        <n v="1438.92288"/>
        <n v="841.281721"/>
        <n v="1486.982101"/>
        <n v="1363.815373"/>
        <n v="1547.70907"/>
        <n v="1445.097728"/>
        <n v="1230.441696"/>
        <n v="955.478592"/>
        <n v="1388.039476"/>
        <n v="5395.167"/>
        <n v="1747.59267"/>
        <n v="2730.50316"/>
        <n v="2830.3317"/>
        <n v="2373.785196"/>
        <n v="1376.077836"/>
        <n v="2995.628024"/>
        <n v="2104.445832"/>
        <n v="1516.405081"/>
        <n v="701.98875"/>
        <n v="2166.193791"/>
        <n v="1410.523685"/>
        <n v="862.149552"/>
        <n v="1052.96682"/>
        <n v="2271.375696"/>
        <n v="622.64175"/>
        <n v="1831.54635"/>
        <n v="3260.377322"/>
        <n v="1955.184231"/>
        <n v="1526.230956"/>
        <n v="1320.645795"/>
        <n v="2008.183824"/>
        <n v="2211.311448"/>
        <n v="1349.744433"/>
        <n v="7541.826824"/>
        <n v="1417.371081"/>
        <n v="1219.71392"/>
        <n v="2270.84823"/>
        <n v="967.64809"/>
        <n v="666.800596"/>
        <n v="2440.483474"/>
        <n v="996.01152"/>
        <n v="6035.715428"/>
        <n v="1833.246304"/>
        <n v="1264.8153"/>
        <n v="742.168028"/>
        <n v="2236.540536"/>
        <n v="270.12555"/>
        <n v="898.532"/>
        <n v="1019.576448"/>
        <n v="2061.2463"/>
        <n v="1714.197576"/>
        <n v="1728.56832"/>
        <n v="1565.295039"/>
        <n v="1240.030848"/>
        <n v="2118.739121"/>
        <n v="1243.021002"/>
        <n v="1718.333128"/>
        <n v="1336.358807"/>
        <n v="1426.483538"/>
        <n v="1114.71738"/>
        <n v="405.86352"/>
        <n v="556.48956"/>
        <m/>
      </sharedItems>
    </cacheField>
    <cacheField name="毛利率2" numFmtId="10">
      <sharedItems containsString="0" containsBlank="1" containsNumber="1" minValue="0" maxValue="0.3503" count="84">
        <n v="0.2738"/>
        <n v="0.2142"/>
        <n v="0.295"/>
        <n v="0.2471"/>
        <n v="0.2228"/>
        <n v="0.294"/>
        <n v="0.3107"/>
        <n v="0.3035"/>
        <n v="0.2788"/>
        <n v="0.2625"/>
        <n v="0.2726"/>
        <n v="0.2602"/>
        <n v="0.321"/>
        <n v="0.3273"/>
        <n v="0.2343"/>
        <n v="0.2667"/>
        <n v="0.3239"/>
        <n v="0.2804"/>
        <n v="0.3246"/>
        <n v="0.2917"/>
        <n v="0.3125"/>
        <n v="0.2285"/>
        <n v="0.3298"/>
        <n v="0.2031"/>
        <n v="0.2429"/>
        <n v="0.1709"/>
        <n v="0.3209"/>
        <n v="0.2753"/>
        <n v="0.2957"/>
        <n v="0.2784"/>
        <n v="0.2384"/>
        <n v="0.3244"/>
        <n v="0.215"/>
        <n v="0.2967"/>
        <n v="0.2772"/>
        <n v="0.3213"/>
        <n v="0.2852"/>
        <n v="0.3017"/>
        <n v="0.3053"/>
        <n v="0.3144"/>
        <n v="0.2689"/>
        <n v="0.2875"/>
        <n v="0.3141"/>
        <n v="0.2377"/>
        <n v="0.2472"/>
        <n v="0.3019"/>
        <n v="0.3048"/>
        <n v="0.2745"/>
        <n v="0.3083"/>
        <n v="0.3091"/>
        <n v="0.2978"/>
        <n v="0.2485"/>
        <n v="0.2388"/>
        <n v="0.3128"/>
        <n v="0.3503"/>
        <n v="0.2716"/>
        <n v="0.2037"/>
        <n v="0.0989"/>
        <n v="0.2718"/>
        <n v="0.2605"/>
        <n v="0.2233"/>
        <n v="0.3029"/>
        <n v="0.2865"/>
        <n v="0.1514"/>
        <n v="0.2416"/>
        <n v="0.2994"/>
        <n v="0.1106"/>
        <n v="0.2568"/>
        <n v="0.027"/>
        <n v="0.2"/>
        <n v="0.2684"/>
        <n v="0.3075"/>
        <n v="0.2821"/>
        <n v="0.304"/>
        <n v="0.3291"/>
        <n v="0.2688"/>
        <n v="0.3077"/>
        <n v="0.2603"/>
        <n v="0.2972"/>
        <n v="0.3031"/>
        <n v="0.258"/>
        <n v="0.3104"/>
        <n v="0.2805"/>
        <m/>
      </sharedItems>
    </cacheField>
    <cacheField name="客流增幅" numFmtId="10">
      <sharedItems containsString="0" containsBlank="1" containsNumber="1" minValue="-0.428571428571429" maxValue="0.913793103448276" count="340">
        <n v="-0.392156862745098"/>
        <n v="-0.156862745098039"/>
        <n v="0"/>
        <n v="0.0392156862745098"/>
        <n v="0.452380952380952"/>
        <n v="0.238095238095238"/>
        <n v="-0.0238095238095238"/>
        <n v="0.19047619047619"/>
        <n v="-0.015625"/>
        <n v="0.078125"/>
        <n v="0.09375"/>
        <n v="-0.046875"/>
        <n v="0.0571428571428571"/>
        <n v="0.0285714285714286"/>
        <n v="0.542857142857143"/>
        <n v="0.128571428571429"/>
        <n v="0.261904761904762"/>
        <n v="-0.285714285714286"/>
        <n v="0.404761904761905"/>
        <n v="-0.122448979591837"/>
        <n v="-0.0350877192982456"/>
        <n v="0.0526315789473684"/>
        <n v="-0.210526315789474"/>
        <n v="-0.032258064516129"/>
        <n v="0.387096774193548"/>
        <n v="0.209677419354839"/>
        <n v="0.290322580645161"/>
        <n v="0.896551724137931"/>
        <n v="0.913793103448276"/>
        <n v="0.344827586206897"/>
        <n v="0.106060606060606"/>
        <n v="0.0454545454545455"/>
        <n v="-0.106060606060606"/>
        <n v="-0.142857142857143"/>
        <n v="-0.183673469387755"/>
        <n v="-0.0204081632653061"/>
        <n v="0.166666666666667"/>
        <n v="0.0813953488372093"/>
        <n v="0.383720930232558"/>
        <n v="-0.0813953488372093"/>
        <n v="-0.0482758620689655"/>
        <n v="-0.227722772277228"/>
        <n v="-0.287128712871287"/>
        <n v="-0.128712871287129"/>
        <n v="-0.138613861386139"/>
        <n v="0.270588235294118"/>
        <n v="-0.2"/>
        <n v="-0.256880733944954"/>
        <n v="-0.270588235294118"/>
        <n v="-0.0699300699300699"/>
        <n v="0.048951048951049"/>
        <n v="0.153846153846154"/>
        <n v="0.0839160839160839"/>
        <n v="0.163265306122449"/>
        <n v="-0.428571428571429"/>
        <n v="-0.224489795918367"/>
        <n v="0.0204081632653061"/>
        <n v="0.280701754385965"/>
        <n v="-0.175438596491228"/>
        <n v="0.0384615384615385"/>
        <n v="0.0128205128205128"/>
        <n v="0.0769230769230769"/>
        <n v="-0.377358490566038"/>
        <n v="0.0566037735849057"/>
        <n v="-0.0754716981132076"/>
        <n v="0.113207547169811"/>
        <n v="-0.127659574468085"/>
        <n v="-0.361702127659575"/>
        <n v="0.170212765957447"/>
        <n v="0.177777777777778"/>
        <n v="0.322222222222222"/>
        <n v="0.211111111111111"/>
        <n v="0.0111111111111111"/>
        <n v="0.0236220472440945"/>
        <n v="-0.102362204724409"/>
        <n v="0.015748031496063"/>
        <n v="-0.110236220472441"/>
        <n v="0.425531914893617"/>
        <n v="0.106382978723404"/>
        <n v="0.361702127659575"/>
        <n v="0.545454545454545"/>
        <n v="0.127272727272727"/>
        <n v="0.454545454545455"/>
        <n v="-0.155555555555556"/>
        <n v="0.0952380952380952"/>
        <n v="-0.0952380952380952"/>
        <n v="0.428571428571429"/>
        <n v="0.30952380952381"/>
        <n v="-0.0833333333333333"/>
        <n v="0.133333333333333"/>
        <n v="0.183333333333333"/>
        <n v="0.05"/>
        <n v="0.0238095238095238"/>
        <n v="-0.166666666666667"/>
        <n v="-0.366666666666667"/>
        <n v="-0.140845070422535"/>
        <n v="0.028169014084507"/>
        <n v="-0.112676056338028"/>
        <n v="0.0704225352112676"/>
        <n v="0.295774647887324"/>
        <n v="0.234375"/>
        <n v="0.5"/>
        <n v="0.4375"/>
        <n v="0.65625"/>
        <n v="-0.161290322580645"/>
        <n v="0.17741935483871"/>
        <n v="0.129032258064516"/>
        <n v="0.338709677419355"/>
        <n v="0.0645161290322581"/>
        <n v="-0.258064516129032"/>
        <n v="0.419354838709677"/>
        <n v="0.189189189189189"/>
        <n v="0.108108108108108"/>
        <n v="0.0675675675675676"/>
        <n v="0.45945945945946"/>
        <n v="0.175675675675676"/>
        <n v="-0.0563380281690141"/>
        <n v="-0.408450704225352"/>
        <n v="0.422535211267606"/>
        <n v="0.253521126760563"/>
        <n v="0.252873563218391"/>
        <n v="0.195402298850575"/>
        <n v="0.241379310344828"/>
        <n v="0.0114942528735632"/>
        <n v="-0.0540540540540541"/>
        <n v="0.0177777777777778"/>
        <n v="-0.0133333333333333"/>
        <n v="0.142222222222222"/>
        <n v="-0.137777777777778"/>
        <n v="-0.09375"/>
        <n v="-0.153846153846154"/>
        <n v="0.0549450549450549"/>
        <n v="0.0989010989010989"/>
        <n v="0.10989010989011"/>
        <n v="0.010989010989011"/>
        <n v="-0.0789473684210526"/>
        <n v="-0.157894736842105"/>
        <n v="0.131578947368421"/>
        <n v="0.0175438596491228"/>
        <n v="0.0087719298245614"/>
        <n v="-0.0701754385964912"/>
        <n v="-0.208791208791209"/>
        <n v="-0.0894308943089431"/>
        <n v="-0.130081300813008"/>
        <n v="-0.16260162601626"/>
        <n v="-0.0569105691056911"/>
        <n v="0.195121951219512"/>
        <n v="-0.0487804878048781"/>
        <n v="0.0806451612903226"/>
        <n v="0.197530864197531"/>
        <n v="-0.320987654320988"/>
        <n v="0.037037037037037"/>
        <n v="-0.185185185185185"/>
        <n v="0.0123456790123457"/>
        <n v="0.111940298507463"/>
        <n v="-0.082089552238806"/>
        <n v="0.0223880597014925"/>
        <n v="0.208955223880597"/>
        <n v="-0.0564516129032258"/>
        <n v="-0.0241935483870968"/>
        <n v="0.0483870967741936"/>
        <n v="0.274193548387097"/>
        <n v="0.00909090909090909"/>
        <n v="0.163636363636364"/>
        <n v="-0.136363636363636"/>
        <n v="0.0818181818181818"/>
        <n v="0.149425287356322"/>
        <n v="0.0909090909090909"/>
        <n v="0.431818181818182"/>
        <n v="0.159090909090909"/>
        <n v="-0.186991869918699"/>
        <n v="0.025"/>
        <n v="0.525"/>
        <n v="0.25"/>
        <n v="0.35"/>
        <n v="-0.246268656716418"/>
        <n v="0.3125"/>
        <n v="0.00892857142857143"/>
        <n v="0.0178571428571429"/>
        <n v="0.0684931506849315"/>
        <n v="-0.287671232876712"/>
        <n v="-0.10958904109589"/>
        <n v="-0.232876712328767"/>
        <n v="-0.265625"/>
        <n v="0.296875"/>
        <n v="-0.181818181818182"/>
        <n v="-0.0746268656716418"/>
        <n v="-0.26865671641791"/>
        <n v="-0.0597014925373134"/>
        <n v="0.0149253731343284"/>
        <n v="0.0298507462686567"/>
        <n v="0.131313131313131"/>
        <n v="-0.151515151515152"/>
        <n v="-0.0101010101010101"/>
        <n v="0.252525252525253"/>
        <n v="-0.075"/>
        <n v="0.45"/>
        <n v="0.15"/>
        <n v="0.26605504587156"/>
        <n v="0.308724832214765"/>
        <n v="0.134228187919463"/>
        <n v="0.0134228187919463"/>
        <n v="0.201342281879195"/>
        <n v="0.0198019801980198"/>
        <n v="0.0792079207920792"/>
        <n v="-0.0158730158730159"/>
        <n v="0.168316831683168"/>
        <n v="-0.19047619047619"/>
        <n v="0.0793650793650794"/>
        <n v="-0.238095238095238"/>
        <n v="-0.0909090909090909"/>
        <n v="0.076271186440678"/>
        <n v="-0.110169491525424"/>
        <n v="0.101694915254237"/>
        <n v="-0.177966101694915"/>
        <n v="0.56"/>
        <n v="-0.24"/>
        <n v="0.19"/>
        <n v="-0.1"/>
        <n v="0.0563380281690141"/>
        <n v="0.0985915492957746"/>
        <n v="-0.0245901639344262"/>
        <n v="-0.0614754098360656"/>
        <n v="-0.110655737704918"/>
        <n v="-0.104347826086957"/>
        <n v="0.0782608695652174"/>
        <n v="0.0521739130434783"/>
        <n v="-0.0470588235294118"/>
        <n v="-0.164179104477612"/>
        <n v="-0.171641791044776"/>
        <n v="-0.126865671641791"/>
        <n v="-0.141791044776119"/>
        <n v="-0.0925925925925926"/>
        <n v="-0.0740740740740741"/>
        <n v="-0.175925925925926"/>
        <n v="-0.203703703703704"/>
        <n v="-0.169014084507042"/>
        <n v="-0.267605633802817"/>
        <n v="0.0140845070422535"/>
        <n v="-0.154929577464789"/>
        <n v="0.211267605633803"/>
        <n v="-0.113207547169811"/>
        <n v="0.264150943396226"/>
        <n v="0.283018867924528"/>
        <n v="0.104347826086957"/>
        <n v="0.401960784313726"/>
        <n v="0.0980392156862745"/>
        <n v="0.0588235294117647"/>
        <n v="0.127450980392157"/>
        <n v="-0.055045871559633"/>
        <n v="-0.0642201834862385"/>
        <n v="0.201834862385321"/>
        <n v="-0.0377358490566038"/>
        <n v="0.0444444444444444"/>
        <n v="-0.0888888888888889"/>
        <n v="0.358490566037736"/>
        <n v="-0.0566037735849057"/>
        <n v="0.377358490566038"/>
        <n v="-0.169811320754717"/>
        <n v="-0.0348837209302326"/>
        <n v="-0.0310077519379845"/>
        <n v="-0.124031007751938"/>
        <n v="0.174418604651163"/>
        <n v="0.102272727272727"/>
        <n v="0.522727272727273"/>
        <n v="-0.113636363636364"/>
        <n v="0.406976744186047"/>
        <n v="0.220779220779221"/>
        <n v="0.285714285714286"/>
        <n v="0.246753246753247"/>
        <n v="-0.0413793103448276"/>
        <n v="-0.193103448275862"/>
        <n v="0.346534653465347"/>
        <n v="0.0983606557377049"/>
        <n v="-0.213114754098361"/>
        <n v="0.19672131147541"/>
        <n v="0.0163934426229508"/>
        <n v="-0.0341880341880342"/>
        <n v="-0.205128205128205"/>
        <n v="0.264957264957265"/>
        <n v="0.0341880341880342"/>
        <n v="-0.222222222222222"/>
        <n v="-0.273504273504274"/>
        <n v="0.0170940170940171"/>
        <n v="-0.299145299145299"/>
        <n v="-0.102564102564103"/>
        <n v="-0.198630136986301"/>
        <n v="-0.273972602739726"/>
        <n v="-0.171232876712329"/>
        <n v="-0.00684931506849315"/>
        <n v="-0.146341463414634"/>
        <n v="0.0609756097560976"/>
        <n v="0.0365853658536585"/>
        <n v="0.0731707317073171"/>
        <n v="-0.0458715596330275"/>
        <n v="-0.18348623853211"/>
        <n v="0.0151515151515152"/>
        <n v="0.0606060606060606"/>
        <n v="-0.0757575757575758"/>
        <n v="-0.212121212121212"/>
        <n v="0.0194174757281553"/>
        <n v="-0.223300970873786"/>
        <n v="0.0970873786407767"/>
        <n v="0.00970873786407767"/>
        <n v="0.0779220779220779"/>
        <n v="-0.168831168831169"/>
        <n v="0.103896103896104"/>
        <n v="-0.233333333333333"/>
        <n v="0.0833333333333333"/>
        <n v="-0.078125"/>
        <n v="-0.109375"/>
        <n v="-0.171875"/>
        <n v="-0.104166666666667"/>
        <n v="0.0416666666666667"/>
        <n v="0.104166666666667"/>
        <n v="0.111111111111111"/>
        <n v="-0.0707070707070707"/>
        <n v="0.0202020202020202"/>
        <n v="-0.0172413793103448"/>
        <n v="-0.258620689655172"/>
        <n v="0.0172413793103448"/>
        <n v="-0.0862068965517241"/>
        <n v="-0.136986301369863"/>
        <n v="-0.0136986301369863"/>
        <n v="0.164383561643836"/>
        <n v="-0.0410958904109589"/>
        <n v="0.375"/>
        <n v="0.729166666666667"/>
        <n v="0.0655737704918033"/>
        <n v="0.327868852459016"/>
        <n v="-0.0363636363636364"/>
        <n v="0.327272727272727"/>
        <n v="-0.333333333333333"/>
        <n v="-0.0666666666666667"/>
        <n v="-0.266666666666667"/>
        <n v="-0.184210526315789"/>
        <n v="-0.368421052631579"/>
        <n v="0.212121212121212"/>
        <n v="-0.103448275862069"/>
        <m/>
      </sharedItems>
    </cacheField>
    <cacheField name="销售增幅" numFmtId="10">
      <sharedItems containsString="0" containsBlank="1" containsNumber="1" minValue="-0.587323551806947" maxValue="1.82164069557362" count="386">
        <n v="-0.561370320324299"/>
        <n v="-0.323678562912328"/>
        <n v="-0.176221286066291"/>
        <n v="-0.127849932437803"/>
        <n v="-0.156753985381965"/>
        <n v="-0.122173866386865"/>
        <n v="-0.331815092584864"/>
        <n v="-0.0192562210113391"/>
        <n v="-0.141829222559355"/>
        <n v="-0.0164845412304045"/>
        <n v="-0.185755912475509"/>
        <n v="-0.300489923774037"/>
        <n v="-0.201728297751675"/>
        <n v="-0.119158343987004"/>
        <n v="-0.0443032499303105"/>
        <n v="-0.297930464371882"/>
        <n v="-0.0049308863274727"/>
        <n v="-0.417890650190184"/>
        <n v="1.01885585611564"/>
        <n v="0.182905539759016"/>
        <n v="-0.0850128252106999"/>
        <n v="-0.245200910469598"/>
        <n v="0.230284080423031"/>
        <n v="-0.298566625565366"/>
        <n v="0.180613634943448"/>
        <n v="0.403686808723364"/>
        <n v="0.222485783915516"/>
        <n v="0.190856714366056"/>
        <n v="0.240239674957341"/>
        <n v="0.243305284876813"/>
        <n v="-0.109027170006894"/>
        <n v="-0.058758272001979"/>
        <n v="0.176788917063517"/>
        <n v="-0.213765538994372"/>
        <n v="-0.178534154864246"/>
        <n v="-0.400557643885636"/>
        <n v="-0.198327619919635"/>
        <n v="-0.336822974266196"/>
        <n v="-0.335074476622807"/>
        <n v="0.115171978095435"/>
        <n v="-0.15517068045984"/>
        <n v="0.467314101307436"/>
        <n v="-0.179632952814682"/>
        <n v="0.216823964090805"/>
        <n v="-0.247259283851735"/>
        <n v="-0.453366902062771"/>
        <n v="-0.479408028367421"/>
        <n v="-0.267183800321393"/>
        <n v="0.0225690279710214"/>
        <n v="-0.0955671568392266"/>
        <n v="-0.277139484321045"/>
        <n v="-0.471853559948184"/>
        <n v="-0.0841495906245199"/>
        <n v="-0.253214317104803"/>
        <n v="-0.17060118448164"/>
        <n v="0.00414977848838031"/>
        <n v="0.0446750078392319"/>
        <n v="-0.423962895450489"/>
        <n v="-0.312077241417333"/>
        <n v="-0.0425041435940554"/>
        <n v="0.13791417769808"/>
        <n v="-0.0720569255193996"/>
        <n v="-0.170294564435256"/>
        <n v="-0.0352279028212567"/>
        <n v="-0.0935320200726215"/>
        <n v="0.23599757348634"/>
        <n v="-0.146421674537772"/>
        <n v="-0.55956364765713"/>
        <n v="0.147482433324275"/>
        <n v="-0.334666200810073"/>
        <n v="-0.207295831877532"/>
        <n v="-0.460463890353189"/>
        <n v="-0.587323551806947"/>
        <n v="0.297252972529725"/>
        <n v="0.428213691045886"/>
        <n v="-0.0496112647988148"/>
        <n v="0.0753833504085888"/>
        <n v="-0.00599912719535648"/>
        <n v="0.0194106244152413"/>
        <n v="-0.343364173938568"/>
        <n v="0.0559925150890669"/>
        <n v="-0.193241565716173"/>
        <n v="0.0145368417969894"/>
        <n v="0.420664206642067"/>
        <n v="0.0441230305160195"/>
        <n v="-0.103482106249634"/>
        <n v="0.185890921409214"/>
        <n v="-0.216809225383921"/>
        <n v="1.82164069557362"/>
        <n v="-0.130743700729148"/>
        <n v="-0.282584907131246"/>
        <n v="-0.0475069943900517"/>
        <n v="0.0232915354165885"/>
        <n v="-0.380971216893942"/>
        <n v="0.0615626677270948"/>
        <n v="-0.47267233581852"/>
        <n v="0.124797578178784"/>
        <n v="-0.0401269295439891"/>
        <n v="-0.0434965887009922"/>
        <n v="-0.224450602179777"/>
        <n v="-0.0557747540768817"/>
        <n v="-0.11447139626868"/>
        <n v="-0.0812311616317293"/>
        <n v="0.352009543596778"/>
        <n v="0.253799438584272"/>
        <n v="0.0187930738334623"/>
        <n v="0.163202831782849"/>
        <n v="-0.11662605169071"/>
        <n v="0.0790569024706951"/>
        <n v="0.857377399099949"/>
        <n v="0.723890499653143"/>
        <n v="-0.126188858695652"/>
        <n v="-0.17964248297538"/>
        <n v="0.22477205015715"/>
        <n v="0.244464952200105"/>
        <n v="0.704238148245155"/>
        <n v="-0.158940790335254"/>
        <n v="0.628979914222106"/>
        <n v="1.017478882923"/>
        <n v="0.0172591290339369"/>
        <n v="0.056974584190294"/>
        <n v="0.117999226190072"/>
        <n v="0.516893718790232"/>
        <n v="0.371734216653204"/>
        <n v="-0.0782433605796581"/>
        <n v="-0.353975168917233"/>
        <n v="-0.0416953601405232"/>
        <n v="-0.31448047346727"/>
        <n v="0.156653891833089"/>
        <n v="-0.118234360648688"/>
        <n v="-0.183879087312067"/>
        <n v="0.176416697243847"/>
        <n v="0.352496850745187"/>
        <n v="-0.0508999039448068"/>
        <n v="0.577198853313242"/>
        <n v="0.115551090687356"/>
        <n v="-0.0512293873387052"/>
        <n v="0.0411492081709426"/>
        <n v="-0.145889024380524"/>
        <n v="-0.0363304880089902"/>
        <n v="0.0447428805208204"/>
        <n v="0.0385688112559811"/>
        <n v="-0.112594013683978"/>
        <n v="0.0111118656729087"/>
        <n v="0.154688375409585"/>
        <n v="0.0682331369586254"/>
        <n v="-0.113969202560228"/>
        <n v="-0.103049653310051"/>
        <n v="-0.10366384780159"/>
        <n v="-0.0837070952153741"/>
        <n v="0.06351786240013"/>
        <n v="-0.224108910388516"/>
        <n v="-0.0794930103651664"/>
        <n v="-0.230830533080211"/>
        <n v="-0.0879729551384221"/>
        <n v="0.1047078996961"/>
        <n v="-0.329225310266379"/>
        <n v="-0.0586933817686458"/>
        <n v="-0.393041207855602"/>
        <n v="0.00507322056987178"/>
        <n v="-0.28552730162334"/>
        <n v="-0.19558292655239"/>
        <n v="0.17848450448405"/>
        <n v="0.143317062095584"/>
        <n v="0.458224751688948"/>
        <n v="0.303746042603945"/>
        <n v="-0.408933849000675"/>
        <n v="-0.263474878756786"/>
        <n v="-0.237369219570803"/>
        <n v="-0.101888149297973"/>
        <n v="-0.310049374271006"/>
        <n v="0.259666570198286"/>
        <n v="0.0831057227417633"/>
        <n v="-0.250529958989327"/>
        <n v="0.315193108902496"/>
        <n v="-0.0413796055474477"/>
        <n v="0.435393922593375"/>
        <n v="0.0883082649404138"/>
        <n v="-0.0863631066304788"/>
        <n v="0.169058166120605"/>
        <n v="-0.136265608423653"/>
        <n v="0.265266008508716"/>
        <n v="-0.0249629119463124"/>
        <n v="-0.224358447635254"/>
        <n v="-0.26327065091215"/>
        <n v="-0.0310852420172913"/>
        <n v="0.206002164163233"/>
        <n v="-0.00341532356023546"/>
        <n v="0.32559949922774"/>
        <n v="0.497997088285937"/>
        <n v="0.0616584711905222"/>
        <n v="-0.128523421796586"/>
        <n v="-0.196553524804178"/>
        <n v="0.462595732481468"/>
        <n v="0.784371544415776"/>
        <n v="-0.173031084899865"/>
        <n v="-0.000258016955399785"/>
        <n v="-0.285833380893755"/>
        <n v="0.161607827727358"/>
        <n v="-0.128089424941021"/>
        <n v="-0.286885685658398"/>
        <n v="0.0646287105770933"/>
        <n v="-0.153033762775845"/>
        <n v="-0.270122429032448"/>
        <n v="-0.0794364725608986"/>
        <n v="0.33109592104735"/>
        <n v="-0.357569258471296"/>
        <n v="0.135182328552669"/>
        <n v="-0.14045055449068"/>
        <n v="-0.0933253053500774"/>
        <n v="0.0809278054934342"/>
        <n v="0.332249555593784"/>
        <n v="0.158604277768221"/>
        <n v="0.520912896381673"/>
        <n v="0.17961975410694"/>
        <n v="-0.178343590060145"/>
        <n v="0.0595623736919654"/>
        <n v="0.0206870083547816"/>
        <n v="0.608239168028806"/>
        <n v="-0.158567266008102"/>
        <n v="-0.116333830810414"/>
        <n v="0.817683557394002"/>
        <n v="0.179908163709157"/>
        <n v="0.0800900963940639"/>
        <n v="-0.0701452624691026"/>
        <n v="0.0263064828175738"/>
        <n v="-0.0582966163458179"/>
        <n v="-0.107137719135993"/>
        <n v="-0.123903906716462"/>
        <n v="0.112155575686003"/>
        <n v="-0.118442464614772"/>
        <n v="0.0741948324104101"/>
        <n v="-0.193103636668735"/>
        <n v="-0.355796532862167"/>
        <n v="0.0538975061478237"/>
        <n v="-0.075456508606953"/>
        <n v="0.386170131803631"/>
        <n v="-0.200664012519205"/>
        <n v="0.17254905289126"/>
        <n v="-0.236708579641017"/>
        <n v="-0.142226861930486"/>
        <n v="-0.04087611271662"/>
        <n v="0.49650801560298"/>
        <n v="-0.056167615251057"/>
        <n v="0.282530215851611"/>
        <n v="0.147986950800782"/>
        <n v="-0.199706210066645"/>
        <n v="0.0399681073345208"/>
        <n v="-0.0923900556537096"/>
        <n v="-0.216977837436208"/>
        <n v="0.135294971493778"/>
        <n v="0.274878451537985"/>
        <n v="0.00230143213548905"/>
        <n v="-0.415808251167618"/>
        <n v="-0.436462117280747"/>
        <n v="-0.261275622729631"/>
        <n v="-0.274015633108459"/>
        <n v="0.0115274361598352"/>
        <n v="-0.285656834054471"/>
        <n v="-0.156876544761426"/>
        <n v="-0.178885318108644"/>
        <n v="-0.284419229549304"/>
        <n v="-0.0534946077349256"/>
        <n v="-0.370736395500972"/>
        <n v="0.0210010283800592"/>
        <n v="-0.225689041560553"/>
        <n v="-0.0495829945781219"/>
        <n v="0.584068959050541"/>
        <n v="0.702724605843034"/>
        <n v="-0.21265387861171"/>
        <n v="0.206564119957517"/>
        <n v="0.0129650269453126"/>
        <n v="-0.116588433001616"/>
        <n v="0.209876803697627"/>
        <n v="0.0679503441702061"/>
        <n v="0.0780210151097298"/>
        <n v="0.270158689557515"/>
        <n v="-0.287999418497128"/>
        <n v="1.03249883377391"/>
        <n v="0.0769493523368117"/>
        <n v="0.0809996891662483"/>
        <n v="0.149179478596307"/>
        <n v="0.390472546944035"/>
        <n v="-0.014819587628866"/>
        <n v="0.256722316826215"/>
        <n v="0.0677610686671576"/>
        <n v="0.123324324826005"/>
        <n v="0.123833781250298"/>
        <n v="0.100418100427382"/>
        <n v="0.458082597660865"/>
        <n v="-0.199589046508871"/>
        <n v="0.0324547885301826"/>
        <n v="-0.0679202253470243"/>
        <n v="0.400414197316765"/>
        <n v="0.114919200731688"/>
        <n v="-0.212659825987027"/>
        <n v="0.0943088638022968"/>
        <n v="0.297436458380008"/>
        <n v="0.0901424025374723"/>
        <n v="-0.070764574960566"/>
        <n v="0.254658591300801"/>
        <n v="0.149683986270565"/>
        <n v="-0.358340632027459"/>
        <n v="0.159616522665404"/>
        <n v="-0.105896555805421"/>
        <n v="-0.213888036146984"/>
        <n v="-0.267564579055135"/>
        <n v="0.0244606117686331"/>
        <n v="0.108484169301888"/>
        <n v="-0.168206979459817"/>
        <n v="-0.376045294266913"/>
        <n v="-0.404984573908031"/>
        <n v="-0.404994907724758"/>
        <n v="-0.200500156729554"/>
        <n v="-0.30835361556876"/>
        <n v="-0.265019765808899"/>
        <n v="-0.0817469876507424"/>
        <n v="-0.257443288870675"/>
        <n v="-0.300511262263048"/>
        <n v="0.460417659026056"/>
        <n v="0.0408755614713778"/>
        <n v="-0.0512836493302408"/>
        <n v="0.122401873277746"/>
        <n v="-0.0676859588751431"/>
        <n v="0.145984143398828"/>
        <n v="-0.0506107339298294"/>
        <n v="-0.235974101883908"/>
        <n v="-0.169084123915292"/>
        <n v="-0.0386658138488144"/>
        <n v="0.0940474686210091"/>
        <n v="0.426433114312189"/>
        <n v="0.674940506275798"/>
        <n v="-0.0317106814927132"/>
        <n v="-0.10011128946599"/>
        <n v="-0.392250613136334"/>
        <n v="0.0833074751911017"/>
        <n v="-0.243902948424941"/>
        <n v="-0.103283765814869"/>
        <n v="-0.169317837723976"/>
        <n v="-0.00233355714417373"/>
        <n v="0.20026133206946"/>
        <n v="-0.0816907254206765"/>
        <n v="-0.353359432157128"/>
        <n v="0.0424932466655411"/>
        <n v="-0.165801395689122"/>
        <n v="-0.237639000145071"/>
        <n v="-0.242308606077426"/>
        <n v="-0.25256029384247"/>
        <n v="-0.147484699208837"/>
        <n v="-0.417867385182985"/>
        <n v="-0.378313582082758"/>
        <n v="-0.305884622638033"/>
        <n v="-0.0643998430593882"/>
        <n v="-0.0677589739940427"/>
        <n v="-0.0622955009853712"/>
        <n v="-0.394151382642073"/>
        <n v="-0.218765475846424"/>
        <n v="-0.151989177733942"/>
        <n v="-0.101085995970968"/>
        <n v="-0.214407769917954"/>
        <n v="-0.135035411091147"/>
        <n v="-0.0493519251989886"/>
        <n v="0.00289013342004311"/>
        <n v="-0.018380279984918"/>
        <n v="0.164159924175075"/>
        <n v="0.187168431629156"/>
        <n v="0.272449120769703"/>
        <n v="0.0140939947425361"/>
        <n v="0.260868737063547"/>
        <n v="0.251840203850989"/>
        <n v="0.177571735146095"/>
        <n v="0.383867092841057"/>
        <n v="-0.0277599690784402"/>
        <n v="0.249515693385888"/>
        <n v="0.202364943838949"/>
        <n v="-0.35383732935643"/>
        <n v="-0.167565293870215"/>
        <n v="-0.210523498145386"/>
        <n v="-0.220091009904019"/>
        <n v="-0.183641477478931"/>
        <n v="-0.58432295657083"/>
        <n v="0.826283317875721"/>
        <n v="-0.371234727206742"/>
        <n v="-0.107680979033954"/>
        <n v="-0.221281297823759"/>
        <m/>
      </sharedItems>
    </cacheField>
    <cacheField name="毛利率3" numFmtId="0">
      <sharedItems containsBlank="1" containsNumber="1" containsMixedTypes="1" count="364">
        <n v="-0.0189"/>
        <n v="0.021"/>
        <n v="0.1192"/>
        <n v="0.0602"/>
        <n v="0.0975"/>
        <n v="0.1875"/>
        <n v="0.2455"/>
        <n v="0.1152"/>
        <n v="0.0327000000000001"/>
        <n v="-0.00649999999999995"/>
        <n v="-0.0541"/>
        <n v="-0.0698"/>
        <n v="-0.0281"/>
        <n v="0.093"/>
        <n v="-0.1222"/>
        <n v="0.0212"/>
        <n v="0.000299999999999995"/>
        <n v="0.00970000000000001"/>
        <n v="-0.0325"/>
        <n v="-0.0137"/>
        <n v="0.0306000000000001"/>
        <n v="0.0405"/>
        <n v="0.0317000000000001"/>
        <n v="0.00440000000000002"/>
        <n v="-0.055"/>
        <n v="0.1457"/>
        <n v="0.0765"/>
        <n v="0.0255"/>
        <n v="-0.0978"/>
        <n v="-0.1156"/>
        <n v="0.0218"/>
        <n v="0.00409999999999999"/>
        <n v="0.00509999999999999"/>
        <n v="0.00869999999999999"/>
        <n v="0.0364"/>
        <n v="0.0743"/>
        <n v="-0.1894"/>
        <n v="-0.054"/>
        <n v="0.00580000000000003"/>
        <n v="0.038"/>
        <n v="0.0481"/>
        <n v="-0.000300000000000023"/>
        <n v="0.0243"/>
        <n v="0.00969999999999999"/>
        <n v="0.0422"/>
        <n v="0.061"/>
        <n v="-0.0081"/>
        <n v="-0.114641744548287"/>
        <n v="0.00830000000000003"/>
        <n v="0.0134"/>
        <n v="0.0275"/>
        <n v="0.128628169874733"/>
        <n v="0.0367"/>
        <n v="0.0794"/>
        <n v="-0.00619999999999998"/>
        <n v="0.0332"/>
        <n v="-0.0617"/>
        <n v="-0.0116"/>
        <n v="0.0328"/>
        <n v="-0.0441"/>
        <n v="0.0286"/>
        <n v="0.036"/>
        <n v="0.0704"/>
        <n v="-0.0244"/>
        <n v="-0.00830000000000003"/>
        <n v="-0.0372"/>
        <n v="0.0205"/>
        <n v="0.0854"/>
        <n v="0.002"/>
        <n v="0.0228"/>
        <n v="0.026"/>
        <n v="-0.0035"/>
        <n v="0.0301"/>
        <n v="-0.19744"/>
        <n v="-0.0554"/>
        <n v="0.0433"/>
        <n v="0.0487"/>
        <n v="-0.0076"/>
        <n v="0.0395"/>
        <n v="0.0241"/>
        <s v="35.37%"/>
        <s v="38.07%"/>
        <s v="33.68%"/>
        <n v="0.0692"/>
        <s v="36.86%"/>
        <s v="20.43%"/>
        <s v="26.84%"/>
        <s v="26.12%"/>
        <s v="26.16%"/>
        <s v="35.65%"/>
        <s v="29.28%"/>
        <s v="22.15%"/>
        <s v="27.44%"/>
        <s v="23.41%"/>
        <s v="19.82%"/>
        <s v="20.16%"/>
        <s v="27.13%"/>
        <s v="33.48%"/>
        <s v="22.28%"/>
        <s v="25.86%"/>
        <s v="34.26%"/>
        <s v="35.56%"/>
        <s v="33.24%"/>
        <s v="35.74%"/>
        <s v="30.55%"/>
        <s v="30.15%"/>
        <s v="25.16%"/>
        <s v="25.89%"/>
        <s v="35.42%"/>
        <s v="38.87%"/>
        <n v="0.0223"/>
        <s v="30.45%"/>
        <s v="34.43%"/>
        <s v="19.1%"/>
        <s v="30.36%"/>
        <s v="34.13%"/>
        <s v="32.31%"/>
        <s v="30.35%"/>
        <s v="35.26%"/>
        <n v="-0.002"/>
        <s v="34.03%"/>
        <s v="28.55%"/>
        <s v="37.85%"/>
        <s v="30.72%"/>
        <s v="24.27%"/>
        <s v="28.97%"/>
        <s v="29.71%"/>
        <s v="32.29%"/>
        <s v="34.42%"/>
        <s v="38.03%"/>
        <s v="20.64%"/>
        <s v="35.64%"/>
        <s v="24.82%"/>
        <s v="35.48%"/>
        <s v="31.67%"/>
        <s v="21.77%"/>
        <s v="28.73%"/>
        <s v="25.38%"/>
        <s v="18.3%"/>
        <s v="21.74%"/>
        <s v="36.59%"/>
        <s v="31.43%"/>
        <s v="44.69%"/>
        <s v="33.07%"/>
        <s v="35.03%"/>
        <s v="35.25%"/>
        <s v="24.81%"/>
        <s v="28.67%"/>
        <s v="31.53%"/>
        <s v="33.92%"/>
        <s v="31.39%"/>
        <s v="33.81%"/>
        <s v="32%"/>
        <s v="35.91%"/>
        <s v="31.25%"/>
        <s v="35.83%"/>
        <s v="33.66%"/>
        <s v="36.54%"/>
        <s v="34.54%"/>
        <s v="20.94%"/>
        <s v="35.71%"/>
        <s v="32.16%"/>
        <s v="36.53%"/>
        <s v="32.06%"/>
        <s v="36.63%"/>
        <s v="32.89%"/>
        <s v="29.15%"/>
        <s v="32.32%"/>
        <s v="30.85%"/>
        <s v="31.26%"/>
        <s v="34.02%"/>
        <s v="33.02%"/>
        <s v="29.5%"/>
        <s v="29.86%"/>
        <s v="32.81%"/>
        <s v="26.87%"/>
        <n v="-0.0145"/>
        <s v="34.98%"/>
        <s v="31.55%"/>
        <s v="35.79%"/>
        <s v="28.27%"/>
        <s v="31.23%"/>
        <s v="34.81%"/>
        <s v="31.3%"/>
        <s v="31.69%"/>
        <s v="16.84%"/>
        <s v="36.32%"/>
        <s v="28.91%"/>
        <s v="34.99%"/>
        <s v="32.38%"/>
        <s v="36.21%"/>
        <s v="35.4%"/>
        <s v="34.37%"/>
        <s v="32.37%"/>
        <s v="22.14%"/>
        <s v="31.51%"/>
        <s v="27.56%"/>
        <s v="19.75%"/>
        <s v="28.6%"/>
        <s v="22.06%"/>
        <s v="26.72%"/>
        <s v="36.44%"/>
        <s v="26.07%"/>
        <s v="27.96%"/>
        <s v="32.18%"/>
        <s v="26.4%"/>
        <s v="27%"/>
        <s v="31.58%"/>
        <s v="28.95%"/>
        <s v="28.32%"/>
        <n v="0"/>
        <s v="31.24%"/>
        <s v="32.01%"/>
        <s v="37.09%"/>
        <s v="37.99%"/>
        <s v="36.22%"/>
        <s v="39.25%"/>
        <s v="35%"/>
        <s v="33.37%"/>
        <s v="27.65%"/>
        <s v="38.1%"/>
        <s v="30.94%"/>
        <s v="24.22%"/>
        <s v="24.55%"/>
        <s v="30.54%"/>
        <n v="0.0265"/>
        <s v="23.24%"/>
        <s v="37.11%"/>
        <s v="34.66%"/>
        <s v="36.19%"/>
        <s v="33.41%"/>
        <s v="26.9%"/>
        <s v="34.79%"/>
        <n v="0.0214"/>
        <s v="35.24%"/>
        <s v="26.74%"/>
        <s v="32.04%"/>
        <s v="33.14%"/>
        <s v="31.11%"/>
        <s v="31.29%"/>
        <s v="27.34%"/>
        <s v="34.39%"/>
        <s v="35.18%"/>
        <s v="30.78%"/>
        <s v="31.93%"/>
        <s v="30.33%"/>
        <s v="34.4%"/>
        <s v="31.38%"/>
        <s v="31.52%"/>
        <s v="35.05%"/>
        <s v="32.94%"/>
        <s v="26%"/>
        <s v="16.25%"/>
        <s v="19.61%"/>
        <s v="26.02%"/>
        <s v="26.47%"/>
        <s v="27.08%"/>
        <s v="26.96%"/>
        <s v="33.97%"/>
        <s v="29.62%"/>
        <s v="31.8%"/>
        <s v="36.65%"/>
        <s v="38.57%"/>
        <n v="-0.0758"/>
        <s v="25.12%"/>
        <s v="22.18%"/>
        <s v="33.11%"/>
        <n v="0.0272000000000001"/>
        <s v="35.19%"/>
        <s v="25.55%"/>
        <s v="19.81%"/>
        <s v="12.37%"/>
        <s v="24.76%"/>
        <s v="25.08%"/>
        <s v="29.36%"/>
        <s v="25.96%"/>
        <s v="24.92%"/>
        <s v="33.78%"/>
        <s v="27.5%"/>
        <s v="15.41%"/>
        <s v="24.73%"/>
        <s v="30.77%"/>
        <s v="38.64%"/>
        <s v="28.53%"/>
        <n v="-0.0394"/>
        <n v="-0.0473"/>
        <n v="0.1897"/>
        <n v="0.1783"/>
        <n v="0.063"/>
        <n v="0.0683"/>
        <n v="-0.0404"/>
        <n v="0.0125"/>
        <n v="0.0417"/>
        <n v="0.0112"/>
        <n v="0.00740000000000002"/>
        <n v="0.2532"/>
        <n v="0.229"/>
        <n v="0.2804"/>
        <n v="0.3061"/>
        <n v="-0.0345"/>
        <n v="0.0005"/>
        <n v="0.0287"/>
        <n v="0.0425"/>
        <n v="-0.0265"/>
        <n v="-0.0207000000000001"/>
        <n v="0.0489"/>
        <n v="0.0353"/>
        <n v="-0.0606"/>
        <n v="-0.0171000000000001"/>
        <n v="0.0267"/>
        <n v="-0.0179"/>
        <n v="0.0615"/>
        <n v="-0.0243"/>
        <n v="-0.0701"/>
        <n v="-0.037"/>
        <n v="0.0601"/>
        <n v="0.0949"/>
        <n v="0.0195"/>
        <n v="-0.000800000000000023"/>
        <n v="-0.00680000000000003"/>
        <n v="0.00720000000000004"/>
        <n v="-0.0321"/>
        <n v="-0.00689999999999996"/>
        <n v="0.0165"/>
        <n v="-0.0234"/>
        <n v="-0.0238"/>
        <n v="-0.0783956244302645"/>
        <n v="0.0203"/>
        <n v="-0.00959999999999994"/>
        <n v="-0.000400000000000011"/>
        <n v="-0.113839285714286"/>
        <n v="0.051"/>
        <n v="0.0343000000000001"/>
        <n v="-0.0214"/>
        <n v="-0.0066"/>
        <n v="-0.0177"/>
        <n v="0.072"/>
        <n v="0.00920000000000004"/>
        <n v="0.157894736842105"/>
        <n v="-0.0575"/>
        <n v="-0.0103"/>
        <n v="0.00850000000000001"/>
        <n v="-0.0605652759084792"/>
        <n v="0.0217"/>
        <n v="-0.0515"/>
        <n v="0.0386"/>
        <n v="0.0187"/>
        <n v="-0.0383"/>
        <n v="-0.0664"/>
        <n v="-0.0716"/>
        <n v="-0.0169"/>
        <n v="-0.00940000000000002"/>
        <n v="0.15968992248062"/>
        <n v="0.0211999999999999"/>
        <n v="0.1145"/>
        <n v="-0.039"/>
        <n v="0.189755154639175"/>
        <n v="0.1429"/>
        <n v="-0.0175"/>
        <n v="-0.0764"/>
        <n v="-0.0883000000000001"/>
        <n v="-0.00530000000000003"/>
        <n v="0.157819225251076"/>
        <m/>
      </sharedItems>
    </cacheField>
    <cacheField name="奖励金额" numFmtId="176">
      <sharedItems containsString="0" containsBlank="1" containsNumber="1" minValue="0" maxValue="674.3862885" count="27">
        <m/>
        <n v="184.6958019"/>
        <n v="130.8389735"/>
        <n v="50.5104648"/>
        <n v="0"/>
        <n v="39.9873495999999"/>
        <n v="34.9398"/>
        <n v="508.6884864"/>
        <n v="674.3862885"/>
        <n v="393.2886668"/>
        <n v="178.0528288"/>
        <n v="192.4550816"/>
        <n v="329.0044116"/>
        <n v="67.530376"/>
        <n v="101.9049034"/>
        <n v="297.7562512"/>
        <n v="99.0901254"/>
        <n v="14.0104926"/>
        <n v="57.109743"/>
        <n v="40.4748252"/>
        <n v="108.4410317"/>
        <n v="57.6746328"/>
        <n v="41.569797"/>
        <n v="286.4398914"/>
        <n v="18.8572862"/>
        <n v="57.9458314"/>
        <n v="57.426236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2"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90" firstHeaderRow="1" firstDataRow="1" firstDataCol="1"/>
  <pivotFields count="19">
    <pivotField axis="axisRow" compact="0" showAll="0">
      <items count="87">
        <item x="0"/>
        <item x="12"/>
        <item x="5"/>
        <item x="26"/>
        <item x="4"/>
        <item x="32"/>
        <item x="63"/>
        <item x="15"/>
        <item x="11"/>
        <item x="60"/>
        <item x="29"/>
        <item x="1"/>
        <item x="28"/>
        <item x="65"/>
        <item x="14"/>
        <item x="3"/>
        <item x="20"/>
        <item x="34"/>
        <item x="42"/>
        <item x="68"/>
        <item x="21"/>
        <item x="53"/>
        <item x="43"/>
        <item x="36"/>
        <item x="62"/>
        <item x="22"/>
        <item x="33"/>
        <item x="78"/>
        <item x="41"/>
        <item x="76"/>
        <item x="71"/>
        <item x="27"/>
        <item x="45"/>
        <item x="35"/>
        <item x="64"/>
        <item x="38"/>
        <item x="9"/>
        <item x="16"/>
        <item x="81"/>
        <item x="54"/>
        <item x="8"/>
        <item x="6"/>
        <item x="49"/>
        <item x="59"/>
        <item x="7"/>
        <item x="74"/>
        <item x="75"/>
        <item x="80"/>
        <item x="18"/>
        <item x="30"/>
        <item x="46"/>
        <item x="48"/>
        <item x="66"/>
        <item x="58"/>
        <item x="19"/>
        <item x="55"/>
        <item x="39"/>
        <item x="51"/>
        <item x="52"/>
        <item x="77"/>
        <item x="25"/>
        <item x="79"/>
        <item x="56"/>
        <item x="47"/>
        <item x="2"/>
        <item x="13"/>
        <item x="31"/>
        <item x="17"/>
        <item x="24"/>
        <item x="57"/>
        <item x="69"/>
        <item x="37"/>
        <item x="40"/>
        <item x="61"/>
        <item x="10"/>
        <item x="50"/>
        <item x="72"/>
        <item x="44"/>
        <item x="73"/>
        <item x="67"/>
        <item x="82"/>
        <item x="70"/>
        <item x="23"/>
        <item x="84"/>
        <item x="83"/>
        <item x="85"/>
        <item t="default"/>
      </items>
    </pivotField>
    <pivotField compact="0" showAll="0">
      <items count="87">
        <item x="56"/>
        <item x="83"/>
        <item x="84"/>
        <item x="44"/>
        <item x="33"/>
        <item x="35"/>
        <item x="40"/>
        <item x="41"/>
        <item x="49"/>
        <item x="51"/>
        <item x="37"/>
        <item x="38"/>
        <item x="36"/>
        <item x="2"/>
        <item x="10"/>
        <item x="0"/>
        <item x="77"/>
        <item x="75"/>
        <item x="81"/>
        <item x="82"/>
        <item x="79"/>
        <item x="78"/>
        <item x="76"/>
        <item x="74"/>
        <item x="80"/>
        <item x="9"/>
        <item x="8"/>
        <item x="7"/>
        <item x="6"/>
        <item x="1"/>
        <item x="39"/>
        <item x="50"/>
        <item x="43"/>
        <item x="14"/>
        <item x="11"/>
        <item x="26"/>
        <item x="12"/>
        <item x="32"/>
        <item x="3"/>
        <item x="66"/>
        <item x="48"/>
        <item x="52"/>
        <item x="57"/>
        <item x="70"/>
        <item x="46"/>
        <item x="47"/>
        <item x="31"/>
        <item x="30"/>
        <item x="54"/>
        <item x="27"/>
        <item x="25"/>
        <item x="69"/>
        <item x="71"/>
        <item x="60"/>
        <item x="64"/>
        <item x="72"/>
        <item x="65"/>
        <item x="17"/>
        <item x="18"/>
        <item x="16"/>
        <item x="19"/>
        <item x="15"/>
        <item x="29"/>
        <item x="5"/>
        <item x="63"/>
        <item x="28"/>
        <item x="55"/>
        <item x="45"/>
        <item x="34"/>
        <item x="68"/>
        <item x="4"/>
        <item x="13"/>
        <item x="21"/>
        <item x="61"/>
        <item x="73"/>
        <item x="62"/>
        <item x="59"/>
        <item x="67"/>
        <item x="58"/>
        <item x="22"/>
        <item x="23"/>
        <item x="24"/>
        <item x="53"/>
        <item x="42"/>
        <item x="20"/>
        <item x="85"/>
        <item t="default"/>
      </items>
    </pivotField>
    <pivotField compact="0" showAll="0">
      <items count="9">
        <item x="0"/>
        <item x="6"/>
        <item x="2"/>
        <item x="3"/>
        <item x="4"/>
        <item x="5"/>
        <item x="1"/>
        <item x="7"/>
        <item t="default"/>
      </items>
    </pivotField>
    <pivotField compact="0" showAll="0">
      <items count="10">
        <item x="6"/>
        <item x="3"/>
        <item x="5"/>
        <item x="4"/>
        <item x="2"/>
        <item x="1"/>
        <item x="0"/>
        <item x="7"/>
        <item x="8"/>
        <item t="default"/>
      </items>
    </pivotField>
    <pivotField dataField="1" compact="0" showAll="0">
      <items count="25">
        <item x="5"/>
        <item x="8"/>
        <item x="0"/>
        <item x="2"/>
        <item x="7"/>
        <item x="3"/>
        <item x="1"/>
        <item x="14"/>
        <item x="6"/>
        <item x="9"/>
        <item x="11"/>
        <item x="10"/>
        <item x="13"/>
        <item x="22"/>
        <item x="12"/>
        <item x="4"/>
        <item x="19"/>
        <item x="21"/>
        <item x="17"/>
        <item x="15"/>
        <item x="18"/>
        <item x="16"/>
        <item x="20"/>
        <item x="23"/>
        <item t="default"/>
      </items>
    </pivotField>
    <pivotField compact="0" showAll="0">
      <items count="28">
        <item x="5"/>
        <item x="17"/>
        <item x="23"/>
        <item x="1"/>
        <item x="9"/>
        <item x="20"/>
        <item x="13"/>
        <item x="24"/>
        <item x="25"/>
        <item x="11"/>
        <item x="14"/>
        <item x="2"/>
        <item x="15"/>
        <item x="6"/>
        <item x="18"/>
        <item x="7"/>
        <item x="3"/>
        <item x="10"/>
        <item x="21"/>
        <item x="4"/>
        <item x="16"/>
        <item x="22"/>
        <item x="0"/>
        <item x="8"/>
        <item x="19"/>
        <item x="12"/>
        <item x="26"/>
        <item t="default"/>
      </items>
    </pivotField>
    <pivotField compact="0" showAll="0">
      <items count="48">
        <item x="43"/>
        <item x="44"/>
        <item x="45"/>
        <item x="41"/>
        <item x="40"/>
        <item x="39"/>
        <item x="38"/>
        <item x="24"/>
        <item x="42"/>
        <item x="1"/>
        <item x="10"/>
        <item x="0"/>
        <item x="33"/>
        <item x="36"/>
        <item x="14"/>
        <item x="28"/>
        <item x="30"/>
        <item x="32"/>
        <item x="11"/>
        <item x="12"/>
        <item x="13"/>
        <item x="6"/>
        <item x="5"/>
        <item x="26"/>
        <item x="27"/>
        <item x="17"/>
        <item x="4"/>
        <item x="2"/>
        <item x="9"/>
        <item x="23"/>
        <item x="8"/>
        <item x="31"/>
        <item x="35"/>
        <item x="29"/>
        <item x="25"/>
        <item x="16"/>
        <item x="3"/>
        <item x="22"/>
        <item x="34"/>
        <item x="15"/>
        <item x="37"/>
        <item x="7"/>
        <item x="18"/>
        <item x="19"/>
        <item x="20"/>
        <item x="21"/>
        <item x="46"/>
        <item t="default"/>
      </items>
    </pivotField>
    <pivotField compact="0" showAll="0">
      <items count="136">
        <item x="130"/>
        <item x="132"/>
        <item x="133"/>
        <item x="131"/>
        <item x="45"/>
        <item x="15"/>
        <item x="0"/>
        <item x="49"/>
        <item x="29"/>
        <item x="106"/>
        <item x="46"/>
        <item x="30"/>
        <item x="6"/>
        <item x="28"/>
        <item x="1"/>
        <item x="120"/>
        <item x="20"/>
        <item x="62"/>
        <item x="47"/>
        <item x="31"/>
        <item x="32"/>
        <item x="7"/>
        <item x="2"/>
        <item x="5"/>
        <item x="3"/>
        <item x="101"/>
        <item x="17"/>
        <item x="50"/>
        <item x="18"/>
        <item x="77"/>
        <item x="16"/>
        <item x="19"/>
        <item x="4"/>
        <item x="40"/>
        <item x="8"/>
        <item x="59"/>
        <item x="102"/>
        <item x="67"/>
        <item x="58"/>
        <item x="38"/>
        <item x="9"/>
        <item x="10"/>
        <item x="63"/>
        <item x="12"/>
        <item x="27"/>
        <item x="11"/>
        <item x="22"/>
        <item x="61"/>
        <item x="78"/>
        <item x="26"/>
        <item x="14"/>
        <item x="23"/>
        <item x="39"/>
        <item x="68"/>
        <item x="66"/>
        <item x="48"/>
        <item x="60"/>
        <item x="21"/>
        <item x="37"/>
        <item x="36"/>
        <item x="70"/>
        <item x="103"/>
        <item x="53"/>
        <item x="64"/>
        <item x="33"/>
        <item x="81"/>
        <item x="97"/>
        <item x="65"/>
        <item x="90"/>
        <item x="104"/>
        <item x="125"/>
        <item x="79"/>
        <item x="69"/>
        <item x="99"/>
        <item x="87"/>
        <item x="71"/>
        <item x="80"/>
        <item x="51"/>
        <item x="86"/>
        <item x="13"/>
        <item x="52"/>
        <item x="24"/>
        <item x="25"/>
        <item x="85"/>
        <item x="57"/>
        <item x="55"/>
        <item x="83"/>
        <item x="82"/>
        <item x="72"/>
        <item x="111"/>
        <item x="34"/>
        <item x="100"/>
        <item x="94"/>
        <item x="84"/>
        <item x="105"/>
        <item x="98"/>
        <item x="112"/>
        <item x="96"/>
        <item x="56"/>
        <item x="54"/>
        <item x="117"/>
        <item x="41"/>
        <item x="89"/>
        <item x="127"/>
        <item x="92"/>
        <item x="35"/>
        <item x="126"/>
        <item x="116"/>
        <item x="129"/>
        <item x="88"/>
        <item x="128"/>
        <item x="91"/>
        <item x="42"/>
        <item x="109"/>
        <item x="44"/>
        <item x="113"/>
        <item x="95"/>
        <item x="93"/>
        <item x="43"/>
        <item x="108"/>
        <item x="110"/>
        <item x="76"/>
        <item x="107"/>
        <item x="119"/>
        <item x="115"/>
        <item x="74"/>
        <item x="123"/>
        <item x="73"/>
        <item x="118"/>
        <item x="114"/>
        <item x="121"/>
        <item x="122"/>
        <item x="75"/>
        <item x="124"/>
        <item x="134"/>
        <item t="default"/>
      </items>
    </pivotField>
    <pivotField compact="0" showAll="0">
      <items count="387">
        <item x="380"/>
        <item x="375"/>
        <item x="378"/>
        <item x="377"/>
        <item x="376"/>
        <item x="72"/>
        <item x="382"/>
        <item x="0"/>
        <item x="71"/>
        <item x="379"/>
        <item x="57"/>
        <item x="67"/>
        <item x="219"/>
        <item x="220"/>
        <item x="58"/>
        <item x="195"/>
        <item x="328"/>
        <item x="1"/>
        <item x="93"/>
        <item x="35"/>
        <item x="17"/>
        <item x="206"/>
        <item x="263"/>
        <item x="269"/>
        <item x="37"/>
        <item x="38"/>
        <item x="196"/>
        <item x="85"/>
        <item x="90"/>
        <item x="69"/>
        <item x="125"/>
        <item x="2"/>
        <item x="23"/>
        <item x="349"/>
        <item x="166"/>
        <item x="302"/>
        <item x="3"/>
        <item x="127"/>
        <item x="82"/>
        <item x="59"/>
        <item x="6"/>
        <item x="21"/>
        <item x="84"/>
        <item x="350"/>
        <item x="265"/>
        <item x="36"/>
        <item x="56"/>
        <item x="70"/>
        <item x="170"/>
        <item x="209"/>
        <item x="384"/>
        <item x="351"/>
        <item x="279"/>
        <item x="42"/>
        <item x="91"/>
        <item x="98"/>
        <item x="167"/>
        <item x="40"/>
        <item x="218"/>
        <item x="20"/>
        <item x="233"/>
        <item x="283"/>
        <item x="168"/>
        <item x="11"/>
        <item x="130"/>
        <item x="262"/>
        <item x="51"/>
        <item x="266"/>
        <item x="4"/>
        <item x="73"/>
        <item x="92"/>
        <item x="347"/>
        <item x="193"/>
        <item x="346"/>
        <item x="381"/>
        <item x="345"/>
        <item x="62"/>
        <item x="243"/>
        <item x="30"/>
        <item x="15"/>
        <item x="342"/>
        <item x="332"/>
        <item x="5"/>
        <item x="124"/>
        <item x="285"/>
        <item x="359"/>
        <item x="101"/>
        <item x="210"/>
        <item x="129"/>
        <item x="304"/>
        <item x="264"/>
        <item x="16"/>
        <item x="126"/>
        <item x="83"/>
        <item x="102"/>
        <item x="156"/>
        <item x="207"/>
        <item x="112"/>
        <item x="212"/>
        <item x="357"/>
        <item x="348"/>
        <item x="10"/>
        <item x="133"/>
        <item x="61"/>
        <item x="33"/>
        <item x="334"/>
        <item x="169"/>
        <item x="116"/>
        <item x="7"/>
        <item x="360"/>
        <item x="232"/>
        <item x="12"/>
        <item x="329"/>
        <item x="355"/>
        <item x="323"/>
        <item x="372"/>
        <item x="34"/>
        <item x="290"/>
        <item x="39"/>
        <item x="321"/>
        <item x="111"/>
        <item x="8"/>
        <item x="19"/>
        <item x="358"/>
        <item x="352"/>
        <item x="105"/>
        <item x="203"/>
        <item x="194"/>
        <item x="284"/>
        <item x="245"/>
        <item x="68"/>
        <item x="367"/>
        <item x="228"/>
        <item x="119"/>
        <item x="46"/>
        <item x="230"/>
        <item x="13"/>
        <item x="95"/>
        <item x="22"/>
        <item x="383"/>
        <item x="128"/>
        <item x="205"/>
        <item x="211"/>
        <item x="120"/>
        <item x="320"/>
        <item x="24"/>
        <item x="267"/>
        <item x="45"/>
        <item x="344"/>
        <item x="27"/>
        <item x="282"/>
        <item x="301"/>
        <item x="31"/>
        <item x="26"/>
        <item x="303"/>
        <item x="9"/>
        <item x="66"/>
        <item x="306"/>
        <item x="200"/>
        <item x="135"/>
        <item x="184"/>
        <item x="121"/>
        <item x="244"/>
        <item x="292"/>
        <item x="107"/>
        <item x="14"/>
        <item x="60"/>
        <item x="202"/>
        <item x="131"/>
        <item x="322"/>
        <item x="338"/>
        <item x="336"/>
        <item x="28"/>
        <item x="268"/>
        <item x="29"/>
        <item x="326"/>
        <item x="186"/>
        <item x="312"/>
        <item x="311"/>
        <item x="183"/>
        <item x="374"/>
        <item x="64"/>
        <item x="146"/>
        <item x="341"/>
        <item x="142"/>
        <item x="365"/>
        <item x="305"/>
        <item x="213"/>
        <item x="104"/>
        <item x="158"/>
        <item x="79"/>
        <item x="356"/>
        <item x="239"/>
        <item x="373"/>
        <item x="330"/>
        <item x="310"/>
        <item x="249"/>
        <item x="337"/>
        <item x="204"/>
        <item x="291"/>
        <item x="361"/>
        <item x="231"/>
        <item x="327"/>
        <item x="87"/>
        <item x="63"/>
        <item x="370"/>
        <item x="293"/>
        <item x="366"/>
        <item x="25"/>
        <item x="187"/>
        <item x="227"/>
        <item x="363"/>
        <item x="171"/>
        <item x="103"/>
        <item x="208"/>
        <item x="242"/>
        <item x="132"/>
        <item x="362"/>
        <item x="41"/>
        <item x="141"/>
        <item x="140"/>
        <item x="369"/>
        <item x="343"/>
        <item x="165"/>
        <item x="143"/>
        <item x="226"/>
        <item x="368"/>
        <item x="258"/>
        <item x="295"/>
        <item x="261"/>
        <item x="371"/>
        <item x="113"/>
        <item x="190"/>
        <item x="199"/>
        <item x="333"/>
        <item x="49"/>
        <item x="339"/>
        <item x="123"/>
        <item x="240"/>
        <item x="108"/>
        <item x="114"/>
        <item x="32"/>
        <item x="215"/>
        <item x="145"/>
        <item x="160"/>
        <item x="201"/>
        <item x="325"/>
        <item x="47"/>
        <item x="331"/>
        <item x="353"/>
        <item x="354"/>
        <item x="185"/>
        <item x="155"/>
        <item x="182"/>
        <item x="44"/>
        <item x="106"/>
        <item x="319"/>
        <item x="81"/>
        <item x="252"/>
        <item x="122"/>
        <item x="237"/>
        <item x="364"/>
        <item x="99"/>
        <item x="241"/>
        <item x="144"/>
        <item x="48"/>
        <item x="260"/>
        <item x="307"/>
        <item x="314"/>
        <item x="254"/>
        <item x="313"/>
        <item x="134"/>
        <item x="318"/>
        <item x="197"/>
        <item x="229"/>
        <item x="259"/>
        <item x="192"/>
        <item x="161"/>
        <item x="65"/>
        <item x="272"/>
        <item x="180"/>
        <item x="253"/>
        <item x="309"/>
        <item x="191"/>
        <item x="335"/>
        <item x="340"/>
        <item x="315"/>
        <item x="173"/>
        <item x="317"/>
        <item x="308"/>
        <item x="188"/>
        <item x="153"/>
        <item x="178"/>
        <item x="217"/>
        <item x="151"/>
        <item x="324"/>
        <item x="18"/>
        <item x="277"/>
        <item x="235"/>
        <item x="50"/>
        <item x="216"/>
        <item x="250"/>
        <item x="300"/>
        <item x="117"/>
        <item x="198"/>
        <item x="271"/>
        <item x="100"/>
        <item x="238"/>
        <item x="157"/>
        <item x="296"/>
        <item x="115"/>
        <item x="78"/>
        <item x="97"/>
        <item x="270"/>
        <item x="86"/>
        <item x="189"/>
        <item x="257"/>
        <item x="294"/>
        <item x="274"/>
        <item x="80"/>
        <item x="275"/>
        <item x="214"/>
        <item x="148"/>
        <item x="147"/>
        <item x="159"/>
        <item x="234"/>
        <item x="251"/>
        <item x="256"/>
        <item x="154"/>
        <item x="149"/>
        <item x="177"/>
        <item x="152"/>
        <item x="255"/>
        <item x="316"/>
        <item x="94"/>
        <item x="89"/>
        <item x="175"/>
        <item x="110"/>
        <item x="179"/>
        <item x="273"/>
        <item x="96"/>
        <item x="224"/>
        <item x="297"/>
        <item x="118"/>
        <item x="163"/>
        <item x="75"/>
        <item x="162"/>
        <item x="109"/>
        <item x="150"/>
        <item x="181"/>
        <item x="77"/>
        <item x="172"/>
        <item x="225"/>
        <item x="53"/>
        <item x="223"/>
        <item x="76"/>
        <item x="236"/>
        <item x="221"/>
        <item x="164"/>
        <item x="54"/>
        <item x="222"/>
        <item x="174"/>
        <item x="52"/>
        <item x="276"/>
        <item x="176"/>
        <item x="55"/>
        <item x="299"/>
        <item x="74"/>
        <item x="298"/>
        <item x="43"/>
        <item x="88"/>
        <item x="138"/>
        <item x="278"/>
        <item x="246"/>
        <item x="136"/>
        <item x="139"/>
        <item x="248"/>
        <item x="137"/>
        <item x="280"/>
        <item x="281"/>
        <item x="247"/>
        <item x="288"/>
        <item x="286"/>
        <item x="287"/>
        <item x="289"/>
        <item x="385"/>
        <item t="default"/>
      </items>
    </pivotField>
    <pivotField compact="0" showAll="0">
      <items count="387">
        <item x="380"/>
        <item x="382"/>
        <item x="377"/>
        <item x="375"/>
        <item x="36"/>
        <item x="219"/>
        <item x="0"/>
        <item x="378"/>
        <item x="72"/>
        <item x="220"/>
        <item x="127"/>
        <item x="71"/>
        <item x="376"/>
        <item x="328"/>
        <item x="125"/>
        <item x="17"/>
        <item x="93"/>
        <item x="57"/>
        <item x="105"/>
        <item x="126"/>
        <item x="90"/>
        <item x="264"/>
        <item x="269"/>
        <item x="37"/>
        <item x="195"/>
        <item x="14"/>
        <item x="1"/>
        <item x="124"/>
        <item x="67"/>
        <item x="262"/>
        <item x="128"/>
        <item x="263"/>
        <item x="379"/>
        <item x="279"/>
        <item x="58"/>
        <item x="38"/>
        <item x="206"/>
        <item x="381"/>
        <item x="350"/>
        <item x="349"/>
        <item x="59"/>
        <item x="85"/>
        <item x="302"/>
        <item x="11"/>
        <item x="56"/>
        <item x="151"/>
        <item x="35"/>
        <item x="265"/>
        <item x="69"/>
        <item x="95"/>
        <item x="23"/>
        <item x="29"/>
        <item x="193"/>
        <item x="16"/>
        <item x="351"/>
        <item x="196"/>
        <item x="73"/>
        <item x="98"/>
        <item x="207"/>
        <item x="92"/>
        <item x="12"/>
        <item x="233"/>
        <item x="3"/>
        <item x="28"/>
        <item x="267"/>
        <item x="112"/>
        <item x="166"/>
        <item x="82"/>
        <item x="320"/>
        <item x="304"/>
        <item x="218"/>
        <item x="266"/>
        <item x="42"/>
        <item x="70"/>
        <item x="321"/>
        <item x="10"/>
        <item x="15"/>
        <item x="357"/>
        <item x="285"/>
        <item x="21"/>
        <item x="111"/>
        <item x="359"/>
        <item x="372"/>
        <item x="323"/>
        <item x="2"/>
        <item x="91"/>
        <item x="352"/>
        <item x="384"/>
        <item x="329"/>
        <item x="290"/>
        <item x="40"/>
        <item x="268"/>
        <item x="347"/>
        <item x="319"/>
        <item x="167"/>
        <item x="84"/>
        <item x="116"/>
        <item x="30"/>
        <item x="283"/>
        <item x="346"/>
        <item x="4"/>
        <item x="33"/>
        <item x="39"/>
        <item x="371"/>
        <item x="101"/>
        <item x="209"/>
        <item x="322"/>
        <item x="342"/>
        <item x="203"/>
        <item x="202"/>
        <item x="99"/>
        <item x="100"/>
        <item x="20"/>
        <item x="133"/>
        <item x="24"/>
        <item x="141"/>
        <item x="383"/>
        <item x="307"/>
        <item x="355"/>
        <item x="282"/>
        <item x="186"/>
        <item x="19"/>
        <item x="83"/>
        <item x="134"/>
        <item x="332"/>
        <item x="301"/>
        <item x="221"/>
        <item x="87"/>
        <item x="348"/>
        <item x="360"/>
        <item x="345"/>
        <item x="205"/>
        <item x="168"/>
        <item x="230"/>
        <item x="34"/>
        <item x="194"/>
        <item x="293"/>
        <item x="303"/>
        <item x="62"/>
        <item x="170"/>
        <item x="102"/>
        <item x="61"/>
        <item x="6"/>
        <item x="31"/>
        <item x="51"/>
        <item x="68"/>
        <item x="212"/>
        <item x="370"/>
        <item x="361"/>
        <item x="211"/>
        <item x="94"/>
        <item x="308"/>
        <item x="334"/>
        <item x="130"/>
        <item x="373"/>
        <item x="7"/>
        <item x="121"/>
        <item x="284"/>
        <item x="336"/>
        <item x="312"/>
        <item x="228"/>
        <item x="8"/>
        <item x="344"/>
        <item x="366"/>
        <item x="46"/>
        <item x="9"/>
        <item x="306"/>
        <item x="120"/>
        <item x="358"/>
        <item x="292"/>
        <item x="243"/>
        <item x="210"/>
        <item x="169"/>
        <item x="213"/>
        <item x="86"/>
        <item x="310"/>
        <item x="18"/>
        <item x="184"/>
        <item x="171"/>
        <item x="135"/>
        <item x="5"/>
        <item x="367"/>
        <item x="96"/>
        <item x="60"/>
        <item x="311"/>
        <item x="341"/>
        <item x="156"/>
        <item x="374"/>
        <item x="129"/>
        <item x="13"/>
        <item x="369"/>
        <item x="107"/>
        <item x="27"/>
        <item x="309"/>
        <item x="22"/>
        <item x="208"/>
        <item x="305"/>
        <item x="41"/>
        <item x="331"/>
        <item x="330"/>
        <item x="260"/>
        <item x="325"/>
        <item x="343"/>
        <item x="245"/>
        <item x="291"/>
        <item x="356"/>
        <item x="32"/>
        <item x="204"/>
        <item x="326"/>
        <item x="64"/>
        <item x="119"/>
        <item x="362"/>
        <item x="63"/>
        <item x="241"/>
        <item x="131"/>
        <item x="155"/>
        <item x="146"/>
        <item x="232"/>
        <item x="66"/>
        <item x="365"/>
        <item x="142"/>
        <item x="333"/>
        <item x="327"/>
        <item x="335"/>
        <item x="140"/>
        <item x="363"/>
        <item x="190"/>
        <item x="249"/>
        <item x="239"/>
        <item x="132"/>
        <item x="145"/>
        <item x="89"/>
        <item x="295"/>
        <item x="183"/>
        <item x="47"/>
        <item x="45"/>
        <item x="200"/>
        <item x="104"/>
        <item x="339"/>
        <item x="244"/>
        <item x="313"/>
        <item x="201"/>
        <item x="226"/>
        <item x="26"/>
        <item x="337"/>
        <item x="199"/>
        <item x="192"/>
        <item x="237"/>
        <item x="97"/>
        <item x="364"/>
        <item x="122"/>
        <item x="315"/>
        <item x="252"/>
        <item x="231"/>
        <item x="324"/>
        <item x="338"/>
        <item x="113"/>
        <item x="368"/>
        <item x="242"/>
        <item x="270"/>
        <item x="314"/>
        <item x="182"/>
        <item x="144"/>
        <item x="250"/>
        <item x="259"/>
        <item x="158"/>
        <item x="79"/>
        <item x="258"/>
        <item x="106"/>
        <item x="272"/>
        <item x="65"/>
        <item x="340"/>
        <item x="49"/>
        <item x="50"/>
        <item x="191"/>
        <item x="235"/>
        <item x="180"/>
        <item x="114"/>
        <item x="185"/>
        <item x="261"/>
        <item x="240"/>
        <item x="154"/>
        <item x="143"/>
        <item x="187"/>
        <item x="160"/>
        <item x="123"/>
        <item x="296"/>
        <item x="165"/>
        <item x="354"/>
        <item x="215"/>
        <item x="153"/>
        <item x="103"/>
        <item x="216"/>
        <item x="189"/>
        <item x="277"/>
        <item x="254"/>
        <item x="317"/>
        <item x="48"/>
        <item x="238"/>
        <item x="178"/>
        <item x="217"/>
        <item x="188"/>
        <item x="353"/>
        <item x="318"/>
        <item x="115"/>
        <item x="255"/>
        <item x="253"/>
        <item x="81"/>
        <item x="177"/>
        <item x="179"/>
        <item x="227"/>
        <item x="271"/>
        <item x="44"/>
        <item x="234"/>
        <item x="117"/>
        <item x="229"/>
        <item x="251"/>
        <item x="294"/>
        <item x="256"/>
        <item x="275"/>
        <item x="25"/>
        <item x="118"/>
        <item x="300"/>
        <item x="316"/>
        <item x="173"/>
        <item x="197"/>
        <item x="74"/>
        <item x="273"/>
        <item x="77"/>
        <item x="161"/>
        <item x="198"/>
        <item x="152"/>
        <item x="157"/>
        <item x="78"/>
        <item x="164"/>
        <item x="108"/>
        <item x="274"/>
        <item x="214"/>
        <item x="75"/>
        <item x="159"/>
        <item x="175"/>
        <item x="172"/>
        <item x="257"/>
        <item x="149"/>
        <item x="224"/>
        <item x="80"/>
        <item x="236"/>
        <item x="147"/>
        <item x="88"/>
        <item x="148"/>
        <item x="76"/>
        <item x="54"/>
        <item x="162"/>
        <item x="163"/>
        <item x="181"/>
        <item x="297"/>
        <item x="278"/>
        <item x="110"/>
        <item x="222"/>
        <item x="109"/>
        <item x="223"/>
        <item x="53"/>
        <item x="150"/>
        <item x="225"/>
        <item x="174"/>
        <item x="52"/>
        <item x="299"/>
        <item x="176"/>
        <item x="55"/>
        <item x="276"/>
        <item x="139"/>
        <item x="43"/>
        <item x="298"/>
        <item x="138"/>
        <item x="281"/>
        <item x="286"/>
        <item x="136"/>
        <item x="288"/>
        <item x="137"/>
        <item x="246"/>
        <item x="280"/>
        <item x="248"/>
        <item x="287"/>
        <item x="247"/>
        <item x="289"/>
        <item x="385"/>
        <item t="default"/>
      </items>
    </pivotField>
    <pivotField compact="0" showAll="0">
      <items count="355">
        <item x="262"/>
        <item x="212"/>
        <item x="147"/>
        <item x="36"/>
        <item x="101"/>
        <item x="14"/>
        <item x="122"/>
        <item x="98"/>
        <item x="92"/>
        <item x="248"/>
        <item x="124"/>
        <item x="268"/>
        <item x="123"/>
        <item x="87"/>
        <item x="94"/>
        <item x="260"/>
        <item x="270"/>
        <item x="29"/>
        <item x="271"/>
        <item x="297"/>
        <item x="120"/>
        <item x="97"/>
        <item x="73"/>
        <item x="130"/>
        <item x="286"/>
        <item x="85"/>
        <item x="93"/>
        <item x="287"/>
        <item x="28"/>
        <item x="121"/>
        <item x="341"/>
        <item x="246"/>
        <item x="210"/>
        <item x="88"/>
        <item x="18"/>
        <item x="351"/>
        <item x="269"/>
        <item x="251"/>
        <item x="135"/>
        <item x="298"/>
        <item x="137"/>
        <item x="350"/>
        <item x="252"/>
        <item x="211"/>
        <item x="288"/>
        <item x="261"/>
        <item x="12"/>
        <item x="89"/>
        <item x="263"/>
        <item x="86"/>
        <item x="16"/>
        <item x="159"/>
        <item x="95"/>
        <item x="11"/>
        <item x="300"/>
        <item x="198"/>
        <item x="274"/>
        <item x="194"/>
        <item x="299"/>
        <item x="254"/>
        <item x="108"/>
        <item x="17"/>
        <item x="245"/>
        <item x="107"/>
        <item x="340"/>
        <item x="185"/>
        <item x="309"/>
        <item x="150"/>
        <item x="253"/>
        <item x="333"/>
        <item x="37"/>
        <item x="10"/>
        <item x="91"/>
        <item x="342"/>
        <item x="173"/>
        <item x="330"/>
        <item x="230"/>
        <item x="264"/>
        <item x="301"/>
        <item x="24"/>
        <item x="343"/>
        <item x="238"/>
        <item x="76"/>
        <item x="272"/>
        <item x="305"/>
        <item x="72"/>
        <item x="304"/>
        <item x="281"/>
        <item x="284"/>
        <item x="302"/>
        <item x="0"/>
        <item x="294"/>
        <item x="165"/>
        <item x="243"/>
        <item x="151"/>
        <item x="352"/>
        <item x="114"/>
        <item x="324"/>
        <item x="283"/>
        <item x="171"/>
        <item x="54"/>
        <item x="39"/>
        <item x="277"/>
        <item x="50"/>
        <item x="56"/>
        <item x="349"/>
        <item x="339"/>
        <item x="184"/>
        <item x="292"/>
        <item x="181"/>
        <item x="195"/>
        <item x="225"/>
        <item x="267"/>
        <item x="112"/>
        <item x="223"/>
        <item x="31"/>
        <item x="32"/>
        <item x="291"/>
        <item x="15"/>
        <item x="325"/>
        <item x="289"/>
        <item x="332"/>
        <item x="43"/>
        <item x="166"/>
        <item x="224"/>
        <item x="310"/>
        <item x="96"/>
        <item x="33"/>
        <item x="347"/>
        <item x="257"/>
        <item x="74"/>
        <item x="317"/>
        <item x="41"/>
        <item x="196"/>
        <item x="250"/>
        <item x="239"/>
        <item x="199"/>
        <item x="204"/>
        <item x="117"/>
        <item x="227"/>
        <item x="75"/>
        <item x="226"/>
        <item x="141"/>
        <item x="335"/>
        <item x="59"/>
        <item x="293"/>
        <item x="19"/>
        <item x="111"/>
        <item x="249"/>
        <item x="118"/>
        <item x="209"/>
        <item x="220"/>
        <item x="314"/>
        <item x="279"/>
        <item x="134"/>
        <item x="207"/>
        <item x="240"/>
        <item x="307"/>
        <item x="183"/>
        <item x="47"/>
        <item x="256"/>
        <item x="202"/>
        <item x="328"/>
        <item x="334"/>
        <item x="65"/>
        <item x="129"/>
        <item x="9"/>
        <item x="140"/>
        <item x="132"/>
        <item x="323"/>
        <item x="282"/>
        <item x="182"/>
        <item x="255"/>
        <item x="258"/>
        <item x="247"/>
        <item x="186"/>
        <item x="193"/>
        <item x="174"/>
        <item x="149"/>
        <item x="68"/>
        <item x="148"/>
        <item x="275"/>
        <item x="136"/>
        <item x="1"/>
        <item x="273"/>
        <item x="276"/>
        <item x="42"/>
        <item x="318"/>
        <item x="315"/>
        <item x="177"/>
        <item x="290"/>
        <item x="169"/>
        <item x="34"/>
        <item x="344"/>
        <item x="131"/>
        <item x="38"/>
        <item x="55"/>
        <item x="63"/>
        <item x="285"/>
        <item x="30"/>
        <item x="133"/>
        <item x="329"/>
        <item x="213"/>
        <item x="128"/>
        <item x="313"/>
        <item x="172"/>
        <item x="113"/>
        <item x="208"/>
        <item x="322"/>
        <item x="52"/>
        <item x="215"/>
        <item x="102"/>
        <item x="116"/>
        <item x="321"/>
        <item x="320"/>
        <item x="187"/>
        <item x="295"/>
        <item x="180"/>
        <item x="60"/>
        <item x="219"/>
        <item x="82"/>
        <item x="191"/>
        <item x="90"/>
        <item x="168"/>
        <item x="316"/>
        <item x="157"/>
        <item x="4"/>
        <item x="217"/>
        <item x="57"/>
        <item x="46"/>
        <item x="205"/>
        <item x="266"/>
        <item x="103"/>
        <item x="69"/>
        <item x="23"/>
        <item x="64"/>
        <item x="61"/>
        <item x="84"/>
        <item x="70"/>
        <item x="109"/>
        <item x="170"/>
        <item x="237"/>
        <item x="175"/>
        <item x="142"/>
        <item x="338"/>
        <item x="40"/>
        <item x="265"/>
        <item x="153"/>
        <item x="77"/>
        <item x="203"/>
        <item x="228"/>
        <item x="280"/>
        <item x="303"/>
        <item x="161"/>
        <item x="336"/>
        <item x="138"/>
        <item x="197"/>
        <item x="241"/>
        <item x="99"/>
        <item x="178"/>
        <item x="8"/>
        <item x="308"/>
        <item x="242"/>
        <item x="27"/>
        <item x="7"/>
        <item x="306"/>
        <item x="158"/>
        <item x="145"/>
        <item x="127"/>
        <item x="190"/>
        <item x="345"/>
        <item x="278"/>
        <item x="331"/>
        <item x="296"/>
        <item x="214"/>
        <item x="3"/>
        <item x="231"/>
        <item x="48"/>
        <item x="236"/>
        <item x="81"/>
        <item x="244"/>
        <item x="13"/>
        <item x="49"/>
        <item x="20"/>
        <item x="337"/>
        <item x="327"/>
        <item x="311"/>
        <item x="22"/>
        <item x="71"/>
        <item x="155"/>
        <item x="221"/>
        <item x="259"/>
        <item x="66"/>
        <item x="319"/>
        <item x="53"/>
        <item x="160"/>
        <item x="176"/>
        <item x="110"/>
        <item x="62"/>
        <item x="21"/>
        <item x="163"/>
        <item x="229"/>
        <item x="143"/>
        <item x="79"/>
        <item x="167"/>
        <item x="58"/>
        <item x="119"/>
        <item x="80"/>
        <item x="144"/>
        <item x="326"/>
        <item x="200"/>
        <item x="139"/>
        <item x="216"/>
        <item x="235"/>
        <item x="206"/>
        <item x="106"/>
        <item x="188"/>
        <item x="44"/>
        <item x="105"/>
        <item x="162"/>
        <item x="234"/>
        <item x="115"/>
        <item x="35"/>
        <item x="78"/>
        <item x="51"/>
        <item x="154"/>
        <item x="192"/>
        <item x="146"/>
        <item x="233"/>
        <item x="156"/>
        <item x="189"/>
        <item x="312"/>
        <item x="67"/>
        <item x="26"/>
        <item x="201"/>
        <item x="83"/>
        <item x="45"/>
        <item x="179"/>
        <item x="126"/>
        <item x="100"/>
        <item x="152"/>
        <item x="2"/>
        <item x="232"/>
        <item x="5"/>
        <item x="164"/>
        <item x="222"/>
        <item x="125"/>
        <item x="218"/>
        <item x="348"/>
        <item x="346"/>
        <item x="104"/>
        <item x="25"/>
        <item x="6"/>
        <item x="353"/>
        <item t="default"/>
      </items>
    </pivotField>
    <pivotField compact="0" showAll="0">
      <items count="59">
        <item x="55"/>
        <item x="56"/>
        <item x="34"/>
        <item x="1"/>
        <item x="17"/>
        <item x="54"/>
        <item x="4"/>
        <item x="0"/>
        <item x="16"/>
        <item x="20"/>
        <item x="5"/>
        <item x="7"/>
        <item x="21"/>
        <item x="49"/>
        <item x="6"/>
        <item x="40"/>
        <item x="2"/>
        <item x="8"/>
        <item x="37"/>
        <item x="3"/>
        <item x="22"/>
        <item x="36"/>
        <item x="23"/>
        <item x="48"/>
        <item x="15"/>
        <item x="30"/>
        <item x="52"/>
        <item x="12"/>
        <item x="9"/>
        <item x="24"/>
        <item x="33"/>
        <item x="18"/>
        <item x="26"/>
        <item x="38"/>
        <item x="42"/>
        <item x="11"/>
        <item x="46"/>
        <item x="53"/>
        <item x="45"/>
        <item x="13"/>
        <item x="32"/>
        <item x="35"/>
        <item x="27"/>
        <item x="44"/>
        <item x="50"/>
        <item x="41"/>
        <item x="28"/>
        <item x="29"/>
        <item x="19"/>
        <item x="31"/>
        <item x="14"/>
        <item x="10"/>
        <item x="51"/>
        <item x="39"/>
        <item x="25"/>
        <item x="43"/>
        <item x="47"/>
        <item x="57"/>
        <item t="default"/>
      </items>
    </pivotField>
    <pivotField compact="0" showAll="0">
      <items count="87">
        <item x="83"/>
        <item x="84"/>
        <item x="47"/>
        <item x="41"/>
        <item x="20"/>
        <item x="16"/>
        <item x="61"/>
        <item x="0"/>
        <item x="24"/>
        <item x="63"/>
        <item x="44"/>
        <item x="45"/>
        <item x="5"/>
        <item x="60"/>
        <item x="6"/>
        <item x="71"/>
        <item x="4"/>
        <item x="55"/>
        <item x="19"/>
        <item x="10"/>
        <item x="7"/>
        <item x="30"/>
        <item x="8"/>
        <item x="1"/>
        <item x="66"/>
        <item x="26"/>
        <item x="31"/>
        <item x="82"/>
        <item x="17"/>
        <item x="80"/>
        <item x="29"/>
        <item x="70"/>
        <item x="37"/>
        <item x="76"/>
        <item x="81"/>
        <item x="75"/>
        <item x="78"/>
        <item x="28"/>
        <item x="2"/>
        <item x="51"/>
        <item x="9"/>
        <item x="3"/>
        <item x="52"/>
        <item x="27"/>
        <item x="40"/>
        <item x="74"/>
        <item x="18"/>
        <item x="79"/>
        <item x="33"/>
        <item x="43"/>
        <item x="73"/>
        <item x="50"/>
        <item x="13"/>
        <item x="48"/>
        <item x="39"/>
        <item x="72"/>
        <item x="67"/>
        <item x="77"/>
        <item x="42"/>
        <item x="57"/>
        <item x="54"/>
        <item x="23"/>
        <item x="46"/>
        <item x="65"/>
        <item x="62"/>
        <item x="22"/>
        <item x="36"/>
        <item x="59"/>
        <item x="53"/>
        <item x="12"/>
        <item x="25"/>
        <item x="68"/>
        <item x="35"/>
        <item x="38"/>
        <item x="34"/>
        <item x="69"/>
        <item x="49"/>
        <item x="21"/>
        <item x="14"/>
        <item x="58"/>
        <item x="15"/>
        <item x="11"/>
        <item x="32"/>
        <item x="56"/>
        <item x="64"/>
        <item x="85"/>
        <item t="default"/>
      </items>
    </pivotField>
    <pivotField compact="0" showAll="0">
      <items count="87">
        <item x="69"/>
        <item x="83"/>
        <item x="84"/>
        <item x="47"/>
        <item x="61"/>
        <item x="41"/>
        <item x="67"/>
        <item x="24"/>
        <item x="4"/>
        <item x="20"/>
        <item x="0"/>
        <item x="44"/>
        <item x="1"/>
        <item x="70"/>
        <item x="16"/>
        <item x="30"/>
        <item x="60"/>
        <item x="63"/>
        <item x="71"/>
        <item x="45"/>
        <item x="5"/>
        <item x="10"/>
        <item x="82"/>
        <item x="19"/>
        <item x="8"/>
        <item x="6"/>
        <item x="7"/>
        <item x="58"/>
        <item x="17"/>
        <item x="29"/>
        <item x="76"/>
        <item x="78"/>
        <item x="66"/>
        <item x="3"/>
        <item x="52"/>
        <item x="80"/>
        <item x="55"/>
        <item x="9"/>
        <item x="26"/>
        <item x="37"/>
        <item x="31"/>
        <item x="43"/>
        <item x="57"/>
        <item x="81"/>
        <item x="23"/>
        <item x="28"/>
        <item x="2"/>
        <item x="25"/>
        <item x="40"/>
        <item x="51"/>
        <item x="27"/>
        <item x="75"/>
        <item x="73"/>
        <item x="79"/>
        <item x="74"/>
        <item x="33"/>
        <item x="48"/>
        <item x="65"/>
        <item x="18"/>
        <item x="50"/>
        <item x="53"/>
        <item x="72"/>
        <item x="39"/>
        <item x="77"/>
        <item x="42"/>
        <item x="13"/>
        <item x="54"/>
        <item x="68"/>
        <item x="59"/>
        <item x="46"/>
        <item x="36"/>
        <item x="21"/>
        <item x="62"/>
        <item x="14"/>
        <item x="22"/>
        <item x="34"/>
        <item x="12"/>
        <item x="35"/>
        <item x="38"/>
        <item x="49"/>
        <item x="15"/>
        <item x="11"/>
        <item x="32"/>
        <item x="64"/>
        <item x="56"/>
        <item x="85"/>
        <item t="default"/>
      </items>
    </pivotField>
    <pivotField compact="0" showAll="0">
      <items count="85">
        <item x="68"/>
        <item x="57"/>
        <item x="66"/>
        <item x="63"/>
        <item x="25"/>
        <item x="69"/>
        <item x="23"/>
        <item x="56"/>
        <item x="1"/>
        <item x="32"/>
        <item x="4"/>
        <item x="60"/>
        <item x="21"/>
        <item x="14"/>
        <item x="43"/>
        <item x="30"/>
        <item x="52"/>
        <item x="64"/>
        <item x="24"/>
        <item x="3"/>
        <item x="44"/>
        <item x="51"/>
        <item x="67"/>
        <item x="80"/>
        <item x="11"/>
        <item x="77"/>
        <item x="59"/>
        <item x="9"/>
        <item x="15"/>
        <item x="70"/>
        <item x="75"/>
        <item x="40"/>
        <item x="55"/>
        <item x="58"/>
        <item x="10"/>
        <item x="0"/>
        <item x="47"/>
        <item x="27"/>
        <item x="34"/>
        <item x="29"/>
        <item x="8"/>
        <item x="17"/>
        <item x="82"/>
        <item x="72"/>
        <item x="36"/>
        <item x="62"/>
        <item x="41"/>
        <item x="19"/>
        <item x="5"/>
        <item x="2"/>
        <item x="28"/>
        <item x="33"/>
        <item x="78"/>
        <item x="50"/>
        <item x="65"/>
        <item x="37"/>
        <item x="45"/>
        <item x="61"/>
        <item x="79"/>
        <item x="7"/>
        <item x="73"/>
        <item x="46"/>
        <item x="38"/>
        <item x="71"/>
        <item x="76"/>
        <item x="48"/>
        <item x="49"/>
        <item x="81"/>
        <item x="6"/>
        <item x="20"/>
        <item x="53"/>
        <item x="42"/>
        <item x="39"/>
        <item x="26"/>
        <item x="12"/>
        <item x="35"/>
        <item x="16"/>
        <item x="31"/>
        <item x="18"/>
        <item x="13"/>
        <item x="74"/>
        <item x="22"/>
        <item x="54"/>
        <item x="83"/>
        <item t="default"/>
      </items>
    </pivotField>
    <pivotField compact="0" showAll="0">
      <items count="341">
        <item x="54"/>
        <item x="117"/>
        <item x="0"/>
        <item x="62"/>
        <item x="336"/>
        <item x="94"/>
        <item x="67"/>
        <item x="332"/>
        <item x="150"/>
        <item x="284"/>
        <item x="180"/>
        <item x="42"/>
        <item x="17"/>
        <item x="287"/>
        <item x="282"/>
        <item x="48"/>
        <item x="187"/>
        <item x="237"/>
        <item x="334"/>
        <item x="183"/>
        <item x="319"/>
        <item x="109"/>
        <item x="47"/>
        <item x="175"/>
        <item x="216"/>
        <item x="209"/>
        <item x="307"/>
        <item x="182"/>
        <item x="41"/>
        <item x="55"/>
        <item x="301"/>
        <item x="281"/>
        <item x="274"/>
        <item x="299"/>
        <item x="22"/>
        <item x="141"/>
        <item x="278"/>
        <item x="235"/>
        <item x="46"/>
        <item x="286"/>
        <item x="271"/>
        <item x="207"/>
        <item x="170"/>
        <item x="152"/>
        <item x="335"/>
        <item x="34"/>
        <item x="295"/>
        <item x="185"/>
        <item x="214"/>
        <item x="234"/>
        <item x="58"/>
        <item x="311"/>
        <item x="229"/>
        <item x="288"/>
        <item x="258"/>
        <item x="236"/>
        <item x="305"/>
        <item x="93"/>
        <item x="228"/>
        <item x="144"/>
        <item x="104"/>
        <item x="136"/>
        <item x="1"/>
        <item x="83"/>
        <item x="239"/>
        <item x="130"/>
        <item x="192"/>
        <item x="290"/>
        <item x="33"/>
        <item x="231"/>
        <item x="95"/>
        <item x="44"/>
        <item x="128"/>
        <item x="322"/>
        <item x="164"/>
        <item x="143"/>
        <item x="43"/>
        <item x="66"/>
        <item x="230"/>
        <item x="261"/>
        <item x="19"/>
        <item x="265"/>
        <item x="241"/>
        <item x="97"/>
        <item x="223"/>
        <item x="76"/>
        <item x="212"/>
        <item x="181"/>
        <item x="310"/>
        <item x="32"/>
        <item x="224"/>
        <item x="312"/>
        <item x="338"/>
        <item x="285"/>
        <item x="74"/>
        <item x="218"/>
        <item x="85"/>
        <item x="129"/>
        <item x="232"/>
        <item x="210"/>
        <item x="142"/>
        <item x="254"/>
        <item x="321"/>
        <item x="88"/>
        <item x="155"/>
        <item x="39"/>
        <item x="135"/>
        <item x="309"/>
        <item x="298"/>
        <item x="64"/>
        <item x="195"/>
        <item x="186"/>
        <item x="233"/>
        <item x="316"/>
        <item x="140"/>
        <item x="49"/>
        <item x="333"/>
        <item x="250"/>
        <item x="222"/>
        <item x="188"/>
        <item x="145"/>
        <item x="256"/>
        <item x="158"/>
        <item x="116"/>
        <item x="249"/>
        <item x="124"/>
        <item x="147"/>
        <item x="40"/>
        <item x="227"/>
        <item x="11"/>
        <item x="294"/>
        <item x="270"/>
        <item x="325"/>
        <item x="252"/>
        <item x="330"/>
        <item x="20"/>
        <item x="259"/>
        <item x="277"/>
        <item x="23"/>
        <item x="260"/>
        <item x="221"/>
        <item x="159"/>
        <item x="6"/>
        <item x="35"/>
        <item x="318"/>
        <item x="205"/>
        <item x="8"/>
        <item x="323"/>
        <item x="126"/>
        <item x="193"/>
        <item x="289"/>
        <item x="2"/>
        <item x="139"/>
        <item x="177"/>
        <item x="162"/>
        <item x="303"/>
        <item x="134"/>
        <item x="72"/>
        <item x="123"/>
        <item x="153"/>
        <item x="60"/>
        <item x="201"/>
        <item x="238"/>
        <item x="189"/>
        <item x="296"/>
        <item x="75"/>
        <item x="276"/>
        <item x="283"/>
        <item x="320"/>
        <item x="138"/>
        <item x="125"/>
        <item x="178"/>
        <item x="300"/>
        <item x="203"/>
        <item x="317"/>
        <item x="56"/>
        <item x="156"/>
        <item x="73"/>
        <item x="92"/>
        <item x="171"/>
        <item x="96"/>
        <item x="13"/>
        <item x="190"/>
        <item x="280"/>
        <item x="292"/>
        <item x="151"/>
        <item x="59"/>
        <item x="3"/>
        <item x="313"/>
        <item x="253"/>
        <item x="31"/>
        <item x="160"/>
        <item x="50"/>
        <item x="91"/>
        <item x="226"/>
        <item x="21"/>
        <item x="131"/>
        <item x="219"/>
        <item x="63"/>
        <item x="12"/>
        <item x="247"/>
        <item x="297"/>
        <item x="291"/>
        <item x="108"/>
        <item x="328"/>
        <item x="113"/>
        <item x="179"/>
        <item x="98"/>
        <item x="293"/>
        <item x="211"/>
        <item x="61"/>
        <item x="304"/>
        <item x="9"/>
        <item x="225"/>
        <item x="204"/>
        <item x="208"/>
        <item x="148"/>
        <item x="37"/>
        <item x="165"/>
        <item x="308"/>
        <item x="52"/>
        <item x="167"/>
        <item x="10"/>
        <item x="84"/>
        <item x="302"/>
        <item x="246"/>
        <item x="273"/>
        <item x="220"/>
        <item x="132"/>
        <item x="213"/>
        <item x="263"/>
        <item x="306"/>
        <item x="314"/>
        <item x="244"/>
        <item x="30"/>
        <item x="78"/>
        <item x="112"/>
        <item x="133"/>
        <item x="315"/>
        <item x="154"/>
        <item x="65"/>
        <item x="81"/>
        <item x="248"/>
        <item x="15"/>
        <item x="106"/>
        <item x="191"/>
        <item x="137"/>
        <item x="89"/>
        <item x="200"/>
        <item x="127"/>
        <item x="166"/>
        <item x="197"/>
        <item x="51"/>
        <item x="169"/>
        <item x="53"/>
        <item x="163"/>
        <item x="324"/>
        <item x="36"/>
        <item x="206"/>
        <item x="68"/>
        <item x="262"/>
        <item x="115"/>
        <item x="105"/>
        <item x="69"/>
        <item x="90"/>
        <item x="111"/>
        <item x="217"/>
        <item x="7"/>
        <item x="146"/>
        <item x="121"/>
        <item x="275"/>
        <item x="149"/>
        <item x="202"/>
        <item x="251"/>
        <item x="157"/>
        <item x="25"/>
        <item x="71"/>
        <item x="240"/>
        <item x="337"/>
        <item x="267"/>
        <item x="100"/>
        <item x="5"/>
        <item x="122"/>
        <item x="269"/>
        <item x="173"/>
        <item x="194"/>
        <item x="120"/>
        <item x="119"/>
        <item x="16"/>
        <item x="242"/>
        <item x="279"/>
        <item x="198"/>
        <item x="45"/>
        <item x="161"/>
        <item x="57"/>
        <item x="243"/>
        <item x="268"/>
        <item x="26"/>
        <item x="99"/>
        <item x="184"/>
        <item x="199"/>
        <item x="87"/>
        <item x="176"/>
        <item x="70"/>
        <item x="331"/>
        <item x="329"/>
        <item x="107"/>
        <item x="29"/>
        <item x="272"/>
        <item x="174"/>
        <item x="255"/>
        <item x="79"/>
        <item x="326"/>
        <item x="257"/>
        <item x="38"/>
        <item x="24"/>
        <item x="245"/>
        <item x="18"/>
        <item x="266"/>
        <item x="110"/>
        <item x="118"/>
        <item x="77"/>
        <item x="86"/>
        <item x="168"/>
        <item x="102"/>
        <item x="196"/>
        <item x="4"/>
        <item x="82"/>
        <item x="114"/>
        <item x="101"/>
        <item x="264"/>
        <item x="172"/>
        <item x="14"/>
        <item x="80"/>
        <item x="215"/>
        <item x="103"/>
        <item x="327"/>
        <item x="27"/>
        <item x="28"/>
        <item x="339"/>
        <item t="default"/>
      </items>
    </pivotField>
    <pivotField compact="0" showAll="0">
      <items count="387">
        <item x="72"/>
        <item x="380"/>
        <item x="0"/>
        <item x="67"/>
        <item x="46"/>
        <item x="95"/>
        <item x="51"/>
        <item x="71"/>
        <item x="45"/>
        <item x="254"/>
        <item x="57"/>
        <item x="17"/>
        <item x="349"/>
        <item x="253"/>
        <item x="166"/>
        <item x="312"/>
        <item x="311"/>
        <item x="35"/>
        <item x="355"/>
        <item x="158"/>
        <item x="334"/>
        <item x="93"/>
        <item x="350"/>
        <item x="310"/>
        <item x="382"/>
        <item x="263"/>
        <item x="302"/>
        <item x="206"/>
        <item x="233"/>
        <item x="125"/>
        <item x="375"/>
        <item x="342"/>
        <item x="79"/>
        <item x="37"/>
        <item x="38"/>
        <item x="69"/>
        <item x="6"/>
        <item x="156"/>
        <item x="1"/>
        <item x="127"/>
        <item x="58"/>
        <item x="170"/>
        <item x="314"/>
        <item x="351"/>
        <item x="318"/>
        <item x="11"/>
        <item x="23"/>
        <item x="15"/>
        <item x="277"/>
        <item x="200"/>
        <item x="197"/>
        <item x="258"/>
        <item x="160"/>
        <item x="261"/>
        <item x="90"/>
        <item x="50"/>
        <item x="256"/>
        <item x="203"/>
        <item x="306"/>
        <item x="47"/>
        <item x="315"/>
        <item x="167"/>
        <item x="184"/>
        <item x="255"/>
        <item x="317"/>
        <item x="53"/>
        <item x="347"/>
        <item x="173"/>
        <item x="44"/>
        <item x="21"/>
        <item x="336"/>
        <item x="346"/>
        <item x="345"/>
        <item x="168"/>
        <item x="239"/>
        <item x="326"/>
        <item x="153"/>
        <item x="265"/>
        <item x="99"/>
        <item x="183"/>
        <item x="151"/>
        <item x="384"/>
        <item x="378"/>
        <item x="356"/>
        <item x="249"/>
        <item x="87"/>
        <item x="359"/>
        <item x="305"/>
        <item x="33"/>
        <item x="295"/>
        <item x="269"/>
        <item x="377"/>
        <item x="70"/>
        <item x="12"/>
        <item x="237"/>
        <item x="313"/>
        <item x="246"/>
        <item x="290"/>
        <item x="36"/>
        <item x="192"/>
        <item x="161"/>
        <item x="81"/>
        <item x="232"/>
        <item x="10"/>
        <item x="130"/>
        <item x="379"/>
        <item x="112"/>
        <item x="42"/>
        <item x="260"/>
        <item x="34"/>
        <item x="215"/>
        <item x="2"/>
        <item x="195"/>
        <item x="54"/>
        <item x="62"/>
        <item x="338"/>
        <item x="327"/>
        <item x="309"/>
        <item x="376"/>
        <item x="344"/>
        <item x="116"/>
        <item x="219"/>
        <item x="259"/>
        <item x="4"/>
        <item x="40"/>
        <item x="202"/>
        <item x="357"/>
        <item x="348"/>
        <item x="66"/>
        <item x="138"/>
        <item x="240"/>
        <item x="8"/>
        <item x="208"/>
        <item x="180"/>
        <item x="360"/>
        <item x="89"/>
        <item x="191"/>
        <item x="199"/>
        <item x="3"/>
        <item x="111"/>
        <item x="228"/>
        <item x="5"/>
        <item x="13"/>
        <item x="230"/>
        <item x="129"/>
        <item x="107"/>
        <item x="272"/>
        <item x="220"/>
        <item x="101"/>
        <item x="146"/>
        <item x="142"/>
        <item x="30"/>
        <item x="383"/>
        <item x="227"/>
        <item x="304"/>
        <item x="148"/>
        <item x="85"/>
        <item x="337"/>
        <item x="147"/>
        <item x="169"/>
        <item x="358"/>
        <item x="333"/>
        <item x="49"/>
        <item x="64"/>
        <item x="209"/>
        <item x="248"/>
        <item x="154"/>
        <item x="178"/>
        <item x="20"/>
        <item x="52"/>
        <item x="149"/>
        <item x="316"/>
        <item x="341"/>
        <item x="102"/>
        <item x="152"/>
        <item x="204"/>
        <item x="124"/>
        <item x="235"/>
        <item x="61"/>
        <item x="299"/>
        <item x="224"/>
        <item x="292"/>
        <item x="353"/>
        <item x="323"/>
        <item x="352"/>
        <item x="354"/>
        <item x="31"/>
        <item x="157"/>
        <item x="226"/>
        <item x="243"/>
        <item x="100"/>
        <item x="262"/>
        <item x="321"/>
        <item x="136"/>
        <item x="133"/>
        <item x="325"/>
        <item x="75"/>
        <item x="266"/>
        <item x="361"/>
        <item x="91"/>
        <item x="14"/>
        <item x="98"/>
        <item x="59"/>
        <item x="126"/>
        <item x="175"/>
        <item x="241"/>
        <item x="97"/>
        <item x="328"/>
        <item x="139"/>
        <item x="63"/>
        <item x="332"/>
        <item x="185"/>
        <item x="372"/>
        <item x="182"/>
        <item x="7"/>
        <item x="363"/>
        <item x="9"/>
        <item x="283"/>
        <item x="77"/>
        <item x="16"/>
        <item x="187"/>
        <item x="339"/>
        <item x="196"/>
        <item x="252"/>
        <item x="362"/>
        <item x="55"/>
        <item x="159"/>
        <item x="143"/>
        <item x="257"/>
        <item x="271"/>
        <item x="367"/>
        <item x="82"/>
        <item x="119"/>
        <item x="105"/>
        <item x="78"/>
        <item x="217"/>
        <item x="264"/>
        <item x="48"/>
        <item x="92"/>
        <item x="307"/>
        <item x="225"/>
        <item x="291"/>
        <item x="141"/>
        <item x="247"/>
        <item x="320"/>
        <item x="137"/>
        <item x="343"/>
        <item x="84"/>
        <item x="56"/>
        <item x="140"/>
        <item x="234"/>
        <item x="80"/>
        <item x="120"/>
        <item x="216"/>
        <item x="94"/>
        <item x="190"/>
        <item x="150"/>
        <item x="201"/>
        <item x="285"/>
        <item x="274"/>
        <item x="145"/>
        <item x="231"/>
        <item x="76"/>
        <item x="279"/>
        <item x="275"/>
        <item x="108"/>
        <item x="223"/>
        <item x="210"/>
        <item x="280"/>
        <item x="172"/>
        <item x="335"/>
        <item x="177"/>
        <item x="298"/>
        <item x="329"/>
        <item x="296"/>
        <item x="288"/>
        <item x="155"/>
        <item x="308"/>
        <item x="229"/>
        <item x="294"/>
        <item x="39"/>
        <item x="135"/>
        <item x="121"/>
        <item x="322"/>
        <item x="286"/>
        <item x="287"/>
        <item x="96"/>
        <item x="207"/>
        <item x="250"/>
        <item x="60"/>
        <item x="163"/>
        <item x="324"/>
        <item x="68"/>
        <item x="245"/>
        <item x="281"/>
        <item x="301"/>
        <item x="144"/>
        <item x="128"/>
        <item x="212"/>
        <item x="303"/>
        <item x="198"/>
        <item x="106"/>
        <item x="364"/>
        <item x="179"/>
        <item x="238"/>
        <item x="131"/>
        <item x="32"/>
        <item x="370"/>
        <item x="162"/>
        <item x="214"/>
        <item x="222"/>
        <item x="24"/>
        <item x="19"/>
        <item x="86"/>
        <item x="365"/>
        <item x="27"/>
        <item x="340"/>
        <item x="374"/>
        <item x="186"/>
        <item x="270"/>
        <item x="273"/>
        <item x="43"/>
        <item x="26"/>
        <item x="113"/>
        <item x="22"/>
        <item x="65"/>
        <item x="28"/>
        <item x="29"/>
        <item x="114"/>
        <item x="373"/>
        <item x="369"/>
        <item x="104"/>
        <item x="300"/>
        <item x="284"/>
        <item x="171"/>
        <item x="368"/>
        <item x="181"/>
        <item x="276"/>
        <item x="366"/>
        <item x="251"/>
        <item x="244"/>
        <item x="73"/>
        <item x="297"/>
        <item x="165"/>
        <item x="174"/>
        <item x="188"/>
        <item x="205"/>
        <item x="211"/>
        <item x="103"/>
        <item x="132"/>
        <item x="123"/>
        <item x="371"/>
        <item x="236"/>
        <item x="282"/>
        <item x="293"/>
        <item x="25"/>
        <item x="83"/>
        <item x="330"/>
        <item x="74"/>
        <item x="176"/>
        <item x="289"/>
        <item x="164"/>
        <item x="319"/>
        <item x="193"/>
        <item x="41"/>
        <item x="242"/>
        <item x="189"/>
        <item x="122"/>
        <item x="213"/>
        <item x="134"/>
        <item x="267"/>
        <item x="218"/>
        <item x="117"/>
        <item x="331"/>
        <item x="268"/>
        <item x="115"/>
        <item x="110"/>
        <item x="194"/>
        <item x="221"/>
        <item x="381"/>
        <item x="109"/>
        <item x="118"/>
        <item x="18"/>
        <item x="278"/>
        <item x="88"/>
        <item x="385"/>
        <item t="default"/>
      </items>
    </pivotField>
    <pivotField compact="0" showAll="0">
      <items count="365">
        <item x="73"/>
        <item x="36"/>
        <item x="14"/>
        <item x="29"/>
        <item x="47"/>
        <item x="330"/>
        <item x="28"/>
        <item x="360"/>
        <item x="326"/>
        <item x="359"/>
        <item x="263"/>
        <item x="349"/>
        <item x="313"/>
        <item x="11"/>
        <item x="348"/>
        <item x="56"/>
        <item x="307"/>
        <item x="342"/>
        <item x="339"/>
        <item x="74"/>
        <item x="24"/>
        <item x="10"/>
        <item x="37"/>
        <item x="344"/>
        <item x="285"/>
        <item x="59"/>
        <item x="290"/>
        <item x="284"/>
        <item x="355"/>
        <item x="347"/>
        <item x="65"/>
        <item x="314"/>
        <item x="299"/>
        <item x="18"/>
        <item x="321"/>
        <item x="12"/>
        <item x="303"/>
        <item x="63"/>
        <item x="312"/>
        <item x="325"/>
        <item x="324"/>
        <item x="333"/>
        <item x="304"/>
        <item x="0"/>
        <item x="310"/>
        <item x="335"/>
        <item x="358"/>
        <item x="308"/>
        <item x="350"/>
        <item x="176"/>
        <item x="19"/>
        <item x="57"/>
        <item x="340"/>
        <item x="328"/>
        <item x="351"/>
        <item x="64"/>
        <item x="46"/>
        <item x="77"/>
        <item x="322"/>
        <item x="319"/>
        <item x="334"/>
        <item x="9"/>
        <item x="54"/>
        <item x="361"/>
        <item x="71"/>
        <item x="119"/>
        <item x="318"/>
        <item x="329"/>
        <item x="41"/>
        <item x="210"/>
        <item x="16"/>
        <item x="300"/>
        <item x="68"/>
        <item x="31"/>
        <item x="23"/>
        <item x="32"/>
        <item x="38"/>
        <item x="320"/>
        <item x="294"/>
        <item x="48"/>
        <item x="341"/>
        <item x="33"/>
        <item x="337"/>
        <item x="43"/>
        <item x="17"/>
        <item x="293"/>
        <item x="291"/>
        <item x="49"/>
        <item x="323"/>
        <item x="346"/>
        <item x="317"/>
        <item x="327"/>
        <item x="66"/>
        <item x="1"/>
        <item x="353"/>
        <item x="15"/>
        <item x="233"/>
        <item x="343"/>
        <item x="30"/>
        <item x="110"/>
        <item x="69"/>
        <item x="79"/>
        <item x="42"/>
        <item x="27"/>
        <item x="70"/>
        <item x="225"/>
        <item x="309"/>
        <item x="267"/>
        <item x="50"/>
        <item x="60"/>
        <item x="301"/>
        <item x="72"/>
        <item x="20"/>
        <item x="22"/>
        <item x="8"/>
        <item x="58"/>
        <item x="55"/>
        <item x="332"/>
        <item x="306"/>
        <item x="61"/>
        <item x="34"/>
        <item x="52"/>
        <item x="39"/>
        <item x="345"/>
        <item x="78"/>
        <item x="21"/>
        <item x="292"/>
        <item x="44"/>
        <item x="302"/>
        <item x="75"/>
        <item x="40"/>
        <item x="76"/>
        <item x="305"/>
        <item x="331"/>
        <item x="315"/>
        <item x="3"/>
        <item x="45"/>
        <item x="311"/>
        <item x="288"/>
        <item x="289"/>
        <item x="83"/>
        <item x="62"/>
        <item x="336"/>
        <item x="35"/>
        <item x="26"/>
        <item x="53"/>
        <item x="67"/>
        <item x="13"/>
        <item x="316"/>
        <item x="4"/>
        <item x="354"/>
        <item x="7"/>
        <item x="2"/>
        <item x="51"/>
        <item x="357"/>
        <item x="25"/>
        <item x="362"/>
        <item x="338"/>
        <item x="352"/>
        <item x="287"/>
        <item x="5"/>
        <item x="286"/>
        <item x="356"/>
        <item x="296"/>
        <item x="6"/>
        <item x="295"/>
        <item x="297"/>
        <item x="298"/>
        <item x="271"/>
        <item x="279"/>
        <item x="252"/>
        <item x="185"/>
        <item x="138"/>
        <item x="113"/>
        <item x="253"/>
        <item x="197"/>
        <item x="270"/>
        <item x="94"/>
        <item x="95"/>
        <item x="85"/>
        <item x="130"/>
        <item x="159"/>
        <item x="139"/>
        <item x="135"/>
        <item x="199"/>
        <item x="194"/>
        <item x="91"/>
        <item x="265"/>
        <item x="98"/>
        <item x="226"/>
        <item x="93"/>
        <item x="222"/>
        <item x="124"/>
        <item x="223"/>
        <item x="280"/>
        <item x="272"/>
        <item x="146"/>
        <item x="132"/>
        <item x="276"/>
        <item x="273"/>
        <item x="264"/>
        <item x="106"/>
        <item x="137"/>
        <item x="269"/>
        <item x="99"/>
        <item x="107"/>
        <item x="275"/>
        <item x="251"/>
        <item x="254"/>
        <item x="202"/>
        <item x="87"/>
        <item x="88"/>
        <item x="205"/>
        <item x="255"/>
        <item x="200"/>
        <item x="235"/>
        <item x="86"/>
        <item x="175"/>
        <item x="231"/>
        <item x="257"/>
        <item x="206"/>
        <item x="256"/>
        <item x="96"/>
        <item x="240"/>
        <item x="92"/>
        <item x="278"/>
        <item x="196"/>
        <item x="219"/>
        <item x="203"/>
        <item x="180"/>
        <item x="209"/>
        <item x="283"/>
        <item x="121"/>
        <item x="198"/>
        <item x="147"/>
        <item x="136"/>
        <item x="187"/>
        <item x="208"/>
        <item x="125"/>
        <item x="166"/>
        <item x="90"/>
        <item x="274"/>
        <item x="172"/>
        <item x="259"/>
        <item x="126"/>
        <item x="173"/>
        <item x="105"/>
        <item x="245"/>
        <item x="117"/>
        <item x="114"/>
        <item x="111"/>
        <item x="224"/>
        <item x="104"/>
        <item x="123"/>
        <item x="281"/>
        <item x="243"/>
        <item x="168"/>
        <item x="221"/>
        <item x="238"/>
        <item x="181"/>
        <item x="211"/>
        <item x="154"/>
        <item x="169"/>
        <item x="239"/>
        <item x="183"/>
        <item x="247"/>
        <item x="150"/>
        <item x="141"/>
        <item x="195"/>
        <item x="248"/>
        <item x="148"/>
        <item x="178"/>
        <item x="207"/>
        <item x="134"/>
        <item x="184"/>
        <item x="260"/>
        <item x="244"/>
        <item x="152"/>
        <item x="212"/>
        <item x="236"/>
        <item x="163"/>
        <item x="161"/>
        <item x="204"/>
        <item x="127"/>
        <item x="116"/>
        <item x="167"/>
        <item x="193"/>
        <item x="189"/>
        <item x="174"/>
        <item x="165"/>
        <item x="250"/>
        <item x="171"/>
        <item x="143"/>
        <item x="266"/>
        <item x="237"/>
        <item x="102"/>
        <item x="218"/>
        <item x="230"/>
        <item x="97"/>
        <item x="156"/>
        <item x="82"/>
        <item x="277"/>
        <item x="151"/>
        <item x="149"/>
        <item x="258"/>
        <item x="170"/>
        <item x="120"/>
        <item x="115"/>
        <item x="100"/>
        <item x="192"/>
        <item x="241"/>
        <item x="246"/>
        <item x="128"/>
        <item x="112"/>
        <item x="158"/>
        <item x="228"/>
        <item x="232"/>
        <item x="182"/>
        <item x="177"/>
        <item x="188"/>
        <item x="217"/>
        <item x="144"/>
        <item x="249"/>
        <item x="242"/>
        <item x="268"/>
        <item x="234"/>
        <item x="145"/>
        <item x="118"/>
        <item x="80"/>
        <item x="191"/>
        <item x="108"/>
        <item x="133"/>
        <item x="101"/>
        <item x="131"/>
        <item x="89"/>
        <item x="160"/>
        <item x="103"/>
        <item x="179"/>
        <item x="155"/>
        <item x="153"/>
        <item x="229"/>
        <item x="190"/>
        <item x="215"/>
        <item x="186"/>
        <item x="201"/>
        <item x="162"/>
        <item x="157"/>
        <item x="140"/>
        <item x="164"/>
        <item x="261"/>
        <item x="84"/>
        <item x="213"/>
        <item x="227"/>
        <item x="122"/>
        <item x="214"/>
        <item x="129"/>
        <item x="81"/>
        <item x="220"/>
        <item x="262"/>
        <item x="282"/>
        <item x="109"/>
        <item x="216"/>
        <item x="142"/>
        <item x="363"/>
        <item t="default"/>
      </items>
    </pivotField>
    <pivotField compact="0" showAll="0">
      <items count="28">
        <item x="4"/>
        <item x="17"/>
        <item x="24"/>
        <item x="6"/>
        <item x="5"/>
        <item x="19"/>
        <item x="22"/>
        <item x="3"/>
        <item x="18"/>
        <item x="26"/>
        <item x="21"/>
        <item x="25"/>
        <item x="13"/>
        <item x="16"/>
        <item x="14"/>
        <item x="20"/>
        <item x="2"/>
        <item x="10"/>
        <item x="1"/>
        <item x="11"/>
        <item x="23"/>
        <item x="15"/>
        <item x="12"/>
        <item x="9"/>
        <item x="7"/>
        <item x="8"/>
        <item x="0"/>
        <item t="default"/>
      </items>
    </pivotField>
  </pivotFields>
  <rowFields count="1">
    <field x="0"/>
  </rowFields>
  <rowItems count="8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 t="grand">
      <x/>
    </i>
  </rowItems>
  <colItems count="1">
    <i/>
  </colItems>
  <dataFields count="1">
    <dataField name="计数项:4月1日—4月30日                      活动计时间     （每周几执行）" fld="4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3"/>
  <sheetViews>
    <sheetView topLeftCell="A367" workbookViewId="0">
      <selection activeCell="N398" sqref="N398"/>
    </sheetView>
  </sheetViews>
  <sheetFormatPr defaultColWidth="9" defaultRowHeight="12"/>
  <cols>
    <col min="1" max="1" width="6.875" style="3" customWidth="1"/>
    <col min="2" max="2" width="27.125" style="2" customWidth="1"/>
    <col min="3" max="3" width="13.25" style="2" customWidth="1"/>
    <col min="4" max="4" width="5" style="3" customWidth="1"/>
    <col min="5" max="5" width="14.375" style="3" hidden="1" customWidth="1"/>
    <col min="6" max="6" width="5.875" style="3" customWidth="1"/>
    <col min="7" max="7" width="15.875" style="2" customWidth="1"/>
    <col min="8" max="8" width="4.875" style="3" customWidth="1"/>
    <col min="9" max="9" width="9.125" style="3" customWidth="1"/>
    <col min="10" max="10" width="8.25" style="4" customWidth="1"/>
    <col min="11" max="11" width="8.25" style="3" customWidth="1"/>
    <col min="12" max="12" width="5.5" style="2" customWidth="1"/>
    <col min="13" max="13" width="8.25" style="2" customWidth="1"/>
    <col min="14" max="14" width="7.75" style="4" customWidth="1"/>
    <col min="15" max="15" width="7.875" style="5" customWidth="1"/>
    <col min="16" max="16" width="7.875" style="6" customWidth="1"/>
    <col min="17" max="17" width="8.625" style="6" customWidth="1"/>
    <col min="18" max="18" width="8.5" style="6" customWidth="1"/>
    <col min="19" max="19" width="8.375" style="7" customWidth="1"/>
    <col min="20" max="16384" width="9" style="2"/>
  </cols>
  <sheetData>
    <row r="1" s="87" customFormat="1" ht="20" customHeight="1" spans="1:19">
      <c r="A1" s="88" t="s">
        <v>0</v>
      </c>
      <c r="B1" s="88" t="s">
        <v>1</v>
      </c>
      <c r="C1" s="88" t="s">
        <v>2</v>
      </c>
      <c r="D1" s="88" t="s">
        <v>3</v>
      </c>
      <c r="E1" s="89" t="s">
        <v>4</v>
      </c>
      <c r="F1" s="89" t="s">
        <v>5</v>
      </c>
      <c r="G1" s="89" t="s">
        <v>6</v>
      </c>
      <c r="H1" s="64" t="s">
        <v>7</v>
      </c>
      <c r="I1" s="64"/>
      <c r="J1" s="66"/>
      <c r="K1" s="93"/>
      <c r="L1" s="94" t="s">
        <v>8</v>
      </c>
      <c r="M1" s="95"/>
      <c r="N1" s="95"/>
      <c r="O1" s="75"/>
      <c r="P1" s="96" t="s">
        <v>9</v>
      </c>
      <c r="Q1" s="96"/>
      <c r="R1" s="96"/>
      <c r="S1" s="99" t="s">
        <v>10</v>
      </c>
    </row>
    <row r="2" s="87" customFormat="1" ht="22" customHeight="1" spans="1:19">
      <c r="A2" s="90"/>
      <c r="B2" s="90"/>
      <c r="C2" s="90"/>
      <c r="D2" s="90"/>
      <c r="E2" s="91"/>
      <c r="F2" s="91"/>
      <c r="G2" s="91"/>
      <c r="H2" s="92" t="s">
        <v>11</v>
      </c>
      <c r="I2" s="64" t="s">
        <v>12</v>
      </c>
      <c r="J2" s="66" t="s">
        <v>13</v>
      </c>
      <c r="K2" s="93" t="s">
        <v>14</v>
      </c>
      <c r="L2" s="97" t="s">
        <v>11</v>
      </c>
      <c r="M2" s="95" t="s">
        <v>12</v>
      </c>
      <c r="N2" s="95" t="s">
        <v>13</v>
      </c>
      <c r="O2" s="75" t="s">
        <v>14</v>
      </c>
      <c r="P2" s="98" t="s">
        <v>15</v>
      </c>
      <c r="Q2" s="96" t="s">
        <v>16</v>
      </c>
      <c r="R2" s="96" t="s">
        <v>14</v>
      </c>
      <c r="S2" s="99"/>
    </row>
    <row r="3" ht="12.75" spans="1:19">
      <c r="A3" s="11">
        <v>52</v>
      </c>
      <c r="B3" s="12" t="s">
        <v>17</v>
      </c>
      <c r="C3" s="12" t="s">
        <v>18</v>
      </c>
      <c r="D3" s="11" t="s">
        <v>19</v>
      </c>
      <c r="E3" s="13" t="s">
        <v>20</v>
      </c>
      <c r="F3" s="13">
        <v>4.6</v>
      </c>
      <c r="G3" s="14" t="s">
        <v>21</v>
      </c>
      <c r="H3" s="15">
        <v>31</v>
      </c>
      <c r="I3" s="15">
        <v>1379.6</v>
      </c>
      <c r="J3" s="37">
        <f>I3*K3</f>
        <v>351.66004</v>
      </c>
      <c r="K3" s="15" t="s">
        <v>22</v>
      </c>
      <c r="L3" s="38">
        <v>51</v>
      </c>
      <c r="M3" s="38">
        <v>3145.25</v>
      </c>
      <c r="N3" s="39">
        <f>M3*O3</f>
        <v>861.16945</v>
      </c>
      <c r="O3" s="40">
        <v>0.2738</v>
      </c>
      <c r="P3" s="41">
        <f>(H3-L3)/L3</f>
        <v>-0.392156862745098</v>
      </c>
      <c r="Q3" s="41">
        <f>(I3-M3)/M3</f>
        <v>-0.561370320324299</v>
      </c>
      <c r="R3" s="41">
        <f>(K3-O3)</f>
        <v>-0.0189</v>
      </c>
      <c r="S3" s="45"/>
    </row>
    <row r="4" ht="12.75" spans="1:19">
      <c r="A4" s="11">
        <v>52</v>
      </c>
      <c r="B4" s="12" t="s">
        <v>17</v>
      </c>
      <c r="C4" s="12" t="s">
        <v>18</v>
      </c>
      <c r="D4" s="11" t="s">
        <v>19</v>
      </c>
      <c r="E4" s="13" t="s">
        <v>20</v>
      </c>
      <c r="F4" s="13">
        <v>4.13</v>
      </c>
      <c r="G4" s="14" t="s">
        <v>21</v>
      </c>
      <c r="H4" s="15">
        <v>43</v>
      </c>
      <c r="I4" s="15">
        <v>2127.2</v>
      </c>
      <c r="J4" s="37">
        <f t="shared" ref="J4:J67" si="0">I4*K4</f>
        <v>627.09856</v>
      </c>
      <c r="K4" s="15" t="s">
        <v>23</v>
      </c>
      <c r="L4" s="38">
        <v>51</v>
      </c>
      <c r="M4" s="38">
        <v>3145.25</v>
      </c>
      <c r="N4" s="39">
        <f t="shared" ref="N4:N67" si="1">M4*O4</f>
        <v>861.16945</v>
      </c>
      <c r="O4" s="40">
        <v>0.2738</v>
      </c>
      <c r="P4" s="41">
        <f>(H4-L4)/L4</f>
        <v>-0.156862745098039</v>
      </c>
      <c r="Q4" s="41">
        <f>(I4-M4)/M4</f>
        <v>-0.323678562912328</v>
      </c>
      <c r="R4" s="41">
        <f>(K4-O4)</f>
        <v>0.021</v>
      </c>
      <c r="S4" s="45"/>
    </row>
    <row r="5" ht="12.75" spans="1:19">
      <c r="A5" s="11">
        <v>52</v>
      </c>
      <c r="B5" s="12" t="s">
        <v>17</v>
      </c>
      <c r="C5" s="12" t="s">
        <v>18</v>
      </c>
      <c r="D5" s="11" t="s">
        <v>19</v>
      </c>
      <c r="E5" s="13" t="s">
        <v>20</v>
      </c>
      <c r="F5" s="16">
        <v>4.22</v>
      </c>
      <c r="G5" s="14" t="s">
        <v>21</v>
      </c>
      <c r="H5" s="15">
        <v>51</v>
      </c>
      <c r="I5" s="15">
        <v>2590.99</v>
      </c>
      <c r="J5" s="37">
        <f t="shared" si="0"/>
        <v>1018.25907</v>
      </c>
      <c r="K5" s="15" t="s">
        <v>24</v>
      </c>
      <c r="L5" s="38">
        <v>51</v>
      </c>
      <c r="M5" s="38">
        <v>3145.25</v>
      </c>
      <c r="N5" s="39">
        <f t="shared" si="1"/>
        <v>861.16945</v>
      </c>
      <c r="O5" s="40">
        <v>0.2738</v>
      </c>
      <c r="P5" s="41">
        <f>(H5-L5)/L5</f>
        <v>0</v>
      </c>
      <c r="Q5" s="41">
        <f t="shared" ref="Q5:Q68" si="2">(I5-M5)/M5</f>
        <v>-0.176221286066291</v>
      </c>
      <c r="R5" s="41">
        <f>(K5-O5)</f>
        <v>0.1192</v>
      </c>
      <c r="S5" s="45"/>
    </row>
    <row r="6" ht="12.75" spans="1:19">
      <c r="A6" s="11">
        <v>52</v>
      </c>
      <c r="B6" s="12" t="s">
        <v>17</v>
      </c>
      <c r="C6" s="12" t="s">
        <v>18</v>
      </c>
      <c r="D6" s="11" t="s">
        <v>19</v>
      </c>
      <c r="E6" s="13" t="s">
        <v>20</v>
      </c>
      <c r="F6" s="13">
        <v>4.27</v>
      </c>
      <c r="G6" s="14" t="s">
        <v>21</v>
      </c>
      <c r="H6" s="15">
        <v>53</v>
      </c>
      <c r="I6" s="15">
        <v>2743.13</v>
      </c>
      <c r="J6" s="37">
        <f t="shared" si="0"/>
        <v>916.20542</v>
      </c>
      <c r="K6" s="15" t="s">
        <v>25</v>
      </c>
      <c r="L6" s="38">
        <v>51</v>
      </c>
      <c r="M6" s="38">
        <v>3145.25</v>
      </c>
      <c r="N6" s="39">
        <f t="shared" si="1"/>
        <v>861.16945</v>
      </c>
      <c r="O6" s="40">
        <v>0.2738</v>
      </c>
      <c r="P6" s="41">
        <f>(H6-L6)/L6</f>
        <v>0.0392156862745098</v>
      </c>
      <c r="Q6" s="41">
        <f t="shared" si="2"/>
        <v>-0.127849932437803</v>
      </c>
      <c r="R6" s="41">
        <f>(K6-O6)</f>
        <v>0.0602</v>
      </c>
      <c r="S6" s="45"/>
    </row>
    <row r="7" ht="12.75" spans="1:19">
      <c r="A7" s="11">
        <v>351</v>
      </c>
      <c r="B7" s="12" t="s">
        <v>26</v>
      </c>
      <c r="C7" s="12" t="s">
        <v>18</v>
      </c>
      <c r="D7" s="11" t="s">
        <v>27</v>
      </c>
      <c r="E7" s="13" t="s">
        <v>28</v>
      </c>
      <c r="F7" s="17">
        <v>4.3</v>
      </c>
      <c r="G7" s="14" t="s">
        <v>29</v>
      </c>
      <c r="H7" s="15">
        <v>61</v>
      </c>
      <c r="I7" s="15">
        <v>3536.11</v>
      </c>
      <c r="J7" s="37">
        <f t="shared" si="0"/>
        <v>1102.205487</v>
      </c>
      <c r="K7" s="15" t="s">
        <v>30</v>
      </c>
      <c r="L7" s="38">
        <v>42</v>
      </c>
      <c r="M7" s="38">
        <v>4193.45</v>
      </c>
      <c r="N7" s="39">
        <f t="shared" si="1"/>
        <v>898.23699</v>
      </c>
      <c r="O7" s="40">
        <v>0.2142</v>
      </c>
      <c r="P7" s="41">
        <f t="shared" ref="P7:P14" si="3">(H7-L7)/L7</f>
        <v>0.452380952380952</v>
      </c>
      <c r="Q7" s="41">
        <f t="shared" si="2"/>
        <v>-0.156753985381965</v>
      </c>
      <c r="R7" s="41">
        <f t="shared" ref="R7:R14" si="4">(K7-O7)</f>
        <v>0.0975</v>
      </c>
      <c r="S7" s="45"/>
    </row>
    <row r="8" ht="12.75" spans="1:19">
      <c r="A8" s="11">
        <v>351</v>
      </c>
      <c r="B8" s="12" t="s">
        <v>26</v>
      </c>
      <c r="C8" s="12" t="s">
        <v>18</v>
      </c>
      <c r="D8" s="11" t="s">
        <v>27</v>
      </c>
      <c r="E8" s="13" t="s">
        <v>28</v>
      </c>
      <c r="F8" s="18">
        <v>4.1</v>
      </c>
      <c r="G8" s="14" t="s">
        <v>29</v>
      </c>
      <c r="H8" s="15">
        <v>52</v>
      </c>
      <c r="I8" s="15">
        <v>3681.12</v>
      </c>
      <c r="J8" s="37">
        <f t="shared" si="0"/>
        <v>1478.705904</v>
      </c>
      <c r="K8" s="15" t="s">
        <v>31</v>
      </c>
      <c r="L8" s="38">
        <v>42</v>
      </c>
      <c r="M8" s="38">
        <v>4193.45</v>
      </c>
      <c r="N8" s="39">
        <f t="shared" si="1"/>
        <v>898.23699</v>
      </c>
      <c r="O8" s="40">
        <v>0.2142</v>
      </c>
      <c r="P8" s="41">
        <f t="shared" si="3"/>
        <v>0.238095238095238</v>
      </c>
      <c r="Q8" s="41">
        <f t="shared" si="2"/>
        <v>-0.122173866386865</v>
      </c>
      <c r="R8" s="41">
        <f t="shared" si="4"/>
        <v>0.1875</v>
      </c>
      <c r="S8" s="45"/>
    </row>
    <row r="9" ht="12.75" spans="1:19">
      <c r="A9" s="11">
        <v>351</v>
      </c>
      <c r="B9" s="12" t="s">
        <v>26</v>
      </c>
      <c r="C9" s="12" t="s">
        <v>18</v>
      </c>
      <c r="D9" s="11" t="s">
        <v>27</v>
      </c>
      <c r="E9" s="13" t="s">
        <v>28</v>
      </c>
      <c r="F9" s="19">
        <v>4.22</v>
      </c>
      <c r="G9" s="14" t="s">
        <v>32</v>
      </c>
      <c r="H9" s="15">
        <v>41</v>
      </c>
      <c r="I9" s="15">
        <v>2802</v>
      </c>
      <c r="J9" s="37">
        <f t="shared" si="0"/>
        <v>1288.0794</v>
      </c>
      <c r="K9" s="15" t="s">
        <v>33</v>
      </c>
      <c r="L9" s="38">
        <v>42</v>
      </c>
      <c r="M9" s="38">
        <v>4193.45</v>
      </c>
      <c r="N9" s="39">
        <f t="shared" si="1"/>
        <v>898.23699</v>
      </c>
      <c r="O9" s="40">
        <v>0.2142</v>
      </c>
      <c r="P9" s="41">
        <f t="shared" si="3"/>
        <v>-0.0238095238095238</v>
      </c>
      <c r="Q9" s="41">
        <f t="shared" si="2"/>
        <v>-0.331815092584864</v>
      </c>
      <c r="R9" s="41">
        <f t="shared" si="4"/>
        <v>0.2455</v>
      </c>
      <c r="S9" s="45"/>
    </row>
    <row r="10" ht="12.75" spans="1:19">
      <c r="A10" s="11">
        <v>351</v>
      </c>
      <c r="B10" s="12" t="s">
        <v>26</v>
      </c>
      <c r="C10" s="12" t="s">
        <v>18</v>
      </c>
      <c r="D10" s="11" t="s">
        <v>27</v>
      </c>
      <c r="E10" s="13" t="s">
        <v>28</v>
      </c>
      <c r="F10" s="17">
        <v>4.24</v>
      </c>
      <c r="G10" s="14" t="s">
        <v>29</v>
      </c>
      <c r="H10" s="15">
        <v>50</v>
      </c>
      <c r="I10" s="15">
        <v>4112.7</v>
      </c>
      <c r="J10" s="37">
        <f t="shared" si="0"/>
        <v>1354.72338</v>
      </c>
      <c r="K10" s="15" t="s">
        <v>34</v>
      </c>
      <c r="L10" s="38">
        <v>42</v>
      </c>
      <c r="M10" s="38">
        <v>4193.45</v>
      </c>
      <c r="N10" s="39">
        <f t="shared" si="1"/>
        <v>898.23699</v>
      </c>
      <c r="O10" s="40">
        <v>0.2142</v>
      </c>
      <c r="P10" s="41">
        <f t="shared" si="3"/>
        <v>0.19047619047619</v>
      </c>
      <c r="Q10" s="41">
        <f t="shared" si="2"/>
        <v>-0.0192562210113391</v>
      </c>
      <c r="R10" s="41">
        <f t="shared" si="4"/>
        <v>0.1152</v>
      </c>
      <c r="S10" s="45"/>
    </row>
    <row r="11" ht="12.75" spans="1:19">
      <c r="A11" s="11">
        <v>754</v>
      </c>
      <c r="B11" s="12" t="s">
        <v>35</v>
      </c>
      <c r="C11" s="12" t="s">
        <v>18</v>
      </c>
      <c r="D11" s="11" t="s">
        <v>27</v>
      </c>
      <c r="E11" s="13" t="s">
        <v>28</v>
      </c>
      <c r="F11" s="17">
        <v>4.3</v>
      </c>
      <c r="G11" s="14" t="s">
        <v>36</v>
      </c>
      <c r="H11" s="15">
        <v>63</v>
      </c>
      <c r="I11" s="15">
        <v>4279.26</v>
      </c>
      <c r="J11" s="37">
        <f t="shared" si="0"/>
        <v>1402.313502</v>
      </c>
      <c r="K11" s="15" t="s">
        <v>37</v>
      </c>
      <c r="L11" s="38">
        <v>64</v>
      </c>
      <c r="M11" s="38">
        <v>4986.49</v>
      </c>
      <c r="N11" s="39">
        <f t="shared" si="1"/>
        <v>1471.01455</v>
      </c>
      <c r="O11" s="40">
        <v>0.295</v>
      </c>
      <c r="P11" s="41">
        <f t="shared" si="3"/>
        <v>-0.015625</v>
      </c>
      <c r="Q11" s="41">
        <f t="shared" si="2"/>
        <v>-0.141829222559355</v>
      </c>
      <c r="R11" s="41">
        <f t="shared" si="4"/>
        <v>0.0327000000000001</v>
      </c>
      <c r="S11" s="45"/>
    </row>
    <row r="12" ht="12.75" spans="1:19">
      <c r="A12" s="11">
        <v>754</v>
      </c>
      <c r="B12" s="12" t="s">
        <v>35</v>
      </c>
      <c r="C12" s="12" t="s">
        <v>18</v>
      </c>
      <c r="D12" s="11" t="s">
        <v>27</v>
      </c>
      <c r="E12" s="13" t="s">
        <v>28</v>
      </c>
      <c r="F12" s="18">
        <v>4.1</v>
      </c>
      <c r="G12" s="14" t="s">
        <v>36</v>
      </c>
      <c r="H12" s="15">
        <v>69</v>
      </c>
      <c r="I12" s="15">
        <v>4904.29</v>
      </c>
      <c r="J12" s="37">
        <f t="shared" si="0"/>
        <v>1414.887665</v>
      </c>
      <c r="K12" s="15" t="s">
        <v>38</v>
      </c>
      <c r="L12" s="38">
        <v>64</v>
      </c>
      <c r="M12" s="38">
        <v>4986.49</v>
      </c>
      <c r="N12" s="39">
        <f t="shared" si="1"/>
        <v>1471.01455</v>
      </c>
      <c r="O12" s="40">
        <v>0.295</v>
      </c>
      <c r="P12" s="41">
        <f t="shared" si="3"/>
        <v>0.078125</v>
      </c>
      <c r="Q12" s="41">
        <f t="shared" si="2"/>
        <v>-0.0164845412304045</v>
      </c>
      <c r="R12" s="41">
        <f t="shared" si="4"/>
        <v>-0.00649999999999995</v>
      </c>
      <c r="S12" s="45"/>
    </row>
    <row r="13" ht="12.75" spans="1:19">
      <c r="A13" s="11">
        <v>754</v>
      </c>
      <c r="B13" s="12" t="s">
        <v>35</v>
      </c>
      <c r="C13" s="12" t="s">
        <v>18</v>
      </c>
      <c r="D13" s="11" t="s">
        <v>27</v>
      </c>
      <c r="E13" s="13" t="s">
        <v>28</v>
      </c>
      <c r="F13" s="19">
        <v>4.22</v>
      </c>
      <c r="G13" s="14" t="s">
        <v>36</v>
      </c>
      <c r="H13" s="15">
        <v>70</v>
      </c>
      <c r="I13" s="15">
        <v>4060.22</v>
      </c>
      <c r="J13" s="37">
        <f t="shared" si="0"/>
        <v>978.106998</v>
      </c>
      <c r="K13" s="15" t="s">
        <v>39</v>
      </c>
      <c r="L13" s="38">
        <v>64</v>
      </c>
      <c r="M13" s="38">
        <v>4986.49</v>
      </c>
      <c r="N13" s="39">
        <f t="shared" si="1"/>
        <v>1471.01455</v>
      </c>
      <c r="O13" s="40">
        <v>0.295</v>
      </c>
      <c r="P13" s="41">
        <f t="shared" si="3"/>
        <v>0.09375</v>
      </c>
      <c r="Q13" s="41">
        <f t="shared" si="2"/>
        <v>-0.185755912475509</v>
      </c>
      <c r="R13" s="41">
        <f t="shared" si="4"/>
        <v>-0.0541</v>
      </c>
      <c r="S13" s="45"/>
    </row>
    <row r="14" ht="12.75" spans="1:19">
      <c r="A14" s="11">
        <v>754</v>
      </c>
      <c r="B14" s="12" t="s">
        <v>35</v>
      </c>
      <c r="C14" s="12" t="s">
        <v>18</v>
      </c>
      <c r="D14" s="11" t="s">
        <v>27</v>
      </c>
      <c r="E14" s="13" t="s">
        <v>28</v>
      </c>
      <c r="F14" s="19">
        <v>4.26</v>
      </c>
      <c r="G14" s="14" t="s">
        <v>36</v>
      </c>
      <c r="H14" s="15">
        <v>61</v>
      </c>
      <c r="I14" s="15">
        <v>3488.1</v>
      </c>
      <c r="J14" s="37">
        <f t="shared" si="0"/>
        <v>785.52012</v>
      </c>
      <c r="K14" s="15" t="s">
        <v>40</v>
      </c>
      <c r="L14" s="38">
        <v>64</v>
      </c>
      <c r="M14" s="38">
        <v>4986.49</v>
      </c>
      <c r="N14" s="39">
        <f t="shared" si="1"/>
        <v>1471.01455</v>
      </c>
      <c r="O14" s="40">
        <v>0.295</v>
      </c>
      <c r="P14" s="41">
        <f t="shared" si="3"/>
        <v>-0.046875</v>
      </c>
      <c r="Q14" s="41">
        <f t="shared" si="2"/>
        <v>-0.300489923774037</v>
      </c>
      <c r="R14" s="41">
        <f t="shared" si="4"/>
        <v>-0.0698</v>
      </c>
      <c r="S14" s="45"/>
    </row>
    <row r="15" ht="12.75" spans="1:19">
      <c r="A15" s="11">
        <v>367</v>
      </c>
      <c r="B15" s="12" t="s">
        <v>41</v>
      </c>
      <c r="C15" s="12" t="s">
        <v>18</v>
      </c>
      <c r="D15" s="11" t="s">
        <v>27</v>
      </c>
      <c r="E15" s="13" t="s">
        <v>42</v>
      </c>
      <c r="F15" s="17">
        <v>4.7</v>
      </c>
      <c r="G15" s="14" t="s">
        <v>29</v>
      </c>
      <c r="H15" s="15">
        <v>74</v>
      </c>
      <c r="I15" s="15">
        <v>4152.33</v>
      </c>
      <c r="J15" s="37">
        <f t="shared" si="0"/>
        <v>909.36027</v>
      </c>
      <c r="K15" s="15" t="s">
        <v>43</v>
      </c>
      <c r="L15" s="38">
        <v>70</v>
      </c>
      <c r="M15" s="38">
        <v>5201.65</v>
      </c>
      <c r="N15" s="39">
        <f t="shared" si="1"/>
        <v>1285.327715</v>
      </c>
      <c r="O15" s="40">
        <v>0.2471</v>
      </c>
      <c r="P15" s="41">
        <f t="shared" ref="P15:P26" si="5">(H15-L15)/L15</f>
        <v>0.0571428571428571</v>
      </c>
      <c r="Q15" s="41">
        <f t="shared" si="2"/>
        <v>-0.201728297751675</v>
      </c>
      <c r="R15" s="41">
        <f t="shared" ref="R15:R26" si="6">(K15-O15)</f>
        <v>-0.0281</v>
      </c>
      <c r="S15" s="45"/>
    </row>
    <row r="16" ht="12.75" spans="1:19">
      <c r="A16" s="11">
        <v>367</v>
      </c>
      <c r="B16" s="12" t="s">
        <v>41</v>
      </c>
      <c r="C16" s="12" t="s">
        <v>18</v>
      </c>
      <c r="D16" s="11" t="s">
        <v>27</v>
      </c>
      <c r="E16" s="13" t="s">
        <v>42</v>
      </c>
      <c r="F16" s="17">
        <v>4.14</v>
      </c>
      <c r="G16" s="14" t="s">
        <v>29</v>
      </c>
      <c r="H16" s="15">
        <v>72</v>
      </c>
      <c r="I16" s="15">
        <v>4581.83</v>
      </c>
      <c r="J16" s="37">
        <f t="shared" si="0"/>
        <v>1558.280383</v>
      </c>
      <c r="K16" s="15" t="s">
        <v>44</v>
      </c>
      <c r="L16" s="38">
        <v>70</v>
      </c>
      <c r="M16" s="38">
        <v>5201.65</v>
      </c>
      <c r="N16" s="39">
        <f t="shared" si="1"/>
        <v>1285.327715</v>
      </c>
      <c r="O16" s="40">
        <v>0.2471</v>
      </c>
      <c r="P16" s="41">
        <f t="shared" si="5"/>
        <v>0.0285714285714286</v>
      </c>
      <c r="Q16" s="41">
        <f t="shared" si="2"/>
        <v>-0.119158343987004</v>
      </c>
      <c r="R16" s="41">
        <f t="shared" si="6"/>
        <v>0.093</v>
      </c>
      <c r="S16" s="45"/>
    </row>
    <row r="17" ht="12.75" spans="1:19">
      <c r="A17" s="11">
        <v>367</v>
      </c>
      <c r="B17" s="12" t="s">
        <v>41</v>
      </c>
      <c r="C17" s="12" t="s">
        <v>18</v>
      </c>
      <c r="D17" s="11" t="s">
        <v>27</v>
      </c>
      <c r="E17" s="13" t="s">
        <v>42</v>
      </c>
      <c r="F17" s="19">
        <v>4.22</v>
      </c>
      <c r="G17" s="14" t="s">
        <v>29</v>
      </c>
      <c r="H17" s="15">
        <v>108</v>
      </c>
      <c r="I17" s="15">
        <v>4971.2</v>
      </c>
      <c r="J17" s="37">
        <f t="shared" si="0"/>
        <v>620.90288</v>
      </c>
      <c r="K17" s="15" t="s">
        <v>45</v>
      </c>
      <c r="L17" s="38">
        <v>70</v>
      </c>
      <c r="M17" s="38">
        <v>5201.65</v>
      </c>
      <c r="N17" s="39">
        <f t="shared" si="1"/>
        <v>1285.327715</v>
      </c>
      <c r="O17" s="40">
        <v>0.2471</v>
      </c>
      <c r="P17" s="41">
        <f t="shared" si="5"/>
        <v>0.542857142857143</v>
      </c>
      <c r="Q17" s="41">
        <f t="shared" si="2"/>
        <v>-0.0443032499303105</v>
      </c>
      <c r="R17" s="41">
        <f t="shared" si="6"/>
        <v>-0.1222</v>
      </c>
      <c r="S17" s="45"/>
    </row>
    <row r="18" ht="12.75" spans="1:19">
      <c r="A18" s="11">
        <v>367</v>
      </c>
      <c r="B18" s="20" t="s">
        <v>41</v>
      </c>
      <c r="C18" s="12" t="s">
        <v>18</v>
      </c>
      <c r="D18" s="11" t="s">
        <v>27</v>
      </c>
      <c r="E18" s="13" t="s">
        <v>42</v>
      </c>
      <c r="F18" s="17">
        <v>4.28</v>
      </c>
      <c r="G18" s="14" t="s">
        <v>29</v>
      </c>
      <c r="H18" s="15">
        <v>79</v>
      </c>
      <c r="I18" s="15">
        <v>3651.92</v>
      </c>
      <c r="J18" s="37">
        <f t="shared" si="0"/>
        <v>979.810136</v>
      </c>
      <c r="K18" s="15" t="s">
        <v>46</v>
      </c>
      <c r="L18" s="38">
        <v>70</v>
      </c>
      <c r="M18" s="38">
        <v>5201.65</v>
      </c>
      <c r="N18" s="39">
        <f t="shared" si="1"/>
        <v>1285.327715</v>
      </c>
      <c r="O18" s="40">
        <v>0.2471</v>
      </c>
      <c r="P18" s="41">
        <f t="shared" si="5"/>
        <v>0.128571428571429</v>
      </c>
      <c r="Q18" s="41">
        <f t="shared" si="2"/>
        <v>-0.297930464371882</v>
      </c>
      <c r="R18" s="41">
        <f t="shared" si="6"/>
        <v>0.0212</v>
      </c>
      <c r="S18" s="45"/>
    </row>
    <row r="19" ht="12.75" spans="1:19">
      <c r="A19" s="11">
        <v>329</v>
      </c>
      <c r="B19" s="12" t="s">
        <v>47</v>
      </c>
      <c r="C19" s="12" t="s">
        <v>18</v>
      </c>
      <c r="D19" s="11" t="s">
        <v>27</v>
      </c>
      <c r="E19" s="13" t="s">
        <v>48</v>
      </c>
      <c r="F19" s="13">
        <v>4.2</v>
      </c>
      <c r="G19" s="14" t="s">
        <v>29</v>
      </c>
      <c r="H19" s="15">
        <v>53</v>
      </c>
      <c r="I19" s="15">
        <v>3795.92</v>
      </c>
      <c r="J19" s="37">
        <f t="shared" si="0"/>
        <v>846.869752</v>
      </c>
      <c r="K19" s="15" t="s">
        <v>49</v>
      </c>
      <c r="L19" s="38">
        <v>42</v>
      </c>
      <c r="M19" s="38">
        <v>3814.73</v>
      </c>
      <c r="N19" s="39">
        <f t="shared" si="1"/>
        <v>849.921844</v>
      </c>
      <c r="O19" s="40">
        <v>0.2228</v>
      </c>
      <c r="P19" s="41">
        <f t="shared" si="5"/>
        <v>0.261904761904762</v>
      </c>
      <c r="Q19" s="41">
        <f t="shared" si="2"/>
        <v>-0.0049308863274727</v>
      </c>
      <c r="R19" s="41">
        <f t="shared" si="6"/>
        <v>0.000299999999999995</v>
      </c>
      <c r="S19" s="45"/>
    </row>
    <row r="20" ht="12.75" spans="1:19">
      <c r="A20" s="11">
        <v>329</v>
      </c>
      <c r="B20" s="12" t="s">
        <v>47</v>
      </c>
      <c r="C20" s="12" t="s">
        <v>18</v>
      </c>
      <c r="D20" s="11" t="s">
        <v>27</v>
      </c>
      <c r="E20" s="13" t="s">
        <v>48</v>
      </c>
      <c r="F20" s="13">
        <v>4.9</v>
      </c>
      <c r="G20" s="14" t="s">
        <v>29</v>
      </c>
      <c r="H20" s="15">
        <v>30</v>
      </c>
      <c r="I20" s="15">
        <v>2220.59</v>
      </c>
      <c r="J20" s="37">
        <f t="shared" si="0"/>
        <v>516.287175</v>
      </c>
      <c r="K20" s="15" t="s">
        <v>50</v>
      </c>
      <c r="L20" s="38">
        <v>42</v>
      </c>
      <c r="M20" s="38">
        <v>3814.73</v>
      </c>
      <c r="N20" s="39">
        <f t="shared" si="1"/>
        <v>849.921844</v>
      </c>
      <c r="O20" s="40">
        <v>0.2228</v>
      </c>
      <c r="P20" s="41">
        <f t="shared" si="5"/>
        <v>-0.285714285714286</v>
      </c>
      <c r="Q20" s="41">
        <f t="shared" si="2"/>
        <v>-0.417890650190184</v>
      </c>
      <c r="R20" s="41">
        <f t="shared" si="6"/>
        <v>0.00970000000000001</v>
      </c>
      <c r="S20" s="45"/>
    </row>
    <row r="21" ht="12.75" spans="1:19">
      <c r="A21" s="11">
        <v>329</v>
      </c>
      <c r="B21" s="12" t="s">
        <v>47</v>
      </c>
      <c r="C21" s="12" t="s">
        <v>18</v>
      </c>
      <c r="D21" s="11" t="s">
        <v>27</v>
      </c>
      <c r="E21" s="13" t="s">
        <v>48</v>
      </c>
      <c r="F21" s="13">
        <v>4.16</v>
      </c>
      <c r="G21" s="14" t="s">
        <v>29</v>
      </c>
      <c r="H21" s="15">
        <v>59</v>
      </c>
      <c r="I21" s="15">
        <v>7701.39</v>
      </c>
      <c r="J21" s="37">
        <f t="shared" si="0"/>
        <v>1465.574517</v>
      </c>
      <c r="K21" s="15" t="s">
        <v>51</v>
      </c>
      <c r="L21" s="38">
        <v>42</v>
      </c>
      <c r="M21" s="38">
        <v>3814.73</v>
      </c>
      <c r="N21" s="39">
        <f t="shared" si="1"/>
        <v>849.921844</v>
      </c>
      <c r="O21" s="40">
        <v>0.2228</v>
      </c>
      <c r="P21" s="41">
        <f t="shared" si="5"/>
        <v>0.404761904761905</v>
      </c>
      <c r="Q21" s="46">
        <f t="shared" si="2"/>
        <v>1.01885585611564</v>
      </c>
      <c r="R21" s="41">
        <f t="shared" si="6"/>
        <v>-0.0325</v>
      </c>
      <c r="S21" s="47">
        <f>(J21-N21)*0.3</f>
        <v>184.6958019</v>
      </c>
    </row>
    <row r="22" spans="1:19">
      <c r="A22" s="21">
        <v>56</v>
      </c>
      <c r="B22" s="22" t="s">
        <v>52</v>
      </c>
      <c r="C22" s="22" t="s">
        <v>18</v>
      </c>
      <c r="D22" s="11" t="s">
        <v>19</v>
      </c>
      <c r="E22" s="23" t="s">
        <v>48</v>
      </c>
      <c r="F22" s="24">
        <v>4.3</v>
      </c>
      <c r="G22" s="25" t="s">
        <v>53</v>
      </c>
      <c r="H22" s="15">
        <v>43</v>
      </c>
      <c r="I22" s="15">
        <v>4289.18</v>
      </c>
      <c r="J22" s="37">
        <f t="shared" si="0"/>
        <v>1202.257154</v>
      </c>
      <c r="K22" s="15" t="s">
        <v>54</v>
      </c>
      <c r="L22" s="38">
        <v>49</v>
      </c>
      <c r="M22" s="38">
        <v>3625.97</v>
      </c>
      <c r="N22" s="39">
        <f t="shared" si="1"/>
        <v>1066.03518</v>
      </c>
      <c r="O22" s="40">
        <v>0.294</v>
      </c>
      <c r="P22" s="41">
        <f t="shared" si="5"/>
        <v>-0.122448979591837</v>
      </c>
      <c r="Q22" s="41">
        <f t="shared" si="2"/>
        <v>0.182905539759016</v>
      </c>
      <c r="R22" s="41">
        <f t="shared" si="6"/>
        <v>-0.0137</v>
      </c>
      <c r="S22" s="45"/>
    </row>
    <row r="23" ht="12.75" spans="1:19">
      <c r="A23" s="11">
        <v>706</v>
      </c>
      <c r="B23" s="12" t="s">
        <v>55</v>
      </c>
      <c r="C23" s="12" t="s">
        <v>18</v>
      </c>
      <c r="D23" s="11" t="s">
        <v>27</v>
      </c>
      <c r="E23" s="13" t="s">
        <v>20</v>
      </c>
      <c r="F23" s="13">
        <v>4.6</v>
      </c>
      <c r="G23" s="14" t="s">
        <v>56</v>
      </c>
      <c r="H23" s="15">
        <v>55</v>
      </c>
      <c r="I23" s="15">
        <v>3420.89</v>
      </c>
      <c r="J23" s="37">
        <f t="shared" si="0"/>
        <v>1167.549757</v>
      </c>
      <c r="K23" s="15" t="s">
        <v>57</v>
      </c>
      <c r="L23" s="38">
        <v>57</v>
      </c>
      <c r="M23" s="38">
        <v>3738.73</v>
      </c>
      <c r="N23" s="39">
        <f t="shared" si="1"/>
        <v>1161.623411</v>
      </c>
      <c r="O23" s="40">
        <v>0.3107</v>
      </c>
      <c r="P23" s="41">
        <f t="shared" si="5"/>
        <v>-0.0350877192982456</v>
      </c>
      <c r="Q23" s="41">
        <f t="shared" si="2"/>
        <v>-0.0850128252106999</v>
      </c>
      <c r="R23" s="41">
        <f t="shared" si="6"/>
        <v>0.0306000000000001</v>
      </c>
      <c r="S23" s="45"/>
    </row>
    <row r="24" ht="12.75" spans="1:19">
      <c r="A24" s="11">
        <v>706</v>
      </c>
      <c r="B24" s="12" t="s">
        <v>55</v>
      </c>
      <c r="C24" s="12" t="s">
        <v>18</v>
      </c>
      <c r="D24" s="11" t="s">
        <v>27</v>
      </c>
      <c r="E24" s="13" t="s">
        <v>20</v>
      </c>
      <c r="F24" s="13">
        <v>4.13</v>
      </c>
      <c r="G24" s="14" t="s">
        <v>56</v>
      </c>
      <c r="H24" s="15">
        <v>57</v>
      </c>
      <c r="I24" s="15">
        <v>2821.99</v>
      </c>
      <c r="J24" s="37">
        <f t="shared" si="0"/>
        <v>991.082888</v>
      </c>
      <c r="K24" s="15" t="s">
        <v>58</v>
      </c>
      <c r="L24" s="38">
        <v>57</v>
      </c>
      <c r="M24" s="38">
        <v>3738.73</v>
      </c>
      <c r="N24" s="39">
        <f t="shared" si="1"/>
        <v>1161.623411</v>
      </c>
      <c r="O24" s="40">
        <v>0.3107</v>
      </c>
      <c r="P24" s="41">
        <f t="shared" si="5"/>
        <v>0</v>
      </c>
      <c r="Q24" s="41">
        <f t="shared" si="2"/>
        <v>-0.245200910469598</v>
      </c>
      <c r="R24" s="41">
        <f t="shared" si="6"/>
        <v>0.0405</v>
      </c>
      <c r="S24" s="45"/>
    </row>
    <row r="25" ht="12.75" spans="1:19">
      <c r="A25" s="11">
        <v>706</v>
      </c>
      <c r="B25" s="12" t="s">
        <v>55</v>
      </c>
      <c r="C25" s="12" t="s">
        <v>18</v>
      </c>
      <c r="D25" s="11" t="s">
        <v>27</v>
      </c>
      <c r="E25" s="13" t="s">
        <v>20</v>
      </c>
      <c r="F25" s="26">
        <v>4.24</v>
      </c>
      <c r="G25" s="14" t="s">
        <v>56</v>
      </c>
      <c r="H25" s="15">
        <v>60</v>
      </c>
      <c r="I25" s="15">
        <v>4599.7</v>
      </c>
      <c r="J25" s="37">
        <f t="shared" si="0"/>
        <v>1574.93728</v>
      </c>
      <c r="K25" s="15" t="s">
        <v>59</v>
      </c>
      <c r="L25" s="38">
        <v>57</v>
      </c>
      <c r="M25" s="38">
        <v>3738.73</v>
      </c>
      <c r="N25" s="39">
        <f t="shared" si="1"/>
        <v>1161.623411</v>
      </c>
      <c r="O25" s="40">
        <v>0.3107</v>
      </c>
      <c r="P25" s="41">
        <f t="shared" si="5"/>
        <v>0.0526315789473684</v>
      </c>
      <c r="Q25" s="41">
        <f t="shared" si="2"/>
        <v>0.230284080423031</v>
      </c>
      <c r="R25" s="41">
        <f t="shared" si="6"/>
        <v>0.0317000000000001</v>
      </c>
      <c r="S25" s="45"/>
    </row>
    <row r="26" ht="12.75" spans="1:19">
      <c r="A26" s="11">
        <v>706</v>
      </c>
      <c r="B26" s="12" t="s">
        <v>55</v>
      </c>
      <c r="C26" s="12" t="s">
        <v>18</v>
      </c>
      <c r="D26" s="11" t="s">
        <v>27</v>
      </c>
      <c r="E26" s="13" t="s">
        <v>20</v>
      </c>
      <c r="F26" s="13">
        <v>4.27</v>
      </c>
      <c r="G26" s="14" t="s">
        <v>56</v>
      </c>
      <c r="H26" s="15">
        <v>45</v>
      </c>
      <c r="I26" s="15">
        <v>2622.47</v>
      </c>
      <c r="J26" s="37">
        <f t="shared" si="0"/>
        <v>826.340297</v>
      </c>
      <c r="K26" s="15" t="s">
        <v>60</v>
      </c>
      <c r="L26" s="38">
        <v>57</v>
      </c>
      <c r="M26" s="38">
        <v>3738.73</v>
      </c>
      <c r="N26" s="39">
        <f t="shared" si="1"/>
        <v>1161.623411</v>
      </c>
      <c r="O26" s="40">
        <v>0.3107</v>
      </c>
      <c r="P26" s="41">
        <f t="shared" si="5"/>
        <v>-0.210526315789474</v>
      </c>
      <c r="Q26" s="41">
        <f t="shared" si="2"/>
        <v>-0.298566625565366</v>
      </c>
      <c r="R26" s="41">
        <f t="shared" si="6"/>
        <v>0.00440000000000002</v>
      </c>
      <c r="S26" s="45"/>
    </row>
    <row r="27" ht="12.75" spans="1:19">
      <c r="A27" s="11">
        <v>710</v>
      </c>
      <c r="B27" s="12" t="s">
        <v>61</v>
      </c>
      <c r="C27" s="12" t="s">
        <v>18</v>
      </c>
      <c r="D27" s="11" t="s">
        <v>27</v>
      </c>
      <c r="E27" s="13" t="s">
        <v>42</v>
      </c>
      <c r="F27" s="17">
        <v>4.7</v>
      </c>
      <c r="G27" s="14" t="s">
        <v>62</v>
      </c>
      <c r="H27" s="15">
        <v>60</v>
      </c>
      <c r="I27" s="15">
        <v>4723.34</v>
      </c>
      <c r="J27" s="37">
        <f t="shared" si="0"/>
        <v>1173.74999</v>
      </c>
      <c r="K27" s="15" t="s">
        <v>63</v>
      </c>
      <c r="L27" s="38">
        <v>62</v>
      </c>
      <c r="M27" s="38">
        <v>4000.75</v>
      </c>
      <c r="N27" s="39">
        <f t="shared" si="1"/>
        <v>1214.227625</v>
      </c>
      <c r="O27" s="40">
        <v>0.3035</v>
      </c>
      <c r="P27" s="41">
        <f t="shared" ref="P27:P33" si="7">(H27-L27)/L27</f>
        <v>-0.032258064516129</v>
      </c>
      <c r="Q27" s="41">
        <f t="shared" si="2"/>
        <v>0.180613634943448</v>
      </c>
      <c r="R27" s="41">
        <f t="shared" ref="R27:R33" si="8">(K27-O27)</f>
        <v>-0.055</v>
      </c>
      <c r="S27" s="45"/>
    </row>
    <row r="28" ht="12.75" spans="1:19">
      <c r="A28" s="11">
        <v>710</v>
      </c>
      <c r="B28" s="12" t="s">
        <v>61</v>
      </c>
      <c r="C28" s="12" t="s">
        <v>18</v>
      </c>
      <c r="D28" s="11" t="s">
        <v>27</v>
      </c>
      <c r="E28" s="13" t="s">
        <v>42</v>
      </c>
      <c r="F28" s="17">
        <v>4.14</v>
      </c>
      <c r="G28" s="14" t="s">
        <v>62</v>
      </c>
      <c r="H28" s="15">
        <v>86</v>
      </c>
      <c r="I28" s="15">
        <v>5615.8</v>
      </c>
      <c r="J28" s="37">
        <f t="shared" si="0"/>
        <v>2522.61736</v>
      </c>
      <c r="K28" s="15" t="s">
        <v>64</v>
      </c>
      <c r="L28" s="38">
        <v>62</v>
      </c>
      <c r="M28" s="38">
        <v>4000.75</v>
      </c>
      <c r="N28" s="39">
        <f t="shared" si="1"/>
        <v>1214.227625</v>
      </c>
      <c r="O28" s="40">
        <v>0.3035</v>
      </c>
      <c r="P28" s="41">
        <f t="shared" si="7"/>
        <v>0.387096774193548</v>
      </c>
      <c r="Q28" s="46">
        <f t="shared" si="2"/>
        <v>0.403686808723364</v>
      </c>
      <c r="R28" s="41">
        <f t="shared" si="8"/>
        <v>0.1457</v>
      </c>
      <c r="S28" s="47">
        <f>(J28-N28)*0.1</f>
        <v>130.8389735</v>
      </c>
    </row>
    <row r="29" ht="12.75" spans="1:19">
      <c r="A29" s="11">
        <v>710</v>
      </c>
      <c r="B29" s="12" t="s">
        <v>61</v>
      </c>
      <c r="C29" s="12" t="s">
        <v>18</v>
      </c>
      <c r="D29" s="11" t="s">
        <v>27</v>
      </c>
      <c r="E29" s="13" t="s">
        <v>42</v>
      </c>
      <c r="F29" s="17">
        <v>4.21</v>
      </c>
      <c r="G29" s="14" t="s">
        <v>62</v>
      </c>
      <c r="H29" s="15">
        <v>75</v>
      </c>
      <c r="I29" s="15">
        <v>4890.86</v>
      </c>
      <c r="J29" s="37">
        <f t="shared" si="0"/>
        <v>1858.5268</v>
      </c>
      <c r="K29" s="15" t="s">
        <v>65</v>
      </c>
      <c r="L29" s="38">
        <v>62</v>
      </c>
      <c r="M29" s="38">
        <v>4000.75</v>
      </c>
      <c r="N29" s="39">
        <f t="shared" si="1"/>
        <v>1214.227625</v>
      </c>
      <c r="O29" s="40">
        <v>0.3035</v>
      </c>
      <c r="P29" s="41">
        <f t="shared" si="7"/>
        <v>0.209677419354839</v>
      </c>
      <c r="Q29" s="41">
        <f t="shared" si="2"/>
        <v>0.222485783915516</v>
      </c>
      <c r="R29" s="41">
        <f t="shared" si="8"/>
        <v>0.0765</v>
      </c>
      <c r="S29" s="45"/>
    </row>
    <row r="30" ht="12.75" spans="1:19">
      <c r="A30" s="11">
        <v>710</v>
      </c>
      <c r="B30" s="20" t="s">
        <v>61</v>
      </c>
      <c r="C30" s="12" t="s">
        <v>18</v>
      </c>
      <c r="D30" s="11" t="s">
        <v>27</v>
      </c>
      <c r="E30" s="13" t="s">
        <v>42</v>
      </c>
      <c r="F30" s="17">
        <v>4.28</v>
      </c>
      <c r="G30" s="14" t="s">
        <v>62</v>
      </c>
      <c r="H30" s="15">
        <v>80</v>
      </c>
      <c r="I30" s="15">
        <v>4764.32</v>
      </c>
      <c r="J30" s="37">
        <f t="shared" si="0"/>
        <v>1567.46128</v>
      </c>
      <c r="K30" s="15" t="s">
        <v>66</v>
      </c>
      <c r="L30" s="38">
        <v>62</v>
      </c>
      <c r="M30" s="38">
        <v>4000.75</v>
      </c>
      <c r="N30" s="39">
        <f t="shared" si="1"/>
        <v>1214.227625</v>
      </c>
      <c r="O30" s="40">
        <v>0.3035</v>
      </c>
      <c r="P30" s="41">
        <f t="shared" si="7"/>
        <v>0.290322580645161</v>
      </c>
      <c r="Q30" s="41">
        <f t="shared" si="2"/>
        <v>0.190856714366056</v>
      </c>
      <c r="R30" s="41">
        <f t="shared" si="8"/>
        <v>0.0255</v>
      </c>
      <c r="S30" s="45"/>
    </row>
    <row r="31" ht="12.75" spans="1:19">
      <c r="A31" s="11">
        <v>704</v>
      </c>
      <c r="B31" s="12" t="s">
        <v>67</v>
      </c>
      <c r="C31" s="12" t="s">
        <v>18</v>
      </c>
      <c r="D31" s="11" t="s">
        <v>27</v>
      </c>
      <c r="E31" s="13" t="s">
        <v>42</v>
      </c>
      <c r="F31" s="17">
        <v>4.7</v>
      </c>
      <c r="G31" s="14" t="s">
        <v>62</v>
      </c>
      <c r="H31" s="15">
        <v>110</v>
      </c>
      <c r="I31" s="15">
        <v>5073.25</v>
      </c>
      <c r="J31" s="37">
        <f t="shared" si="0"/>
        <v>918.25825</v>
      </c>
      <c r="K31" s="15" t="s">
        <v>68</v>
      </c>
      <c r="L31" s="38">
        <v>58</v>
      </c>
      <c r="M31" s="38">
        <v>4090.54</v>
      </c>
      <c r="N31" s="39">
        <f t="shared" si="1"/>
        <v>1140.442552</v>
      </c>
      <c r="O31" s="40">
        <v>0.2788</v>
      </c>
      <c r="P31" s="41">
        <f t="shared" si="7"/>
        <v>0.896551724137931</v>
      </c>
      <c r="Q31" s="41">
        <f t="shared" si="2"/>
        <v>0.240239674957341</v>
      </c>
      <c r="R31" s="41">
        <f t="shared" si="8"/>
        <v>-0.0978</v>
      </c>
      <c r="S31" s="45"/>
    </row>
    <row r="32" ht="12.75" spans="1:19">
      <c r="A32" s="11">
        <v>704</v>
      </c>
      <c r="B32" s="12" t="s">
        <v>67</v>
      </c>
      <c r="C32" s="12" t="s">
        <v>18</v>
      </c>
      <c r="D32" s="11" t="s">
        <v>27</v>
      </c>
      <c r="E32" s="27" t="s">
        <v>69</v>
      </c>
      <c r="F32" s="17">
        <v>4.16</v>
      </c>
      <c r="G32" s="14" t="s">
        <v>62</v>
      </c>
      <c r="H32" s="15">
        <v>111</v>
      </c>
      <c r="I32" s="15">
        <v>5085.79</v>
      </c>
      <c r="J32" s="37">
        <f t="shared" si="0"/>
        <v>830.000928</v>
      </c>
      <c r="K32" s="15" t="s">
        <v>70</v>
      </c>
      <c r="L32" s="38">
        <v>58</v>
      </c>
      <c r="M32" s="38">
        <v>4090.54</v>
      </c>
      <c r="N32" s="39">
        <f t="shared" si="1"/>
        <v>1140.442552</v>
      </c>
      <c r="O32" s="40">
        <v>0.2788</v>
      </c>
      <c r="P32" s="41">
        <f t="shared" si="7"/>
        <v>0.913793103448276</v>
      </c>
      <c r="Q32" s="41">
        <f t="shared" si="2"/>
        <v>0.243305284876813</v>
      </c>
      <c r="R32" s="41">
        <f t="shared" si="8"/>
        <v>-0.1156</v>
      </c>
      <c r="S32" s="45"/>
    </row>
    <row r="33" ht="12.75" spans="1:19">
      <c r="A33" s="11">
        <v>704</v>
      </c>
      <c r="B33" s="20" t="s">
        <v>67</v>
      </c>
      <c r="C33" s="12" t="s">
        <v>18</v>
      </c>
      <c r="D33" s="11" t="s">
        <v>27</v>
      </c>
      <c r="E33" s="13" t="s">
        <v>42</v>
      </c>
      <c r="F33" s="17">
        <v>4.28</v>
      </c>
      <c r="G33" s="14" t="s">
        <v>62</v>
      </c>
      <c r="H33" s="15">
        <v>78</v>
      </c>
      <c r="I33" s="15">
        <v>3644.56</v>
      </c>
      <c r="J33" s="37">
        <f t="shared" si="0"/>
        <v>1095.554736</v>
      </c>
      <c r="K33" s="15" t="s">
        <v>71</v>
      </c>
      <c r="L33" s="38">
        <v>58</v>
      </c>
      <c r="M33" s="38">
        <v>4090.54</v>
      </c>
      <c r="N33" s="39">
        <f t="shared" si="1"/>
        <v>1140.442552</v>
      </c>
      <c r="O33" s="40">
        <v>0.2788</v>
      </c>
      <c r="P33" s="41">
        <f t="shared" si="7"/>
        <v>0.344827586206897</v>
      </c>
      <c r="Q33" s="41">
        <f t="shared" si="2"/>
        <v>-0.109027170006894</v>
      </c>
      <c r="R33" s="41">
        <f t="shared" si="8"/>
        <v>0.0218</v>
      </c>
      <c r="S33" s="45"/>
    </row>
    <row r="34" ht="12.75" spans="1:19">
      <c r="A34" s="11">
        <v>587</v>
      </c>
      <c r="B34" s="12" t="s">
        <v>72</v>
      </c>
      <c r="C34" s="12" t="s">
        <v>18</v>
      </c>
      <c r="D34" s="11" t="s">
        <v>73</v>
      </c>
      <c r="E34" s="13" t="s">
        <v>28</v>
      </c>
      <c r="F34" s="17">
        <v>4.3</v>
      </c>
      <c r="G34" s="14" t="s">
        <v>36</v>
      </c>
      <c r="H34" s="15">
        <v>73</v>
      </c>
      <c r="I34" s="15">
        <v>4870.06</v>
      </c>
      <c r="J34" s="37">
        <f t="shared" si="0"/>
        <v>1298.357996</v>
      </c>
      <c r="K34" s="15" t="s">
        <v>74</v>
      </c>
      <c r="L34" s="38">
        <v>66</v>
      </c>
      <c r="M34" s="38">
        <v>5174.08</v>
      </c>
      <c r="N34" s="39">
        <f t="shared" si="1"/>
        <v>1358.196</v>
      </c>
      <c r="O34" s="40">
        <v>0.2625</v>
      </c>
      <c r="P34" s="41">
        <f t="shared" ref="P34:P42" si="9">(H34-L34)/L34</f>
        <v>0.106060606060606</v>
      </c>
      <c r="Q34" s="41">
        <f t="shared" si="2"/>
        <v>-0.058758272001979</v>
      </c>
      <c r="R34" s="41">
        <f t="shared" ref="R34:R42" si="10">(K34-O34)</f>
        <v>0.00409999999999999</v>
      </c>
      <c r="S34" s="45"/>
    </row>
    <row r="35" ht="12.75" spans="1:19">
      <c r="A35" s="11">
        <v>587</v>
      </c>
      <c r="B35" s="12" t="s">
        <v>72</v>
      </c>
      <c r="C35" s="12" t="s">
        <v>18</v>
      </c>
      <c r="D35" s="11" t="s">
        <v>73</v>
      </c>
      <c r="E35" s="13" t="s">
        <v>28</v>
      </c>
      <c r="F35" s="18">
        <v>4.1</v>
      </c>
      <c r="G35" s="14" t="s">
        <v>36</v>
      </c>
      <c r="H35" s="15">
        <v>73</v>
      </c>
      <c r="I35" s="15">
        <v>6088.8</v>
      </c>
      <c r="J35" s="37">
        <f t="shared" si="0"/>
        <v>1629.36288</v>
      </c>
      <c r="K35" s="15" t="s">
        <v>75</v>
      </c>
      <c r="L35" s="38">
        <v>66</v>
      </c>
      <c r="M35" s="38">
        <v>5174.08</v>
      </c>
      <c r="N35" s="39">
        <f t="shared" si="1"/>
        <v>1358.196</v>
      </c>
      <c r="O35" s="40">
        <v>0.2625</v>
      </c>
      <c r="P35" s="41">
        <f t="shared" si="9"/>
        <v>0.106060606060606</v>
      </c>
      <c r="Q35" s="41">
        <f t="shared" si="2"/>
        <v>0.176788917063517</v>
      </c>
      <c r="R35" s="41">
        <f t="shared" si="10"/>
        <v>0.00509999999999999</v>
      </c>
      <c r="S35" s="45"/>
    </row>
    <row r="36" ht="12.75" spans="1:19">
      <c r="A36" s="11">
        <v>587</v>
      </c>
      <c r="B36" s="12" t="s">
        <v>72</v>
      </c>
      <c r="C36" s="12" t="s">
        <v>18</v>
      </c>
      <c r="D36" s="11" t="s">
        <v>73</v>
      </c>
      <c r="E36" s="13" t="s">
        <v>28</v>
      </c>
      <c r="F36" s="19">
        <v>4.23</v>
      </c>
      <c r="G36" s="28" t="s">
        <v>76</v>
      </c>
      <c r="H36" s="15">
        <v>69</v>
      </c>
      <c r="I36" s="15">
        <v>4068.04</v>
      </c>
      <c r="J36" s="37">
        <f t="shared" si="0"/>
        <v>1103.252448</v>
      </c>
      <c r="K36" s="15" t="s">
        <v>77</v>
      </c>
      <c r="L36" s="38">
        <v>66</v>
      </c>
      <c r="M36" s="38">
        <v>5174.08</v>
      </c>
      <c r="N36" s="39">
        <f t="shared" si="1"/>
        <v>1358.196</v>
      </c>
      <c r="O36" s="40">
        <v>0.2625</v>
      </c>
      <c r="P36" s="41">
        <f t="shared" si="9"/>
        <v>0.0454545454545455</v>
      </c>
      <c r="Q36" s="41">
        <f t="shared" si="2"/>
        <v>-0.213765538994372</v>
      </c>
      <c r="R36" s="41">
        <f t="shared" si="10"/>
        <v>0.00869999999999999</v>
      </c>
      <c r="S36" s="45"/>
    </row>
    <row r="37" ht="12.75" spans="1:19">
      <c r="A37" s="11">
        <v>587</v>
      </c>
      <c r="B37" s="12" t="s">
        <v>72</v>
      </c>
      <c r="C37" s="12" t="s">
        <v>18</v>
      </c>
      <c r="D37" s="11" t="s">
        <v>73</v>
      </c>
      <c r="E37" s="13" t="s">
        <v>28</v>
      </c>
      <c r="F37" s="17">
        <v>4.24</v>
      </c>
      <c r="G37" s="14" t="s">
        <v>36</v>
      </c>
      <c r="H37" s="15">
        <v>59</v>
      </c>
      <c r="I37" s="15">
        <v>4250.33</v>
      </c>
      <c r="J37" s="37">
        <f t="shared" si="0"/>
        <v>1270.423637</v>
      </c>
      <c r="K37" s="15" t="s">
        <v>78</v>
      </c>
      <c r="L37" s="38">
        <v>66</v>
      </c>
      <c r="M37" s="38">
        <v>5174.08</v>
      </c>
      <c r="N37" s="39">
        <f t="shared" si="1"/>
        <v>1358.196</v>
      </c>
      <c r="O37" s="40">
        <v>0.2625</v>
      </c>
      <c r="P37" s="41">
        <f t="shared" si="9"/>
        <v>-0.106060606060606</v>
      </c>
      <c r="Q37" s="41">
        <f t="shared" si="2"/>
        <v>-0.178534154864246</v>
      </c>
      <c r="R37" s="41">
        <f t="shared" si="10"/>
        <v>0.0364</v>
      </c>
      <c r="S37" s="45"/>
    </row>
    <row r="38" ht="12.75" spans="1:19">
      <c r="A38" s="11">
        <v>56</v>
      </c>
      <c r="B38" s="12" t="s">
        <v>52</v>
      </c>
      <c r="C38" s="12" t="s">
        <v>18</v>
      </c>
      <c r="D38" s="11" t="s">
        <v>19</v>
      </c>
      <c r="E38" s="13" t="s">
        <v>48</v>
      </c>
      <c r="F38" s="13">
        <v>4.2</v>
      </c>
      <c r="G38" s="14" t="s">
        <v>29</v>
      </c>
      <c r="H38" s="15">
        <v>42</v>
      </c>
      <c r="I38" s="15">
        <v>2173.56</v>
      </c>
      <c r="J38" s="37">
        <f t="shared" si="0"/>
        <v>800.522148</v>
      </c>
      <c r="K38" s="15" t="s">
        <v>79</v>
      </c>
      <c r="L38" s="38">
        <v>49</v>
      </c>
      <c r="M38" s="38">
        <v>3625.97</v>
      </c>
      <c r="N38" s="39">
        <f t="shared" si="1"/>
        <v>1066.03518</v>
      </c>
      <c r="O38" s="40">
        <v>0.294</v>
      </c>
      <c r="P38" s="41">
        <f t="shared" si="9"/>
        <v>-0.142857142857143</v>
      </c>
      <c r="Q38" s="41">
        <f t="shared" si="2"/>
        <v>-0.400557643885636</v>
      </c>
      <c r="R38" s="41">
        <f t="shared" si="10"/>
        <v>0.0743</v>
      </c>
      <c r="S38" s="45"/>
    </row>
    <row r="39" ht="12.75" spans="1:19">
      <c r="A39" s="11">
        <v>56</v>
      </c>
      <c r="B39" s="12" t="s">
        <v>52</v>
      </c>
      <c r="C39" s="12" t="s">
        <v>18</v>
      </c>
      <c r="D39" s="11" t="s">
        <v>19</v>
      </c>
      <c r="E39" s="13" t="s">
        <v>48</v>
      </c>
      <c r="F39" s="13">
        <v>4.9</v>
      </c>
      <c r="G39" s="14" t="s">
        <v>29</v>
      </c>
      <c r="H39" s="15">
        <v>35</v>
      </c>
      <c r="I39" s="15">
        <v>2906.84</v>
      </c>
      <c r="J39" s="37">
        <f t="shared" si="0"/>
        <v>304.055464</v>
      </c>
      <c r="K39" s="15" t="s">
        <v>80</v>
      </c>
      <c r="L39" s="38">
        <v>49</v>
      </c>
      <c r="M39" s="38">
        <v>3625.97</v>
      </c>
      <c r="N39" s="39">
        <f t="shared" si="1"/>
        <v>1066.03518</v>
      </c>
      <c r="O39" s="40">
        <v>0.294</v>
      </c>
      <c r="P39" s="41">
        <f t="shared" si="9"/>
        <v>-0.285714285714286</v>
      </c>
      <c r="Q39" s="41">
        <f t="shared" si="2"/>
        <v>-0.198327619919635</v>
      </c>
      <c r="R39" s="41">
        <f t="shared" si="10"/>
        <v>-0.1894</v>
      </c>
      <c r="S39" s="45"/>
    </row>
    <row r="40" ht="12.75" spans="1:19">
      <c r="A40" s="11">
        <v>56</v>
      </c>
      <c r="B40" s="12" t="s">
        <v>52</v>
      </c>
      <c r="C40" s="12" t="s">
        <v>18</v>
      </c>
      <c r="D40" s="11" t="s">
        <v>19</v>
      </c>
      <c r="E40" s="13" t="s">
        <v>48</v>
      </c>
      <c r="F40" s="13">
        <v>4.16</v>
      </c>
      <c r="G40" s="14" t="s">
        <v>29</v>
      </c>
      <c r="H40" s="15">
        <v>40</v>
      </c>
      <c r="I40" s="15">
        <v>2404.66</v>
      </c>
      <c r="J40" s="37">
        <f t="shared" si="0"/>
        <v>577.1184</v>
      </c>
      <c r="K40" s="15" t="s">
        <v>81</v>
      </c>
      <c r="L40" s="38">
        <v>49</v>
      </c>
      <c r="M40" s="38">
        <v>3625.97</v>
      </c>
      <c r="N40" s="39">
        <f t="shared" si="1"/>
        <v>1066.03518</v>
      </c>
      <c r="O40" s="40">
        <v>0.294</v>
      </c>
      <c r="P40" s="41">
        <f t="shared" si="9"/>
        <v>-0.183673469387755</v>
      </c>
      <c r="Q40" s="41">
        <f t="shared" si="2"/>
        <v>-0.336822974266196</v>
      </c>
      <c r="R40" s="41">
        <f t="shared" si="10"/>
        <v>-0.054</v>
      </c>
      <c r="S40" s="45"/>
    </row>
    <row r="41" ht="12.75" spans="1:19">
      <c r="A41" s="11">
        <v>56</v>
      </c>
      <c r="B41" s="12" t="s">
        <v>52</v>
      </c>
      <c r="C41" s="12" t="s">
        <v>18</v>
      </c>
      <c r="D41" s="11" t="s">
        <v>19</v>
      </c>
      <c r="E41" s="13" t="s">
        <v>48</v>
      </c>
      <c r="F41" s="13">
        <v>4.23</v>
      </c>
      <c r="G41" s="14" t="s">
        <v>29</v>
      </c>
      <c r="H41" s="15">
        <v>48</v>
      </c>
      <c r="I41" s="15">
        <v>2411</v>
      </c>
      <c r="J41" s="37">
        <f t="shared" si="0"/>
        <v>722.8178</v>
      </c>
      <c r="K41" s="15" t="s">
        <v>82</v>
      </c>
      <c r="L41" s="38">
        <v>49</v>
      </c>
      <c r="M41" s="38">
        <v>3625.97</v>
      </c>
      <c r="N41" s="39">
        <f t="shared" si="1"/>
        <v>1066.03518</v>
      </c>
      <c r="O41" s="40">
        <v>0.294</v>
      </c>
      <c r="P41" s="41">
        <f t="shared" si="9"/>
        <v>-0.0204081632653061</v>
      </c>
      <c r="Q41" s="41">
        <f t="shared" si="2"/>
        <v>-0.335074476622807</v>
      </c>
      <c r="R41" s="41">
        <f t="shared" si="10"/>
        <v>0.00580000000000003</v>
      </c>
      <c r="S41" s="45"/>
    </row>
    <row r="42" spans="1:19">
      <c r="A42" s="21">
        <v>329</v>
      </c>
      <c r="B42" s="22" t="s">
        <v>47</v>
      </c>
      <c r="C42" s="22" t="s">
        <v>18</v>
      </c>
      <c r="D42" s="11" t="s">
        <v>27</v>
      </c>
      <c r="E42" s="23" t="s">
        <v>48</v>
      </c>
      <c r="F42" s="24">
        <v>4.3</v>
      </c>
      <c r="G42" s="25" t="s">
        <v>53</v>
      </c>
      <c r="H42" s="15">
        <v>49</v>
      </c>
      <c r="I42" s="15">
        <v>4254.08</v>
      </c>
      <c r="J42" s="37">
        <f t="shared" si="0"/>
        <v>1109.464064</v>
      </c>
      <c r="K42" s="15" t="s">
        <v>83</v>
      </c>
      <c r="L42" s="38">
        <v>42</v>
      </c>
      <c r="M42" s="38">
        <v>3814.73</v>
      </c>
      <c r="N42" s="39">
        <f t="shared" si="1"/>
        <v>849.921844</v>
      </c>
      <c r="O42" s="40">
        <v>0.2228</v>
      </c>
      <c r="P42" s="41">
        <f t="shared" si="9"/>
        <v>0.166666666666667</v>
      </c>
      <c r="Q42" s="41">
        <f t="shared" si="2"/>
        <v>0.115171978095435</v>
      </c>
      <c r="R42" s="41">
        <f t="shared" si="10"/>
        <v>0.038</v>
      </c>
      <c r="S42" s="45"/>
    </row>
    <row r="43" ht="12.75" spans="1:19">
      <c r="A43" s="11">
        <v>104838</v>
      </c>
      <c r="B43" s="12" t="s">
        <v>84</v>
      </c>
      <c r="C43" s="12" t="s">
        <v>18</v>
      </c>
      <c r="D43" s="11" t="s">
        <v>27</v>
      </c>
      <c r="E43" s="13" t="s">
        <v>85</v>
      </c>
      <c r="F43" s="17">
        <v>4.4</v>
      </c>
      <c r="G43" s="14" t="s">
        <v>86</v>
      </c>
      <c r="H43" s="15">
        <v>93</v>
      </c>
      <c r="I43" s="15">
        <v>3361.39</v>
      </c>
      <c r="J43" s="37">
        <f t="shared" si="0"/>
        <v>1077.997773</v>
      </c>
      <c r="K43" s="15" t="s">
        <v>87</v>
      </c>
      <c r="L43" s="38">
        <v>86</v>
      </c>
      <c r="M43" s="38">
        <v>3978.78</v>
      </c>
      <c r="N43" s="39">
        <f t="shared" si="1"/>
        <v>1084.615428</v>
      </c>
      <c r="O43" s="40">
        <v>0.2726</v>
      </c>
      <c r="P43" s="41">
        <f t="shared" ref="P43:P58" si="11">(H43-L43)/L43</f>
        <v>0.0813953488372093</v>
      </c>
      <c r="Q43" s="41">
        <f t="shared" si="2"/>
        <v>-0.15517068045984</v>
      </c>
      <c r="R43" s="41">
        <f t="shared" ref="R43:R49" si="12">(K43-O43)</f>
        <v>0.0481</v>
      </c>
      <c r="S43" s="45"/>
    </row>
    <row r="44" ht="12.75" spans="1:19">
      <c r="A44" s="11">
        <v>104838</v>
      </c>
      <c r="B44" s="12" t="s">
        <v>84</v>
      </c>
      <c r="C44" s="12" t="s">
        <v>18</v>
      </c>
      <c r="D44" s="11" t="s">
        <v>27</v>
      </c>
      <c r="E44" s="13" t="s">
        <v>85</v>
      </c>
      <c r="F44" s="17">
        <v>4.11</v>
      </c>
      <c r="G44" s="14" t="s">
        <v>86</v>
      </c>
      <c r="H44" s="15">
        <v>119</v>
      </c>
      <c r="I44" s="15">
        <v>5838.12</v>
      </c>
      <c r="J44" s="37">
        <f t="shared" si="0"/>
        <v>1589.720076</v>
      </c>
      <c r="K44" s="15" t="s">
        <v>88</v>
      </c>
      <c r="L44" s="38">
        <v>86</v>
      </c>
      <c r="M44" s="38">
        <v>3978.78</v>
      </c>
      <c r="N44" s="39">
        <f t="shared" si="1"/>
        <v>1084.615428</v>
      </c>
      <c r="O44" s="40">
        <v>0.2726</v>
      </c>
      <c r="P44" s="41">
        <f t="shared" si="11"/>
        <v>0.383720930232558</v>
      </c>
      <c r="Q44" s="46">
        <f t="shared" si="2"/>
        <v>0.467314101307436</v>
      </c>
      <c r="R44" s="41">
        <f t="shared" si="12"/>
        <v>-0.000300000000000022</v>
      </c>
      <c r="S44" s="47">
        <f>(J44-N44)*0.1</f>
        <v>50.5104648</v>
      </c>
    </row>
    <row r="45" ht="12.75" spans="1:19">
      <c r="A45" s="11">
        <v>104838</v>
      </c>
      <c r="B45" s="12" t="s">
        <v>84</v>
      </c>
      <c r="C45" s="12" t="s">
        <v>18</v>
      </c>
      <c r="D45" s="11" t="s">
        <v>27</v>
      </c>
      <c r="E45" s="13" t="s">
        <v>85</v>
      </c>
      <c r="F45" s="17">
        <v>4.22</v>
      </c>
      <c r="G45" s="14" t="s">
        <v>86</v>
      </c>
      <c r="H45" s="15">
        <v>79</v>
      </c>
      <c r="I45" s="15">
        <v>3264.06</v>
      </c>
      <c r="J45" s="37">
        <f t="shared" si="0"/>
        <v>969.099414</v>
      </c>
      <c r="K45" s="15" t="s">
        <v>89</v>
      </c>
      <c r="L45" s="38">
        <v>86</v>
      </c>
      <c r="M45" s="38">
        <v>3978.78</v>
      </c>
      <c r="N45" s="39">
        <f t="shared" si="1"/>
        <v>1084.615428</v>
      </c>
      <c r="O45" s="40">
        <v>0.2726</v>
      </c>
      <c r="P45" s="41">
        <f t="shared" si="11"/>
        <v>-0.0813953488372093</v>
      </c>
      <c r="Q45" s="41">
        <f t="shared" si="2"/>
        <v>-0.179632952814682</v>
      </c>
      <c r="R45" s="41">
        <f t="shared" si="12"/>
        <v>0.0243</v>
      </c>
      <c r="S45" s="45"/>
    </row>
    <row r="46" ht="12.75" spans="1:19">
      <c r="A46" s="11">
        <v>343</v>
      </c>
      <c r="B46" s="12" t="s">
        <v>90</v>
      </c>
      <c r="C46" s="12" t="s">
        <v>91</v>
      </c>
      <c r="D46" s="11" t="s">
        <v>92</v>
      </c>
      <c r="E46" s="13" t="s">
        <v>93</v>
      </c>
      <c r="F46" s="19">
        <v>4.25</v>
      </c>
      <c r="G46" s="14" t="s">
        <v>94</v>
      </c>
      <c r="H46" s="15">
        <v>138</v>
      </c>
      <c r="I46" s="15">
        <v>19895.23</v>
      </c>
      <c r="J46" s="37">
        <f t="shared" si="0"/>
        <v>5369.722577</v>
      </c>
      <c r="K46" s="15" t="s">
        <v>95</v>
      </c>
      <c r="L46" s="38">
        <v>145</v>
      </c>
      <c r="M46" s="38">
        <v>16350.13</v>
      </c>
      <c r="N46" s="39">
        <f t="shared" si="1"/>
        <v>4254.303826</v>
      </c>
      <c r="O46" s="40">
        <v>0.2602</v>
      </c>
      <c r="P46" s="42">
        <f t="shared" si="11"/>
        <v>-0.0482758620689655</v>
      </c>
      <c r="Q46" s="46">
        <f t="shared" si="2"/>
        <v>0.216823964090805</v>
      </c>
      <c r="R46" s="41">
        <f t="shared" si="12"/>
        <v>0.00969999999999999</v>
      </c>
      <c r="S46" s="47">
        <v>0</v>
      </c>
    </row>
    <row r="47" ht="12.75" spans="1:19">
      <c r="A47" s="11">
        <v>54</v>
      </c>
      <c r="B47" s="12" t="s">
        <v>96</v>
      </c>
      <c r="C47" s="12" t="s">
        <v>18</v>
      </c>
      <c r="D47" s="11" t="s">
        <v>97</v>
      </c>
      <c r="E47" s="13" t="s">
        <v>98</v>
      </c>
      <c r="F47" s="17">
        <v>4.8</v>
      </c>
      <c r="G47" s="14" t="s">
        <v>21</v>
      </c>
      <c r="H47" s="15">
        <v>78</v>
      </c>
      <c r="I47" s="15">
        <v>6529.83</v>
      </c>
      <c r="J47" s="37">
        <f t="shared" si="0"/>
        <v>2371.634256</v>
      </c>
      <c r="K47" s="15" t="s">
        <v>99</v>
      </c>
      <c r="L47" s="38">
        <v>101</v>
      </c>
      <c r="M47" s="38">
        <v>8674.74</v>
      </c>
      <c r="N47" s="39">
        <f t="shared" si="1"/>
        <v>2784.59154</v>
      </c>
      <c r="O47" s="40">
        <v>0.321</v>
      </c>
      <c r="P47" s="41">
        <f t="shared" si="11"/>
        <v>-0.227722772277228</v>
      </c>
      <c r="Q47" s="41">
        <f t="shared" si="2"/>
        <v>-0.247259283851735</v>
      </c>
      <c r="R47" s="41">
        <f t="shared" si="12"/>
        <v>0.0422</v>
      </c>
      <c r="S47" s="45"/>
    </row>
    <row r="48" ht="12.75" spans="1:19">
      <c r="A48" s="11">
        <v>54</v>
      </c>
      <c r="B48" s="12" t="s">
        <v>96</v>
      </c>
      <c r="C48" s="12" t="s">
        <v>18</v>
      </c>
      <c r="D48" s="11" t="s">
        <v>97</v>
      </c>
      <c r="E48" s="13" t="s">
        <v>98</v>
      </c>
      <c r="F48" s="17">
        <v>4.15</v>
      </c>
      <c r="G48" s="14" t="s">
        <v>21</v>
      </c>
      <c r="H48" s="15">
        <v>72</v>
      </c>
      <c r="I48" s="15">
        <v>4741.9</v>
      </c>
      <c r="J48" s="37">
        <f t="shared" si="0"/>
        <v>1811.4058</v>
      </c>
      <c r="K48" s="15" t="s">
        <v>100</v>
      </c>
      <c r="L48" s="38">
        <v>101</v>
      </c>
      <c r="M48" s="38">
        <v>8674.74</v>
      </c>
      <c r="N48" s="39">
        <f t="shared" si="1"/>
        <v>2784.59154</v>
      </c>
      <c r="O48" s="40">
        <v>0.321</v>
      </c>
      <c r="P48" s="41">
        <f t="shared" si="11"/>
        <v>-0.287128712871287</v>
      </c>
      <c r="Q48" s="41">
        <f t="shared" si="2"/>
        <v>-0.453366902062771</v>
      </c>
      <c r="R48" s="41">
        <f t="shared" si="12"/>
        <v>0.061</v>
      </c>
      <c r="S48" s="45"/>
    </row>
    <row r="49" ht="12.75" spans="1:19">
      <c r="A49" s="11">
        <v>54</v>
      </c>
      <c r="B49" s="12" t="s">
        <v>96</v>
      </c>
      <c r="C49" s="12" t="s">
        <v>18</v>
      </c>
      <c r="D49" s="11" t="s">
        <v>97</v>
      </c>
      <c r="E49" s="13" t="s">
        <v>98</v>
      </c>
      <c r="F49" s="17">
        <v>4.22</v>
      </c>
      <c r="G49" s="14" t="s">
        <v>21</v>
      </c>
      <c r="H49" s="15">
        <v>88</v>
      </c>
      <c r="I49" s="15">
        <v>4516</v>
      </c>
      <c r="J49" s="37">
        <f t="shared" si="0"/>
        <v>1413.0564</v>
      </c>
      <c r="K49" s="15" t="s">
        <v>101</v>
      </c>
      <c r="L49" s="38">
        <v>101</v>
      </c>
      <c r="M49" s="38">
        <v>8674.74</v>
      </c>
      <c r="N49" s="39">
        <f t="shared" si="1"/>
        <v>2784.59154</v>
      </c>
      <c r="O49" s="40">
        <v>0.321</v>
      </c>
      <c r="P49" s="41">
        <f t="shared" si="11"/>
        <v>-0.128712871287129</v>
      </c>
      <c r="Q49" s="41">
        <f t="shared" si="2"/>
        <v>-0.479408028367421</v>
      </c>
      <c r="R49" s="41">
        <f t="shared" si="12"/>
        <v>-0.0081</v>
      </c>
      <c r="S49" s="45"/>
    </row>
    <row r="50" ht="12.75" spans="1:19">
      <c r="A50" s="11">
        <v>54</v>
      </c>
      <c r="B50" s="12" t="s">
        <v>96</v>
      </c>
      <c r="C50" s="12" t="s">
        <v>18</v>
      </c>
      <c r="D50" s="11" t="s">
        <v>97</v>
      </c>
      <c r="E50" s="13" t="s">
        <v>98</v>
      </c>
      <c r="F50" s="17">
        <v>4.29</v>
      </c>
      <c r="G50" s="14" t="s">
        <v>21</v>
      </c>
      <c r="H50" s="15">
        <v>87</v>
      </c>
      <c r="I50" s="15">
        <v>6356.99</v>
      </c>
      <c r="J50" s="37">
        <f t="shared" si="0"/>
        <v>1806.656558</v>
      </c>
      <c r="K50" s="15" t="s">
        <v>102</v>
      </c>
      <c r="L50" s="38">
        <v>101</v>
      </c>
      <c r="M50" s="38">
        <v>8674.74</v>
      </c>
      <c r="N50" s="39">
        <f t="shared" si="1"/>
        <v>2784.59154</v>
      </c>
      <c r="O50" s="40">
        <v>0.321</v>
      </c>
      <c r="P50" s="41">
        <f t="shared" si="11"/>
        <v>-0.138613861386139</v>
      </c>
      <c r="Q50" s="41">
        <f t="shared" si="2"/>
        <v>-0.267183800321393</v>
      </c>
      <c r="R50" s="41">
        <f>(K50-O50)/O50</f>
        <v>-0.114641744548287</v>
      </c>
      <c r="S50" s="45"/>
    </row>
    <row r="51" ht="12.75" spans="1:19">
      <c r="A51" s="11">
        <v>101453</v>
      </c>
      <c r="B51" s="12" t="s">
        <v>103</v>
      </c>
      <c r="C51" s="12" t="s">
        <v>18</v>
      </c>
      <c r="D51" s="11" t="s">
        <v>97</v>
      </c>
      <c r="E51" s="13" t="s">
        <v>104</v>
      </c>
      <c r="F51" s="17">
        <v>4.5</v>
      </c>
      <c r="G51" s="14" t="s">
        <v>36</v>
      </c>
      <c r="H51" s="15">
        <v>108</v>
      </c>
      <c r="I51" s="15">
        <v>6820.29</v>
      </c>
      <c r="J51" s="37">
        <f t="shared" si="0"/>
        <v>2288.889324</v>
      </c>
      <c r="K51" s="15" t="s">
        <v>105</v>
      </c>
      <c r="L51" s="38">
        <v>85</v>
      </c>
      <c r="M51" s="38">
        <v>6669.76</v>
      </c>
      <c r="N51" s="39">
        <f t="shared" si="1"/>
        <v>2183.012448</v>
      </c>
      <c r="O51" s="40">
        <v>0.3273</v>
      </c>
      <c r="P51" s="41">
        <f t="shared" si="11"/>
        <v>0.270588235294118</v>
      </c>
      <c r="Q51" s="41">
        <f t="shared" si="2"/>
        <v>0.0225690279710214</v>
      </c>
      <c r="R51" s="41">
        <f>(K51-O51)</f>
        <v>0.00830000000000003</v>
      </c>
      <c r="S51" s="45"/>
    </row>
    <row r="52" ht="12.75" spans="1:19">
      <c r="A52" s="11">
        <v>101453</v>
      </c>
      <c r="B52" s="12" t="s">
        <v>103</v>
      </c>
      <c r="C52" s="12" t="s">
        <v>18</v>
      </c>
      <c r="D52" s="11" t="s">
        <v>97</v>
      </c>
      <c r="E52" s="13" t="s">
        <v>104</v>
      </c>
      <c r="F52" s="17">
        <v>4.12</v>
      </c>
      <c r="G52" s="14" t="s">
        <v>36</v>
      </c>
      <c r="H52" s="15">
        <v>68</v>
      </c>
      <c r="I52" s="15">
        <v>6032.35</v>
      </c>
      <c r="J52" s="37">
        <f t="shared" si="0"/>
        <v>2055.221645</v>
      </c>
      <c r="K52" s="15" t="s">
        <v>106</v>
      </c>
      <c r="L52" s="38">
        <v>85</v>
      </c>
      <c r="M52" s="38">
        <v>6669.76</v>
      </c>
      <c r="N52" s="39">
        <f t="shared" si="1"/>
        <v>2183.012448</v>
      </c>
      <c r="O52" s="40">
        <v>0.3273</v>
      </c>
      <c r="P52" s="41">
        <f t="shared" si="11"/>
        <v>-0.2</v>
      </c>
      <c r="Q52" s="41">
        <f t="shared" si="2"/>
        <v>-0.0955671568392266</v>
      </c>
      <c r="R52" s="41">
        <f>(K52-O52)</f>
        <v>0.0134</v>
      </c>
      <c r="S52" s="45"/>
    </row>
    <row r="53" ht="12.75" spans="1:19">
      <c r="A53" s="11">
        <v>365</v>
      </c>
      <c r="B53" s="12" t="s">
        <v>107</v>
      </c>
      <c r="C53" s="12" t="s">
        <v>91</v>
      </c>
      <c r="D53" s="11" t="s">
        <v>92</v>
      </c>
      <c r="E53" s="13" t="s">
        <v>108</v>
      </c>
      <c r="F53" s="17">
        <v>4.25</v>
      </c>
      <c r="G53" s="14" t="s">
        <v>109</v>
      </c>
      <c r="H53" s="15">
        <v>81</v>
      </c>
      <c r="I53" s="15">
        <v>7856.33</v>
      </c>
      <c r="J53" s="37">
        <f t="shared" si="0"/>
        <v>2056.787194</v>
      </c>
      <c r="K53" s="15" t="s">
        <v>110</v>
      </c>
      <c r="L53" s="38">
        <v>109</v>
      </c>
      <c r="M53" s="38">
        <v>10868.39</v>
      </c>
      <c r="N53" s="39">
        <f t="shared" si="1"/>
        <v>2546.463777</v>
      </c>
      <c r="O53" s="40">
        <v>0.2343</v>
      </c>
      <c r="P53" s="41">
        <f t="shared" si="11"/>
        <v>-0.256880733944954</v>
      </c>
      <c r="Q53" s="41">
        <f t="shared" si="2"/>
        <v>-0.277139484321045</v>
      </c>
      <c r="R53" s="41">
        <f>(K53-O53)</f>
        <v>0.0275</v>
      </c>
      <c r="S53" s="45"/>
    </row>
    <row r="54" ht="12.75" spans="1:19">
      <c r="A54" s="11">
        <v>101453</v>
      </c>
      <c r="B54" s="12" t="s">
        <v>103</v>
      </c>
      <c r="C54" s="12" t="s">
        <v>18</v>
      </c>
      <c r="D54" s="11" t="s">
        <v>97</v>
      </c>
      <c r="E54" s="13" t="s">
        <v>104</v>
      </c>
      <c r="F54" s="19">
        <v>4.29</v>
      </c>
      <c r="G54" s="14" t="s">
        <v>36</v>
      </c>
      <c r="H54" s="15">
        <v>62</v>
      </c>
      <c r="I54" s="15">
        <v>3522.61</v>
      </c>
      <c r="J54" s="37">
        <f t="shared" si="0"/>
        <v>1301.252134</v>
      </c>
      <c r="K54" s="15" t="s">
        <v>111</v>
      </c>
      <c r="L54" s="38">
        <v>85</v>
      </c>
      <c r="M54" s="38">
        <v>6669.76</v>
      </c>
      <c r="N54" s="39">
        <f t="shared" si="1"/>
        <v>2183.012448</v>
      </c>
      <c r="O54" s="40">
        <v>0.3273</v>
      </c>
      <c r="P54" s="41">
        <f t="shared" si="11"/>
        <v>-0.270588235294118</v>
      </c>
      <c r="Q54" s="41">
        <f t="shared" si="2"/>
        <v>-0.471853559948184</v>
      </c>
      <c r="R54" s="41">
        <f>(K54-O54)/O54</f>
        <v>0.128628169874733</v>
      </c>
      <c r="S54" s="45"/>
    </row>
    <row r="55" ht="12.75" spans="1:19">
      <c r="A55" s="11">
        <v>341</v>
      </c>
      <c r="B55" s="12" t="s">
        <v>112</v>
      </c>
      <c r="C55" s="12" t="s">
        <v>113</v>
      </c>
      <c r="D55" s="11" t="s">
        <v>92</v>
      </c>
      <c r="E55" s="13" t="s">
        <v>114</v>
      </c>
      <c r="F55" s="17">
        <v>4.8</v>
      </c>
      <c r="G55" s="14" t="s">
        <v>115</v>
      </c>
      <c r="H55" s="15">
        <v>133</v>
      </c>
      <c r="I55" s="15">
        <v>13650.21</v>
      </c>
      <c r="J55" s="37">
        <f t="shared" si="0"/>
        <v>4141.473714</v>
      </c>
      <c r="K55" s="15" t="s">
        <v>116</v>
      </c>
      <c r="L55" s="38">
        <v>143</v>
      </c>
      <c r="M55" s="38">
        <v>14904.41</v>
      </c>
      <c r="N55" s="39">
        <f t="shared" si="1"/>
        <v>3975.006147</v>
      </c>
      <c r="O55" s="40">
        <v>0.2667</v>
      </c>
      <c r="P55" s="41">
        <f t="shared" si="11"/>
        <v>-0.0699300699300699</v>
      </c>
      <c r="Q55" s="41">
        <f t="shared" si="2"/>
        <v>-0.0841495906245199</v>
      </c>
      <c r="R55" s="41">
        <f>(K55-O55)</f>
        <v>0.0367</v>
      </c>
      <c r="S55" s="45"/>
    </row>
    <row r="56" ht="12.75" spans="1:19">
      <c r="A56" s="11">
        <v>341</v>
      </c>
      <c r="B56" s="12" t="s">
        <v>112</v>
      </c>
      <c r="C56" s="12" t="s">
        <v>113</v>
      </c>
      <c r="D56" s="11" t="s">
        <v>92</v>
      </c>
      <c r="E56" s="13" t="s">
        <v>114</v>
      </c>
      <c r="F56" s="17">
        <v>4.15</v>
      </c>
      <c r="G56" s="14" t="s">
        <v>115</v>
      </c>
      <c r="H56" s="15">
        <v>150</v>
      </c>
      <c r="I56" s="15">
        <v>11130.4</v>
      </c>
      <c r="J56" s="37">
        <f t="shared" si="0"/>
        <v>3852.23144</v>
      </c>
      <c r="K56" s="15" t="s">
        <v>117</v>
      </c>
      <c r="L56" s="38">
        <v>143</v>
      </c>
      <c r="M56" s="38">
        <v>14904.41</v>
      </c>
      <c r="N56" s="39">
        <f t="shared" si="1"/>
        <v>3975.006147</v>
      </c>
      <c r="O56" s="40">
        <v>0.2667</v>
      </c>
      <c r="P56" s="41">
        <f t="shared" si="11"/>
        <v>0.048951048951049</v>
      </c>
      <c r="Q56" s="41">
        <f t="shared" si="2"/>
        <v>-0.253214317104803</v>
      </c>
      <c r="R56" s="41">
        <f>(K56-O56)</f>
        <v>0.0794</v>
      </c>
      <c r="S56" s="45"/>
    </row>
    <row r="57" ht="12.75" spans="1:19">
      <c r="A57" s="11">
        <v>341</v>
      </c>
      <c r="B57" s="12" t="s">
        <v>112</v>
      </c>
      <c r="C57" s="12" t="s">
        <v>113</v>
      </c>
      <c r="D57" s="11" t="s">
        <v>92</v>
      </c>
      <c r="E57" s="13" t="s">
        <v>114</v>
      </c>
      <c r="F57" s="17">
        <v>4.22</v>
      </c>
      <c r="G57" s="14" t="s">
        <v>115</v>
      </c>
      <c r="H57" s="15">
        <v>165</v>
      </c>
      <c r="I57" s="15">
        <v>12361.7</v>
      </c>
      <c r="J57" s="37">
        <f t="shared" si="0"/>
        <v>3220.22285</v>
      </c>
      <c r="K57" s="15" t="s">
        <v>118</v>
      </c>
      <c r="L57" s="38">
        <v>143</v>
      </c>
      <c r="M57" s="38">
        <v>14904.41</v>
      </c>
      <c r="N57" s="39">
        <f t="shared" si="1"/>
        <v>3975.006147</v>
      </c>
      <c r="O57" s="40">
        <v>0.2667</v>
      </c>
      <c r="P57" s="41">
        <f t="shared" si="11"/>
        <v>0.153846153846154</v>
      </c>
      <c r="Q57" s="41">
        <f t="shared" si="2"/>
        <v>-0.17060118448164</v>
      </c>
      <c r="R57" s="41">
        <f>(K57-O57)</f>
        <v>-0.00619999999999998</v>
      </c>
      <c r="S57" s="45"/>
    </row>
    <row r="58" ht="12.75" spans="1:19">
      <c r="A58" s="11">
        <v>341</v>
      </c>
      <c r="B58" s="12" t="s">
        <v>112</v>
      </c>
      <c r="C58" s="12" t="s">
        <v>113</v>
      </c>
      <c r="D58" s="11" t="s">
        <v>92</v>
      </c>
      <c r="E58" s="13" t="s">
        <v>114</v>
      </c>
      <c r="F58" s="29">
        <v>4.3</v>
      </c>
      <c r="G58" s="14" t="s">
        <v>115</v>
      </c>
      <c r="H58" s="15">
        <v>155</v>
      </c>
      <c r="I58" s="15">
        <v>14966.26</v>
      </c>
      <c r="J58" s="37">
        <f t="shared" si="0"/>
        <v>4488.381374</v>
      </c>
      <c r="K58" s="15" t="s">
        <v>119</v>
      </c>
      <c r="L58" s="38">
        <v>143</v>
      </c>
      <c r="M58" s="38">
        <v>14904.41</v>
      </c>
      <c r="N58" s="39">
        <f t="shared" si="1"/>
        <v>3975.006147</v>
      </c>
      <c r="O58" s="40">
        <v>0.2667</v>
      </c>
      <c r="P58" s="41">
        <f t="shared" si="11"/>
        <v>0.0839160839160839</v>
      </c>
      <c r="Q58" s="41">
        <f t="shared" si="2"/>
        <v>0.00414977848838031</v>
      </c>
      <c r="R58" s="41">
        <f>(K58-O58)</f>
        <v>0.0332</v>
      </c>
      <c r="S58" s="45"/>
    </row>
    <row r="59" ht="12.75" spans="1:19">
      <c r="A59" s="11">
        <v>591</v>
      </c>
      <c r="B59" s="12" t="s">
        <v>120</v>
      </c>
      <c r="C59" s="12" t="s">
        <v>113</v>
      </c>
      <c r="D59" s="11" t="s">
        <v>19</v>
      </c>
      <c r="E59" s="13" t="s">
        <v>121</v>
      </c>
      <c r="F59" s="17">
        <v>4.7</v>
      </c>
      <c r="G59" s="14" t="s">
        <v>122</v>
      </c>
      <c r="H59" s="15">
        <v>57</v>
      </c>
      <c r="I59" s="15">
        <v>3031.72</v>
      </c>
      <c r="J59" s="37">
        <f t="shared" si="0"/>
        <v>794.916984</v>
      </c>
      <c r="K59" s="15" t="s">
        <v>123</v>
      </c>
      <c r="L59" s="38">
        <v>49</v>
      </c>
      <c r="M59" s="38">
        <v>2902.07</v>
      </c>
      <c r="N59" s="39">
        <f t="shared" si="1"/>
        <v>939.980473</v>
      </c>
      <c r="O59" s="40">
        <v>0.3239</v>
      </c>
      <c r="P59" s="41">
        <f t="shared" ref="P59:P84" si="13">(H59-L59)/L59</f>
        <v>0.163265306122449</v>
      </c>
      <c r="Q59" s="41">
        <f t="shared" si="2"/>
        <v>0.0446750078392319</v>
      </c>
      <c r="R59" s="41">
        <f t="shared" ref="R59:R75" si="14">(K59-O59)</f>
        <v>-0.0617</v>
      </c>
      <c r="S59" s="45"/>
    </row>
    <row r="60" ht="12.75" spans="1:19">
      <c r="A60" s="11">
        <v>591</v>
      </c>
      <c r="B60" s="12" t="s">
        <v>120</v>
      </c>
      <c r="C60" s="12" t="s">
        <v>113</v>
      </c>
      <c r="D60" s="11" t="s">
        <v>19</v>
      </c>
      <c r="E60" s="13" t="s">
        <v>121</v>
      </c>
      <c r="F60" s="17">
        <v>4.14</v>
      </c>
      <c r="G60" s="14" t="s">
        <v>122</v>
      </c>
      <c r="H60" s="15">
        <v>28</v>
      </c>
      <c r="I60" s="15">
        <v>1671.7</v>
      </c>
      <c r="J60" s="37">
        <f t="shared" si="0"/>
        <v>522.07191</v>
      </c>
      <c r="K60" s="15" t="s">
        <v>124</v>
      </c>
      <c r="L60" s="38">
        <v>49</v>
      </c>
      <c r="M60" s="38">
        <v>2902.07</v>
      </c>
      <c r="N60" s="39">
        <f t="shared" si="1"/>
        <v>939.980473</v>
      </c>
      <c r="O60" s="40">
        <v>0.3239</v>
      </c>
      <c r="P60" s="41">
        <f t="shared" si="13"/>
        <v>-0.428571428571429</v>
      </c>
      <c r="Q60" s="41">
        <f t="shared" si="2"/>
        <v>-0.423962895450489</v>
      </c>
      <c r="R60" s="41">
        <f t="shared" si="14"/>
        <v>-0.0116</v>
      </c>
      <c r="S60" s="45"/>
    </row>
    <row r="61" ht="12.75" spans="1:19">
      <c r="A61" s="11">
        <v>591</v>
      </c>
      <c r="B61" s="12" t="s">
        <v>120</v>
      </c>
      <c r="C61" s="12" t="s">
        <v>113</v>
      </c>
      <c r="D61" s="11" t="s">
        <v>19</v>
      </c>
      <c r="E61" s="13" t="s">
        <v>121</v>
      </c>
      <c r="F61" s="17">
        <v>4.21</v>
      </c>
      <c r="G61" s="14" t="s">
        <v>122</v>
      </c>
      <c r="H61" s="15">
        <v>38</v>
      </c>
      <c r="I61" s="15">
        <v>1996.4</v>
      </c>
      <c r="J61" s="37">
        <f t="shared" si="0"/>
        <v>712.11588</v>
      </c>
      <c r="K61" s="15" t="s">
        <v>125</v>
      </c>
      <c r="L61" s="38">
        <v>49</v>
      </c>
      <c r="M61" s="38">
        <v>2902.07</v>
      </c>
      <c r="N61" s="39">
        <f t="shared" si="1"/>
        <v>939.980473</v>
      </c>
      <c r="O61" s="40">
        <v>0.3239</v>
      </c>
      <c r="P61" s="41">
        <f t="shared" si="13"/>
        <v>-0.224489795918367</v>
      </c>
      <c r="Q61" s="41">
        <f t="shared" si="2"/>
        <v>-0.312077241417333</v>
      </c>
      <c r="R61" s="41">
        <f t="shared" si="14"/>
        <v>0.0328</v>
      </c>
      <c r="S61" s="45"/>
    </row>
    <row r="62" ht="12.75" spans="1:19">
      <c r="A62" s="11">
        <v>591</v>
      </c>
      <c r="B62" s="20" t="s">
        <v>120</v>
      </c>
      <c r="C62" s="12" t="s">
        <v>113</v>
      </c>
      <c r="D62" s="11" t="s">
        <v>19</v>
      </c>
      <c r="E62" s="13" t="s">
        <v>121</v>
      </c>
      <c r="F62" s="17">
        <v>4.28</v>
      </c>
      <c r="G62" s="14" t="s">
        <v>122</v>
      </c>
      <c r="H62" s="15">
        <v>50</v>
      </c>
      <c r="I62" s="15">
        <v>2778.72</v>
      </c>
      <c r="J62" s="37">
        <f t="shared" si="0"/>
        <v>777.485856</v>
      </c>
      <c r="K62" s="15" t="s">
        <v>126</v>
      </c>
      <c r="L62" s="38">
        <v>49</v>
      </c>
      <c r="M62" s="38">
        <v>2902.07</v>
      </c>
      <c r="N62" s="39">
        <f t="shared" si="1"/>
        <v>939.980473</v>
      </c>
      <c r="O62" s="40">
        <v>0.3239</v>
      </c>
      <c r="P62" s="41">
        <f t="shared" si="13"/>
        <v>0.0204081632653061</v>
      </c>
      <c r="Q62" s="41">
        <f t="shared" si="2"/>
        <v>-0.0425041435940554</v>
      </c>
      <c r="R62" s="41">
        <f t="shared" si="14"/>
        <v>-0.0441</v>
      </c>
      <c r="S62" s="45"/>
    </row>
    <row r="63" ht="12.75" spans="1:19">
      <c r="A63" s="11">
        <v>102564</v>
      </c>
      <c r="B63" s="12" t="s">
        <v>127</v>
      </c>
      <c r="C63" s="12" t="s">
        <v>113</v>
      </c>
      <c r="D63" s="11" t="s">
        <v>27</v>
      </c>
      <c r="E63" s="13" t="s">
        <v>128</v>
      </c>
      <c r="F63" s="17">
        <v>4.5</v>
      </c>
      <c r="G63" s="14" t="s">
        <v>129</v>
      </c>
      <c r="H63" s="15">
        <v>73</v>
      </c>
      <c r="I63" s="15">
        <v>4981.39</v>
      </c>
      <c r="J63" s="37">
        <f t="shared" si="0"/>
        <v>1539.24951</v>
      </c>
      <c r="K63" s="15" t="s">
        <v>130</v>
      </c>
      <c r="L63" s="38">
        <v>57</v>
      </c>
      <c r="M63" s="38">
        <v>4377.65</v>
      </c>
      <c r="N63" s="39">
        <f t="shared" si="1"/>
        <v>1227.49306</v>
      </c>
      <c r="O63" s="40">
        <v>0.2804</v>
      </c>
      <c r="P63" s="41">
        <f t="shared" si="13"/>
        <v>0.280701754385965</v>
      </c>
      <c r="Q63" s="41">
        <f t="shared" si="2"/>
        <v>0.13791417769808</v>
      </c>
      <c r="R63" s="41">
        <f t="shared" si="14"/>
        <v>0.0286</v>
      </c>
      <c r="S63" s="45"/>
    </row>
    <row r="64" ht="12.75" spans="1:19">
      <c r="A64" s="11">
        <v>102564</v>
      </c>
      <c r="B64" s="12" t="s">
        <v>127</v>
      </c>
      <c r="C64" s="12" t="s">
        <v>113</v>
      </c>
      <c r="D64" s="11" t="s">
        <v>27</v>
      </c>
      <c r="E64" s="13" t="s">
        <v>128</v>
      </c>
      <c r="F64" s="17">
        <v>4.12</v>
      </c>
      <c r="G64" s="14" t="s">
        <v>129</v>
      </c>
      <c r="H64" s="15">
        <v>45</v>
      </c>
      <c r="I64" s="15">
        <v>4062.21</v>
      </c>
      <c r="J64" s="37">
        <f t="shared" si="0"/>
        <v>1285.283244</v>
      </c>
      <c r="K64" s="15" t="s">
        <v>131</v>
      </c>
      <c r="L64" s="38">
        <v>57</v>
      </c>
      <c r="M64" s="38">
        <v>4377.65</v>
      </c>
      <c r="N64" s="39">
        <f t="shared" si="1"/>
        <v>1227.49306</v>
      </c>
      <c r="O64" s="40">
        <v>0.2804</v>
      </c>
      <c r="P64" s="41">
        <f t="shared" si="13"/>
        <v>-0.210526315789474</v>
      </c>
      <c r="Q64" s="41">
        <f t="shared" si="2"/>
        <v>-0.0720569255193996</v>
      </c>
      <c r="R64" s="41">
        <f t="shared" si="14"/>
        <v>0.036</v>
      </c>
      <c r="S64" s="45"/>
    </row>
    <row r="65" ht="12.75" spans="1:19">
      <c r="A65" s="11">
        <v>102564</v>
      </c>
      <c r="B65" s="12" t="s">
        <v>127</v>
      </c>
      <c r="C65" s="12" t="s">
        <v>113</v>
      </c>
      <c r="D65" s="11" t="s">
        <v>27</v>
      </c>
      <c r="E65" s="13" t="s">
        <v>128</v>
      </c>
      <c r="F65" s="17">
        <v>4.26</v>
      </c>
      <c r="G65" s="14" t="s">
        <v>129</v>
      </c>
      <c r="H65" s="15">
        <v>47</v>
      </c>
      <c r="I65" s="15">
        <v>3632.16</v>
      </c>
      <c r="J65" s="37">
        <f t="shared" si="0"/>
        <v>1274.161728</v>
      </c>
      <c r="K65" s="15" t="s">
        <v>132</v>
      </c>
      <c r="L65" s="38">
        <v>57</v>
      </c>
      <c r="M65" s="38">
        <v>4377.65</v>
      </c>
      <c r="N65" s="39">
        <f t="shared" si="1"/>
        <v>1227.49306</v>
      </c>
      <c r="O65" s="40">
        <v>0.2804</v>
      </c>
      <c r="P65" s="41">
        <f t="shared" si="13"/>
        <v>-0.175438596491228</v>
      </c>
      <c r="Q65" s="41">
        <f t="shared" si="2"/>
        <v>-0.170294564435256</v>
      </c>
      <c r="R65" s="41">
        <f t="shared" si="14"/>
        <v>0.0704</v>
      </c>
      <c r="S65" s="45"/>
    </row>
    <row r="66" ht="12.75" spans="1:19">
      <c r="A66" s="11">
        <v>721</v>
      </c>
      <c r="B66" s="12" t="s">
        <v>133</v>
      </c>
      <c r="C66" s="12" t="s">
        <v>113</v>
      </c>
      <c r="D66" s="11" t="s">
        <v>73</v>
      </c>
      <c r="E66" s="13" t="s">
        <v>93</v>
      </c>
      <c r="F66" s="17">
        <v>4.3</v>
      </c>
      <c r="G66" s="14" t="s">
        <v>134</v>
      </c>
      <c r="H66" s="15">
        <v>81</v>
      </c>
      <c r="I66" s="15">
        <v>5550.44</v>
      </c>
      <c r="J66" s="37">
        <f t="shared" si="0"/>
        <v>1666.242088</v>
      </c>
      <c r="K66" s="15" t="s">
        <v>135</v>
      </c>
      <c r="L66" s="38">
        <v>78</v>
      </c>
      <c r="M66" s="38">
        <v>5753.11</v>
      </c>
      <c r="N66" s="39">
        <f t="shared" si="1"/>
        <v>1867.459506</v>
      </c>
      <c r="O66" s="40">
        <v>0.3246</v>
      </c>
      <c r="P66" s="41">
        <f t="shared" si="13"/>
        <v>0.0384615384615385</v>
      </c>
      <c r="Q66" s="41">
        <f t="shared" si="2"/>
        <v>-0.0352279028212567</v>
      </c>
      <c r="R66" s="41">
        <f t="shared" si="14"/>
        <v>-0.0244</v>
      </c>
      <c r="S66" s="45"/>
    </row>
    <row r="67" ht="12.75" spans="1:19">
      <c r="A67" s="11">
        <v>721</v>
      </c>
      <c r="B67" s="12" t="s">
        <v>133</v>
      </c>
      <c r="C67" s="12" t="s">
        <v>113</v>
      </c>
      <c r="D67" s="11" t="s">
        <v>73</v>
      </c>
      <c r="E67" s="13" t="s">
        <v>93</v>
      </c>
      <c r="F67" s="18">
        <v>4.1</v>
      </c>
      <c r="G67" s="14" t="s">
        <v>134</v>
      </c>
      <c r="H67" s="15">
        <v>79</v>
      </c>
      <c r="I67" s="15">
        <v>5215.01</v>
      </c>
      <c r="J67" s="37">
        <f t="shared" si="0"/>
        <v>1649.507663</v>
      </c>
      <c r="K67" s="15" t="s">
        <v>136</v>
      </c>
      <c r="L67" s="38">
        <v>78</v>
      </c>
      <c r="M67" s="38">
        <v>5753.11</v>
      </c>
      <c r="N67" s="39">
        <f t="shared" si="1"/>
        <v>1867.459506</v>
      </c>
      <c r="O67" s="40">
        <v>0.3246</v>
      </c>
      <c r="P67" s="41">
        <f t="shared" si="13"/>
        <v>0.0128205128205128</v>
      </c>
      <c r="Q67" s="41">
        <f t="shared" si="2"/>
        <v>-0.0935320200726215</v>
      </c>
      <c r="R67" s="41">
        <f t="shared" si="14"/>
        <v>-0.00830000000000003</v>
      </c>
      <c r="S67" s="45"/>
    </row>
    <row r="68" ht="12.75" spans="1:19">
      <c r="A68" s="11">
        <v>721</v>
      </c>
      <c r="B68" s="12" t="s">
        <v>133</v>
      </c>
      <c r="C68" s="12" t="s">
        <v>113</v>
      </c>
      <c r="D68" s="11" t="s">
        <v>73</v>
      </c>
      <c r="E68" s="13" t="s">
        <v>93</v>
      </c>
      <c r="F68" s="29">
        <v>4.3</v>
      </c>
      <c r="G68" s="14" t="s">
        <v>134</v>
      </c>
      <c r="H68" s="15">
        <v>81</v>
      </c>
      <c r="I68" s="15">
        <v>7110.83</v>
      </c>
      <c r="J68" s="37">
        <f t="shared" ref="J68:J131" si="15">I68*K68</f>
        <v>2043.652542</v>
      </c>
      <c r="K68" s="15" t="s">
        <v>137</v>
      </c>
      <c r="L68" s="38">
        <v>78</v>
      </c>
      <c r="M68" s="38">
        <v>5753.11</v>
      </c>
      <c r="N68" s="39">
        <f t="shared" ref="N68:N131" si="16">M68*O68</f>
        <v>1867.459506</v>
      </c>
      <c r="O68" s="40">
        <v>0.3246</v>
      </c>
      <c r="P68" s="41">
        <f t="shared" si="13"/>
        <v>0.0384615384615385</v>
      </c>
      <c r="Q68" s="41">
        <f t="shared" si="2"/>
        <v>0.23599757348634</v>
      </c>
      <c r="R68" s="41">
        <f t="shared" si="14"/>
        <v>-0.0372</v>
      </c>
      <c r="S68" s="45"/>
    </row>
    <row r="69" ht="12.75" spans="1:19">
      <c r="A69" s="11">
        <v>721</v>
      </c>
      <c r="B69" s="12" t="s">
        <v>133</v>
      </c>
      <c r="C69" s="12" t="s">
        <v>113</v>
      </c>
      <c r="D69" s="11" t="s">
        <v>73</v>
      </c>
      <c r="E69" s="13" t="s">
        <v>93</v>
      </c>
      <c r="F69" s="17">
        <v>4.24</v>
      </c>
      <c r="G69" s="14" t="s">
        <v>134</v>
      </c>
      <c r="H69" s="15">
        <v>84</v>
      </c>
      <c r="I69" s="15">
        <v>4910.73</v>
      </c>
      <c r="J69" s="37">
        <f t="shared" si="15"/>
        <v>1694.692923</v>
      </c>
      <c r="K69" s="15" t="s">
        <v>138</v>
      </c>
      <c r="L69" s="38">
        <v>78</v>
      </c>
      <c r="M69" s="38">
        <v>5753.11</v>
      </c>
      <c r="N69" s="39">
        <f t="shared" si="16"/>
        <v>1867.459506</v>
      </c>
      <c r="O69" s="40">
        <v>0.3246</v>
      </c>
      <c r="P69" s="41">
        <f t="shared" si="13"/>
        <v>0.0769230769230769</v>
      </c>
      <c r="Q69" s="41">
        <f t="shared" ref="Q69:Q132" si="17">(I69-M69)/M69</f>
        <v>-0.146421674537772</v>
      </c>
      <c r="R69" s="41">
        <f t="shared" si="14"/>
        <v>0.0205</v>
      </c>
      <c r="S69" s="45"/>
    </row>
    <row r="70" ht="12.75" spans="1:19">
      <c r="A70" s="11">
        <v>732</v>
      </c>
      <c r="B70" s="12" t="s">
        <v>139</v>
      </c>
      <c r="C70" s="12" t="s">
        <v>113</v>
      </c>
      <c r="D70" s="11" t="s">
        <v>27</v>
      </c>
      <c r="E70" s="13" t="s">
        <v>140</v>
      </c>
      <c r="F70" s="13">
        <v>4.2</v>
      </c>
      <c r="G70" s="14" t="s">
        <v>134</v>
      </c>
      <c r="H70" s="15">
        <v>33</v>
      </c>
      <c r="I70" s="15">
        <v>1701.78</v>
      </c>
      <c r="J70" s="37">
        <f t="shared" si="15"/>
        <v>641.741238</v>
      </c>
      <c r="K70" s="15" t="s">
        <v>141</v>
      </c>
      <c r="L70" s="38">
        <v>53</v>
      </c>
      <c r="M70" s="38">
        <v>3863.85</v>
      </c>
      <c r="N70" s="39">
        <f t="shared" si="16"/>
        <v>1127.085045</v>
      </c>
      <c r="O70" s="40">
        <v>0.2917</v>
      </c>
      <c r="P70" s="41">
        <f t="shared" si="13"/>
        <v>-0.377358490566038</v>
      </c>
      <c r="Q70" s="41">
        <f t="shared" si="17"/>
        <v>-0.55956364765713</v>
      </c>
      <c r="R70" s="41">
        <f t="shared" si="14"/>
        <v>0.0854</v>
      </c>
      <c r="S70" s="45"/>
    </row>
    <row r="71" ht="12.75" spans="1:19">
      <c r="A71" s="11">
        <v>732</v>
      </c>
      <c r="B71" s="12" t="s">
        <v>139</v>
      </c>
      <c r="C71" s="12" t="s">
        <v>113</v>
      </c>
      <c r="D71" s="11" t="s">
        <v>27</v>
      </c>
      <c r="E71" s="13" t="s">
        <v>140</v>
      </c>
      <c r="F71" s="13">
        <v>4.9</v>
      </c>
      <c r="G71" s="14" t="s">
        <v>134</v>
      </c>
      <c r="H71" s="15">
        <v>56</v>
      </c>
      <c r="I71" s="15">
        <v>4433.7</v>
      </c>
      <c r="J71" s="37">
        <f t="shared" si="15"/>
        <v>1302.17769</v>
      </c>
      <c r="K71" s="15" t="s">
        <v>142</v>
      </c>
      <c r="L71" s="38">
        <v>53</v>
      </c>
      <c r="M71" s="38">
        <v>3863.85</v>
      </c>
      <c r="N71" s="39">
        <f t="shared" si="16"/>
        <v>1127.085045</v>
      </c>
      <c r="O71" s="40">
        <v>0.2917</v>
      </c>
      <c r="P71" s="41">
        <f t="shared" si="13"/>
        <v>0.0566037735849057</v>
      </c>
      <c r="Q71" s="41">
        <f t="shared" si="17"/>
        <v>0.147482433324275</v>
      </c>
      <c r="R71" s="41">
        <f t="shared" si="14"/>
        <v>0.002</v>
      </c>
      <c r="S71" s="45"/>
    </row>
    <row r="72" ht="12.75" spans="1:19">
      <c r="A72" s="11">
        <v>732</v>
      </c>
      <c r="B72" s="12" t="s">
        <v>139</v>
      </c>
      <c r="C72" s="12" t="s">
        <v>113</v>
      </c>
      <c r="D72" s="11" t="s">
        <v>27</v>
      </c>
      <c r="E72" s="13" t="s">
        <v>140</v>
      </c>
      <c r="F72" s="13">
        <v>4.16</v>
      </c>
      <c r="G72" s="14" t="s">
        <v>134</v>
      </c>
      <c r="H72" s="15">
        <v>49</v>
      </c>
      <c r="I72" s="15">
        <v>2570.75</v>
      </c>
      <c r="J72" s="37">
        <f t="shared" si="15"/>
        <v>808.500875</v>
      </c>
      <c r="K72" s="15" t="s">
        <v>143</v>
      </c>
      <c r="L72" s="38">
        <v>53</v>
      </c>
      <c r="M72" s="38">
        <v>3863.85</v>
      </c>
      <c r="N72" s="39">
        <f t="shared" si="16"/>
        <v>1127.085045</v>
      </c>
      <c r="O72" s="40">
        <v>0.2917</v>
      </c>
      <c r="P72" s="41">
        <f t="shared" si="13"/>
        <v>-0.0754716981132075</v>
      </c>
      <c r="Q72" s="41">
        <f t="shared" si="17"/>
        <v>-0.334666200810073</v>
      </c>
      <c r="R72" s="41">
        <f t="shared" si="14"/>
        <v>0.0228</v>
      </c>
      <c r="S72" s="45"/>
    </row>
    <row r="73" ht="12.75" spans="1:19">
      <c r="A73" s="11">
        <v>732</v>
      </c>
      <c r="B73" s="12" t="s">
        <v>139</v>
      </c>
      <c r="C73" s="12" t="s">
        <v>113</v>
      </c>
      <c r="D73" s="11" t="s">
        <v>27</v>
      </c>
      <c r="E73" s="13" t="s">
        <v>140</v>
      </c>
      <c r="F73" s="13">
        <v>4.23</v>
      </c>
      <c r="G73" s="14" t="s">
        <v>134</v>
      </c>
      <c r="H73" s="15">
        <v>59</v>
      </c>
      <c r="I73" s="15">
        <v>3062.89</v>
      </c>
      <c r="J73" s="37">
        <f t="shared" si="15"/>
        <v>973.080153</v>
      </c>
      <c r="K73" s="15" t="s">
        <v>144</v>
      </c>
      <c r="L73" s="38">
        <v>53</v>
      </c>
      <c r="M73" s="38">
        <v>3863.85</v>
      </c>
      <c r="N73" s="39">
        <f t="shared" si="16"/>
        <v>1127.085045</v>
      </c>
      <c r="O73" s="40">
        <v>0.2917</v>
      </c>
      <c r="P73" s="41">
        <f t="shared" si="13"/>
        <v>0.113207547169811</v>
      </c>
      <c r="Q73" s="41">
        <f t="shared" si="17"/>
        <v>-0.207295831877532</v>
      </c>
      <c r="R73" s="41">
        <f t="shared" si="14"/>
        <v>0.026</v>
      </c>
      <c r="S73" s="45"/>
    </row>
    <row r="74" ht="12.75" spans="1:19">
      <c r="A74" s="11">
        <v>371</v>
      </c>
      <c r="B74" s="12" t="s">
        <v>145</v>
      </c>
      <c r="C74" s="12" t="s">
        <v>146</v>
      </c>
      <c r="D74" s="11" t="s">
        <v>19</v>
      </c>
      <c r="E74" s="13" t="s">
        <v>121</v>
      </c>
      <c r="F74" s="26">
        <v>4.3</v>
      </c>
      <c r="G74" s="14" t="s">
        <v>115</v>
      </c>
      <c r="H74" s="15">
        <v>41</v>
      </c>
      <c r="I74" s="15">
        <v>1473.84</v>
      </c>
      <c r="J74" s="37">
        <f t="shared" si="15"/>
        <v>455.41656</v>
      </c>
      <c r="K74" s="15" t="s">
        <v>130</v>
      </c>
      <c r="L74" s="38">
        <v>47</v>
      </c>
      <c r="M74" s="38">
        <v>2731.68</v>
      </c>
      <c r="N74" s="39">
        <f t="shared" si="16"/>
        <v>853.65</v>
      </c>
      <c r="O74" s="40">
        <v>0.3125</v>
      </c>
      <c r="P74" s="41">
        <f t="shared" si="13"/>
        <v>-0.127659574468085</v>
      </c>
      <c r="Q74" s="41">
        <f t="shared" si="17"/>
        <v>-0.460463890353189</v>
      </c>
      <c r="R74" s="41">
        <f t="shared" si="14"/>
        <v>-0.0035</v>
      </c>
      <c r="S74" s="45"/>
    </row>
    <row r="75" ht="12.75" spans="1:19">
      <c r="A75" s="11">
        <v>371</v>
      </c>
      <c r="B75" s="12" t="s">
        <v>145</v>
      </c>
      <c r="C75" s="12" t="s">
        <v>146</v>
      </c>
      <c r="D75" s="11" t="s">
        <v>19</v>
      </c>
      <c r="E75" s="13" t="s">
        <v>121</v>
      </c>
      <c r="F75" s="17">
        <v>4.14</v>
      </c>
      <c r="G75" s="14" t="s">
        <v>115</v>
      </c>
      <c r="H75" s="15">
        <v>30</v>
      </c>
      <c r="I75" s="15">
        <v>1127.3</v>
      </c>
      <c r="J75" s="37">
        <f t="shared" si="15"/>
        <v>386.21298</v>
      </c>
      <c r="K75" s="15" t="s">
        <v>147</v>
      </c>
      <c r="L75" s="38">
        <v>47</v>
      </c>
      <c r="M75" s="38">
        <v>2731.68</v>
      </c>
      <c r="N75" s="39">
        <f t="shared" si="16"/>
        <v>853.65</v>
      </c>
      <c r="O75" s="40">
        <v>0.3125</v>
      </c>
      <c r="P75" s="41">
        <f t="shared" si="13"/>
        <v>-0.361702127659574</v>
      </c>
      <c r="Q75" s="41">
        <f t="shared" si="17"/>
        <v>-0.587323551806947</v>
      </c>
      <c r="R75" s="41">
        <f t="shared" si="14"/>
        <v>0.0301</v>
      </c>
      <c r="S75" s="45"/>
    </row>
    <row r="76" ht="12.75" spans="1:19">
      <c r="A76" s="11">
        <v>371</v>
      </c>
      <c r="B76" s="12" t="s">
        <v>145</v>
      </c>
      <c r="C76" s="12" t="s">
        <v>146</v>
      </c>
      <c r="D76" s="11" t="s">
        <v>19</v>
      </c>
      <c r="E76" s="13" t="s">
        <v>121</v>
      </c>
      <c r="F76" s="19">
        <v>4.29</v>
      </c>
      <c r="G76" s="14" t="s">
        <v>115</v>
      </c>
      <c r="H76" s="15">
        <v>55</v>
      </c>
      <c r="I76" s="15">
        <v>3543.68</v>
      </c>
      <c r="J76" s="37">
        <f t="shared" si="15"/>
        <v>888.754944</v>
      </c>
      <c r="K76" s="15" t="s">
        <v>148</v>
      </c>
      <c r="L76" s="38">
        <v>47</v>
      </c>
      <c r="M76" s="38">
        <v>2731.68</v>
      </c>
      <c r="N76" s="39">
        <f t="shared" si="16"/>
        <v>853.65</v>
      </c>
      <c r="O76" s="40">
        <v>0.3125</v>
      </c>
      <c r="P76" s="41">
        <f t="shared" si="13"/>
        <v>0.170212765957447</v>
      </c>
      <c r="Q76" s="41">
        <f t="shared" si="17"/>
        <v>0.297252972529725</v>
      </c>
      <c r="R76" s="41">
        <f>(K76-O76)/O76</f>
        <v>-0.19744</v>
      </c>
      <c r="S76" s="45"/>
    </row>
    <row r="77" ht="12.75" spans="1:19">
      <c r="A77" s="11">
        <v>385</v>
      </c>
      <c r="B77" s="12" t="s">
        <v>149</v>
      </c>
      <c r="C77" s="12" t="s">
        <v>146</v>
      </c>
      <c r="D77" s="11" t="s">
        <v>92</v>
      </c>
      <c r="E77" s="13" t="s">
        <v>140</v>
      </c>
      <c r="F77" s="13">
        <v>4.2</v>
      </c>
      <c r="G77" s="14" t="s">
        <v>150</v>
      </c>
      <c r="H77" s="15">
        <v>106</v>
      </c>
      <c r="I77" s="15">
        <v>15250.78</v>
      </c>
      <c r="J77" s="37">
        <f t="shared" si="15"/>
        <v>2639.910018</v>
      </c>
      <c r="K77" s="15" t="s">
        <v>151</v>
      </c>
      <c r="L77" s="38">
        <v>90</v>
      </c>
      <c r="M77" s="38">
        <v>10678.22</v>
      </c>
      <c r="N77" s="39">
        <f t="shared" si="16"/>
        <v>2439.97327</v>
      </c>
      <c r="O77" s="40">
        <v>0.2285</v>
      </c>
      <c r="P77" s="41">
        <f t="shared" si="13"/>
        <v>0.177777777777778</v>
      </c>
      <c r="Q77" s="46">
        <f t="shared" si="17"/>
        <v>0.428213691045886</v>
      </c>
      <c r="R77" s="41">
        <f t="shared" ref="R77:R83" si="18">(K77-O77)</f>
        <v>-0.0554</v>
      </c>
      <c r="S77" s="47">
        <f>(J77-N77)*0.2</f>
        <v>39.9873495999999</v>
      </c>
    </row>
    <row r="78" ht="12.75" spans="1:19">
      <c r="A78" s="11">
        <v>385</v>
      </c>
      <c r="B78" s="12" t="s">
        <v>149</v>
      </c>
      <c r="C78" s="12" t="s">
        <v>146</v>
      </c>
      <c r="D78" s="11" t="s">
        <v>92</v>
      </c>
      <c r="E78" s="13" t="s">
        <v>140</v>
      </c>
      <c r="F78" s="13">
        <v>4.9</v>
      </c>
      <c r="G78" s="14" t="s">
        <v>150</v>
      </c>
      <c r="H78" s="15">
        <v>119</v>
      </c>
      <c r="I78" s="15">
        <v>10148.46</v>
      </c>
      <c r="J78" s="37">
        <f t="shared" si="15"/>
        <v>2758.351428</v>
      </c>
      <c r="K78" s="15" t="s">
        <v>152</v>
      </c>
      <c r="L78" s="38">
        <v>90</v>
      </c>
      <c r="M78" s="38">
        <v>10678.22</v>
      </c>
      <c r="N78" s="39">
        <f t="shared" si="16"/>
        <v>2439.97327</v>
      </c>
      <c r="O78" s="40">
        <v>0.2285</v>
      </c>
      <c r="P78" s="41">
        <f t="shared" si="13"/>
        <v>0.322222222222222</v>
      </c>
      <c r="Q78" s="41">
        <f t="shared" si="17"/>
        <v>-0.0496112647988148</v>
      </c>
      <c r="R78" s="41">
        <f t="shared" si="18"/>
        <v>0.0433</v>
      </c>
      <c r="S78" s="47"/>
    </row>
    <row r="79" ht="12.75" spans="1:19">
      <c r="A79" s="11">
        <v>385</v>
      </c>
      <c r="B79" s="12" t="s">
        <v>149</v>
      </c>
      <c r="C79" s="12" t="s">
        <v>146</v>
      </c>
      <c r="D79" s="11" t="s">
        <v>92</v>
      </c>
      <c r="E79" s="13" t="s">
        <v>140</v>
      </c>
      <c r="F79" s="13">
        <v>4.16</v>
      </c>
      <c r="G79" s="14" t="s">
        <v>150</v>
      </c>
      <c r="H79" s="15">
        <v>109</v>
      </c>
      <c r="I79" s="15">
        <v>11483.18</v>
      </c>
      <c r="J79" s="37">
        <f t="shared" si="15"/>
        <v>3183.137496</v>
      </c>
      <c r="K79" s="15" t="s">
        <v>153</v>
      </c>
      <c r="L79" s="38">
        <v>90</v>
      </c>
      <c r="M79" s="38">
        <v>10678.22</v>
      </c>
      <c r="N79" s="39">
        <f t="shared" si="16"/>
        <v>2439.97327</v>
      </c>
      <c r="O79" s="40">
        <v>0.2285</v>
      </c>
      <c r="P79" s="41">
        <f t="shared" si="13"/>
        <v>0.211111111111111</v>
      </c>
      <c r="Q79" s="41">
        <f t="shared" si="17"/>
        <v>0.0753833504085888</v>
      </c>
      <c r="R79" s="41">
        <f t="shared" si="18"/>
        <v>0.0487</v>
      </c>
      <c r="S79" s="47"/>
    </row>
    <row r="80" ht="12.75" spans="1:19">
      <c r="A80" s="11">
        <v>385</v>
      </c>
      <c r="B80" s="12" t="s">
        <v>149</v>
      </c>
      <c r="C80" s="12" t="s">
        <v>146</v>
      </c>
      <c r="D80" s="11" t="s">
        <v>92</v>
      </c>
      <c r="E80" s="13" t="s">
        <v>140</v>
      </c>
      <c r="F80" s="13">
        <v>4.23</v>
      </c>
      <c r="G80" s="14" t="s">
        <v>150</v>
      </c>
      <c r="H80" s="15">
        <v>91</v>
      </c>
      <c r="I80" s="15">
        <v>10614.16</v>
      </c>
      <c r="J80" s="37">
        <f t="shared" si="15"/>
        <v>2648.23292</v>
      </c>
      <c r="K80" s="15" t="s">
        <v>154</v>
      </c>
      <c r="L80" s="38">
        <v>90</v>
      </c>
      <c r="M80" s="38">
        <v>10678.22</v>
      </c>
      <c r="N80" s="39">
        <f t="shared" si="16"/>
        <v>2439.97327</v>
      </c>
      <c r="O80" s="40">
        <v>0.2285</v>
      </c>
      <c r="P80" s="41">
        <f t="shared" si="13"/>
        <v>0.0111111111111111</v>
      </c>
      <c r="Q80" s="41">
        <f t="shared" si="17"/>
        <v>-0.00599912719535648</v>
      </c>
      <c r="R80" s="41">
        <f t="shared" si="18"/>
        <v>0.021</v>
      </c>
      <c r="S80" s="45"/>
    </row>
    <row r="81" ht="12.75" spans="1:19">
      <c r="A81" s="11">
        <v>514</v>
      </c>
      <c r="B81" s="12" t="s">
        <v>155</v>
      </c>
      <c r="C81" s="12" t="s">
        <v>146</v>
      </c>
      <c r="D81" s="11" t="s">
        <v>97</v>
      </c>
      <c r="E81" s="13" t="s">
        <v>156</v>
      </c>
      <c r="F81" s="26">
        <v>4.3</v>
      </c>
      <c r="G81" s="14" t="s">
        <v>157</v>
      </c>
      <c r="H81" s="15">
        <v>130</v>
      </c>
      <c r="I81" s="15">
        <v>8335.16</v>
      </c>
      <c r="J81" s="37">
        <f t="shared" si="15"/>
        <v>2685.588552</v>
      </c>
      <c r="K81" s="15" t="s">
        <v>158</v>
      </c>
      <c r="L81" s="38">
        <v>127</v>
      </c>
      <c r="M81" s="38">
        <v>8176.45</v>
      </c>
      <c r="N81" s="39">
        <f t="shared" si="16"/>
        <v>2696.59321</v>
      </c>
      <c r="O81" s="40">
        <v>0.3298</v>
      </c>
      <c r="P81" s="41">
        <f t="shared" si="13"/>
        <v>0.0236220472440945</v>
      </c>
      <c r="Q81" s="41">
        <f t="shared" si="17"/>
        <v>0.0194106244152413</v>
      </c>
      <c r="R81" s="41">
        <f t="shared" si="18"/>
        <v>-0.0076</v>
      </c>
      <c r="S81" s="45"/>
    </row>
    <row r="82" ht="12.75" spans="1:19">
      <c r="A82" s="11">
        <v>514</v>
      </c>
      <c r="B82" s="12" t="s">
        <v>155</v>
      </c>
      <c r="C82" s="12" t="s">
        <v>146</v>
      </c>
      <c r="D82" s="11" t="s">
        <v>97</v>
      </c>
      <c r="E82" s="13" t="s">
        <v>156</v>
      </c>
      <c r="F82" s="13">
        <v>4.13</v>
      </c>
      <c r="G82" s="14" t="s">
        <v>157</v>
      </c>
      <c r="H82" s="15">
        <v>114</v>
      </c>
      <c r="I82" s="15">
        <v>5368.95</v>
      </c>
      <c r="J82" s="37">
        <f t="shared" si="15"/>
        <v>1982.753235</v>
      </c>
      <c r="K82" s="15" t="s">
        <v>159</v>
      </c>
      <c r="L82" s="38">
        <v>127</v>
      </c>
      <c r="M82" s="38">
        <v>8176.45</v>
      </c>
      <c r="N82" s="39">
        <f t="shared" si="16"/>
        <v>2696.59321</v>
      </c>
      <c r="O82" s="40">
        <v>0.3298</v>
      </c>
      <c r="P82" s="41">
        <f t="shared" si="13"/>
        <v>-0.102362204724409</v>
      </c>
      <c r="Q82" s="41">
        <f t="shared" si="17"/>
        <v>-0.343364173938567</v>
      </c>
      <c r="R82" s="41">
        <f t="shared" si="18"/>
        <v>0.0395</v>
      </c>
      <c r="S82" s="45"/>
    </row>
    <row r="83" ht="12.75" spans="1:19">
      <c r="A83" s="11">
        <v>514</v>
      </c>
      <c r="B83" s="12" t="s">
        <v>155</v>
      </c>
      <c r="C83" s="12" t="s">
        <v>146</v>
      </c>
      <c r="D83" s="11" t="s">
        <v>97</v>
      </c>
      <c r="E83" s="13" t="s">
        <v>156</v>
      </c>
      <c r="F83" s="16">
        <v>4.2</v>
      </c>
      <c r="G83" s="14" t="s">
        <v>157</v>
      </c>
      <c r="H83" s="15">
        <v>129</v>
      </c>
      <c r="I83" s="15">
        <v>8634.27</v>
      </c>
      <c r="J83" s="37">
        <f t="shared" si="15"/>
        <v>3055.668153</v>
      </c>
      <c r="K83" s="15" t="s">
        <v>160</v>
      </c>
      <c r="L83" s="38">
        <v>127</v>
      </c>
      <c r="M83" s="38">
        <v>8176.45</v>
      </c>
      <c r="N83" s="39">
        <f t="shared" si="16"/>
        <v>2696.59321</v>
      </c>
      <c r="O83" s="40">
        <v>0.3298</v>
      </c>
      <c r="P83" s="41">
        <f t="shared" si="13"/>
        <v>0.015748031496063</v>
      </c>
      <c r="Q83" s="41">
        <f t="shared" si="17"/>
        <v>0.0559925150890669</v>
      </c>
      <c r="R83" s="41">
        <f t="shared" si="18"/>
        <v>0.0241</v>
      </c>
      <c r="S83" s="45"/>
    </row>
    <row r="84" ht="12.75" spans="1:19">
      <c r="A84" s="11">
        <v>514</v>
      </c>
      <c r="B84" s="12" t="s">
        <v>155</v>
      </c>
      <c r="C84" s="12" t="s">
        <v>146</v>
      </c>
      <c r="D84" s="11" t="s">
        <v>97</v>
      </c>
      <c r="E84" s="13" t="s">
        <v>156</v>
      </c>
      <c r="F84" s="13">
        <v>4.27</v>
      </c>
      <c r="G84" s="14" t="s">
        <v>157</v>
      </c>
      <c r="H84" s="15">
        <v>113</v>
      </c>
      <c r="I84" s="15">
        <v>6596.42</v>
      </c>
      <c r="J84" s="37">
        <f t="shared" si="15"/>
        <v>2358.22015</v>
      </c>
      <c r="K84" s="15" t="s">
        <v>161</v>
      </c>
      <c r="L84" s="38">
        <v>127</v>
      </c>
      <c r="M84" s="38">
        <v>8176.45</v>
      </c>
      <c r="N84" s="39">
        <f t="shared" si="16"/>
        <v>2696.59321</v>
      </c>
      <c r="O84" s="40">
        <v>0.3298</v>
      </c>
      <c r="P84" s="41">
        <f t="shared" si="13"/>
        <v>-0.110236220472441</v>
      </c>
      <c r="Q84" s="41">
        <f t="shared" si="17"/>
        <v>-0.193241565716173</v>
      </c>
      <c r="R84" s="48" t="s">
        <v>162</v>
      </c>
      <c r="S84" s="45"/>
    </row>
    <row r="85" ht="12.75" spans="1:19">
      <c r="A85" s="11">
        <v>371</v>
      </c>
      <c r="B85" s="12" t="s">
        <v>145</v>
      </c>
      <c r="C85" s="12" t="s">
        <v>146</v>
      </c>
      <c r="D85" s="11" t="s">
        <v>19</v>
      </c>
      <c r="E85" s="13" t="s">
        <v>93</v>
      </c>
      <c r="F85" s="13">
        <v>4.3</v>
      </c>
      <c r="G85" s="14" t="s">
        <v>115</v>
      </c>
      <c r="H85" s="15">
        <v>67</v>
      </c>
      <c r="I85" s="15">
        <v>2771.39</v>
      </c>
      <c r="J85" s="37">
        <f t="shared" si="15"/>
        <v>937.561237</v>
      </c>
      <c r="K85" s="15" t="s">
        <v>163</v>
      </c>
      <c r="L85" s="38">
        <v>47</v>
      </c>
      <c r="M85" s="38">
        <v>2731.68</v>
      </c>
      <c r="N85" s="39">
        <f t="shared" si="16"/>
        <v>853.65</v>
      </c>
      <c r="O85" s="40">
        <v>0.3125</v>
      </c>
      <c r="P85" s="41">
        <f t="shared" ref="P85:P148" si="19">(H85-L85)/L85</f>
        <v>0.425531914893617</v>
      </c>
      <c r="Q85" s="41">
        <f t="shared" si="17"/>
        <v>0.0145368417969894</v>
      </c>
      <c r="R85" s="48" t="s">
        <v>164</v>
      </c>
      <c r="S85" s="45"/>
    </row>
    <row r="86" ht="12.75" spans="1:19">
      <c r="A86" s="11">
        <v>371</v>
      </c>
      <c r="B86" s="12" t="s">
        <v>145</v>
      </c>
      <c r="C86" s="12" t="s">
        <v>146</v>
      </c>
      <c r="D86" s="11" t="s">
        <v>19</v>
      </c>
      <c r="E86" s="13" t="s">
        <v>93</v>
      </c>
      <c r="F86" s="16">
        <v>4.1</v>
      </c>
      <c r="G86" s="14" t="s">
        <v>115</v>
      </c>
      <c r="H86" s="15">
        <v>52</v>
      </c>
      <c r="I86" s="15">
        <v>3880.8</v>
      </c>
      <c r="J86" s="37">
        <f t="shared" si="15"/>
        <v>1203.048</v>
      </c>
      <c r="K86" s="15" t="s">
        <v>165</v>
      </c>
      <c r="L86" s="38">
        <v>47</v>
      </c>
      <c r="M86" s="38">
        <v>2731.68</v>
      </c>
      <c r="N86" s="39">
        <f t="shared" si="16"/>
        <v>853.65</v>
      </c>
      <c r="O86" s="40">
        <v>0.3125</v>
      </c>
      <c r="P86" s="41">
        <f t="shared" si="19"/>
        <v>0.106382978723404</v>
      </c>
      <c r="Q86" s="46">
        <f t="shared" si="17"/>
        <v>0.420664206642067</v>
      </c>
      <c r="R86" s="48" t="s">
        <v>166</v>
      </c>
      <c r="S86" s="47">
        <f>(J86-N86)*0.1</f>
        <v>34.9398</v>
      </c>
    </row>
    <row r="87" ht="12.75" spans="1:19">
      <c r="A87" s="11">
        <v>371</v>
      </c>
      <c r="B87" s="12" t="s">
        <v>145</v>
      </c>
      <c r="C87" s="12" t="s">
        <v>146</v>
      </c>
      <c r="D87" s="11" t="s">
        <v>19</v>
      </c>
      <c r="E87" s="13" t="s">
        <v>93</v>
      </c>
      <c r="F87" s="13">
        <v>4.17</v>
      </c>
      <c r="G87" s="14" t="s">
        <v>115</v>
      </c>
      <c r="H87" s="15">
        <v>55</v>
      </c>
      <c r="I87" s="15">
        <v>2852.21</v>
      </c>
      <c r="J87" s="37">
        <f t="shared" si="15"/>
        <v>1088.688557</v>
      </c>
      <c r="K87" s="15" t="s">
        <v>167</v>
      </c>
      <c r="L87" s="38">
        <v>47</v>
      </c>
      <c r="M87" s="38">
        <v>2731.68</v>
      </c>
      <c r="N87" s="39">
        <f t="shared" si="16"/>
        <v>853.65</v>
      </c>
      <c r="O87" s="40">
        <v>0.3125</v>
      </c>
      <c r="P87" s="41">
        <f t="shared" si="19"/>
        <v>0.170212765957447</v>
      </c>
      <c r="Q87" s="41">
        <f t="shared" si="17"/>
        <v>0.0441230305160195</v>
      </c>
      <c r="R87" s="41">
        <f>(K87-O87)</f>
        <v>0.0692</v>
      </c>
      <c r="S87" s="45"/>
    </row>
    <row r="88" ht="12.75" spans="1:19">
      <c r="A88" s="11">
        <v>371</v>
      </c>
      <c r="B88" s="12" t="s">
        <v>145</v>
      </c>
      <c r="C88" s="12" t="s">
        <v>146</v>
      </c>
      <c r="D88" s="11" t="s">
        <v>19</v>
      </c>
      <c r="E88" s="13" t="s">
        <v>93</v>
      </c>
      <c r="F88" s="13">
        <v>4.24</v>
      </c>
      <c r="G88" s="14" t="s">
        <v>115</v>
      </c>
      <c r="H88" s="15">
        <v>64</v>
      </c>
      <c r="I88" s="15">
        <v>2449</v>
      </c>
      <c r="J88" s="37">
        <f t="shared" si="15"/>
        <v>777.5575</v>
      </c>
      <c r="K88" s="15" t="s">
        <v>168</v>
      </c>
      <c r="L88" s="38">
        <v>47</v>
      </c>
      <c r="M88" s="38">
        <v>2731.68</v>
      </c>
      <c r="N88" s="39">
        <f t="shared" si="16"/>
        <v>853.65</v>
      </c>
      <c r="O88" s="40">
        <v>0.3125</v>
      </c>
      <c r="P88" s="41">
        <f t="shared" si="19"/>
        <v>0.361702127659574</v>
      </c>
      <c r="Q88" s="41">
        <f t="shared" si="17"/>
        <v>-0.103482106249634</v>
      </c>
      <c r="R88" s="48" t="s">
        <v>169</v>
      </c>
      <c r="S88" s="45"/>
    </row>
    <row r="89" ht="12.75" spans="1:19">
      <c r="A89" s="11">
        <v>108656</v>
      </c>
      <c r="B89" s="12" t="s">
        <v>170</v>
      </c>
      <c r="C89" s="12" t="s">
        <v>146</v>
      </c>
      <c r="D89" s="11" t="s">
        <v>97</v>
      </c>
      <c r="E89" s="13" t="s">
        <v>121</v>
      </c>
      <c r="F89" s="17">
        <v>4.7</v>
      </c>
      <c r="G89" s="14" t="s">
        <v>150</v>
      </c>
      <c r="H89" s="15">
        <v>85</v>
      </c>
      <c r="I89" s="15">
        <v>8401.8</v>
      </c>
      <c r="J89" s="37">
        <f t="shared" si="15"/>
        <v>1461.07302</v>
      </c>
      <c r="K89" s="15" t="s">
        <v>171</v>
      </c>
      <c r="L89" s="38">
        <v>55</v>
      </c>
      <c r="M89" s="38">
        <v>7084.8</v>
      </c>
      <c r="N89" s="39">
        <f t="shared" si="16"/>
        <v>1438.92288</v>
      </c>
      <c r="O89" s="40">
        <v>0.2031</v>
      </c>
      <c r="P89" s="41">
        <f t="shared" si="19"/>
        <v>0.545454545454545</v>
      </c>
      <c r="Q89" s="41">
        <f t="shared" si="17"/>
        <v>0.185890921409214</v>
      </c>
      <c r="R89" s="48" t="s">
        <v>172</v>
      </c>
      <c r="S89" s="47"/>
    </row>
    <row r="90" ht="12.75" spans="1:19">
      <c r="A90" s="11">
        <v>108656</v>
      </c>
      <c r="B90" s="12" t="s">
        <v>170</v>
      </c>
      <c r="C90" s="12" t="s">
        <v>146</v>
      </c>
      <c r="D90" s="11" t="s">
        <v>97</v>
      </c>
      <c r="E90" s="13" t="s">
        <v>121</v>
      </c>
      <c r="F90" s="17">
        <v>4.14</v>
      </c>
      <c r="G90" s="14" t="s">
        <v>150</v>
      </c>
      <c r="H90" s="15">
        <v>62</v>
      </c>
      <c r="I90" s="15">
        <v>5548.75</v>
      </c>
      <c r="J90" s="37">
        <f t="shared" si="15"/>
        <v>1229.048125</v>
      </c>
      <c r="K90" s="15" t="s">
        <v>173</v>
      </c>
      <c r="L90" s="38">
        <v>55</v>
      </c>
      <c r="M90" s="38">
        <v>7084.8</v>
      </c>
      <c r="N90" s="39">
        <f t="shared" si="16"/>
        <v>1438.92288</v>
      </c>
      <c r="O90" s="40">
        <v>0.2031</v>
      </c>
      <c r="P90" s="41">
        <f t="shared" si="19"/>
        <v>0.127272727272727</v>
      </c>
      <c r="Q90" s="41">
        <f t="shared" si="17"/>
        <v>-0.216809225383921</v>
      </c>
      <c r="R90" s="48" t="s">
        <v>174</v>
      </c>
      <c r="S90" s="45"/>
    </row>
    <row r="91" ht="12.75" spans="1:19">
      <c r="A91" s="11">
        <v>108656</v>
      </c>
      <c r="B91" s="20" t="s">
        <v>170</v>
      </c>
      <c r="C91" s="12" t="s">
        <v>146</v>
      </c>
      <c r="D91" s="11" t="s">
        <v>97</v>
      </c>
      <c r="E91" s="13" t="s">
        <v>121</v>
      </c>
      <c r="F91" s="17">
        <v>4.28</v>
      </c>
      <c r="G91" s="14" t="s">
        <v>150</v>
      </c>
      <c r="H91" s="15">
        <v>80</v>
      </c>
      <c r="I91" s="15">
        <v>19990.76</v>
      </c>
      <c r="J91" s="37">
        <f t="shared" si="15"/>
        <v>3134.551168</v>
      </c>
      <c r="K91" s="15" t="s">
        <v>175</v>
      </c>
      <c r="L91" s="38">
        <v>55</v>
      </c>
      <c r="M91" s="38">
        <v>7084.8</v>
      </c>
      <c r="N91" s="39">
        <f t="shared" si="16"/>
        <v>1438.92288</v>
      </c>
      <c r="O91" s="40">
        <v>0.2031</v>
      </c>
      <c r="P91" s="41">
        <f t="shared" si="19"/>
        <v>0.454545454545455</v>
      </c>
      <c r="Q91" s="46">
        <f t="shared" si="17"/>
        <v>1.82164069557362</v>
      </c>
      <c r="R91" s="48" t="s">
        <v>176</v>
      </c>
      <c r="S91" s="47">
        <f>(J91-N91)*0.3</f>
        <v>508.6884864</v>
      </c>
    </row>
    <row r="92" spans="1:19">
      <c r="A92" s="21">
        <v>385</v>
      </c>
      <c r="B92" s="22" t="s">
        <v>149</v>
      </c>
      <c r="C92" s="22" t="s">
        <v>146</v>
      </c>
      <c r="D92" s="11" t="s">
        <v>92</v>
      </c>
      <c r="E92" s="23" t="s">
        <v>140</v>
      </c>
      <c r="F92" s="24">
        <v>4.3</v>
      </c>
      <c r="G92" s="25" t="s">
        <v>177</v>
      </c>
      <c r="H92" s="15">
        <v>76</v>
      </c>
      <c r="I92" s="15">
        <v>9282.11</v>
      </c>
      <c r="J92" s="37">
        <f t="shared" si="15"/>
        <v>1760.816267</v>
      </c>
      <c r="K92" s="15" t="s">
        <v>178</v>
      </c>
      <c r="L92" s="38">
        <v>90</v>
      </c>
      <c r="M92" s="38">
        <v>10678.22</v>
      </c>
      <c r="N92" s="39">
        <f t="shared" si="16"/>
        <v>2439.97327</v>
      </c>
      <c r="O92" s="40">
        <v>0.2285</v>
      </c>
      <c r="P92" s="41">
        <f t="shared" si="19"/>
        <v>-0.155555555555556</v>
      </c>
      <c r="Q92" s="41">
        <f t="shared" si="17"/>
        <v>-0.130743700729148</v>
      </c>
      <c r="R92" s="48" t="s">
        <v>179</v>
      </c>
      <c r="S92" s="45"/>
    </row>
    <row r="93" ht="12.75" spans="1:19">
      <c r="A93" s="11">
        <v>102567</v>
      </c>
      <c r="B93" s="12" t="s">
        <v>180</v>
      </c>
      <c r="C93" s="12" t="s">
        <v>146</v>
      </c>
      <c r="D93" s="11" t="s">
        <v>27</v>
      </c>
      <c r="E93" s="13" t="s">
        <v>140</v>
      </c>
      <c r="F93" s="13">
        <v>4.2</v>
      </c>
      <c r="G93" s="14" t="s">
        <v>181</v>
      </c>
      <c r="H93" s="15">
        <v>46</v>
      </c>
      <c r="I93" s="15">
        <v>2484.76</v>
      </c>
      <c r="J93" s="37">
        <f t="shared" si="15"/>
        <v>545.653296</v>
      </c>
      <c r="K93" s="15" t="s">
        <v>182</v>
      </c>
      <c r="L93" s="38">
        <v>42</v>
      </c>
      <c r="M93" s="38">
        <v>3463.49</v>
      </c>
      <c r="N93" s="39">
        <f t="shared" si="16"/>
        <v>841.281721</v>
      </c>
      <c r="O93" s="40">
        <v>0.2429</v>
      </c>
      <c r="P93" s="41">
        <f t="shared" si="19"/>
        <v>0.0952380952380952</v>
      </c>
      <c r="Q93" s="41">
        <f t="shared" si="17"/>
        <v>-0.282584907131246</v>
      </c>
      <c r="R93" s="48" t="s">
        <v>183</v>
      </c>
      <c r="S93" s="45"/>
    </row>
    <row r="94" ht="12.75" spans="1:19">
      <c r="A94" s="11">
        <v>102567</v>
      </c>
      <c r="B94" s="12" t="s">
        <v>180</v>
      </c>
      <c r="C94" s="12" t="s">
        <v>146</v>
      </c>
      <c r="D94" s="11" t="s">
        <v>27</v>
      </c>
      <c r="E94" s="13" t="s">
        <v>140</v>
      </c>
      <c r="F94" s="13">
        <v>4.9</v>
      </c>
      <c r="G94" s="14" t="s">
        <v>181</v>
      </c>
      <c r="H94" s="15">
        <v>38</v>
      </c>
      <c r="I94" s="15">
        <v>3298.95</v>
      </c>
      <c r="J94" s="37">
        <f t="shared" si="15"/>
        <v>1023.664185</v>
      </c>
      <c r="K94" s="15" t="s">
        <v>184</v>
      </c>
      <c r="L94" s="38">
        <v>42</v>
      </c>
      <c r="M94" s="38">
        <v>3463.49</v>
      </c>
      <c r="N94" s="39">
        <f t="shared" si="16"/>
        <v>841.281721</v>
      </c>
      <c r="O94" s="40">
        <v>0.2429</v>
      </c>
      <c r="P94" s="41">
        <f t="shared" si="19"/>
        <v>-0.0952380952380952</v>
      </c>
      <c r="Q94" s="41">
        <f t="shared" si="17"/>
        <v>-0.0475069943900516</v>
      </c>
      <c r="R94" s="48" t="s">
        <v>185</v>
      </c>
      <c r="S94" s="45"/>
    </row>
    <row r="95" ht="12.75" spans="1:19">
      <c r="A95" s="11">
        <v>102567</v>
      </c>
      <c r="B95" s="12" t="s">
        <v>180</v>
      </c>
      <c r="C95" s="12" t="s">
        <v>146</v>
      </c>
      <c r="D95" s="11" t="s">
        <v>27</v>
      </c>
      <c r="E95" s="13" t="s">
        <v>140</v>
      </c>
      <c r="F95" s="13">
        <v>4.16</v>
      </c>
      <c r="G95" s="14" t="s">
        <v>181</v>
      </c>
      <c r="H95" s="15">
        <v>60</v>
      </c>
      <c r="I95" s="15">
        <v>3544.16</v>
      </c>
      <c r="J95" s="37">
        <f t="shared" si="15"/>
        <v>903.406384</v>
      </c>
      <c r="K95" s="15" t="s">
        <v>22</v>
      </c>
      <c r="L95" s="38">
        <v>42</v>
      </c>
      <c r="M95" s="38">
        <v>3463.49</v>
      </c>
      <c r="N95" s="39">
        <f t="shared" si="16"/>
        <v>841.281721</v>
      </c>
      <c r="O95" s="40">
        <v>0.2429</v>
      </c>
      <c r="P95" s="41">
        <f t="shared" si="19"/>
        <v>0.428571428571429</v>
      </c>
      <c r="Q95" s="41">
        <f t="shared" si="17"/>
        <v>0.0232915354165885</v>
      </c>
      <c r="R95" s="48" t="s">
        <v>173</v>
      </c>
      <c r="S95" s="45"/>
    </row>
    <row r="96" ht="12.75" spans="1:19">
      <c r="A96" s="11">
        <v>102567</v>
      </c>
      <c r="B96" s="12" t="s">
        <v>180</v>
      </c>
      <c r="C96" s="12" t="s">
        <v>146</v>
      </c>
      <c r="D96" s="11" t="s">
        <v>27</v>
      </c>
      <c r="E96" s="13" t="s">
        <v>140</v>
      </c>
      <c r="F96" s="13">
        <v>4.23</v>
      </c>
      <c r="G96" s="14" t="s">
        <v>181</v>
      </c>
      <c r="H96" s="15">
        <v>55</v>
      </c>
      <c r="I96" s="15">
        <v>2144</v>
      </c>
      <c r="J96" s="37">
        <f t="shared" si="15"/>
        <v>516.704</v>
      </c>
      <c r="K96" s="15" t="s">
        <v>186</v>
      </c>
      <c r="L96" s="38">
        <v>42</v>
      </c>
      <c r="M96" s="38">
        <v>3463.49</v>
      </c>
      <c r="N96" s="39">
        <f t="shared" si="16"/>
        <v>841.281721</v>
      </c>
      <c r="O96" s="40">
        <v>0.2429</v>
      </c>
      <c r="P96" s="41">
        <f t="shared" si="19"/>
        <v>0.30952380952381</v>
      </c>
      <c r="Q96" s="41">
        <f t="shared" si="17"/>
        <v>-0.380971216893942</v>
      </c>
      <c r="R96" s="48" t="s">
        <v>187</v>
      </c>
      <c r="S96" s="45"/>
    </row>
    <row r="97" ht="12.75" spans="1:19">
      <c r="A97" s="11">
        <v>747</v>
      </c>
      <c r="B97" s="12" t="s">
        <v>188</v>
      </c>
      <c r="C97" s="12" t="s">
        <v>189</v>
      </c>
      <c r="D97" s="11" t="s">
        <v>190</v>
      </c>
      <c r="E97" s="13" t="s">
        <v>191</v>
      </c>
      <c r="F97" s="26">
        <v>4.3</v>
      </c>
      <c r="G97" s="14" t="s">
        <v>192</v>
      </c>
      <c r="H97" s="15">
        <v>55</v>
      </c>
      <c r="I97" s="15">
        <v>9236.54</v>
      </c>
      <c r="J97" s="37">
        <f t="shared" si="15"/>
        <v>1328.214452</v>
      </c>
      <c r="K97" s="15" t="s">
        <v>193</v>
      </c>
      <c r="L97" s="38">
        <v>60</v>
      </c>
      <c r="M97" s="38">
        <v>8700.89</v>
      </c>
      <c r="N97" s="39">
        <f t="shared" si="16"/>
        <v>1486.982101</v>
      </c>
      <c r="O97" s="40">
        <v>0.1709</v>
      </c>
      <c r="P97" s="41">
        <f t="shared" si="19"/>
        <v>-0.0833333333333333</v>
      </c>
      <c r="Q97" s="41">
        <f t="shared" si="17"/>
        <v>0.0615626677270948</v>
      </c>
      <c r="R97" s="48" t="s">
        <v>194</v>
      </c>
      <c r="S97" s="45"/>
    </row>
    <row r="98" ht="12.75" spans="1:19">
      <c r="A98" s="11">
        <v>747</v>
      </c>
      <c r="B98" s="12" t="s">
        <v>188</v>
      </c>
      <c r="C98" s="12" t="s">
        <v>189</v>
      </c>
      <c r="D98" s="11" t="s">
        <v>190</v>
      </c>
      <c r="E98" s="13" t="s">
        <v>191</v>
      </c>
      <c r="F98" s="17">
        <v>4.14</v>
      </c>
      <c r="G98" s="14" t="s">
        <v>192</v>
      </c>
      <c r="H98" s="15">
        <v>68</v>
      </c>
      <c r="I98" s="15">
        <v>4588.22</v>
      </c>
      <c r="J98" s="37">
        <f t="shared" si="15"/>
        <v>816.70316</v>
      </c>
      <c r="K98" s="15" t="s">
        <v>195</v>
      </c>
      <c r="L98" s="38">
        <v>60</v>
      </c>
      <c r="M98" s="38">
        <v>8700.89</v>
      </c>
      <c r="N98" s="39">
        <f t="shared" si="16"/>
        <v>1486.982101</v>
      </c>
      <c r="O98" s="40">
        <v>0.1709</v>
      </c>
      <c r="P98" s="41">
        <f t="shared" si="19"/>
        <v>0.133333333333333</v>
      </c>
      <c r="Q98" s="41">
        <f t="shared" si="17"/>
        <v>-0.47267233581852</v>
      </c>
      <c r="R98" s="48" t="s">
        <v>196</v>
      </c>
      <c r="S98" s="45"/>
    </row>
    <row r="99" ht="12.75" spans="1:19">
      <c r="A99" s="11">
        <v>747</v>
      </c>
      <c r="B99" s="12" t="s">
        <v>188</v>
      </c>
      <c r="C99" s="12" t="s">
        <v>189</v>
      </c>
      <c r="D99" s="11" t="s">
        <v>190</v>
      </c>
      <c r="E99" s="13" t="s">
        <v>191</v>
      </c>
      <c r="F99" s="17">
        <v>4.21</v>
      </c>
      <c r="G99" s="14" t="s">
        <v>192</v>
      </c>
      <c r="H99" s="15">
        <v>71</v>
      </c>
      <c r="I99" s="15">
        <v>9786.74</v>
      </c>
      <c r="J99" s="37">
        <f t="shared" si="15"/>
        <v>1538.475528</v>
      </c>
      <c r="K99" s="15" t="s">
        <v>197</v>
      </c>
      <c r="L99" s="38">
        <v>60</v>
      </c>
      <c r="M99" s="38">
        <v>8700.89</v>
      </c>
      <c r="N99" s="39">
        <f t="shared" si="16"/>
        <v>1486.982101</v>
      </c>
      <c r="O99" s="40">
        <v>0.1709</v>
      </c>
      <c r="P99" s="41">
        <f t="shared" si="19"/>
        <v>0.183333333333333</v>
      </c>
      <c r="Q99" s="41">
        <f t="shared" si="17"/>
        <v>0.124797578178784</v>
      </c>
      <c r="R99" s="48" t="s">
        <v>198</v>
      </c>
      <c r="S99" s="45"/>
    </row>
    <row r="100" ht="12.75" spans="1:19">
      <c r="A100" s="11">
        <v>747</v>
      </c>
      <c r="B100" s="20" t="s">
        <v>188</v>
      </c>
      <c r="C100" s="12" t="s">
        <v>189</v>
      </c>
      <c r="D100" s="11" t="s">
        <v>190</v>
      </c>
      <c r="E100" s="13" t="s">
        <v>191</v>
      </c>
      <c r="F100" s="17">
        <v>4.28</v>
      </c>
      <c r="G100" s="14" t="s">
        <v>192</v>
      </c>
      <c r="H100" s="15">
        <v>63</v>
      </c>
      <c r="I100" s="15">
        <v>8351.75</v>
      </c>
      <c r="J100" s="37">
        <f t="shared" si="15"/>
        <v>1876.638225</v>
      </c>
      <c r="K100" s="15" t="s">
        <v>199</v>
      </c>
      <c r="L100" s="38">
        <v>60</v>
      </c>
      <c r="M100" s="38">
        <v>8700.89</v>
      </c>
      <c r="N100" s="39">
        <f t="shared" si="16"/>
        <v>1486.982101</v>
      </c>
      <c r="O100" s="40">
        <v>0.1709</v>
      </c>
      <c r="P100" s="41">
        <f t="shared" si="19"/>
        <v>0.05</v>
      </c>
      <c r="Q100" s="41">
        <f t="shared" si="17"/>
        <v>-0.0401269295439891</v>
      </c>
      <c r="R100" s="48" t="s">
        <v>200</v>
      </c>
      <c r="S100" s="45"/>
    </row>
    <row r="101" ht="12.75" spans="1:19">
      <c r="A101" s="11">
        <v>102567</v>
      </c>
      <c r="B101" s="12" t="s">
        <v>180</v>
      </c>
      <c r="C101" s="12" t="s">
        <v>146</v>
      </c>
      <c r="D101" s="11" t="s">
        <v>27</v>
      </c>
      <c r="E101" s="13" t="s">
        <v>140</v>
      </c>
      <c r="F101" s="26">
        <v>4.29</v>
      </c>
      <c r="G101" s="14" t="s">
        <v>181</v>
      </c>
      <c r="H101" s="15">
        <v>43</v>
      </c>
      <c r="I101" s="15">
        <v>3312.84</v>
      </c>
      <c r="J101" s="37">
        <f t="shared" si="15"/>
        <v>897.77964</v>
      </c>
      <c r="K101" s="15" t="s">
        <v>201</v>
      </c>
      <c r="L101" s="38">
        <v>42</v>
      </c>
      <c r="M101" s="38">
        <v>3463.49</v>
      </c>
      <c r="N101" s="39">
        <f t="shared" si="16"/>
        <v>841.281721</v>
      </c>
      <c r="O101" s="40">
        <v>0.2429</v>
      </c>
      <c r="P101" s="41">
        <f t="shared" si="19"/>
        <v>0.0238095238095238</v>
      </c>
      <c r="Q101" s="41">
        <f t="shared" si="17"/>
        <v>-0.0434965887009922</v>
      </c>
      <c r="R101" s="48" t="s">
        <v>202</v>
      </c>
      <c r="S101" s="45"/>
    </row>
    <row r="102" ht="12.75" spans="1:19">
      <c r="A102" s="11">
        <v>747</v>
      </c>
      <c r="B102" s="12" t="s">
        <v>188</v>
      </c>
      <c r="C102" s="12" t="s">
        <v>189</v>
      </c>
      <c r="D102" s="11" t="s">
        <v>190</v>
      </c>
      <c r="E102" s="13" t="s">
        <v>203</v>
      </c>
      <c r="F102" s="13">
        <v>4.2</v>
      </c>
      <c r="G102" s="14" t="s">
        <v>192</v>
      </c>
      <c r="H102" s="15">
        <v>50</v>
      </c>
      <c r="I102" s="15">
        <v>6747.97</v>
      </c>
      <c r="J102" s="37">
        <f t="shared" si="15"/>
        <v>1157.276855</v>
      </c>
      <c r="K102" s="15" t="s">
        <v>204</v>
      </c>
      <c r="L102" s="38">
        <v>60</v>
      </c>
      <c r="M102" s="38">
        <v>8700.89</v>
      </c>
      <c r="N102" s="39">
        <f t="shared" si="16"/>
        <v>1486.982101</v>
      </c>
      <c r="O102" s="40">
        <v>0.1709</v>
      </c>
      <c r="P102" s="41">
        <f t="shared" si="19"/>
        <v>-0.166666666666667</v>
      </c>
      <c r="Q102" s="41">
        <f t="shared" si="17"/>
        <v>-0.224450602179777</v>
      </c>
      <c r="R102" s="48" t="s">
        <v>205</v>
      </c>
      <c r="S102" s="45"/>
    </row>
    <row r="103" ht="12.75" spans="1:19">
      <c r="A103" s="11">
        <v>747</v>
      </c>
      <c r="B103" s="12" t="s">
        <v>188</v>
      </c>
      <c r="C103" s="12" t="s">
        <v>189</v>
      </c>
      <c r="D103" s="11" t="s">
        <v>190</v>
      </c>
      <c r="E103" s="13" t="s">
        <v>203</v>
      </c>
      <c r="F103" s="13">
        <v>4.9</v>
      </c>
      <c r="G103" s="14" t="s">
        <v>192</v>
      </c>
      <c r="H103" s="15">
        <v>38</v>
      </c>
      <c r="I103" s="15">
        <v>8215.6</v>
      </c>
      <c r="J103" s="37">
        <f t="shared" si="15"/>
        <v>1157.57804</v>
      </c>
      <c r="K103" s="15" t="s">
        <v>206</v>
      </c>
      <c r="L103" s="38">
        <v>60</v>
      </c>
      <c r="M103" s="38">
        <v>8700.89</v>
      </c>
      <c r="N103" s="39">
        <f t="shared" si="16"/>
        <v>1486.982101</v>
      </c>
      <c r="O103" s="40">
        <v>0.1709</v>
      </c>
      <c r="P103" s="41">
        <f t="shared" si="19"/>
        <v>-0.366666666666667</v>
      </c>
      <c r="Q103" s="41">
        <f t="shared" si="17"/>
        <v>-0.0557747540768817</v>
      </c>
      <c r="R103" s="48" t="s">
        <v>207</v>
      </c>
      <c r="S103" s="45"/>
    </row>
    <row r="104" ht="12.75" spans="1:19">
      <c r="A104" s="11">
        <v>747</v>
      </c>
      <c r="B104" s="12" t="s">
        <v>188</v>
      </c>
      <c r="C104" s="12" t="s">
        <v>189</v>
      </c>
      <c r="D104" s="11" t="s">
        <v>190</v>
      </c>
      <c r="E104" s="13" t="s">
        <v>203</v>
      </c>
      <c r="F104" s="13">
        <v>4.16</v>
      </c>
      <c r="G104" s="14" t="s">
        <v>192</v>
      </c>
      <c r="H104" s="15">
        <v>68</v>
      </c>
      <c r="I104" s="15">
        <v>4588.22</v>
      </c>
      <c r="J104" s="37">
        <f t="shared" si="15"/>
        <v>816.70316</v>
      </c>
      <c r="K104" s="15" t="s">
        <v>195</v>
      </c>
      <c r="L104" s="38">
        <v>60</v>
      </c>
      <c r="M104" s="38">
        <v>8700.89</v>
      </c>
      <c r="N104" s="39">
        <f t="shared" si="16"/>
        <v>1486.982101</v>
      </c>
      <c r="O104" s="40">
        <v>0.1709</v>
      </c>
      <c r="P104" s="41">
        <f t="shared" si="19"/>
        <v>0.133333333333333</v>
      </c>
      <c r="Q104" s="41">
        <f t="shared" si="17"/>
        <v>-0.47267233581852</v>
      </c>
      <c r="R104" s="48" t="s">
        <v>196</v>
      </c>
      <c r="S104" s="45"/>
    </row>
    <row r="105" ht="12.75" spans="1:19">
      <c r="A105" s="11">
        <v>308</v>
      </c>
      <c r="B105" s="12" t="s">
        <v>208</v>
      </c>
      <c r="C105" s="12" t="s">
        <v>189</v>
      </c>
      <c r="D105" s="11" t="s">
        <v>27</v>
      </c>
      <c r="E105" s="13" t="s">
        <v>114</v>
      </c>
      <c r="F105" s="17">
        <v>4.8</v>
      </c>
      <c r="G105" s="14" t="s">
        <v>209</v>
      </c>
      <c r="H105" s="15">
        <v>61</v>
      </c>
      <c r="I105" s="15">
        <v>3763.47</v>
      </c>
      <c r="J105" s="37">
        <f t="shared" si="15"/>
        <v>1117.374243</v>
      </c>
      <c r="K105" s="15" t="s">
        <v>89</v>
      </c>
      <c r="L105" s="38">
        <v>71</v>
      </c>
      <c r="M105" s="38">
        <v>4249.97</v>
      </c>
      <c r="N105" s="39">
        <f t="shared" si="16"/>
        <v>1363.815373</v>
      </c>
      <c r="O105" s="40">
        <v>0.3209</v>
      </c>
      <c r="P105" s="41">
        <f t="shared" si="19"/>
        <v>-0.140845070422535</v>
      </c>
      <c r="Q105" s="41">
        <f t="shared" si="17"/>
        <v>-0.11447139626868</v>
      </c>
      <c r="R105" s="48" t="s">
        <v>147</v>
      </c>
      <c r="S105" s="45"/>
    </row>
    <row r="106" ht="12.75" spans="1:19">
      <c r="A106" s="11">
        <v>308</v>
      </c>
      <c r="B106" s="12" t="s">
        <v>208</v>
      </c>
      <c r="C106" s="12" t="s">
        <v>189</v>
      </c>
      <c r="D106" s="11" t="s">
        <v>27</v>
      </c>
      <c r="E106" s="13" t="s">
        <v>114</v>
      </c>
      <c r="F106" s="17">
        <v>4.15</v>
      </c>
      <c r="G106" s="14" t="s">
        <v>209</v>
      </c>
      <c r="H106" s="15">
        <v>73</v>
      </c>
      <c r="I106" s="15">
        <v>3904.74</v>
      </c>
      <c r="J106" s="37">
        <f t="shared" si="15"/>
        <v>1276.459506</v>
      </c>
      <c r="K106" s="15" t="s">
        <v>210</v>
      </c>
      <c r="L106" s="38">
        <v>71</v>
      </c>
      <c r="M106" s="38">
        <v>4249.97</v>
      </c>
      <c r="N106" s="39">
        <f t="shared" si="16"/>
        <v>1363.815373</v>
      </c>
      <c r="O106" s="40">
        <v>0.3209</v>
      </c>
      <c r="P106" s="41">
        <f t="shared" si="19"/>
        <v>0.028169014084507</v>
      </c>
      <c r="Q106" s="41">
        <f t="shared" si="17"/>
        <v>-0.0812311616317293</v>
      </c>
      <c r="R106" s="48" t="s">
        <v>211</v>
      </c>
      <c r="S106" s="45"/>
    </row>
    <row r="107" ht="12.75" spans="1:19">
      <c r="A107" s="11">
        <v>308</v>
      </c>
      <c r="B107" s="12" t="s">
        <v>208</v>
      </c>
      <c r="C107" s="12" t="s">
        <v>189</v>
      </c>
      <c r="D107" s="11" t="s">
        <v>27</v>
      </c>
      <c r="E107" s="13" t="s">
        <v>114</v>
      </c>
      <c r="F107" s="17">
        <v>4.23</v>
      </c>
      <c r="G107" s="14" t="s">
        <v>209</v>
      </c>
      <c r="H107" s="15">
        <v>63</v>
      </c>
      <c r="I107" s="15">
        <v>5746</v>
      </c>
      <c r="J107" s="37">
        <f t="shared" si="15"/>
        <v>2221.9782</v>
      </c>
      <c r="K107" s="15" t="s">
        <v>212</v>
      </c>
      <c r="L107" s="38">
        <v>71</v>
      </c>
      <c r="M107" s="38">
        <v>4249.97</v>
      </c>
      <c r="N107" s="39">
        <f t="shared" si="16"/>
        <v>1363.815373</v>
      </c>
      <c r="O107" s="40">
        <v>0.3209</v>
      </c>
      <c r="P107" s="41">
        <f t="shared" si="19"/>
        <v>-0.112676056338028</v>
      </c>
      <c r="Q107" s="41">
        <f t="shared" si="17"/>
        <v>0.352009543596778</v>
      </c>
      <c r="R107" s="48" t="s">
        <v>213</v>
      </c>
      <c r="S107" s="45"/>
    </row>
    <row r="108" ht="12.75" spans="1:19">
      <c r="A108" s="11">
        <v>308</v>
      </c>
      <c r="B108" s="12" t="s">
        <v>208</v>
      </c>
      <c r="C108" s="12" t="s">
        <v>189</v>
      </c>
      <c r="D108" s="11" t="s">
        <v>27</v>
      </c>
      <c r="E108" s="13" t="s">
        <v>203</v>
      </c>
      <c r="F108" s="13">
        <v>4.2</v>
      </c>
      <c r="G108" s="14" t="s">
        <v>209</v>
      </c>
      <c r="H108" s="15">
        <v>76</v>
      </c>
      <c r="I108" s="15">
        <v>5328.61</v>
      </c>
      <c r="J108" s="37">
        <f t="shared" si="15"/>
        <v>1825.581786</v>
      </c>
      <c r="K108" s="15" t="s">
        <v>147</v>
      </c>
      <c r="L108" s="38">
        <v>71</v>
      </c>
      <c r="M108" s="38">
        <v>4249.97</v>
      </c>
      <c r="N108" s="39">
        <f t="shared" si="16"/>
        <v>1363.815373</v>
      </c>
      <c r="O108" s="40">
        <v>0.3209</v>
      </c>
      <c r="P108" s="41">
        <f t="shared" si="19"/>
        <v>0.0704225352112676</v>
      </c>
      <c r="Q108" s="41">
        <f t="shared" si="17"/>
        <v>0.253799438584272</v>
      </c>
      <c r="R108" s="48" t="s">
        <v>214</v>
      </c>
      <c r="S108" s="45"/>
    </row>
    <row r="109" ht="12.75" spans="1:19">
      <c r="A109" s="11">
        <v>308</v>
      </c>
      <c r="B109" s="12" t="s">
        <v>208</v>
      </c>
      <c r="C109" s="12" t="s">
        <v>189</v>
      </c>
      <c r="D109" s="11" t="s">
        <v>27</v>
      </c>
      <c r="E109" s="13" t="s">
        <v>203</v>
      </c>
      <c r="F109" s="13">
        <v>4.9</v>
      </c>
      <c r="G109" s="14" t="s">
        <v>209</v>
      </c>
      <c r="H109" s="15">
        <v>92</v>
      </c>
      <c r="I109" s="15">
        <v>4329.84</v>
      </c>
      <c r="J109" s="37">
        <f t="shared" si="15"/>
        <v>538.632096</v>
      </c>
      <c r="K109" s="15" t="s">
        <v>215</v>
      </c>
      <c r="L109" s="38">
        <v>71</v>
      </c>
      <c r="M109" s="38">
        <v>4249.97</v>
      </c>
      <c r="N109" s="39">
        <f t="shared" si="16"/>
        <v>1363.815373</v>
      </c>
      <c r="O109" s="40">
        <v>0.3209</v>
      </c>
      <c r="P109" s="41">
        <f t="shared" si="19"/>
        <v>0.295774647887324</v>
      </c>
      <c r="Q109" s="41">
        <f t="shared" si="17"/>
        <v>0.0187930738334623</v>
      </c>
      <c r="R109" s="48" t="s">
        <v>147</v>
      </c>
      <c r="S109" s="45"/>
    </row>
    <row r="110" ht="12.75" spans="1:19">
      <c r="A110" s="11">
        <v>572</v>
      </c>
      <c r="B110" s="12" t="s">
        <v>216</v>
      </c>
      <c r="C110" s="12" t="s">
        <v>189</v>
      </c>
      <c r="D110" s="11" t="s">
        <v>97</v>
      </c>
      <c r="E110" s="13" t="s">
        <v>93</v>
      </c>
      <c r="F110" s="17">
        <v>4.3</v>
      </c>
      <c r="G110" s="14" t="s">
        <v>32</v>
      </c>
      <c r="H110" s="15">
        <v>79</v>
      </c>
      <c r="I110" s="15">
        <v>6539.41</v>
      </c>
      <c r="J110" s="37">
        <f t="shared" si="15"/>
        <v>1993.866109</v>
      </c>
      <c r="K110" s="15" t="s">
        <v>217</v>
      </c>
      <c r="L110" s="38">
        <v>64</v>
      </c>
      <c r="M110" s="38">
        <v>5621.9</v>
      </c>
      <c r="N110" s="39">
        <f t="shared" si="16"/>
        <v>1547.70907</v>
      </c>
      <c r="O110" s="40">
        <v>0.2753</v>
      </c>
      <c r="P110" s="41">
        <f t="shared" si="19"/>
        <v>0.234375</v>
      </c>
      <c r="Q110" s="41">
        <f t="shared" si="17"/>
        <v>0.163202831782849</v>
      </c>
      <c r="R110" s="48" t="s">
        <v>218</v>
      </c>
      <c r="S110" s="45"/>
    </row>
    <row r="111" ht="12.75" spans="1:19">
      <c r="A111" s="11">
        <v>572</v>
      </c>
      <c r="B111" s="12" t="s">
        <v>216</v>
      </c>
      <c r="C111" s="12" t="s">
        <v>189</v>
      </c>
      <c r="D111" s="11" t="s">
        <v>97</v>
      </c>
      <c r="E111" s="13" t="s">
        <v>93</v>
      </c>
      <c r="F111" s="18">
        <v>4.1</v>
      </c>
      <c r="G111" s="14" t="s">
        <v>32</v>
      </c>
      <c r="H111" s="15">
        <v>61</v>
      </c>
      <c r="I111" s="15">
        <v>4966.24</v>
      </c>
      <c r="J111" s="37">
        <f t="shared" si="15"/>
        <v>1560.889232</v>
      </c>
      <c r="K111" s="15" t="s">
        <v>219</v>
      </c>
      <c r="L111" s="38">
        <v>64</v>
      </c>
      <c r="M111" s="38">
        <v>5621.9</v>
      </c>
      <c r="N111" s="39">
        <f t="shared" si="16"/>
        <v>1547.70907</v>
      </c>
      <c r="O111" s="40">
        <v>0.2753</v>
      </c>
      <c r="P111" s="41">
        <f t="shared" si="19"/>
        <v>-0.046875</v>
      </c>
      <c r="Q111" s="41">
        <f t="shared" si="17"/>
        <v>-0.11662605169071</v>
      </c>
      <c r="R111" s="48" t="s">
        <v>220</v>
      </c>
      <c r="S111" s="45"/>
    </row>
    <row r="112" ht="12.75" spans="1:19">
      <c r="A112" s="11">
        <v>572</v>
      </c>
      <c r="B112" s="12" t="s">
        <v>216</v>
      </c>
      <c r="C112" s="12" t="s">
        <v>189</v>
      </c>
      <c r="D112" s="11" t="s">
        <v>97</v>
      </c>
      <c r="E112" s="13" t="s">
        <v>93</v>
      </c>
      <c r="F112" s="17">
        <v>4.24</v>
      </c>
      <c r="G112" s="14" t="s">
        <v>32</v>
      </c>
      <c r="H112" s="15">
        <v>96</v>
      </c>
      <c r="I112" s="15">
        <v>6066.35</v>
      </c>
      <c r="J112" s="37">
        <f t="shared" si="15"/>
        <v>2715.904895</v>
      </c>
      <c r="K112" s="15" t="s">
        <v>221</v>
      </c>
      <c r="L112" s="38">
        <v>64</v>
      </c>
      <c r="M112" s="38">
        <v>5621.9</v>
      </c>
      <c r="N112" s="39">
        <f t="shared" si="16"/>
        <v>1547.70907</v>
      </c>
      <c r="O112" s="40">
        <v>0.2753</v>
      </c>
      <c r="P112" s="41">
        <f t="shared" si="19"/>
        <v>0.5</v>
      </c>
      <c r="Q112" s="41">
        <f t="shared" si="17"/>
        <v>0.0790569024706951</v>
      </c>
      <c r="R112" s="48" t="s">
        <v>222</v>
      </c>
      <c r="S112" s="47"/>
    </row>
    <row r="113" ht="12.75" spans="1:19">
      <c r="A113" s="11">
        <v>572</v>
      </c>
      <c r="B113" s="12" t="s">
        <v>216</v>
      </c>
      <c r="C113" s="12" t="s">
        <v>189</v>
      </c>
      <c r="D113" s="11" t="s">
        <v>97</v>
      </c>
      <c r="E113" s="13" t="s">
        <v>223</v>
      </c>
      <c r="F113" s="13">
        <v>4.4</v>
      </c>
      <c r="G113" s="14" t="s">
        <v>32</v>
      </c>
      <c r="H113" s="15">
        <v>92</v>
      </c>
      <c r="I113" s="15">
        <v>10441.99</v>
      </c>
      <c r="J113" s="37">
        <f t="shared" si="15"/>
        <v>3795.663365</v>
      </c>
      <c r="K113" s="15" t="s">
        <v>224</v>
      </c>
      <c r="L113" s="38">
        <v>64</v>
      </c>
      <c r="M113" s="38">
        <v>5621.9</v>
      </c>
      <c r="N113" s="39">
        <f t="shared" si="16"/>
        <v>1547.70907</v>
      </c>
      <c r="O113" s="40">
        <v>0.2753</v>
      </c>
      <c r="P113" s="41">
        <f t="shared" si="19"/>
        <v>0.4375</v>
      </c>
      <c r="Q113" s="46">
        <f t="shared" si="17"/>
        <v>0.857377399099948</v>
      </c>
      <c r="R113" s="48" t="s">
        <v>225</v>
      </c>
      <c r="S113" s="47">
        <f>(J113-N113)*0.3</f>
        <v>674.3862885</v>
      </c>
    </row>
    <row r="114" ht="12.75" spans="1:19">
      <c r="A114" s="11">
        <v>572</v>
      </c>
      <c r="B114" s="12" t="s">
        <v>216</v>
      </c>
      <c r="C114" s="12" t="s">
        <v>189</v>
      </c>
      <c r="D114" s="11" t="s">
        <v>97</v>
      </c>
      <c r="E114" s="13" t="s">
        <v>223</v>
      </c>
      <c r="F114" s="13">
        <v>4.11</v>
      </c>
      <c r="G114" s="14" t="s">
        <v>32</v>
      </c>
      <c r="H114" s="15">
        <v>106</v>
      </c>
      <c r="I114" s="15">
        <v>9691.54</v>
      </c>
      <c r="J114" s="37">
        <f t="shared" si="15"/>
        <v>3514.152404</v>
      </c>
      <c r="K114" s="15" t="s">
        <v>226</v>
      </c>
      <c r="L114" s="38">
        <v>64</v>
      </c>
      <c r="M114" s="38">
        <v>5621.9</v>
      </c>
      <c r="N114" s="39">
        <f t="shared" si="16"/>
        <v>1547.70907</v>
      </c>
      <c r="O114" s="40">
        <v>0.2753</v>
      </c>
      <c r="P114" s="41">
        <f t="shared" si="19"/>
        <v>0.65625</v>
      </c>
      <c r="Q114" s="46">
        <f t="shared" si="17"/>
        <v>0.723890499653142</v>
      </c>
      <c r="R114" s="48" t="s">
        <v>220</v>
      </c>
      <c r="S114" s="47">
        <f>(J114-N114)*0.2</f>
        <v>393.2886668</v>
      </c>
    </row>
    <row r="115" ht="12.75" spans="1:19">
      <c r="A115" s="11">
        <v>355</v>
      </c>
      <c r="B115" s="12" t="s">
        <v>227</v>
      </c>
      <c r="C115" s="12" t="s">
        <v>189</v>
      </c>
      <c r="D115" s="11" t="s">
        <v>73</v>
      </c>
      <c r="E115" s="13" t="s">
        <v>156</v>
      </c>
      <c r="F115" s="13">
        <v>4.6</v>
      </c>
      <c r="G115" s="14" t="s">
        <v>192</v>
      </c>
      <c r="H115" s="15">
        <v>52</v>
      </c>
      <c r="I115" s="15">
        <v>4270.35</v>
      </c>
      <c r="J115" s="37">
        <f t="shared" si="15"/>
        <v>1000.97004</v>
      </c>
      <c r="K115" s="15" t="s">
        <v>228</v>
      </c>
      <c r="L115" s="38">
        <v>62</v>
      </c>
      <c r="M115" s="38">
        <v>4887.04</v>
      </c>
      <c r="N115" s="39">
        <f t="shared" si="16"/>
        <v>1445.097728</v>
      </c>
      <c r="O115" s="40">
        <v>0.2957</v>
      </c>
      <c r="P115" s="41">
        <f t="shared" si="19"/>
        <v>-0.161290322580645</v>
      </c>
      <c r="Q115" s="41">
        <f t="shared" si="17"/>
        <v>-0.126188858695652</v>
      </c>
      <c r="R115" s="48" t="s">
        <v>229</v>
      </c>
      <c r="S115" s="45"/>
    </row>
    <row r="116" ht="12.75" spans="1:19">
      <c r="A116" s="11">
        <v>355</v>
      </c>
      <c r="B116" s="12" t="s">
        <v>227</v>
      </c>
      <c r="C116" s="12" t="s">
        <v>189</v>
      </c>
      <c r="D116" s="11" t="s">
        <v>73</v>
      </c>
      <c r="E116" s="13" t="s">
        <v>156</v>
      </c>
      <c r="F116" s="13">
        <v>4.13</v>
      </c>
      <c r="G116" s="14" t="s">
        <v>192</v>
      </c>
      <c r="H116" s="15">
        <v>73</v>
      </c>
      <c r="I116" s="15">
        <v>4009.12</v>
      </c>
      <c r="J116" s="37">
        <f t="shared" si="15"/>
        <v>931.719488</v>
      </c>
      <c r="K116" s="15" t="s">
        <v>230</v>
      </c>
      <c r="L116" s="38">
        <v>62</v>
      </c>
      <c r="M116" s="38">
        <v>4887.04</v>
      </c>
      <c r="N116" s="39">
        <f t="shared" si="16"/>
        <v>1445.097728</v>
      </c>
      <c r="O116" s="40">
        <v>0.2957</v>
      </c>
      <c r="P116" s="41">
        <f t="shared" si="19"/>
        <v>0.17741935483871</v>
      </c>
      <c r="Q116" s="41">
        <f t="shared" si="17"/>
        <v>-0.17964248297538</v>
      </c>
      <c r="R116" s="48" t="s">
        <v>231</v>
      </c>
      <c r="S116" s="45"/>
    </row>
    <row r="117" ht="12.75" spans="1:19">
      <c r="A117" s="11">
        <v>355</v>
      </c>
      <c r="B117" s="12" t="s">
        <v>227</v>
      </c>
      <c r="C117" s="12" t="s">
        <v>189</v>
      </c>
      <c r="D117" s="11" t="s">
        <v>73</v>
      </c>
      <c r="E117" s="13" t="s">
        <v>156</v>
      </c>
      <c r="F117" s="16">
        <v>4.2</v>
      </c>
      <c r="G117" s="14" t="s">
        <v>192</v>
      </c>
      <c r="H117" s="15">
        <v>70</v>
      </c>
      <c r="I117" s="15">
        <v>5985.51</v>
      </c>
      <c r="J117" s="37">
        <f t="shared" si="15"/>
        <v>1903.39218</v>
      </c>
      <c r="K117" s="15" t="s">
        <v>232</v>
      </c>
      <c r="L117" s="38">
        <v>62</v>
      </c>
      <c r="M117" s="38">
        <v>4887.04</v>
      </c>
      <c r="N117" s="39">
        <f t="shared" si="16"/>
        <v>1445.097728</v>
      </c>
      <c r="O117" s="40">
        <v>0.2957</v>
      </c>
      <c r="P117" s="41">
        <f t="shared" si="19"/>
        <v>0.129032258064516</v>
      </c>
      <c r="Q117" s="41">
        <f t="shared" si="17"/>
        <v>0.22477205015715</v>
      </c>
      <c r="R117" s="41">
        <f>(K117-O117)</f>
        <v>0.0223</v>
      </c>
      <c r="S117" s="45"/>
    </row>
    <row r="118" ht="12.75" spans="1:19">
      <c r="A118" s="11">
        <v>355</v>
      </c>
      <c r="B118" s="12" t="s">
        <v>227</v>
      </c>
      <c r="C118" s="12" t="s">
        <v>189</v>
      </c>
      <c r="D118" s="11" t="s">
        <v>73</v>
      </c>
      <c r="E118" s="13" t="s">
        <v>156</v>
      </c>
      <c r="F118" s="13">
        <v>4.27</v>
      </c>
      <c r="G118" s="14" t="s">
        <v>192</v>
      </c>
      <c r="H118" s="15">
        <v>83</v>
      </c>
      <c r="I118" s="15">
        <v>6081.75</v>
      </c>
      <c r="J118" s="37">
        <f t="shared" si="15"/>
        <v>2116.449</v>
      </c>
      <c r="K118" s="15" t="s">
        <v>233</v>
      </c>
      <c r="L118" s="38">
        <v>62</v>
      </c>
      <c r="M118" s="38">
        <v>4887.04</v>
      </c>
      <c r="N118" s="39">
        <f t="shared" si="16"/>
        <v>1445.097728</v>
      </c>
      <c r="O118" s="40">
        <v>0.2957</v>
      </c>
      <c r="P118" s="41">
        <f t="shared" si="19"/>
        <v>0.338709677419355</v>
      </c>
      <c r="Q118" s="41">
        <f t="shared" si="17"/>
        <v>0.244464952200105</v>
      </c>
      <c r="R118" s="48" t="s">
        <v>234</v>
      </c>
      <c r="S118" s="45"/>
    </row>
    <row r="119" ht="12.75" spans="1:19">
      <c r="A119" s="11">
        <v>355</v>
      </c>
      <c r="B119" s="12" t="s">
        <v>208</v>
      </c>
      <c r="C119" s="12" t="s">
        <v>189</v>
      </c>
      <c r="D119" s="11" t="s">
        <v>73</v>
      </c>
      <c r="E119" s="13" t="s">
        <v>203</v>
      </c>
      <c r="F119" s="13">
        <v>4.16</v>
      </c>
      <c r="G119" s="14" t="s">
        <v>209</v>
      </c>
      <c r="H119" s="15">
        <v>73</v>
      </c>
      <c r="I119" s="15">
        <v>4009.12</v>
      </c>
      <c r="J119" s="37">
        <f t="shared" si="15"/>
        <v>931.719488</v>
      </c>
      <c r="K119" s="15" t="s">
        <v>230</v>
      </c>
      <c r="L119" s="38">
        <v>62</v>
      </c>
      <c r="M119" s="38">
        <v>4887.04</v>
      </c>
      <c r="N119" s="39">
        <f t="shared" si="16"/>
        <v>1445.097728</v>
      </c>
      <c r="O119" s="40">
        <v>0.2957</v>
      </c>
      <c r="P119" s="41">
        <f t="shared" si="19"/>
        <v>0.17741935483871</v>
      </c>
      <c r="Q119" s="41">
        <f t="shared" si="17"/>
        <v>-0.17964248297538</v>
      </c>
      <c r="R119" s="48" t="s">
        <v>235</v>
      </c>
      <c r="S119" s="45"/>
    </row>
    <row r="120" ht="12.75" spans="1:19">
      <c r="A120" s="11">
        <v>355</v>
      </c>
      <c r="B120" s="12" t="s">
        <v>208</v>
      </c>
      <c r="C120" s="12" t="s">
        <v>189</v>
      </c>
      <c r="D120" s="11" t="s">
        <v>73</v>
      </c>
      <c r="E120" s="13" t="s">
        <v>203</v>
      </c>
      <c r="F120" s="16">
        <v>4.3</v>
      </c>
      <c r="G120" s="14" t="s">
        <v>209</v>
      </c>
      <c r="H120" s="15">
        <v>66</v>
      </c>
      <c r="I120" s="15">
        <v>8328.68</v>
      </c>
      <c r="J120" s="37">
        <f t="shared" si="15"/>
        <v>2335.361872</v>
      </c>
      <c r="K120" s="15" t="s">
        <v>236</v>
      </c>
      <c r="L120" s="38">
        <v>62</v>
      </c>
      <c r="M120" s="38">
        <v>4887.04</v>
      </c>
      <c r="N120" s="39">
        <f t="shared" si="16"/>
        <v>1445.097728</v>
      </c>
      <c r="O120" s="40">
        <v>0.2957</v>
      </c>
      <c r="P120" s="41">
        <f t="shared" si="19"/>
        <v>0.0645161290322581</v>
      </c>
      <c r="Q120" s="46">
        <f t="shared" si="17"/>
        <v>0.704238148245155</v>
      </c>
      <c r="R120" s="48" t="s">
        <v>237</v>
      </c>
      <c r="S120" s="47">
        <f>(J120-N120)*0.2</f>
        <v>178.0528288</v>
      </c>
    </row>
    <row r="121" ht="12.75" spans="1:19">
      <c r="A121" s="11">
        <v>355</v>
      </c>
      <c r="B121" s="12" t="s">
        <v>227</v>
      </c>
      <c r="C121" s="12" t="s">
        <v>189</v>
      </c>
      <c r="D121" s="11" t="s">
        <v>73</v>
      </c>
      <c r="E121" s="13" t="s">
        <v>238</v>
      </c>
      <c r="F121" s="13">
        <v>4.8</v>
      </c>
      <c r="G121" s="14" t="s">
        <v>192</v>
      </c>
      <c r="H121" s="15">
        <v>46</v>
      </c>
      <c r="I121" s="15">
        <v>4110.29</v>
      </c>
      <c r="J121" s="37">
        <f t="shared" si="15"/>
        <v>1093.33714</v>
      </c>
      <c r="K121" s="15" t="s">
        <v>239</v>
      </c>
      <c r="L121" s="38">
        <v>62</v>
      </c>
      <c r="M121" s="38">
        <v>4887.04</v>
      </c>
      <c r="N121" s="39">
        <f t="shared" si="16"/>
        <v>1445.097728</v>
      </c>
      <c r="O121" s="40">
        <v>0.2957</v>
      </c>
      <c r="P121" s="41">
        <f t="shared" si="19"/>
        <v>-0.258064516129032</v>
      </c>
      <c r="Q121" s="41">
        <f t="shared" si="17"/>
        <v>-0.158940790335254</v>
      </c>
      <c r="R121" s="48" t="s">
        <v>240</v>
      </c>
      <c r="S121" s="45"/>
    </row>
    <row r="122" ht="12.75" spans="1:19">
      <c r="A122" s="11">
        <v>355</v>
      </c>
      <c r="B122" s="12" t="s">
        <v>227</v>
      </c>
      <c r="C122" s="12" t="s">
        <v>189</v>
      </c>
      <c r="D122" s="11" t="s">
        <v>73</v>
      </c>
      <c r="E122" s="13" t="s">
        <v>238</v>
      </c>
      <c r="F122" s="13">
        <v>4.15</v>
      </c>
      <c r="G122" s="14" t="s">
        <v>192</v>
      </c>
      <c r="H122" s="15">
        <v>73</v>
      </c>
      <c r="I122" s="15">
        <v>4009.12</v>
      </c>
      <c r="J122" s="37">
        <f t="shared" si="15"/>
        <v>931.719488</v>
      </c>
      <c r="K122" s="15" t="s">
        <v>230</v>
      </c>
      <c r="L122" s="38">
        <v>62</v>
      </c>
      <c r="M122" s="38">
        <v>4887.04</v>
      </c>
      <c r="N122" s="39">
        <f t="shared" si="16"/>
        <v>1445.097728</v>
      </c>
      <c r="O122" s="40">
        <v>0.2957</v>
      </c>
      <c r="P122" s="41">
        <f t="shared" si="19"/>
        <v>0.17741935483871</v>
      </c>
      <c r="Q122" s="41">
        <f t="shared" si="17"/>
        <v>-0.17964248297538</v>
      </c>
      <c r="R122" s="48" t="s">
        <v>235</v>
      </c>
      <c r="S122" s="45"/>
    </row>
    <row r="123" ht="12.75" spans="1:19">
      <c r="A123" s="11">
        <v>355</v>
      </c>
      <c r="B123" s="12" t="s">
        <v>227</v>
      </c>
      <c r="C123" s="12" t="s">
        <v>189</v>
      </c>
      <c r="D123" s="11" t="s">
        <v>73</v>
      </c>
      <c r="E123" s="13" t="s">
        <v>238</v>
      </c>
      <c r="F123" s="13">
        <v>4.22</v>
      </c>
      <c r="G123" s="14" t="s">
        <v>192</v>
      </c>
      <c r="H123" s="15">
        <v>88</v>
      </c>
      <c r="I123" s="15">
        <v>7960.89</v>
      </c>
      <c r="J123" s="37">
        <f t="shared" si="15"/>
        <v>2407.373136</v>
      </c>
      <c r="K123" s="15" t="s">
        <v>241</v>
      </c>
      <c r="L123" s="38">
        <v>62</v>
      </c>
      <c r="M123" s="38">
        <v>4887.04</v>
      </c>
      <c r="N123" s="39">
        <f t="shared" si="16"/>
        <v>1445.097728</v>
      </c>
      <c r="O123" s="40">
        <v>0.2957</v>
      </c>
      <c r="P123" s="41">
        <f t="shared" si="19"/>
        <v>0.419354838709677</v>
      </c>
      <c r="Q123" s="46">
        <f t="shared" si="17"/>
        <v>0.628979914222106</v>
      </c>
      <c r="R123" s="48" t="s">
        <v>57</v>
      </c>
      <c r="S123" s="47">
        <f>(J123-N123)*0.2</f>
        <v>192.4550816</v>
      </c>
    </row>
    <row r="124" ht="12.75" spans="1:19">
      <c r="A124" s="11">
        <v>355</v>
      </c>
      <c r="B124" s="12" t="s">
        <v>227</v>
      </c>
      <c r="C124" s="12" t="s">
        <v>189</v>
      </c>
      <c r="D124" s="11" t="s">
        <v>73</v>
      </c>
      <c r="E124" s="13" t="s">
        <v>238</v>
      </c>
      <c r="F124" s="13">
        <v>4.29</v>
      </c>
      <c r="G124" s="14" t="s">
        <v>192</v>
      </c>
      <c r="H124" s="15">
        <v>80</v>
      </c>
      <c r="I124" s="15">
        <v>9859.5</v>
      </c>
      <c r="J124" s="37">
        <f t="shared" si="15"/>
        <v>2541.7791</v>
      </c>
      <c r="K124" s="15" t="s">
        <v>242</v>
      </c>
      <c r="L124" s="38">
        <v>62</v>
      </c>
      <c r="M124" s="38">
        <v>4887.04</v>
      </c>
      <c r="N124" s="39">
        <f t="shared" si="16"/>
        <v>1445.097728</v>
      </c>
      <c r="O124" s="40">
        <v>0.2957</v>
      </c>
      <c r="P124" s="41">
        <f t="shared" si="19"/>
        <v>0.290322580645161</v>
      </c>
      <c r="Q124" s="46">
        <f t="shared" si="17"/>
        <v>1.017478882923</v>
      </c>
      <c r="R124" s="48" t="s">
        <v>243</v>
      </c>
      <c r="S124" s="47">
        <f>(J124-N124)*0.3</f>
        <v>329.0044116</v>
      </c>
    </row>
    <row r="125" ht="12.75" spans="1:19">
      <c r="A125" s="11">
        <v>349</v>
      </c>
      <c r="B125" s="12" t="s">
        <v>244</v>
      </c>
      <c r="C125" s="12" t="s">
        <v>189</v>
      </c>
      <c r="D125" s="11" t="s">
        <v>73</v>
      </c>
      <c r="E125" s="13" t="s">
        <v>245</v>
      </c>
      <c r="F125" s="13">
        <v>4.6</v>
      </c>
      <c r="G125" s="14" t="s">
        <v>32</v>
      </c>
      <c r="H125" s="15">
        <v>88</v>
      </c>
      <c r="I125" s="15">
        <v>4495.97</v>
      </c>
      <c r="J125" s="37">
        <f t="shared" si="15"/>
        <v>1654.966557</v>
      </c>
      <c r="K125" s="15" t="s">
        <v>246</v>
      </c>
      <c r="L125" s="38">
        <v>74</v>
      </c>
      <c r="M125" s="38">
        <v>4419.69</v>
      </c>
      <c r="N125" s="39">
        <f t="shared" si="16"/>
        <v>1230.441696</v>
      </c>
      <c r="O125" s="40">
        <v>0.2784</v>
      </c>
      <c r="P125" s="41">
        <f t="shared" si="19"/>
        <v>0.189189189189189</v>
      </c>
      <c r="Q125" s="41">
        <f t="shared" si="17"/>
        <v>0.0172591290339369</v>
      </c>
      <c r="R125" s="48" t="s">
        <v>247</v>
      </c>
      <c r="S125" s="45"/>
    </row>
    <row r="126" ht="12.75" spans="1:19">
      <c r="A126" s="11">
        <v>349</v>
      </c>
      <c r="B126" s="12" t="s">
        <v>244</v>
      </c>
      <c r="C126" s="12" t="s">
        <v>189</v>
      </c>
      <c r="D126" s="11" t="s">
        <v>73</v>
      </c>
      <c r="E126" s="13" t="s">
        <v>156</v>
      </c>
      <c r="F126" s="13">
        <v>4.13</v>
      </c>
      <c r="G126" s="14" t="s">
        <v>32</v>
      </c>
      <c r="H126" s="15">
        <v>82</v>
      </c>
      <c r="I126" s="15">
        <v>4671.5</v>
      </c>
      <c r="J126" s="37">
        <f t="shared" si="15"/>
        <v>1425.7418</v>
      </c>
      <c r="K126" s="15" t="s">
        <v>248</v>
      </c>
      <c r="L126" s="38">
        <v>74</v>
      </c>
      <c r="M126" s="38">
        <v>4419.69</v>
      </c>
      <c r="N126" s="39">
        <f t="shared" si="16"/>
        <v>1230.441696</v>
      </c>
      <c r="O126" s="40">
        <v>0.2784</v>
      </c>
      <c r="P126" s="41">
        <f t="shared" si="19"/>
        <v>0.108108108108108</v>
      </c>
      <c r="Q126" s="41">
        <f t="shared" si="17"/>
        <v>0.056974584190294</v>
      </c>
      <c r="R126" s="48" t="s">
        <v>249</v>
      </c>
      <c r="S126" s="45"/>
    </row>
    <row r="127" ht="12.75" spans="1:19">
      <c r="A127" s="11">
        <v>349</v>
      </c>
      <c r="B127" s="12" t="s">
        <v>244</v>
      </c>
      <c r="C127" s="12" t="s">
        <v>189</v>
      </c>
      <c r="D127" s="11" t="s">
        <v>73</v>
      </c>
      <c r="E127" s="13" t="s">
        <v>156</v>
      </c>
      <c r="F127" s="16">
        <v>4.2</v>
      </c>
      <c r="G127" s="14" t="s">
        <v>32</v>
      </c>
      <c r="H127" s="15">
        <v>79</v>
      </c>
      <c r="I127" s="15">
        <v>4941.21</v>
      </c>
      <c r="J127" s="37">
        <f t="shared" si="15"/>
        <v>1365.750444</v>
      </c>
      <c r="K127" s="15" t="s">
        <v>250</v>
      </c>
      <c r="L127" s="38">
        <v>74</v>
      </c>
      <c r="M127" s="38">
        <v>4419.69</v>
      </c>
      <c r="N127" s="39">
        <f t="shared" si="16"/>
        <v>1230.441696</v>
      </c>
      <c r="O127" s="40">
        <v>0.2784</v>
      </c>
      <c r="P127" s="41">
        <f t="shared" si="19"/>
        <v>0.0675675675675676</v>
      </c>
      <c r="Q127" s="41">
        <f t="shared" si="17"/>
        <v>0.117999226190072</v>
      </c>
      <c r="R127" s="41">
        <f>(K127-O127)</f>
        <v>-0.002</v>
      </c>
      <c r="S127" s="45"/>
    </row>
    <row r="128" ht="12.75" spans="1:19">
      <c r="A128" s="11">
        <v>349</v>
      </c>
      <c r="B128" s="12" t="s">
        <v>244</v>
      </c>
      <c r="C128" s="12" t="s">
        <v>189</v>
      </c>
      <c r="D128" s="11" t="s">
        <v>73</v>
      </c>
      <c r="E128" s="13" t="s">
        <v>156</v>
      </c>
      <c r="F128" s="13">
        <v>4.27</v>
      </c>
      <c r="G128" s="14" t="s">
        <v>32</v>
      </c>
      <c r="H128" s="15">
        <v>108</v>
      </c>
      <c r="I128" s="15">
        <v>6704.2</v>
      </c>
      <c r="J128" s="37">
        <f t="shared" si="15"/>
        <v>1881.86894</v>
      </c>
      <c r="K128" s="15" t="s">
        <v>251</v>
      </c>
      <c r="L128" s="38">
        <v>74</v>
      </c>
      <c r="M128" s="38">
        <v>4419.69</v>
      </c>
      <c r="N128" s="39">
        <f t="shared" si="16"/>
        <v>1230.441696</v>
      </c>
      <c r="O128" s="40">
        <v>0.2784</v>
      </c>
      <c r="P128" s="41">
        <f t="shared" si="19"/>
        <v>0.459459459459459</v>
      </c>
      <c r="Q128" s="46">
        <f t="shared" si="17"/>
        <v>0.516893718790232</v>
      </c>
      <c r="R128" s="48" t="s">
        <v>252</v>
      </c>
      <c r="S128" s="47">
        <f>(J128-N128)*0.1</f>
        <v>65.1427244</v>
      </c>
    </row>
    <row r="129" ht="12.75" spans="1:19">
      <c r="A129" s="11">
        <v>349</v>
      </c>
      <c r="B129" s="12" t="s">
        <v>244</v>
      </c>
      <c r="C129" s="12" t="s">
        <v>189</v>
      </c>
      <c r="D129" s="11" t="s">
        <v>73</v>
      </c>
      <c r="E129" s="13" t="s">
        <v>238</v>
      </c>
      <c r="F129" s="13">
        <v>4.8</v>
      </c>
      <c r="G129" s="14" t="s">
        <v>32</v>
      </c>
      <c r="H129" s="15">
        <v>87</v>
      </c>
      <c r="I129" s="15">
        <v>6062.64</v>
      </c>
      <c r="J129" s="37">
        <f t="shared" si="15"/>
        <v>2165.575008</v>
      </c>
      <c r="K129" s="15" t="s">
        <v>253</v>
      </c>
      <c r="L129" s="38">
        <v>74</v>
      </c>
      <c r="M129" s="38">
        <v>4419.69</v>
      </c>
      <c r="N129" s="39">
        <f t="shared" si="16"/>
        <v>1230.441696</v>
      </c>
      <c r="O129" s="40">
        <v>0.2784</v>
      </c>
      <c r="P129" s="41">
        <f t="shared" si="19"/>
        <v>0.175675675675676</v>
      </c>
      <c r="Q129" s="41">
        <f t="shared" si="17"/>
        <v>0.371734216653204</v>
      </c>
      <c r="R129" s="48" t="s">
        <v>254</v>
      </c>
      <c r="S129" s="45"/>
    </row>
    <row r="130" ht="12.75" spans="1:19">
      <c r="A130" s="11">
        <v>349</v>
      </c>
      <c r="B130" s="12" t="s">
        <v>244</v>
      </c>
      <c r="C130" s="12" t="s">
        <v>189</v>
      </c>
      <c r="D130" s="11" t="s">
        <v>73</v>
      </c>
      <c r="E130" s="13" t="s">
        <v>238</v>
      </c>
      <c r="F130" s="13">
        <v>4.15</v>
      </c>
      <c r="G130" s="14" t="s">
        <v>32</v>
      </c>
      <c r="H130" s="15">
        <v>82</v>
      </c>
      <c r="I130" s="15">
        <v>4671.5</v>
      </c>
      <c r="J130" s="37">
        <f t="shared" si="15"/>
        <v>1425.7418</v>
      </c>
      <c r="K130" s="15" t="s">
        <v>248</v>
      </c>
      <c r="L130" s="38">
        <v>74</v>
      </c>
      <c r="M130" s="38">
        <v>4419.69</v>
      </c>
      <c r="N130" s="39">
        <f t="shared" si="16"/>
        <v>1230.441696</v>
      </c>
      <c r="O130" s="40">
        <v>0.2784</v>
      </c>
      <c r="P130" s="41">
        <f t="shared" si="19"/>
        <v>0.108108108108108</v>
      </c>
      <c r="Q130" s="41">
        <f t="shared" si="17"/>
        <v>0.056974584190294</v>
      </c>
      <c r="R130" s="48" t="s">
        <v>255</v>
      </c>
      <c r="S130" s="45"/>
    </row>
    <row r="131" ht="12.75" spans="1:19">
      <c r="A131" s="11">
        <v>723</v>
      </c>
      <c r="B131" s="12" t="s">
        <v>256</v>
      </c>
      <c r="C131" s="12" t="s">
        <v>189</v>
      </c>
      <c r="D131" s="11" t="s">
        <v>27</v>
      </c>
      <c r="E131" s="13" t="s">
        <v>128</v>
      </c>
      <c r="F131" s="13">
        <v>4.26</v>
      </c>
      <c r="G131" s="14" t="s">
        <v>257</v>
      </c>
      <c r="H131" s="15">
        <v>67</v>
      </c>
      <c r="I131" s="15">
        <v>3694.29</v>
      </c>
      <c r="J131" s="37">
        <f t="shared" si="15"/>
        <v>631.72359</v>
      </c>
      <c r="K131" s="15" t="s">
        <v>258</v>
      </c>
      <c r="L131" s="38">
        <v>71</v>
      </c>
      <c r="M131" s="38">
        <v>4007.88</v>
      </c>
      <c r="N131" s="39">
        <f t="shared" si="16"/>
        <v>955.478592</v>
      </c>
      <c r="O131" s="40">
        <v>0.2384</v>
      </c>
      <c r="P131" s="41">
        <f t="shared" si="19"/>
        <v>-0.0563380281690141</v>
      </c>
      <c r="Q131" s="41">
        <f t="shared" si="17"/>
        <v>-0.0782433605796581</v>
      </c>
      <c r="R131" s="48" t="s">
        <v>259</v>
      </c>
      <c r="S131" s="45"/>
    </row>
    <row r="132" ht="12.75" spans="1:19">
      <c r="A132" s="11">
        <v>723</v>
      </c>
      <c r="B132" s="12" t="s">
        <v>256</v>
      </c>
      <c r="C132" s="12" t="s">
        <v>189</v>
      </c>
      <c r="D132" s="11" t="s">
        <v>27</v>
      </c>
      <c r="E132" s="13" t="s">
        <v>128</v>
      </c>
      <c r="F132" s="13">
        <v>4.29</v>
      </c>
      <c r="G132" s="14" t="s">
        <v>257</v>
      </c>
      <c r="H132" s="15">
        <v>42</v>
      </c>
      <c r="I132" s="15">
        <v>2589.19</v>
      </c>
      <c r="J132" s="37">
        <f t="shared" ref="J132:J195" si="20">I132*K132</f>
        <v>478.223393</v>
      </c>
      <c r="K132" s="15" t="s">
        <v>260</v>
      </c>
      <c r="L132" s="38">
        <v>71</v>
      </c>
      <c r="M132" s="38">
        <v>4007.88</v>
      </c>
      <c r="N132" s="39">
        <f t="shared" ref="N132:N195" si="21">M132*O132</f>
        <v>955.478592</v>
      </c>
      <c r="O132" s="40">
        <v>0.2384</v>
      </c>
      <c r="P132" s="41">
        <f t="shared" si="19"/>
        <v>-0.408450704225352</v>
      </c>
      <c r="Q132" s="41">
        <f t="shared" si="17"/>
        <v>-0.353975168917233</v>
      </c>
      <c r="R132" s="48" t="s">
        <v>261</v>
      </c>
      <c r="S132" s="45"/>
    </row>
    <row r="133" ht="12.75" spans="1:19">
      <c r="A133" s="11">
        <v>723</v>
      </c>
      <c r="B133" s="12" t="s">
        <v>256</v>
      </c>
      <c r="C133" s="12" t="s">
        <v>189</v>
      </c>
      <c r="D133" s="11" t="s">
        <v>27</v>
      </c>
      <c r="E133" s="13" t="s">
        <v>128</v>
      </c>
      <c r="F133" s="19">
        <v>4.25</v>
      </c>
      <c r="G133" s="14" t="s">
        <v>262</v>
      </c>
      <c r="H133" s="15">
        <v>101</v>
      </c>
      <c r="I133" s="15">
        <v>3840.77</v>
      </c>
      <c r="J133" s="37">
        <f t="shared" si="20"/>
        <v>539.244108</v>
      </c>
      <c r="K133" s="15" t="s">
        <v>263</v>
      </c>
      <c r="L133" s="38">
        <v>71</v>
      </c>
      <c r="M133" s="38">
        <v>4007.88</v>
      </c>
      <c r="N133" s="39">
        <f t="shared" si="21"/>
        <v>955.478592</v>
      </c>
      <c r="O133" s="40">
        <v>0.2384</v>
      </c>
      <c r="P133" s="41">
        <f t="shared" si="19"/>
        <v>0.422535211267606</v>
      </c>
      <c r="Q133" s="41">
        <f t="shared" ref="Q133:Q196" si="22">(I133-M133)/M133</f>
        <v>-0.0416953601405232</v>
      </c>
      <c r="R133" s="48" t="s">
        <v>264</v>
      </c>
      <c r="S133" s="45"/>
    </row>
    <row r="134" ht="12.75" spans="1:19">
      <c r="A134" s="11">
        <v>723</v>
      </c>
      <c r="B134" s="12" t="s">
        <v>256</v>
      </c>
      <c r="C134" s="12" t="s">
        <v>189</v>
      </c>
      <c r="D134" s="11" t="s">
        <v>27</v>
      </c>
      <c r="E134" s="13" t="s">
        <v>223</v>
      </c>
      <c r="F134" s="17">
        <v>4.4</v>
      </c>
      <c r="G134" s="14" t="s">
        <v>257</v>
      </c>
      <c r="H134" s="15">
        <v>67</v>
      </c>
      <c r="I134" s="15">
        <v>2747.48</v>
      </c>
      <c r="J134" s="37">
        <f t="shared" si="20"/>
        <v>429.431124</v>
      </c>
      <c r="K134" s="15" t="s">
        <v>265</v>
      </c>
      <c r="L134" s="38">
        <v>71</v>
      </c>
      <c r="M134" s="38">
        <v>4007.88</v>
      </c>
      <c r="N134" s="39">
        <f t="shared" si="21"/>
        <v>955.478592</v>
      </c>
      <c r="O134" s="40">
        <v>0.2384</v>
      </c>
      <c r="P134" s="41">
        <f t="shared" si="19"/>
        <v>-0.0563380281690141</v>
      </c>
      <c r="Q134" s="41">
        <f t="shared" si="22"/>
        <v>-0.314480473467269</v>
      </c>
      <c r="R134" s="48" t="s">
        <v>266</v>
      </c>
      <c r="S134" s="45"/>
    </row>
    <row r="135" ht="12.75" spans="1:19">
      <c r="A135" s="11">
        <v>723</v>
      </c>
      <c r="B135" s="12" t="s">
        <v>256</v>
      </c>
      <c r="C135" s="12" t="s">
        <v>189</v>
      </c>
      <c r="D135" s="11" t="s">
        <v>27</v>
      </c>
      <c r="E135" s="13" t="s">
        <v>223</v>
      </c>
      <c r="F135" s="13">
        <v>4.11</v>
      </c>
      <c r="G135" s="14" t="s">
        <v>257</v>
      </c>
      <c r="H135" s="15">
        <v>89</v>
      </c>
      <c r="I135" s="15">
        <v>4635.73</v>
      </c>
      <c r="J135" s="37">
        <f t="shared" si="20"/>
        <v>677.743726</v>
      </c>
      <c r="K135" s="15" t="s">
        <v>267</v>
      </c>
      <c r="L135" s="38">
        <v>71</v>
      </c>
      <c r="M135" s="38">
        <v>4007.88</v>
      </c>
      <c r="N135" s="39">
        <f t="shared" si="21"/>
        <v>955.478592</v>
      </c>
      <c r="O135" s="40">
        <v>0.2384</v>
      </c>
      <c r="P135" s="41">
        <f t="shared" si="19"/>
        <v>0.253521126760563</v>
      </c>
      <c r="Q135" s="41">
        <f t="shared" si="22"/>
        <v>0.156653891833089</v>
      </c>
      <c r="R135" s="48" t="s">
        <v>268</v>
      </c>
      <c r="S135" s="45"/>
    </row>
    <row r="136" ht="12.75" spans="1:19">
      <c r="A136" s="11">
        <v>102479</v>
      </c>
      <c r="B136" s="12" t="s">
        <v>269</v>
      </c>
      <c r="C136" s="12" t="s">
        <v>189</v>
      </c>
      <c r="D136" s="11" t="s">
        <v>27</v>
      </c>
      <c r="E136" s="13" t="s">
        <v>270</v>
      </c>
      <c r="F136" s="17">
        <v>4.5</v>
      </c>
      <c r="G136" s="14" t="s">
        <v>271</v>
      </c>
      <c r="H136" s="15">
        <v>109</v>
      </c>
      <c r="I136" s="15">
        <v>3772.89</v>
      </c>
      <c r="J136" s="37">
        <f t="shared" si="20"/>
        <v>1555.185258</v>
      </c>
      <c r="K136" s="15" t="s">
        <v>272</v>
      </c>
      <c r="L136" s="38">
        <v>87</v>
      </c>
      <c r="M136" s="38">
        <v>4278.79</v>
      </c>
      <c r="N136" s="39">
        <f t="shared" si="21"/>
        <v>1388.039476</v>
      </c>
      <c r="O136" s="40">
        <v>0.3244</v>
      </c>
      <c r="P136" s="41">
        <f t="shared" si="19"/>
        <v>0.252873563218391</v>
      </c>
      <c r="Q136" s="41">
        <f t="shared" si="22"/>
        <v>-0.118234360648688</v>
      </c>
      <c r="R136" s="48" t="s">
        <v>273</v>
      </c>
      <c r="S136" s="45"/>
    </row>
    <row r="137" ht="12.75" spans="1:19">
      <c r="A137" s="11">
        <v>102479</v>
      </c>
      <c r="B137" s="12" t="s">
        <v>269</v>
      </c>
      <c r="C137" s="12" t="s">
        <v>189</v>
      </c>
      <c r="D137" s="11" t="s">
        <v>27</v>
      </c>
      <c r="E137" s="13" t="s">
        <v>270</v>
      </c>
      <c r="F137" s="17">
        <v>4.12</v>
      </c>
      <c r="G137" s="14" t="s">
        <v>271</v>
      </c>
      <c r="H137" s="15">
        <v>104</v>
      </c>
      <c r="I137" s="15">
        <v>3492.01</v>
      </c>
      <c r="J137" s="37">
        <f t="shared" si="20"/>
        <v>1340.582639</v>
      </c>
      <c r="K137" s="15" t="s">
        <v>274</v>
      </c>
      <c r="L137" s="38">
        <v>87</v>
      </c>
      <c r="M137" s="38">
        <v>4278.79</v>
      </c>
      <c r="N137" s="39">
        <f t="shared" si="21"/>
        <v>1388.039476</v>
      </c>
      <c r="O137" s="40">
        <v>0.3244</v>
      </c>
      <c r="P137" s="41">
        <f t="shared" si="19"/>
        <v>0.195402298850575</v>
      </c>
      <c r="Q137" s="41">
        <f t="shared" si="22"/>
        <v>-0.183879087312067</v>
      </c>
      <c r="R137" s="48" t="s">
        <v>275</v>
      </c>
      <c r="S137" s="45"/>
    </row>
    <row r="138" ht="12.75" spans="1:19">
      <c r="A138" s="11">
        <v>102479</v>
      </c>
      <c r="B138" s="12" t="s">
        <v>269</v>
      </c>
      <c r="C138" s="12" t="s">
        <v>189</v>
      </c>
      <c r="D138" s="11" t="s">
        <v>27</v>
      </c>
      <c r="E138" s="13" t="s">
        <v>270</v>
      </c>
      <c r="F138" s="17">
        <v>4.26</v>
      </c>
      <c r="G138" s="14" t="s">
        <v>271</v>
      </c>
      <c r="H138" s="15">
        <v>117</v>
      </c>
      <c r="I138" s="15">
        <v>5033.64</v>
      </c>
      <c r="J138" s="37">
        <f t="shared" si="20"/>
        <v>1667.141568</v>
      </c>
      <c r="K138" s="15" t="s">
        <v>276</v>
      </c>
      <c r="L138" s="38">
        <v>87</v>
      </c>
      <c r="M138" s="38">
        <v>4278.79</v>
      </c>
      <c r="N138" s="39">
        <f t="shared" si="21"/>
        <v>1388.039476</v>
      </c>
      <c r="O138" s="40">
        <v>0.3244</v>
      </c>
      <c r="P138" s="41">
        <f t="shared" si="19"/>
        <v>0.344827586206897</v>
      </c>
      <c r="Q138" s="41">
        <f t="shared" si="22"/>
        <v>0.176416697243847</v>
      </c>
      <c r="R138" s="48" t="s">
        <v>277</v>
      </c>
      <c r="S138" s="45"/>
    </row>
    <row r="139" ht="12.75" spans="1:19">
      <c r="A139" s="11">
        <v>102479</v>
      </c>
      <c r="B139" s="12" t="s">
        <v>269</v>
      </c>
      <c r="C139" s="12" t="s">
        <v>189</v>
      </c>
      <c r="D139" s="11" t="s">
        <v>27</v>
      </c>
      <c r="E139" s="13" t="s">
        <v>238</v>
      </c>
      <c r="F139" s="13">
        <v>4.29</v>
      </c>
      <c r="G139" s="14" t="s">
        <v>271</v>
      </c>
      <c r="H139" s="15">
        <v>108</v>
      </c>
      <c r="I139" s="15">
        <v>5787.05</v>
      </c>
      <c r="J139" s="37">
        <f t="shared" si="20"/>
        <v>1744.21687</v>
      </c>
      <c r="K139" s="15" t="s">
        <v>278</v>
      </c>
      <c r="L139" s="38">
        <v>87</v>
      </c>
      <c r="M139" s="38">
        <v>4278.79</v>
      </c>
      <c r="N139" s="39">
        <f t="shared" si="21"/>
        <v>1388.039476</v>
      </c>
      <c r="O139" s="40">
        <v>0.3244</v>
      </c>
      <c r="P139" s="41">
        <f t="shared" si="19"/>
        <v>0.241379310344828</v>
      </c>
      <c r="Q139" s="41">
        <f t="shared" si="22"/>
        <v>0.352496850745187</v>
      </c>
      <c r="R139" s="48" t="s">
        <v>147</v>
      </c>
      <c r="S139" s="45"/>
    </row>
    <row r="140" ht="12.75" spans="1:19">
      <c r="A140" s="11">
        <v>102479</v>
      </c>
      <c r="B140" s="12" t="s">
        <v>269</v>
      </c>
      <c r="C140" s="12" t="s">
        <v>189</v>
      </c>
      <c r="D140" s="11" t="s">
        <v>27</v>
      </c>
      <c r="E140" s="13" t="s">
        <v>238</v>
      </c>
      <c r="F140" s="13">
        <v>4.15</v>
      </c>
      <c r="G140" s="14" t="s">
        <v>271</v>
      </c>
      <c r="H140" s="15">
        <v>104</v>
      </c>
      <c r="I140" s="15">
        <v>3492.01</v>
      </c>
      <c r="J140" s="37">
        <f t="shared" si="20"/>
        <v>1340.582639</v>
      </c>
      <c r="K140" s="15" t="s">
        <v>274</v>
      </c>
      <c r="L140" s="38">
        <v>87</v>
      </c>
      <c r="M140" s="38">
        <v>4278.79</v>
      </c>
      <c r="N140" s="39">
        <f t="shared" si="21"/>
        <v>1388.039476</v>
      </c>
      <c r="O140" s="40">
        <v>0.3244</v>
      </c>
      <c r="P140" s="41">
        <f t="shared" si="19"/>
        <v>0.195402298850575</v>
      </c>
      <c r="Q140" s="41">
        <f t="shared" si="22"/>
        <v>-0.183879087312067</v>
      </c>
      <c r="R140" s="48" t="s">
        <v>279</v>
      </c>
      <c r="S140" s="45"/>
    </row>
    <row r="141" ht="12.75" spans="1:19">
      <c r="A141" s="11">
        <v>102479</v>
      </c>
      <c r="B141" s="12" t="s">
        <v>269</v>
      </c>
      <c r="C141" s="12" t="s">
        <v>189</v>
      </c>
      <c r="D141" s="11" t="s">
        <v>27</v>
      </c>
      <c r="E141" s="13" t="s">
        <v>238</v>
      </c>
      <c r="F141" s="27">
        <v>4.28</v>
      </c>
      <c r="G141" s="14" t="s">
        <v>271</v>
      </c>
      <c r="H141" s="15">
        <v>88</v>
      </c>
      <c r="I141" s="15">
        <v>4061</v>
      </c>
      <c r="J141" s="37">
        <f t="shared" si="20"/>
        <v>1169.568</v>
      </c>
      <c r="K141" s="15" t="s">
        <v>280</v>
      </c>
      <c r="L141" s="38">
        <v>87</v>
      </c>
      <c r="M141" s="38">
        <v>4278.79</v>
      </c>
      <c r="N141" s="39">
        <f t="shared" si="21"/>
        <v>1388.039476</v>
      </c>
      <c r="O141" s="40">
        <v>0.3244</v>
      </c>
      <c r="P141" s="41">
        <f t="shared" si="19"/>
        <v>0.0114942528735632</v>
      </c>
      <c r="Q141" s="41">
        <f t="shared" si="22"/>
        <v>-0.0508999039448068</v>
      </c>
      <c r="R141" s="48" t="s">
        <v>281</v>
      </c>
      <c r="S141" s="45"/>
    </row>
    <row r="142" ht="12.75" spans="1:19">
      <c r="A142" s="11">
        <v>349</v>
      </c>
      <c r="B142" s="12" t="s">
        <v>244</v>
      </c>
      <c r="C142" s="12" t="s">
        <v>189</v>
      </c>
      <c r="D142" s="11" t="s">
        <v>73</v>
      </c>
      <c r="E142" s="13" t="s">
        <v>238</v>
      </c>
      <c r="F142" s="13">
        <v>4.22</v>
      </c>
      <c r="G142" s="14" t="s">
        <v>32</v>
      </c>
      <c r="H142" s="15">
        <v>70</v>
      </c>
      <c r="I142" s="15">
        <v>6970.73</v>
      </c>
      <c r="J142" s="37">
        <f t="shared" si="20"/>
        <v>1208.724582</v>
      </c>
      <c r="K142" s="15" t="s">
        <v>282</v>
      </c>
      <c r="L142" s="38">
        <v>74</v>
      </c>
      <c r="M142" s="38">
        <v>4419.69</v>
      </c>
      <c r="N142" s="39">
        <f t="shared" si="21"/>
        <v>1230.441696</v>
      </c>
      <c r="O142" s="40">
        <v>0.2784</v>
      </c>
      <c r="P142" s="42">
        <f t="shared" si="19"/>
        <v>-0.0540540540540541</v>
      </c>
      <c r="Q142" s="46">
        <f t="shared" si="22"/>
        <v>0.577198853313241</v>
      </c>
      <c r="R142" s="48" t="s">
        <v>283</v>
      </c>
      <c r="S142" s="45"/>
    </row>
    <row r="143" ht="12.75" spans="1:19">
      <c r="A143" s="11">
        <v>349</v>
      </c>
      <c r="B143" s="12" t="s">
        <v>244</v>
      </c>
      <c r="C143" s="12" t="s">
        <v>189</v>
      </c>
      <c r="D143" s="11" t="s">
        <v>73</v>
      </c>
      <c r="E143" s="13" t="s">
        <v>238</v>
      </c>
      <c r="F143" s="13">
        <v>4.29</v>
      </c>
      <c r="G143" s="14" t="s">
        <v>32</v>
      </c>
      <c r="H143" s="15">
        <v>79</v>
      </c>
      <c r="I143" s="15">
        <v>4930.39</v>
      </c>
      <c r="J143" s="37">
        <f t="shared" si="20"/>
        <v>1476.158766</v>
      </c>
      <c r="K143" s="15" t="s">
        <v>284</v>
      </c>
      <c r="L143" s="38">
        <v>74</v>
      </c>
      <c r="M143" s="38">
        <v>4419.69</v>
      </c>
      <c r="N143" s="39">
        <f t="shared" si="21"/>
        <v>1230.441696</v>
      </c>
      <c r="O143" s="40">
        <v>0.2784</v>
      </c>
      <c r="P143" s="41">
        <f t="shared" si="19"/>
        <v>0.0675675675675676</v>
      </c>
      <c r="Q143" s="41">
        <f t="shared" si="22"/>
        <v>0.115551090687356</v>
      </c>
      <c r="R143" s="48" t="s">
        <v>285</v>
      </c>
      <c r="S143" s="45"/>
    </row>
    <row r="144" ht="12.75" spans="1:19">
      <c r="A144" s="11">
        <v>337</v>
      </c>
      <c r="B144" s="12" t="s">
        <v>286</v>
      </c>
      <c r="C144" s="12" t="s">
        <v>189</v>
      </c>
      <c r="D144" s="11" t="s">
        <v>287</v>
      </c>
      <c r="E144" s="13" t="s">
        <v>245</v>
      </c>
      <c r="F144" s="13">
        <v>4.6</v>
      </c>
      <c r="G144" s="14" t="s">
        <v>62</v>
      </c>
      <c r="H144" s="15">
        <v>229</v>
      </c>
      <c r="I144" s="15">
        <v>23808.26</v>
      </c>
      <c r="J144" s="37">
        <f t="shared" si="20"/>
        <v>6880.58714</v>
      </c>
      <c r="K144" s="15" t="s">
        <v>288</v>
      </c>
      <c r="L144" s="38">
        <v>225</v>
      </c>
      <c r="M144" s="38">
        <v>25093.8</v>
      </c>
      <c r="N144" s="39">
        <f t="shared" si="21"/>
        <v>5395.167</v>
      </c>
      <c r="O144" s="50">
        <v>0.215</v>
      </c>
      <c r="P144" s="41">
        <f t="shared" si="19"/>
        <v>0.0177777777777778</v>
      </c>
      <c r="Q144" s="41">
        <f t="shared" si="22"/>
        <v>-0.0512293873387052</v>
      </c>
      <c r="R144" s="48" t="s">
        <v>289</v>
      </c>
      <c r="S144" s="45"/>
    </row>
    <row r="145" ht="12.75" spans="1:19">
      <c r="A145" s="11">
        <v>337</v>
      </c>
      <c r="B145" s="12" t="s">
        <v>286</v>
      </c>
      <c r="C145" s="12" t="s">
        <v>189</v>
      </c>
      <c r="D145" s="11" t="s">
        <v>287</v>
      </c>
      <c r="E145" s="13" t="s">
        <v>245</v>
      </c>
      <c r="F145" s="13">
        <v>4.13</v>
      </c>
      <c r="G145" s="14" t="s">
        <v>62</v>
      </c>
      <c r="H145" s="15">
        <v>222</v>
      </c>
      <c r="I145" s="15">
        <v>26126.39</v>
      </c>
      <c r="J145" s="37">
        <f t="shared" si="20"/>
        <v>7864.04339</v>
      </c>
      <c r="K145" s="15" t="s">
        <v>290</v>
      </c>
      <c r="L145" s="38">
        <v>225</v>
      </c>
      <c r="M145" s="38">
        <v>25093.8</v>
      </c>
      <c r="N145" s="39">
        <f t="shared" si="21"/>
        <v>5395.167</v>
      </c>
      <c r="O145" s="50">
        <v>0.215</v>
      </c>
      <c r="P145" s="41">
        <f t="shared" si="19"/>
        <v>-0.0133333333333333</v>
      </c>
      <c r="Q145" s="41">
        <f t="shared" si="22"/>
        <v>0.0411492081709426</v>
      </c>
      <c r="R145" s="48" t="s">
        <v>291</v>
      </c>
      <c r="S145" s="45"/>
    </row>
    <row r="146" ht="12.75" spans="1:19">
      <c r="A146" s="11">
        <v>337</v>
      </c>
      <c r="B146" s="12" t="s">
        <v>286</v>
      </c>
      <c r="C146" s="12" t="s">
        <v>189</v>
      </c>
      <c r="D146" s="11" t="s">
        <v>287</v>
      </c>
      <c r="E146" s="13" t="s">
        <v>203</v>
      </c>
      <c r="F146" s="13">
        <v>4.2</v>
      </c>
      <c r="G146" s="14" t="s">
        <v>62</v>
      </c>
      <c r="H146" s="15">
        <v>257</v>
      </c>
      <c r="I146" s="15">
        <v>21432.89</v>
      </c>
      <c r="J146" s="37">
        <f t="shared" si="20"/>
        <v>6037.645113</v>
      </c>
      <c r="K146" s="15" t="s">
        <v>292</v>
      </c>
      <c r="L146" s="38">
        <v>225</v>
      </c>
      <c r="M146" s="38">
        <v>25093.8</v>
      </c>
      <c r="N146" s="39">
        <f t="shared" si="21"/>
        <v>5395.167</v>
      </c>
      <c r="O146" s="50">
        <v>0.215</v>
      </c>
      <c r="P146" s="41">
        <f t="shared" si="19"/>
        <v>0.142222222222222</v>
      </c>
      <c r="Q146" s="41">
        <f t="shared" si="22"/>
        <v>-0.145889024380524</v>
      </c>
      <c r="R146" s="48" t="s">
        <v>293</v>
      </c>
      <c r="S146" s="45"/>
    </row>
    <row r="147" ht="12.75" spans="1:19">
      <c r="A147" s="11">
        <v>337</v>
      </c>
      <c r="B147" s="12" t="s">
        <v>286</v>
      </c>
      <c r="C147" s="12" t="s">
        <v>189</v>
      </c>
      <c r="D147" s="11" t="s">
        <v>287</v>
      </c>
      <c r="E147" s="13" t="s">
        <v>203</v>
      </c>
      <c r="F147" s="13">
        <v>4.9</v>
      </c>
      <c r="G147" s="14" t="s">
        <v>62</v>
      </c>
      <c r="H147" s="15">
        <v>194</v>
      </c>
      <c r="I147" s="15">
        <v>24182.13</v>
      </c>
      <c r="J147" s="37">
        <f t="shared" si="20"/>
        <v>4754.206758</v>
      </c>
      <c r="K147" s="15" t="s">
        <v>294</v>
      </c>
      <c r="L147" s="38">
        <v>225</v>
      </c>
      <c r="M147" s="38">
        <v>25093.8</v>
      </c>
      <c r="N147" s="39">
        <f t="shared" si="21"/>
        <v>5395.167</v>
      </c>
      <c r="O147" s="50">
        <v>0.215</v>
      </c>
      <c r="P147" s="41">
        <f t="shared" si="19"/>
        <v>-0.137777777777778</v>
      </c>
      <c r="Q147" s="41">
        <f t="shared" si="22"/>
        <v>-0.0363304880089902</v>
      </c>
      <c r="R147" s="48" t="s">
        <v>295</v>
      </c>
      <c r="S147" s="45"/>
    </row>
    <row r="148" ht="12.75" spans="1:19">
      <c r="A148" s="11">
        <v>572</v>
      </c>
      <c r="B148" s="12" t="s">
        <v>216</v>
      </c>
      <c r="C148" s="12" t="s">
        <v>189</v>
      </c>
      <c r="D148" s="11" t="s">
        <v>97</v>
      </c>
      <c r="E148" s="13" t="s">
        <v>223</v>
      </c>
      <c r="F148" s="26">
        <v>4.3</v>
      </c>
      <c r="G148" s="14" t="s">
        <v>32</v>
      </c>
      <c r="H148" s="15">
        <v>79</v>
      </c>
      <c r="I148" s="15">
        <v>5873.44</v>
      </c>
      <c r="J148" s="37">
        <f t="shared" si="20"/>
        <v>1729.72808</v>
      </c>
      <c r="K148" s="15" t="s">
        <v>296</v>
      </c>
      <c r="L148" s="38">
        <v>64</v>
      </c>
      <c r="M148" s="38">
        <v>5621.9</v>
      </c>
      <c r="N148" s="39">
        <f t="shared" si="21"/>
        <v>1547.70907</v>
      </c>
      <c r="O148" s="40">
        <v>0.2753</v>
      </c>
      <c r="P148" s="41">
        <f t="shared" si="19"/>
        <v>0.234375</v>
      </c>
      <c r="Q148" s="41">
        <f t="shared" si="22"/>
        <v>0.0447428805208204</v>
      </c>
      <c r="R148" s="48" t="s">
        <v>297</v>
      </c>
      <c r="S148" s="45"/>
    </row>
    <row r="149" ht="12.75" spans="1:19">
      <c r="A149" s="11">
        <v>572</v>
      </c>
      <c r="B149" s="12" t="s">
        <v>216</v>
      </c>
      <c r="C149" s="12" t="s">
        <v>189</v>
      </c>
      <c r="D149" s="11" t="s">
        <v>97</v>
      </c>
      <c r="E149" s="13" t="s">
        <v>223</v>
      </c>
      <c r="F149" s="13">
        <v>4.25</v>
      </c>
      <c r="G149" s="14" t="s">
        <v>32</v>
      </c>
      <c r="H149" s="15">
        <v>58</v>
      </c>
      <c r="I149" s="15">
        <v>5838.73</v>
      </c>
      <c r="J149" s="37">
        <f t="shared" si="20"/>
        <v>1180.591206</v>
      </c>
      <c r="K149" s="15" t="s">
        <v>298</v>
      </c>
      <c r="L149" s="38">
        <v>64</v>
      </c>
      <c r="M149" s="38">
        <v>5621.9</v>
      </c>
      <c r="N149" s="39">
        <f t="shared" si="21"/>
        <v>1547.70907</v>
      </c>
      <c r="O149" s="40">
        <v>0.2753</v>
      </c>
      <c r="P149" s="41">
        <f t="shared" ref="P149:P212" si="23">(H149-L149)/L149</f>
        <v>-0.09375</v>
      </c>
      <c r="Q149" s="41">
        <f t="shared" si="22"/>
        <v>0.0385688112559811</v>
      </c>
      <c r="R149" s="48" t="s">
        <v>299</v>
      </c>
      <c r="S149" s="45"/>
    </row>
    <row r="150" ht="12.75" spans="1:19">
      <c r="A150" s="11">
        <v>515</v>
      </c>
      <c r="B150" s="12" t="s">
        <v>300</v>
      </c>
      <c r="C150" s="12" t="s">
        <v>189</v>
      </c>
      <c r="D150" s="11" t="s">
        <v>73</v>
      </c>
      <c r="E150" s="13" t="s">
        <v>191</v>
      </c>
      <c r="F150" s="17">
        <v>4.7</v>
      </c>
      <c r="G150" s="14" t="s">
        <v>301</v>
      </c>
      <c r="H150" s="15">
        <v>77</v>
      </c>
      <c r="I150" s="15">
        <v>5226.91</v>
      </c>
      <c r="J150" s="37">
        <f t="shared" si="20"/>
        <v>1703.449969</v>
      </c>
      <c r="K150" s="15" t="s">
        <v>302</v>
      </c>
      <c r="L150" s="38">
        <v>91</v>
      </c>
      <c r="M150" s="38">
        <v>5890.1</v>
      </c>
      <c r="N150" s="39">
        <f t="shared" si="21"/>
        <v>1747.59267</v>
      </c>
      <c r="O150" s="40">
        <v>0.2967</v>
      </c>
      <c r="P150" s="41">
        <f t="shared" si="23"/>
        <v>-0.153846153846154</v>
      </c>
      <c r="Q150" s="41">
        <f t="shared" si="22"/>
        <v>-0.112594013683978</v>
      </c>
      <c r="R150" s="48" t="s">
        <v>219</v>
      </c>
      <c r="S150" s="45"/>
    </row>
    <row r="151" ht="12.75" spans="1:19">
      <c r="A151" s="11">
        <v>515</v>
      </c>
      <c r="B151" s="12" t="s">
        <v>300</v>
      </c>
      <c r="C151" s="12" t="s">
        <v>189</v>
      </c>
      <c r="D151" s="11" t="s">
        <v>73</v>
      </c>
      <c r="E151" s="13" t="s">
        <v>191</v>
      </c>
      <c r="F151" s="17">
        <v>4.14</v>
      </c>
      <c r="G151" s="14" t="s">
        <v>301</v>
      </c>
      <c r="H151" s="15">
        <v>96</v>
      </c>
      <c r="I151" s="15">
        <v>5955.55</v>
      </c>
      <c r="J151" s="37">
        <f t="shared" si="20"/>
        <v>2149.357995</v>
      </c>
      <c r="K151" s="15" t="s">
        <v>303</v>
      </c>
      <c r="L151" s="38">
        <v>91</v>
      </c>
      <c r="M151" s="38">
        <v>5890.1</v>
      </c>
      <c r="N151" s="39">
        <f t="shared" si="21"/>
        <v>1747.59267</v>
      </c>
      <c r="O151" s="40">
        <v>0.2967</v>
      </c>
      <c r="P151" s="41">
        <f t="shared" si="23"/>
        <v>0.0549450549450549</v>
      </c>
      <c r="Q151" s="41">
        <f t="shared" si="22"/>
        <v>0.0111118656729087</v>
      </c>
      <c r="R151" s="48" t="s">
        <v>304</v>
      </c>
      <c r="S151" s="45"/>
    </row>
    <row r="152" ht="12.75" spans="1:19">
      <c r="A152" s="11">
        <v>515</v>
      </c>
      <c r="B152" s="12" t="s">
        <v>300</v>
      </c>
      <c r="C152" s="12" t="s">
        <v>189</v>
      </c>
      <c r="D152" s="11" t="s">
        <v>73</v>
      </c>
      <c r="E152" s="13" t="s">
        <v>191</v>
      </c>
      <c r="F152" s="17">
        <v>4.29</v>
      </c>
      <c r="G152" s="14" t="s">
        <v>301</v>
      </c>
      <c r="H152" s="15">
        <v>100</v>
      </c>
      <c r="I152" s="15">
        <v>6801.23</v>
      </c>
      <c r="J152" s="37">
        <f t="shared" si="20"/>
        <v>1964.875347</v>
      </c>
      <c r="K152" s="15" t="s">
        <v>305</v>
      </c>
      <c r="L152" s="38">
        <v>91</v>
      </c>
      <c r="M152" s="38">
        <v>5890.1</v>
      </c>
      <c r="N152" s="39">
        <f t="shared" si="21"/>
        <v>1747.59267</v>
      </c>
      <c r="O152" s="40">
        <v>0.2967</v>
      </c>
      <c r="P152" s="41">
        <f t="shared" si="23"/>
        <v>0.0989010989010989</v>
      </c>
      <c r="Q152" s="41">
        <f t="shared" si="22"/>
        <v>0.154688375409585</v>
      </c>
      <c r="R152" s="48" t="s">
        <v>306</v>
      </c>
      <c r="S152" s="45"/>
    </row>
    <row r="153" ht="12.75" spans="1:19">
      <c r="A153" s="11">
        <v>515</v>
      </c>
      <c r="B153" s="12" t="s">
        <v>300</v>
      </c>
      <c r="C153" s="12" t="s">
        <v>189</v>
      </c>
      <c r="D153" s="11" t="s">
        <v>73</v>
      </c>
      <c r="E153" s="13" t="s">
        <v>307</v>
      </c>
      <c r="F153" s="13">
        <v>4.3</v>
      </c>
      <c r="G153" s="14" t="s">
        <v>301</v>
      </c>
      <c r="H153" s="15">
        <v>101</v>
      </c>
      <c r="I153" s="15">
        <v>6292</v>
      </c>
      <c r="J153" s="37">
        <f t="shared" si="20"/>
        <v>1752.9512</v>
      </c>
      <c r="K153" s="15" t="s">
        <v>308</v>
      </c>
      <c r="L153" s="38">
        <v>91</v>
      </c>
      <c r="M153" s="38">
        <v>5890.1</v>
      </c>
      <c r="N153" s="39">
        <f t="shared" si="21"/>
        <v>1747.59267</v>
      </c>
      <c r="O153" s="40">
        <v>0.2967</v>
      </c>
      <c r="P153" s="41">
        <f t="shared" si="23"/>
        <v>0.10989010989011</v>
      </c>
      <c r="Q153" s="41">
        <f t="shared" si="22"/>
        <v>0.0682331369586254</v>
      </c>
      <c r="R153" s="48" t="s">
        <v>309</v>
      </c>
      <c r="S153" s="45"/>
    </row>
    <row r="154" ht="12.75" spans="1:19">
      <c r="A154" s="11">
        <v>515</v>
      </c>
      <c r="B154" s="12" t="s">
        <v>300</v>
      </c>
      <c r="C154" s="12" t="s">
        <v>189</v>
      </c>
      <c r="D154" s="11" t="s">
        <v>73</v>
      </c>
      <c r="E154" s="13" t="s">
        <v>307</v>
      </c>
      <c r="F154" s="16">
        <v>4.1</v>
      </c>
      <c r="G154" s="14" t="s">
        <v>301</v>
      </c>
      <c r="H154" s="15">
        <v>92</v>
      </c>
      <c r="I154" s="15">
        <v>5218.81</v>
      </c>
      <c r="J154" s="37">
        <f t="shared" si="20"/>
        <v>1672.628605</v>
      </c>
      <c r="K154" s="15" t="s">
        <v>310</v>
      </c>
      <c r="L154" s="38">
        <v>91</v>
      </c>
      <c r="M154" s="38">
        <v>5890.1</v>
      </c>
      <c r="N154" s="39">
        <f t="shared" si="21"/>
        <v>1747.59267</v>
      </c>
      <c r="O154" s="40">
        <v>0.2967</v>
      </c>
      <c r="P154" s="41">
        <f t="shared" si="23"/>
        <v>0.010989010989011</v>
      </c>
      <c r="Q154" s="41">
        <f t="shared" si="22"/>
        <v>-0.113969202560228</v>
      </c>
      <c r="R154" s="48" t="s">
        <v>311</v>
      </c>
      <c r="S154" s="45"/>
    </row>
    <row r="155" ht="12.75" spans="1:19">
      <c r="A155" s="11">
        <v>373</v>
      </c>
      <c r="B155" s="12" t="s">
        <v>312</v>
      </c>
      <c r="C155" s="12" t="s">
        <v>189</v>
      </c>
      <c r="D155" s="11" t="s">
        <v>190</v>
      </c>
      <c r="E155" s="13" t="s">
        <v>93</v>
      </c>
      <c r="F155" s="17">
        <v>4.3</v>
      </c>
      <c r="G155" s="14" t="s">
        <v>192</v>
      </c>
      <c r="H155" s="15">
        <v>105</v>
      </c>
      <c r="I155" s="15">
        <v>8835.23</v>
      </c>
      <c r="J155" s="37">
        <f t="shared" si="20"/>
        <v>3122.370282</v>
      </c>
      <c r="K155" s="15" t="s">
        <v>313</v>
      </c>
      <c r="L155" s="38">
        <v>114</v>
      </c>
      <c r="M155" s="38">
        <v>9850.3</v>
      </c>
      <c r="N155" s="39">
        <f t="shared" si="21"/>
        <v>2730.50316</v>
      </c>
      <c r="O155" s="40">
        <v>0.2772</v>
      </c>
      <c r="P155" s="41">
        <f t="shared" si="23"/>
        <v>-0.0789473684210526</v>
      </c>
      <c r="Q155" s="41">
        <f t="shared" si="22"/>
        <v>-0.103049653310051</v>
      </c>
      <c r="R155" s="48" t="s">
        <v>314</v>
      </c>
      <c r="S155" s="45"/>
    </row>
    <row r="156" ht="12.75" spans="1:19">
      <c r="A156" s="11">
        <v>373</v>
      </c>
      <c r="B156" s="12" t="s">
        <v>312</v>
      </c>
      <c r="C156" s="12" t="s">
        <v>189</v>
      </c>
      <c r="D156" s="11" t="s">
        <v>190</v>
      </c>
      <c r="E156" s="13" t="s">
        <v>93</v>
      </c>
      <c r="F156" s="18">
        <v>4.1</v>
      </c>
      <c r="G156" s="14" t="s">
        <v>192</v>
      </c>
      <c r="H156" s="15">
        <v>94</v>
      </c>
      <c r="I156" s="15">
        <v>8829.18</v>
      </c>
      <c r="J156" s="37">
        <f t="shared" si="20"/>
        <v>3157.314768</v>
      </c>
      <c r="K156" s="15" t="s">
        <v>315</v>
      </c>
      <c r="L156" s="38">
        <v>114</v>
      </c>
      <c r="M156" s="38">
        <v>9850.3</v>
      </c>
      <c r="N156" s="39">
        <f t="shared" si="21"/>
        <v>2730.50316</v>
      </c>
      <c r="O156" s="40">
        <v>0.2772</v>
      </c>
      <c r="P156" s="41">
        <f t="shared" si="23"/>
        <v>-0.175438596491228</v>
      </c>
      <c r="Q156" s="41">
        <f t="shared" si="22"/>
        <v>-0.10366384780159</v>
      </c>
      <c r="R156" s="48" t="s">
        <v>316</v>
      </c>
      <c r="S156" s="45"/>
    </row>
    <row r="157" ht="12.75" spans="1:19">
      <c r="A157" s="11">
        <v>373</v>
      </c>
      <c r="B157" s="12" t="s">
        <v>312</v>
      </c>
      <c r="C157" s="12" t="s">
        <v>189</v>
      </c>
      <c r="D157" s="11" t="s">
        <v>190</v>
      </c>
      <c r="E157" s="13" t="s">
        <v>93</v>
      </c>
      <c r="F157" s="19">
        <v>4.22</v>
      </c>
      <c r="G157" s="14" t="s">
        <v>192</v>
      </c>
      <c r="H157" s="15">
        <v>96</v>
      </c>
      <c r="I157" s="15">
        <v>9025.76</v>
      </c>
      <c r="J157" s="37">
        <f t="shared" si="20"/>
        <v>2980.305952</v>
      </c>
      <c r="K157" s="15" t="s">
        <v>317</v>
      </c>
      <c r="L157" s="38">
        <v>114</v>
      </c>
      <c r="M157" s="38">
        <v>9850.3</v>
      </c>
      <c r="N157" s="39">
        <f t="shared" si="21"/>
        <v>2730.50316</v>
      </c>
      <c r="O157" s="40">
        <v>0.2772</v>
      </c>
      <c r="P157" s="41">
        <f t="shared" si="23"/>
        <v>-0.157894736842105</v>
      </c>
      <c r="Q157" s="41">
        <f t="shared" si="22"/>
        <v>-0.0837070952153741</v>
      </c>
      <c r="R157" s="48" t="s">
        <v>318</v>
      </c>
      <c r="S157" s="45"/>
    </row>
    <row r="158" ht="12.75" spans="1:19">
      <c r="A158" s="11">
        <v>373</v>
      </c>
      <c r="B158" s="12" t="s">
        <v>312</v>
      </c>
      <c r="C158" s="12" t="s">
        <v>189</v>
      </c>
      <c r="D158" s="11" t="s">
        <v>190</v>
      </c>
      <c r="E158" s="13" t="s">
        <v>93</v>
      </c>
      <c r="F158" s="17">
        <v>4.24</v>
      </c>
      <c r="G158" s="14" t="s">
        <v>192</v>
      </c>
      <c r="H158" s="15">
        <v>129</v>
      </c>
      <c r="I158" s="15">
        <v>10475.97</v>
      </c>
      <c r="J158" s="37">
        <f t="shared" si="20"/>
        <v>3885.537273</v>
      </c>
      <c r="K158" s="15" t="s">
        <v>319</v>
      </c>
      <c r="L158" s="38">
        <v>114</v>
      </c>
      <c r="M158" s="38">
        <v>9850.3</v>
      </c>
      <c r="N158" s="39">
        <f t="shared" si="21"/>
        <v>2730.50316</v>
      </c>
      <c r="O158" s="40">
        <v>0.2772</v>
      </c>
      <c r="P158" s="41">
        <f t="shared" si="23"/>
        <v>0.131578947368421</v>
      </c>
      <c r="Q158" s="41">
        <f t="shared" si="22"/>
        <v>0.06351786240013</v>
      </c>
      <c r="R158" s="48" t="s">
        <v>320</v>
      </c>
      <c r="S158" s="45"/>
    </row>
    <row r="159" ht="12.75" spans="1:19">
      <c r="A159" s="11">
        <v>373</v>
      </c>
      <c r="B159" s="12" t="s">
        <v>312</v>
      </c>
      <c r="C159" s="12" t="s">
        <v>189</v>
      </c>
      <c r="D159" s="11" t="s">
        <v>190</v>
      </c>
      <c r="E159" s="13" t="s">
        <v>223</v>
      </c>
      <c r="F159" s="13">
        <v>4.4</v>
      </c>
      <c r="G159" s="14" t="s">
        <v>192</v>
      </c>
      <c r="H159" s="15">
        <v>110</v>
      </c>
      <c r="I159" s="15">
        <v>7642.76</v>
      </c>
      <c r="J159" s="37">
        <f t="shared" si="20"/>
        <v>797.139868</v>
      </c>
      <c r="K159" s="15" t="s">
        <v>321</v>
      </c>
      <c r="L159" s="38">
        <v>114</v>
      </c>
      <c r="M159" s="38">
        <v>9850.3</v>
      </c>
      <c r="N159" s="39">
        <f t="shared" si="21"/>
        <v>2730.50316</v>
      </c>
      <c r="O159" s="40">
        <v>0.2772</v>
      </c>
      <c r="P159" s="41">
        <f t="shared" si="23"/>
        <v>-0.0350877192982456</v>
      </c>
      <c r="Q159" s="41">
        <f t="shared" si="22"/>
        <v>-0.224108910388516</v>
      </c>
      <c r="R159" s="48" t="s">
        <v>322</v>
      </c>
      <c r="S159" s="45"/>
    </row>
    <row r="160" ht="12.75" spans="1:19">
      <c r="A160" s="11">
        <v>373</v>
      </c>
      <c r="B160" s="12" t="s">
        <v>312</v>
      </c>
      <c r="C160" s="12" t="s">
        <v>189</v>
      </c>
      <c r="D160" s="11" t="s">
        <v>190</v>
      </c>
      <c r="E160" s="13" t="s">
        <v>223</v>
      </c>
      <c r="F160" s="13">
        <v>4.11</v>
      </c>
      <c r="G160" s="14" t="s">
        <v>192</v>
      </c>
      <c r="H160" s="15">
        <v>116</v>
      </c>
      <c r="I160" s="15">
        <v>9067.27</v>
      </c>
      <c r="J160" s="37">
        <f t="shared" si="20"/>
        <v>2663.963926</v>
      </c>
      <c r="K160" s="15" t="s">
        <v>323</v>
      </c>
      <c r="L160" s="38">
        <v>114</v>
      </c>
      <c r="M160" s="38">
        <v>9850.3</v>
      </c>
      <c r="N160" s="39">
        <f t="shared" si="21"/>
        <v>2730.50316</v>
      </c>
      <c r="O160" s="40">
        <v>0.2772</v>
      </c>
      <c r="P160" s="41">
        <f t="shared" si="23"/>
        <v>0.0175438596491228</v>
      </c>
      <c r="Q160" s="41">
        <f t="shared" si="22"/>
        <v>-0.0794930103651664</v>
      </c>
      <c r="R160" s="48" t="s">
        <v>316</v>
      </c>
      <c r="S160" s="45"/>
    </row>
    <row r="161" ht="12.75" spans="1:19">
      <c r="A161" s="11">
        <v>373</v>
      </c>
      <c r="B161" s="12" t="s">
        <v>312</v>
      </c>
      <c r="C161" s="12" t="s">
        <v>189</v>
      </c>
      <c r="D161" s="11" t="s">
        <v>190</v>
      </c>
      <c r="E161" s="13" t="s">
        <v>223</v>
      </c>
      <c r="F161" s="27">
        <v>4.23</v>
      </c>
      <c r="G161" s="14" t="s">
        <v>192</v>
      </c>
      <c r="H161" s="15">
        <v>115</v>
      </c>
      <c r="I161" s="15">
        <v>7576.55</v>
      </c>
      <c r="J161" s="37">
        <f t="shared" si="20"/>
        <v>2220.686805</v>
      </c>
      <c r="K161" s="15" t="s">
        <v>324</v>
      </c>
      <c r="L161" s="38">
        <v>114</v>
      </c>
      <c r="M161" s="38">
        <v>9850.3</v>
      </c>
      <c r="N161" s="39">
        <f t="shared" si="21"/>
        <v>2730.50316</v>
      </c>
      <c r="O161" s="40">
        <v>0.2772</v>
      </c>
      <c r="P161" s="41">
        <f t="shared" si="23"/>
        <v>0.0087719298245614</v>
      </c>
      <c r="Q161" s="41">
        <f t="shared" si="22"/>
        <v>-0.230830533080211</v>
      </c>
      <c r="R161" s="48" t="s">
        <v>325</v>
      </c>
      <c r="S161" s="45"/>
    </row>
    <row r="162" ht="12.75" spans="1:19">
      <c r="A162" s="11">
        <v>373</v>
      </c>
      <c r="B162" s="12" t="s">
        <v>312</v>
      </c>
      <c r="C162" s="12" t="s">
        <v>189</v>
      </c>
      <c r="D162" s="11" t="s">
        <v>190</v>
      </c>
      <c r="E162" s="13" t="s">
        <v>223</v>
      </c>
      <c r="F162" s="13">
        <v>4.25</v>
      </c>
      <c r="G162" s="14" t="s">
        <v>192</v>
      </c>
      <c r="H162" s="15">
        <v>106</v>
      </c>
      <c r="I162" s="15">
        <v>8983.74</v>
      </c>
      <c r="J162" s="37">
        <f t="shared" si="20"/>
        <v>2139.926868</v>
      </c>
      <c r="K162" s="15" t="s">
        <v>326</v>
      </c>
      <c r="L162" s="38">
        <v>114</v>
      </c>
      <c r="M162" s="38">
        <v>9850.3</v>
      </c>
      <c r="N162" s="39">
        <f t="shared" si="21"/>
        <v>2730.50316</v>
      </c>
      <c r="O162" s="40">
        <v>0.2772</v>
      </c>
      <c r="P162" s="41">
        <f t="shared" si="23"/>
        <v>-0.0701754385964912</v>
      </c>
      <c r="Q162" s="41">
        <f t="shared" si="22"/>
        <v>-0.0879729551384221</v>
      </c>
      <c r="R162" s="48" t="s">
        <v>306</v>
      </c>
      <c r="S162" s="45"/>
    </row>
    <row r="163" ht="12.75" spans="1:19">
      <c r="A163" s="11">
        <v>515</v>
      </c>
      <c r="B163" s="12" t="s">
        <v>300</v>
      </c>
      <c r="C163" s="12" t="s">
        <v>189</v>
      </c>
      <c r="D163" s="11" t="s">
        <v>73</v>
      </c>
      <c r="E163" s="13" t="s">
        <v>307</v>
      </c>
      <c r="F163" s="27">
        <v>4.22</v>
      </c>
      <c r="G163" s="14" t="s">
        <v>301</v>
      </c>
      <c r="H163" s="15">
        <v>78</v>
      </c>
      <c r="I163" s="15">
        <v>6506.84</v>
      </c>
      <c r="J163" s="37">
        <f t="shared" si="20"/>
        <v>1672.25788</v>
      </c>
      <c r="K163" s="15" t="s">
        <v>327</v>
      </c>
      <c r="L163" s="38">
        <v>91</v>
      </c>
      <c r="M163" s="38">
        <v>5890.1</v>
      </c>
      <c r="N163" s="39">
        <f t="shared" si="21"/>
        <v>1747.59267</v>
      </c>
      <c r="O163" s="40">
        <v>0.2967</v>
      </c>
      <c r="P163" s="41">
        <f t="shared" si="23"/>
        <v>-0.142857142857143</v>
      </c>
      <c r="Q163" s="41">
        <f t="shared" si="22"/>
        <v>0.1047078996961</v>
      </c>
      <c r="R163" s="48" t="s">
        <v>235</v>
      </c>
      <c r="S163" s="45"/>
    </row>
    <row r="164" ht="12.75" spans="1:19">
      <c r="A164" s="11">
        <v>515</v>
      </c>
      <c r="B164" s="12" t="s">
        <v>300</v>
      </c>
      <c r="C164" s="12" t="s">
        <v>189</v>
      </c>
      <c r="D164" s="11" t="s">
        <v>73</v>
      </c>
      <c r="E164" s="13" t="s">
        <v>307</v>
      </c>
      <c r="F164" s="13">
        <v>4.24</v>
      </c>
      <c r="G164" s="14" t="s">
        <v>301</v>
      </c>
      <c r="H164" s="15">
        <v>72</v>
      </c>
      <c r="I164" s="15">
        <v>3950.93</v>
      </c>
      <c r="J164" s="37">
        <f t="shared" si="20"/>
        <v>1552.320397</v>
      </c>
      <c r="K164" s="15" t="s">
        <v>328</v>
      </c>
      <c r="L164" s="38">
        <v>91</v>
      </c>
      <c r="M164" s="38">
        <v>5890.1</v>
      </c>
      <c r="N164" s="39">
        <f t="shared" si="21"/>
        <v>1747.59267</v>
      </c>
      <c r="O164" s="40">
        <v>0.2967</v>
      </c>
      <c r="P164" s="41">
        <f t="shared" si="23"/>
        <v>-0.208791208791209</v>
      </c>
      <c r="Q164" s="41">
        <f t="shared" si="22"/>
        <v>-0.329225310266379</v>
      </c>
      <c r="R164" s="48" t="s">
        <v>329</v>
      </c>
      <c r="S164" s="45"/>
    </row>
    <row r="165" ht="12.75" spans="1:19">
      <c r="A165" s="11">
        <v>578</v>
      </c>
      <c r="B165" s="12" t="s">
        <v>330</v>
      </c>
      <c r="C165" s="12" t="s">
        <v>189</v>
      </c>
      <c r="D165" s="11" t="s">
        <v>97</v>
      </c>
      <c r="E165" s="13" t="s">
        <v>191</v>
      </c>
      <c r="F165" s="17">
        <v>4.7</v>
      </c>
      <c r="G165" s="14" t="s">
        <v>331</v>
      </c>
      <c r="H165" s="15">
        <v>123</v>
      </c>
      <c r="I165" s="15">
        <v>8291.97</v>
      </c>
      <c r="J165" s="37">
        <f t="shared" si="20"/>
        <v>2666.697552</v>
      </c>
      <c r="K165" s="15" t="s">
        <v>332</v>
      </c>
      <c r="L165" s="38">
        <v>123</v>
      </c>
      <c r="M165" s="38">
        <v>8809</v>
      </c>
      <c r="N165" s="39">
        <f t="shared" si="21"/>
        <v>2830.3317</v>
      </c>
      <c r="O165" s="40">
        <v>0.3213</v>
      </c>
      <c r="P165" s="41">
        <f t="shared" si="23"/>
        <v>0</v>
      </c>
      <c r="Q165" s="41">
        <f t="shared" si="22"/>
        <v>-0.0586933817686458</v>
      </c>
      <c r="R165" s="48" t="s">
        <v>333</v>
      </c>
      <c r="S165" s="45"/>
    </row>
    <row r="166" ht="12.75" spans="1:19">
      <c r="A166" s="11">
        <v>578</v>
      </c>
      <c r="B166" s="12" t="s">
        <v>330</v>
      </c>
      <c r="C166" s="12" t="s">
        <v>189</v>
      </c>
      <c r="D166" s="11" t="s">
        <v>97</v>
      </c>
      <c r="E166" s="13" t="s">
        <v>191</v>
      </c>
      <c r="F166" s="17">
        <v>4.14</v>
      </c>
      <c r="G166" s="14" t="s">
        <v>331</v>
      </c>
      <c r="H166" s="15">
        <v>112</v>
      </c>
      <c r="I166" s="15">
        <v>5346.7</v>
      </c>
      <c r="J166" s="37">
        <f t="shared" si="20"/>
        <v>1975.60565</v>
      </c>
      <c r="K166" s="15" t="s">
        <v>334</v>
      </c>
      <c r="L166" s="38">
        <v>123</v>
      </c>
      <c r="M166" s="38">
        <v>8809</v>
      </c>
      <c r="N166" s="39">
        <f t="shared" si="21"/>
        <v>2830.3317</v>
      </c>
      <c r="O166" s="40">
        <v>0.3213</v>
      </c>
      <c r="P166" s="41">
        <f t="shared" si="23"/>
        <v>-0.0894308943089431</v>
      </c>
      <c r="Q166" s="41">
        <f t="shared" si="22"/>
        <v>-0.393041207855602</v>
      </c>
      <c r="R166" s="48" t="s">
        <v>335</v>
      </c>
      <c r="S166" s="45"/>
    </row>
    <row r="167" ht="12.75" spans="1:19">
      <c r="A167" s="11">
        <v>578</v>
      </c>
      <c r="B167" s="12" t="s">
        <v>330</v>
      </c>
      <c r="C167" s="12" t="s">
        <v>189</v>
      </c>
      <c r="D167" s="11" t="s">
        <v>97</v>
      </c>
      <c r="E167" s="13" t="s">
        <v>191</v>
      </c>
      <c r="F167" s="17">
        <v>4.21</v>
      </c>
      <c r="G167" s="14" t="s">
        <v>331</v>
      </c>
      <c r="H167" s="15">
        <v>107</v>
      </c>
      <c r="I167" s="15">
        <v>8853.69</v>
      </c>
      <c r="J167" s="37">
        <f t="shared" si="20"/>
        <v>2789.797719</v>
      </c>
      <c r="K167" s="15" t="s">
        <v>60</v>
      </c>
      <c r="L167" s="38">
        <v>123</v>
      </c>
      <c r="M167" s="38">
        <v>8809</v>
      </c>
      <c r="N167" s="39">
        <f t="shared" si="21"/>
        <v>2830.3317</v>
      </c>
      <c r="O167" s="40">
        <v>0.3213</v>
      </c>
      <c r="P167" s="41">
        <f t="shared" si="23"/>
        <v>-0.130081300813008</v>
      </c>
      <c r="Q167" s="41">
        <f t="shared" si="22"/>
        <v>0.00507322056987178</v>
      </c>
      <c r="R167" s="48" t="s">
        <v>147</v>
      </c>
      <c r="S167" s="45"/>
    </row>
    <row r="168" ht="12.75" spans="1:19">
      <c r="A168" s="11">
        <v>578</v>
      </c>
      <c r="B168" s="20" t="s">
        <v>330</v>
      </c>
      <c r="C168" s="12" t="s">
        <v>189</v>
      </c>
      <c r="D168" s="11" t="s">
        <v>97</v>
      </c>
      <c r="E168" s="13" t="s">
        <v>191</v>
      </c>
      <c r="F168" s="17">
        <v>4.28</v>
      </c>
      <c r="G168" s="14" t="s">
        <v>331</v>
      </c>
      <c r="H168" s="15">
        <v>103</v>
      </c>
      <c r="I168" s="15">
        <v>6293.79</v>
      </c>
      <c r="J168" s="37">
        <f t="shared" si="20"/>
        <v>2158.140591</v>
      </c>
      <c r="K168" s="15" t="s">
        <v>336</v>
      </c>
      <c r="L168" s="38">
        <v>123</v>
      </c>
      <c r="M168" s="38">
        <v>8809</v>
      </c>
      <c r="N168" s="39">
        <f t="shared" si="21"/>
        <v>2830.3317</v>
      </c>
      <c r="O168" s="40">
        <v>0.3213</v>
      </c>
      <c r="P168" s="41">
        <f t="shared" si="23"/>
        <v>-0.16260162601626</v>
      </c>
      <c r="Q168" s="41">
        <f t="shared" si="22"/>
        <v>-0.28552730162334</v>
      </c>
      <c r="R168" s="48" t="s">
        <v>337</v>
      </c>
      <c r="S168" s="45"/>
    </row>
    <row r="169" ht="12.75" spans="1:19">
      <c r="A169" s="11">
        <v>578</v>
      </c>
      <c r="B169" s="12" t="s">
        <v>330</v>
      </c>
      <c r="C169" s="12" t="s">
        <v>189</v>
      </c>
      <c r="D169" s="11" t="s">
        <v>97</v>
      </c>
      <c r="E169" s="13" t="s">
        <v>223</v>
      </c>
      <c r="F169" s="13">
        <v>4.4</v>
      </c>
      <c r="G169" s="14" t="s">
        <v>331</v>
      </c>
      <c r="H169" s="15">
        <v>116</v>
      </c>
      <c r="I169" s="15">
        <v>7086.11</v>
      </c>
      <c r="J169" s="37">
        <f t="shared" si="20"/>
        <v>2651.622362</v>
      </c>
      <c r="K169" s="15" t="s">
        <v>338</v>
      </c>
      <c r="L169" s="38">
        <v>123</v>
      </c>
      <c r="M169" s="38">
        <v>8809</v>
      </c>
      <c r="N169" s="39">
        <f t="shared" si="21"/>
        <v>2830.3317</v>
      </c>
      <c r="O169" s="40">
        <v>0.3213</v>
      </c>
      <c r="P169" s="41">
        <f t="shared" si="23"/>
        <v>-0.0569105691056911</v>
      </c>
      <c r="Q169" s="41">
        <f t="shared" si="22"/>
        <v>-0.19558292655239</v>
      </c>
      <c r="R169" s="48" t="s">
        <v>339</v>
      </c>
      <c r="S169" s="45"/>
    </row>
    <row r="170" ht="12.75" spans="1:19">
      <c r="A170" s="11">
        <v>578</v>
      </c>
      <c r="B170" s="12" t="s">
        <v>330</v>
      </c>
      <c r="C170" s="12" t="s">
        <v>189</v>
      </c>
      <c r="D170" s="11" t="s">
        <v>97</v>
      </c>
      <c r="E170" s="13" t="s">
        <v>223</v>
      </c>
      <c r="F170" s="13">
        <v>4.11</v>
      </c>
      <c r="G170" s="14" t="s">
        <v>331</v>
      </c>
      <c r="H170" s="15">
        <v>147</v>
      </c>
      <c r="I170" s="15">
        <v>10381.27</v>
      </c>
      <c r="J170" s="37">
        <f t="shared" si="20"/>
        <v>3234.803732</v>
      </c>
      <c r="K170" s="15" t="s">
        <v>340</v>
      </c>
      <c r="L170" s="38">
        <v>123</v>
      </c>
      <c r="M170" s="38">
        <v>8809</v>
      </c>
      <c r="N170" s="39">
        <f t="shared" si="21"/>
        <v>2830.3317</v>
      </c>
      <c r="O170" s="40">
        <v>0.3213</v>
      </c>
      <c r="P170" s="41">
        <f t="shared" si="23"/>
        <v>0.195121951219512</v>
      </c>
      <c r="Q170" s="41">
        <f t="shared" si="22"/>
        <v>0.17848450448405</v>
      </c>
      <c r="R170" s="48" t="s">
        <v>341</v>
      </c>
      <c r="S170" s="45"/>
    </row>
    <row r="171" ht="12.75" spans="1:19">
      <c r="A171" s="11">
        <v>578</v>
      </c>
      <c r="B171" s="12" t="s">
        <v>330</v>
      </c>
      <c r="C171" s="12" t="s">
        <v>189</v>
      </c>
      <c r="D171" s="11" t="s">
        <v>97</v>
      </c>
      <c r="E171" s="13" t="s">
        <v>223</v>
      </c>
      <c r="F171" s="26">
        <v>4.3</v>
      </c>
      <c r="G171" s="14" t="s">
        <v>331</v>
      </c>
      <c r="H171" s="15">
        <v>117</v>
      </c>
      <c r="I171" s="15">
        <v>10071.48</v>
      </c>
      <c r="J171" s="37">
        <f t="shared" si="20"/>
        <v>3324.595548</v>
      </c>
      <c r="K171" s="15" t="s">
        <v>342</v>
      </c>
      <c r="L171" s="38">
        <v>123</v>
      </c>
      <c r="M171" s="38">
        <v>8809</v>
      </c>
      <c r="N171" s="39">
        <f t="shared" si="21"/>
        <v>2830.3317</v>
      </c>
      <c r="O171" s="40">
        <v>0.3213</v>
      </c>
      <c r="P171" s="41">
        <f t="shared" si="23"/>
        <v>-0.0487804878048781</v>
      </c>
      <c r="Q171" s="41">
        <f t="shared" si="22"/>
        <v>0.143317062095584</v>
      </c>
      <c r="R171" s="48" t="s">
        <v>343</v>
      </c>
      <c r="S171" s="45"/>
    </row>
    <row r="172" ht="12.75" spans="1:19">
      <c r="A172" s="11">
        <v>511</v>
      </c>
      <c r="B172" s="12" t="s">
        <v>344</v>
      </c>
      <c r="C172" s="12" t="s">
        <v>189</v>
      </c>
      <c r="D172" s="11" t="s">
        <v>190</v>
      </c>
      <c r="E172" s="13" t="s">
        <v>223</v>
      </c>
      <c r="F172" s="13">
        <v>4.25</v>
      </c>
      <c r="G172" s="49" t="s">
        <v>345</v>
      </c>
      <c r="H172" s="15">
        <v>134</v>
      </c>
      <c r="I172" s="15">
        <v>12137.14</v>
      </c>
      <c r="J172" s="37">
        <f t="shared" si="20"/>
        <v>2711.437076</v>
      </c>
      <c r="K172" s="15" t="s">
        <v>346</v>
      </c>
      <c r="L172" s="38">
        <v>124</v>
      </c>
      <c r="M172" s="38">
        <v>8323.23</v>
      </c>
      <c r="N172" s="39">
        <f t="shared" si="21"/>
        <v>2373.785196</v>
      </c>
      <c r="O172" s="40">
        <v>0.2852</v>
      </c>
      <c r="P172" s="41">
        <f t="shared" si="23"/>
        <v>0.0806451612903226</v>
      </c>
      <c r="Q172" s="46">
        <f t="shared" si="22"/>
        <v>0.458224751688948</v>
      </c>
      <c r="R172" s="48" t="s">
        <v>347</v>
      </c>
      <c r="S172" s="47">
        <f>(J172-N172)*0.2</f>
        <v>67.530376</v>
      </c>
    </row>
    <row r="173" ht="12.75" spans="1:19">
      <c r="A173" s="11">
        <v>103199</v>
      </c>
      <c r="B173" s="12" t="s">
        <v>348</v>
      </c>
      <c r="C173" s="12" t="s">
        <v>189</v>
      </c>
      <c r="D173" s="11" t="s">
        <v>27</v>
      </c>
      <c r="E173" s="13" t="s">
        <v>191</v>
      </c>
      <c r="F173" s="17">
        <v>4.7</v>
      </c>
      <c r="G173" s="14" t="s">
        <v>331</v>
      </c>
      <c r="H173" s="15">
        <v>97</v>
      </c>
      <c r="I173" s="15">
        <v>5946.49</v>
      </c>
      <c r="J173" s="37">
        <f t="shared" si="20"/>
        <v>2190.092267</v>
      </c>
      <c r="K173" s="15" t="s">
        <v>79</v>
      </c>
      <c r="L173" s="38">
        <v>81</v>
      </c>
      <c r="M173" s="38">
        <v>4561.08</v>
      </c>
      <c r="N173" s="39">
        <f t="shared" si="21"/>
        <v>1376.077836</v>
      </c>
      <c r="O173" s="40">
        <v>0.3017</v>
      </c>
      <c r="P173" s="41">
        <f t="shared" si="23"/>
        <v>0.197530864197531</v>
      </c>
      <c r="Q173" s="41">
        <f t="shared" si="22"/>
        <v>0.303746042603945</v>
      </c>
      <c r="R173" s="48" t="s">
        <v>349</v>
      </c>
      <c r="S173" s="45"/>
    </row>
    <row r="174" ht="12.75" spans="1:19">
      <c r="A174" s="11">
        <v>103199</v>
      </c>
      <c r="B174" s="12" t="s">
        <v>348</v>
      </c>
      <c r="C174" s="12" t="s">
        <v>189</v>
      </c>
      <c r="D174" s="11" t="s">
        <v>27</v>
      </c>
      <c r="E174" s="13" t="s">
        <v>191</v>
      </c>
      <c r="F174" s="17">
        <v>4.14</v>
      </c>
      <c r="G174" s="14" t="s">
        <v>331</v>
      </c>
      <c r="H174" s="15">
        <v>55</v>
      </c>
      <c r="I174" s="15">
        <v>2695.9</v>
      </c>
      <c r="J174" s="37">
        <f t="shared" si="20"/>
        <v>934.39894</v>
      </c>
      <c r="K174" s="15" t="s">
        <v>350</v>
      </c>
      <c r="L174" s="38">
        <v>81</v>
      </c>
      <c r="M174" s="38">
        <v>4561.08</v>
      </c>
      <c r="N174" s="39">
        <f t="shared" si="21"/>
        <v>1376.077836</v>
      </c>
      <c r="O174" s="40">
        <v>0.3017</v>
      </c>
      <c r="P174" s="41">
        <f t="shared" si="23"/>
        <v>-0.320987654320988</v>
      </c>
      <c r="Q174" s="41">
        <f t="shared" si="22"/>
        <v>-0.408933849000675</v>
      </c>
      <c r="R174" s="48" t="s">
        <v>332</v>
      </c>
      <c r="S174" s="45"/>
    </row>
    <row r="175" ht="12.75" spans="1:19">
      <c r="A175" s="11">
        <v>103199</v>
      </c>
      <c r="B175" s="12" t="s">
        <v>348</v>
      </c>
      <c r="C175" s="12" t="s">
        <v>189</v>
      </c>
      <c r="D175" s="11" t="s">
        <v>27</v>
      </c>
      <c r="E175" s="13" t="s">
        <v>191</v>
      </c>
      <c r="F175" s="17">
        <v>4.21</v>
      </c>
      <c r="G175" s="14" t="s">
        <v>331</v>
      </c>
      <c r="H175" s="15">
        <v>84</v>
      </c>
      <c r="I175" s="15">
        <v>3359.35</v>
      </c>
      <c r="J175" s="37">
        <f t="shared" si="20"/>
        <v>1088.093465</v>
      </c>
      <c r="K175" s="15" t="s">
        <v>351</v>
      </c>
      <c r="L175" s="38">
        <v>81</v>
      </c>
      <c r="M175" s="38">
        <v>4561.08</v>
      </c>
      <c r="N175" s="39">
        <f t="shared" si="21"/>
        <v>1376.077836</v>
      </c>
      <c r="O175" s="40">
        <v>0.3017</v>
      </c>
      <c r="P175" s="41">
        <f t="shared" si="23"/>
        <v>0.037037037037037</v>
      </c>
      <c r="Q175" s="41">
        <f t="shared" si="22"/>
        <v>-0.263474878756786</v>
      </c>
      <c r="R175" s="48" t="s">
        <v>352</v>
      </c>
      <c r="S175" s="45"/>
    </row>
    <row r="176" ht="12.75" spans="1:19">
      <c r="A176" s="11">
        <v>103199</v>
      </c>
      <c r="B176" s="12" t="s">
        <v>348</v>
      </c>
      <c r="C176" s="12" t="s">
        <v>189</v>
      </c>
      <c r="D176" s="11" t="s">
        <v>27</v>
      </c>
      <c r="E176" s="13" t="s">
        <v>191</v>
      </c>
      <c r="F176" s="17">
        <v>4.28</v>
      </c>
      <c r="G176" s="14" t="s">
        <v>331</v>
      </c>
      <c r="H176" s="15">
        <v>66</v>
      </c>
      <c r="I176" s="15">
        <v>3478.42</v>
      </c>
      <c r="J176" s="37">
        <f t="shared" si="20"/>
        <v>1269.6233</v>
      </c>
      <c r="K176" s="15" t="s">
        <v>353</v>
      </c>
      <c r="L176" s="38">
        <v>81</v>
      </c>
      <c r="M176" s="38">
        <v>4561.08</v>
      </c>
      <c r="N176" s="39">
        <f t="shared" si="21"/>
        <v>1376.077836</v>
      </c>
      <c r="O176" s="40">
        <v>0.3017</v>
      </c>
      <c r="P176" s="41">
        <f t="shared" si="23"/>
        <v>-0.185185185185185</v>
      </c>
      <c r="Q176" s="41">
        <f t="shared" si="22"/>
        <v>-0.237369219570803</v>
      </c>
      <c r="R176" s="48" t="s">
        <v>354</v>
      </c>
      <c r="S176" s="45"/>
    </row>
    <row r="177" ht="12.75" spans="1:19">
      <c r="A177" s="11">
        <v>103199</v>
      </c>
      <c r="B177" s="12" t="s">
        <v>348</v>
      </c>
      <c r="C177" s="12" t="s">
        <v>189</v>
      </c>
      <c r="D177" s="11" t="s">
        <v>27</v>
      </c>
      <c r="E177" s="13" t="s">
        <v>203</v>
      </c>
      <c r="F177" s="13">
        <v>4.2</v>
      </c>
      <c r="G177" s="14" t="s">
        <v>331</v>
      </c>
      <c r="H177" s="15">
        <v>82</v>
      </c>
      <c r="I177" s="15">
        <v>4096.36</v>
      </c>
      <c r="J177" s="37">
        <f t="shared" si="20"/>
        <v>1443.147628</v>
      </c>
      <c r="K177" s="15" t="s">
        <v>355</v>
      </c>
      <c r="L177" s="38">
        <v>81</v>
      </c>
      <c r="M177" s="38">
        <v>4561.08</v>
      </c>
      <c r="N177" s="39">
        <f t="shared" si="21"/>
        <v>1376.077836</v>
      </c>
      <c r="O177" s="40">
        <v>0.3017</v>
      </c>
      <c r="P177" s="41">
        <f t="shared" si="23"/>
        <v>0.0123456790123457</v>
      </c>
      <c r="Q177" s="41">
        <f t="shared" si="22"/>
        <v>-0.101888149297973</v>
      </c>
      <c r="R177" s="48" t="s">
        <v>356</v>
      </c>
      <c r="S177" s="45"/>
    </row>
    <row r="178" ht="12.75" spans="1:19">
      <c r="A178" s="11">
        <v>103199</v>
      </c>
      <c r="B178" s="12" t="s">
        <v>348</v>
      </c>
      <c r="C178" s="12" t="s">
        <v>189</v>
      </c>
      <c r="D178" s="11" t="s">
        <v>27</v>
      </c>
      <c r="E178" s="13" t="s">
        <v>203</v>
      </c>
      <c r="F178" s="13">
        <v>4.9</v>
      </c>
      <c r="G178" s="14" t="s">
        <v>331</v>
      </c>
      <c r="H178" s="15">
        <v>81</v>
      </c>
      <c r="I178" s="15">
        <v>3146.92</v>
      </c>
      <c r="J178" s="37">
        <f t="shared" si="20"/>
        <v>1276.390752</v>
      </c>
      <c r="K178" s="15" t="s">
        <v>357</v>
      </c>
      <c r="L178" s="38">
        <v>81</v>
      </c>
      <c r="M178" s="38">
        <v>4561.08</v>
      </c>
      <c r="N178" s="39">
        <f t="shared" si="21"/>
        <v>1376.077836</v>
      </c>
      <c r="O178" s="40">
        <v>0.3017</v>
      </c>
      <c r="P178" s="41">
        <f t="shared" si="23"/>
        <v>0</v>
      </c>
      <c r="Q178" s="41">
        <f t="shared" si="22"/>
        <v>-0.310049374271006</v>
      </c>
      <c r="R178" s="48" t="s">
        <v>358</v>
      </c>
      <c r="S178" s="45"/>
    </row>
    <row r="179" ht="12.75" spans="1:19">
      <c r="A179" s="11">
        <v>103199</v>
      </c>
      <c r="B179" s="12" t="s">
        <v>348</v>
      </c>
      <c r="C179" s="12" t="s">
        <v>189</v>
      </c>
      <c r="D179" s="11" t="s">
        <v>27</v>
      </c>
      <c r="E179" s="13" t="s">
        <v>203</v>
      </c>
      <c r="F179" s="13">
        <v>4.16</v>
      </c>
      <c r="G179" s="14" t="s">
        <v>331</v>
      </c>
      <c r="H179" s="15">
        <v>55</v>
      </c>
      <c r="I179" s="15">
        <v>2695.9</v>
      </c>
      <c r="J179" s="37">
        <f t="shared" si="20"/>
        <v>934.39894</v>
      </c>
      <c r="K179" s="15" t="s">
        <v>350</v>
      </c>
      <c r="L179" s="38">
        <v>81</v>
      </c>
      <c r="M179" s="38">
        <v>4561.08</v>
      </c>
      <c r="N179" s="39">
        <f t="shared" si="21"/>
        <v>1376.077836</v>
      </c>
      <c r="O179" s="40">
        <v>0.3017</v>
      </c>
      <c r="P179" s="41">
        <f t="shared" si="23"/>
        <v>-0.320987654320988</v>
      </c>
      <c r="Q179" s="41">
        <f t="shared" si="22"/>
        <v>-0.408933849000675</v>
      </c>
      <c r="R179" s="48" t="s">
        <v>332</v>
      </c>
      <c r="S179" s="45"/>
    </row>
    <row r="180" ht="12.75" spans="1:19">
      <c r="A180" s="11">
        <v>103199</v>
      </c>
      <c r="B180" s="12" t="s">
        <v>348</v>
      </c>
      <c r="C180" s="12" t="s">
        <v>189</v>
      </c>
      <c r="D180" s="11" t="s">
        <v>27</v>
      </c>
      <c r="E180" s="13" t="s">
        <v>203</v>
      </c>
      <c r="F180" s="16">
        <v>4.3</v>
      </c>
      <c r="G180" s="14" t="s">
        <v>331</v>
      </c>
      <c r="H180" s="15">
        <v>84</v>
      </c>
      <c r="I180" s="15">
        <v>5745.44</v>
      </c>
      <c r="J180" s="37">
        <f t="shared" si="20"/>
        <v>1471.407184</v>
      </c>
      <c r="K180" s="15" t="s">
        <v>359</v>
      </c>
      <c r="L180" s="38">
        <v>81</v>
      </c>
      <c r="M180" s="38">
        <v>4561.08</v>
      </c>
      <c r="N180" s="39">
        <f t="shared" si="21"/>
        <v>1376.077836</v>
      </c>
      <c r="O180" s="40">
        <v>0.3017</v>
      </c>
      <c r="P180" s="41">
        <f t="shared" si="23"/>
        <v>0.037037037037037</v>
      </c>
      <c r="Q180" s="41">
        <f t="shared" si="22"/>
        <v>0.259666570198286</v>
      </c>
      <c r="R180" s="48" t="s">
        <v>360</v>
      </c>
      <c r="S180" s="45"/>
    </row>
    <row r="181" ht="12.75" spans="1:19">
      <c r="A181" s="11">
        <v>585</v>
      </c>
      <c r="B181" s="12" t="s">
        <v>361</v>
      </c>
      <c r="C181" s="12" t="s">
        <v>189</v>
      </c>
      <c r="D181" s="11" t="s">
        <v>190</v>
      </c>
      <c r="E181" s="13" t="s">
        <v>191</v>
      </c>
      <c r="F181" s="17">
        <v>4.7</v>
      </c>
      <c r="G181" s="14" t="s">
        <v>362</v>
      </c>
      <c r="H181" s="15">
        <v>149</v>
      </c>
      <c r="I181" s="15">
        <v>10627.52</v>
      </c>
      <c r="J181" s="37">
        <f t="shared" si="20"/>
        <v>2871.555904</v>
      </c>
      <c r="K181" s="15" t="s">
        <v>363</v>
      </c>
      <c r="L181" s="38">
        <v>134</v>
      </c>
      <c r="M181" s="38">
        <v>9812.08</v>
      </c>
      <c r="N181" s="39">
        <f t="shared" si="21"/>
        <v>2995.628024</v>
      </c>
      <c r="O181" s="40">
        <v>0.3053</v>
      </c>
      <c r="P181" s="41">
        <f t="shared" si="23"/>
        <v>0.111940298507463</v>
      </c>
      <c r="Q181" s="41">
        <f t="shared" si="22"/>
        <v>0.0831057227417633</v>
      </c>
      <c r="R181" s="48" t="s">
        <v>364</v>
      </c>
      <c r="S181" s="45"/>
    </row>
    <row r="182" ht="12.75" spans="1:19">
      <c r="A182" s="11">
        <v>585</v>
      </c>
      <c r="B182" s="12" t="s">
        <v>361</v>
      </c>
      <c r="C182" s="12" t="s">
        <v>189</v>
      </c>
      <c r="D182" s="11" t="s">
        <v>190</v>
      </c>
      <c r="E182" s="13" t="s">
        <v>191</v>
      </c>
      <c r="F182" s="17">
        <v>4.14</v>
      </c>
      <c r="G182" s="14" t="s">
        <v>362</v>
      </c>
      <c r="H182" s="15">
        <v>123</v>
      </c>
      <c r="I182" s="15">
        <v>7353.86</v>
      </c>
      <c r="J182" s="37">
        <f t="shared" si="20"/>
        <v>2611.355686</v>
      </c>
      <c r="K182" s="15" t="s">
        <v>365</v>
      </c>
      <c r="L182" s="38">
        <v>134</v>
      </c>
      <c r="M182" s="38">
        <v>9812.08</v>
      </c>
      <c r="N182" s="39">
        <f t="shared" si="21"/>
        <v>2995.628024</v>
      </c>
      <c r="O182" s="40">
        <v>0.3053</v>
      </c>
      <c r="P182" s="41">
        <f t="shared" si="23"/>
        <v>-0.082089552238806</v>
      </c>
      <c r="Q182" s="41">
        <f t="shared" si="22"/>
        <v>-0.250529958989327</v>
      </c>
      <c r="R182" s="48" t="s">
        <v>366</v>
      </c>
      <c r="S182" s="45"/>
    </row>
    <row r="183" ht="12.75" spans="1:19">
      <c r="A183" s="11">
        <v>585</v>
      </c>
      <c r="B183" s="20" t="s">
        <v>361</v>
      </c>
      <c r="C183" s="12" t="s">
        <v>189</v>
      </c>
      <c r="D183" s="11" t="s">
        <v>190</v>
      </c>
      <c r="E183" s="13" t="s">
        <v>191</v>
      </c>
      <c r="F183" s="17">
        <v>4.28</v>
      </c>
      <c r="G183" s="14" t="s">
        <v>362</v>
      </c>
      <c r="H183" s="15">
        <v>149</v>
      </c>
      <c r="I183" s="15">
        <v>12904.78</v>
      </c>
      <c r="J183" s="37">
        <f t="shared" si="20"/>
        <v>4014.677058</v>
      </c>
      <c r="K183" s="15" t="s">
        <v>367</v>
      </c>
      <c r="L183" s="38">
        <v>134</v>
      </c>
      <c r="M183" s="38">
        <v>9812.08</v>
      </c>
      <c r="N183" s="39">
        <f t="shared" si="21"/>
        <v>2995.628024</v>
      </c>
      <c r="O183" s="40">
        <v>0.3053</v>
      </c>
      <c r="P183" s="41">
        <f t="shared" si="23"/>
        <v>0.111940298507463</v>
      </c>
      <c r="Q183" s="46">
        <f t="shared" si="22"/>
        <v>0.315193108902496</v>
      </c>
      <c r="R183" s="48" t="s">
        <v>368</v>
      </c>
      <c r="S183" s="47">
        <f>(J183-N183)*0.1</f>
        <v>101.9049034</v>
      </c>
    </row>
    <row r="184" ht="12.75" spans="1:19">
      <c r="A184" s="11">
        <v>585</v>
      </c>
      <c r="B184" s="12" t="s">
        <v>361</v>
      </c>
      <c r="C184" s="12" t="s">
        <v>189</v>
      </c>
      <c r="D184" s="11" t="s">
        <v>190</v>
      </c>
      <c r="E184" s="13" t="s">
        <v>223</v>
      </c>
      <c r="F184" s="13">
        <v>4.4</v>
      </c>
      <c r="G184" s="14" t="s">
        <v>362</v>
      </c>
      <c r="H184" s="15">
        <v>137</v>
      </c>
      <c r="I184" s="15">
        <v>9406.06</v>
      </c>
      <c r="J184" s="37">
        <f t="shared" si="20"/>
        <v>2810.530728</v>
      </c>
      <c r="K184" s="15" t="s">
        <v>369</v>
      </c>
      <c r="L184" s="38">
        <v>134</v>
      </c>
      <c r="M184" s="38">
        <v>9812.08</v>
      </c>
      <c r="N184" s="39">
        <f t="shared" si="21"/>
        <v>2995.628024</v>
      </c>
      <c r="O184" s="40">
        <v>0.3053</v>
      </c>
      <c r="P184" s="41">
        <f t="shared" si="23"/>
        <v>0.0223880597014925</v>
      </c>
      <c r="Q184" s="41">
        <f t="shared" si="22"/>
        <v>-0.0413796055474477</v>
      </c>
      <c r="R184" s="48" t="s">
        <v>370</v>
      </c>
      <c r="S184" s="45"/>
    </row>
    <row r="185" ht="12.75" spans="1:19">
      <c r="A185" s="11">
        <v>585</v>
      </c>
      <c r="B185" s="12" t="s">
        <v>361</v>
      </c>
      <c r="C185" s="12" t="s">
        <v>189</v>
      </c>
      <c r="D185" s="11" t="s">
        <v>190</v>
      </c>
      <c r="E185" s="13" t="s">
        <v>223</v>
      </c>
      <c r="F185" s="13">
        <v>4.11</v>
      </c>
      <c r="G185" s="14" t="s">
        <v>362</v>
      </c>
      <c r="H185" s="15">
        <v>162</v>
      </c>
      <c r="I185" s="15">
        <v>14084.2</v>
      </c>
      <c r="J185" s="37">
        <f t="shared" si="20"/>
        <v>4484.40928</v>
      </c>
      <c r="K185" s="15" t="s">
        <v>371</v>
      </c>
      <c r="L185" s="38">
        <v>134</v>
      </c>
      <c r="M185" s="38">
        <v>9812.08</v>
      </c>
      <c r="N185" s="39">
        <f t="shared" si="21"/>
        <v>2995.628024</v>
      </c>
      <c r="O185" s="40">
        <v>0.3053</v>
      </c>
      <c r="P185" s="41">
        <f t="shared" si="23"/>
        <v>0.208955223880597</v>
      </c>
      <c r="Q185" s="46">
        <f t="shared" si="22"/>
        <v>0.435393922593375</v>
      </c>
      <c r="R185" s="48" t="s">
        <v>317</v>
      </c>
      <c r="S185" s="47">
        <f>(J185-N185)*0.2</f>
        <v>297.7562512</v>
      </c>
    </row>
    <row r="186" ht="12.75" spans="1:19">
      <c r="A186" s="11">
        <v>511</v>
      </c>
      <c r="B186" s="12" t="s">
        <v>344</v>
      </c>
      <c r="C186" s="12" t="s">
        <v>189</v>
      </c>
      <c r="D186" s="11" t="s">
        <v>190</v>
      </c>
      <c r="E186" s="13" t="s">
        <v>93</v>
      </c>
      <c r="F186" s="17">
        <v>4.3</v>
      </c>
      <c r="G186" s="49" t="s">
        <v>345</v>
      </c>
      <c r="H186" s="15">
        <v>117</v>
      </c>
      <c r="I186" s="15">
        <v>9058.24</v>
      </c>
      <c r="J186" s="37">
        <f t="shared" si="20"/>
        <v>2358.765696</v>
      </c>
      <c r="K186" s="15" t="s">
        <v>372</v>
      </c>
      <c r="L186" s="38">
        <v>124</v>
      </c>
      <c r="M186" s="38">
        <v>8323.23</v>
      </c>
      <c r="N186" s="39">
        <f t="shared" si="21"/>
        <v>2373.785196</v>
      </c>
      <c r="O186" s="40">
        <v>0.2852</v>
      </c>
      <c r="P186" s="41">
        <f t="shared" si="23"/>
        <v>-0.0564516129032258</v>
      </c>
      <c r="Q186" s="41">
        <f t="shared" si="22"/>
        <v>0.0883082649404138</v>
      </c>
      <c r="R186" s="48" t="s">
        <v>373</v>
      </c>
      <c r="S186" s="45"/>
    </row>
    <row r="187" ht="12.75" spans="1:19">
      <c r="A187" s="11">
        <v>511</v>
      </c>
      <c r="B187" s="12" t="s">
        <v>344</v>
      </c>
      <c r="C187" s="12" t="s">
        <v>189</v>
      </c>
      <c r="D187" s="11" t="s">
        <v>190</v>
      </c>
      <c r="E187" s="13" t="s">
        <v>93</v>
      </c>
      <c r="F187" s="18">
        <v>4.1</v>
      </c>
      <c r="G187" s="49" t="s">
        <v>345</v>
      </c>
      <c r="H187" s="15">
        <v>121</v>
      </c>
      <c r="I187" s="15">
        <v>7604.41</v>
      </c>
      <c r="J187" s="37">
        <f t="shared" si="20"/>
        <v>2298.052702</v>
      </c>
      <c r="K187" s="15" t="s">
        <v>374</v>
      </c>
      <c r="L187" s="38">
        <v>124</v>
      </c>
      <c r="M187" s="38">
        <v>8323.23</v>
      </c>
      <c r="N187" s="39">
        <f t="shared" si="21"/>
        <v>2373.785196</v>
      </c>
      <c r="O187" s="40">
        <v>0.2852</v>
      </c>
      <c r="P187" s="41">
        <f t="shared" si="23"/>
        <v>-0.0241935483870968</v>
      </c>
      <c r="Q187" s="41">
        <f t="shared" si="22"/>
        <v>-0.0863631066304788</v>
      </c>
      <c r="R187" s="48" t="s">
        <v>375</v>
      </c>
      <c r="S187" s="45"/>
    </row>
    <row r="188" ht="12.75" spans="1:19">
      <c r="A188" s="11">
        <v>511</v>
      </c>
      <c r="B188" s="12" t="s">
        <v>344</v>
      </c>
      <c r="C188" s="12" t="s">
        <v>189</v>
      </c>
      <c r="D188" s="11" t="s">
        <v>190</v>
      </c>
      <c r="E188" s="13" t="s">
        <v>93</v>
      </c>
      <c r="F188" s="19">
        <v>4.24</v>
      </c>
      <c r="G188" s="49" t="s">
        <v>345</v>
      </c>
      <c r="H188" s="15">
        <v>130</v>
      </c>
      <c r="I188" s="15">
        <v>9730.34</v>
      </c>
      <c r="J188" s="37">
        <f t="shared" si="20"/>
        <v>2359.60745</v>
      </c>
      <c r="K188" s="15" t="s">
        <v>376</v>
      </c>
      <c r="L188" s="38">
        <v>124</v>
      </c>
      <c r="M188" s="38">
        <v>8323.23</v>
      </c>
      <c r="N188" s="39">
        <f t="shared" si="21"/>
        <v>2373.785196</v>
      </c>
      <c r="O188" s="40">
        <v>0.2852</v>
      </c>
      <c r="P188" s="41">
        <f t="shared" si="23"/>
        <v>0.0483870967741935</v>
      </c>
      <c r="Q188" s="41">
        <f t="shared" si="22"/>
        <v>0.169058166120605</v>
      </c>
      <c r="R188" s="48" t="s">
        <v>377</v>
      </c>
      <c r="S188" s="45"/>
    </row>
    <row r="189" ht="12.75" spans="1:19">
      <c r="A189" s="11">
        <v>511</v>
      </c>
      <c r="B189" s="12" t="s">
        <v>344</v>
      </c>
      <c r="C189" s="12" t="s">
        <v>189</v>
      </c>
      <c r="D189" s="11" t="s">
        <v>190</v>
      </c>
      <c r="E189" s="13" t="s">
        <v>223</v>
      </c>
      <c r="F189" s="13">
        <v>4.4</v>
      </c>
      <c r="G189" s="49" t="s">
        <v>345</v>
      </c>
      <c r="H189" s="15">
        <v>117</v>
      </c>
      <c r="I189" s="15">
        <v>7189.06</v>
      </c>
      <c r="J189" s="37">
        <f t="shared" si="20"/>
        <v>2104.956768</v>
      </c>
      <c r="K189" s="15" t="s">
        <v>185</v>
      </c>
      <c r="L189" s="38">
        <v>124</v>
      </c>
      <c r="M189" s="38">
        <v>8323.23</v>
      </c>
      <c r="N189" s="39">
        <f t="shared" si="21"/>
        <v>2373.785196</v>
      </c>
      <c r="O189" s="40">
        <v>0.2852</v>
      </c>
      <c r="P189" s="41">
        <f t="shared" si="23"/>
        <v>-0.0564516129032258</v>
      </c>
      <c r="Q189" s="41">
        <f t="shared" si="22"/>
        <v>-0.136265608423653</v>
      </c>
      <c r="R189" s="48" t="s">
        <v>378</v>
      </c>
      <c r="S189" s="45"/>
    </row>
    <row r="190" ht="12.75" spans="1:19">
      <c r="A190" s="11">
        <v>511</v>
      </c>
      <c r="B190" s="12" t="s">
        <v>344</v>
      </c>
      <c r="C190" s="12" t="s">
        <v>189</v>
      </c>
      <c r="D190" s="11" t="s">
        <v>190</v>
      </c>
      <c r="E190" s="13" t="s">
        <v>223</v>
      </c>
      <c r="F190" s="13">
        <v>4.11</v>
      </c>
      <c r="G190" s="49" t="s">
        <v>345</v>
      </c>
      <c r="H190" s="15">
        <v>158</v>
      </c>
      <c r="I190" s="15">
        <v>10531.1</v>
      </c>
      <c r="J190" s="37">
        <f t="shared" si="20"/>
        <v>3364.68645</v>
      </c>
      <c r="K190" s="15" t="s">
        <v>379</v>
      </c>
      <c r="L190" s="38">
        <v>124</v>
      </c>
      <c r="M190" s="38">
        <v>8323.23</v>
      </c>
      <c r="N190" s="39">
        <f t="shared" si="21"/>
        <v>2373.785196</v>
      </c>
      <c r="O190" s="40">
        <v>0.2852</v>
      </c>
      <c r="P190" s="41">
        <f t="shared" si="23"/>
        <v>0.274193548387097</v>
      </c>
      <c r="Q190" s="46">
        <f t="shared" si="22"/>
        <v>0.265266008508716</v>
      </c>
      <c r="R190" s="48" t="s">
        <v>375</v>
      </c>
      <c r="S190" s="47">
        <f>(J190-N190)*0.1</f>
        <v>99.0901254</v>
      </c>
    </row>
    <row r="191" ht="12.75" spans="1:19">
      <c r="A191" s="11">
        <v>737</v>
      </c>
      <c r="B191" s="12" t="s">
        <v>380</v>
      </c>
      <c r="C191" s="12" t="s">
        <v>381</v>
      </c>
      <c r="D191" s="11" t="s">
        <v>97</v>
      </c>
      <c r="E191" s="13" t="s">
        <v>140</v>
      </c>
      <c r="F191" s="13">
        <v>4.18</v>
      </c>
      <c r="G191" s="14" t="s">
        <v>382</v>
      </c>
      <c r="H191" s="15">
        <v>111</v>
      </c>
      <c r="I191" s="15">
        <v>6526.44</v>
      </c>
      <c r="J191" s="37">
        <f t="shared" si="20"/>
        <v>1957.279356</v>
      </c>
      <c r="K191" s="15" t="s">
        <v>119</v>
      </c>
      <c r="L191" s="38">
        <v>110</v>
      </c>
      <c r="M191" s="38">
        <v>6693.53</v>
      </c>
      <c r="N191" s="39">
        <f t="shared" si="21"/>
        <v>2104.445832</v>
      </c>
      <c r="O191" s="40">
        <v>0.3144</v>
      </c>
      <c r="P191" s="41">
        <f t="shared" si="23"/>
        <v>0.00909090909090909</v>
      </c>
      <c r="Q191" s="41">
        <f t="shared" si="22"/>
        <v>-0.0249629119463124</v>
      </c>
      <c r="R191" s="41">
        <f>(K191-O191)</f>
        <v>-0.0145</v>
      </c>
      <c r="S191" s="45"/>
    </row>
    <row r="192" ht="12.75" spans="1:19">
      <c r="A192" s="11">
        <v>737</v>
      </c>
      <c r="B192" s="12" t="s">
        <v>380</v>
      </c>
      <c r="C192" s="12" t="s">
        <v>381</v>
      </c>
      <c r="D192" s="11" t="s">
        <v>97</v>
      </c>
      <c r="E192" s="13" t="s">
        <v>140</v>
      </c>
      <c r="F192" s="13">
        <v>4.25</v>
      </c>
      <c r="G192" s="14" t="s">
        <v>383</v>
      </c>
      <c r="H192" s="15">
        <v>128</v>
      </c>
      <c r="I192" s="15">
        <v>5191.78</v>
      </c>
      <c r="J192" s="37">
        <f t="shared" si="20"/>
        <v>1801.028482</v>
      </c>
      <c r="K192" s="15" t="s">
        <v>384</v>
      </c>
      <c r="L192" s="38">
        <v>110</v>
      </c>
      <c r="M192" s="38">
        <v>6693.53</v>
      </c>
      <c r="N192" s="39">
        <f t="shared" si="21"/>
        <v>2104.445832</v>
      </c>
      <c r="O192" s="40">
        <v>0.3144</v>
      </c>
      <c r="P192" s="41">
        <f t="shared" si="23"/>
        <v>0.163636363636364</v>
      </c>
      <c r="Q192" s="41">
        <f t="shared" si="22"/>
        <v>-0.224358447635254</v>
      </c>
      <c r="R192" s="48" t="s">
        <v>385</v>
      </c>
      <c r="S192" s="45"/>
    </row>
    <row r="193" ht="12.75" spans="1:19">
      <c r="A193" s="11">
        <v>737</v>
      </c>
      <c r="B193" s="12" t="s">
        <v>380</v>
      </c>
      <c r="C193" s="12" t="s">
        <v>381</v>
      </c>
      <c r="D193" s="11" t="s">
        <v>97</v>
      </c>
      <c r="E193" s="13" t="s">
        <v>140</v>
      </c>
      <c r="F193" s="13">
        <v>4.16</v>
      </c>
      <c r="G193" s="14" t="s">
        <v>382</v>
      </c>
      <c r="H193" s="15">
        <v>95</v>
      </c>
      <c r="I193" s="15">
        <v>4931.32</v>
      </c>
      <c r="J193" s="37">
        <f t="shared" si="20"/>
        <v>1468.053964</v>
      </c>
      <c r="K193" s="15" t="s">
        <v>386</v>
      </c>
      <c r="L193" s="38">
        <v>110</v>
      </c>
      <c r="M193" s="38">
        <v>6693.53</v>
      </c>
      <c r="N193" s="39">
        <f t="shared" si="21"/>
        <v>2104.445832</v>
      </c>
      <c r="O193" s="40">
        <v>0.3144</v>
      </c>
      <c r="P193" s="41">
        <f t="shared" si="23"/>
        <v>-0.136363636363636</v>
      </c>
      <c r="Q193" s="41">
        <f t="shared" si="22"/>
        <v>-0.26327065091215</v>
      </c>
      <c r="R193" s="48" t="s">
        <v>387</v>
      </c>
      <c r="S193" s="45"/>
    </row>
    <row r="194" ht="12.75" spans="1:19">
      <c r="A194" s="11">
        <v>737</v>
      </c>
      <c r="B194" s="12" t="s">
        <v>380</v>
      </c>
      <c r="C194" s="12" t="s">
        <v>381</v>
      </c>
      <c r="D194" s="11" t="s">
        <v>97</v>
      </c>
      <c r="E194" s="13" t="s">
        <v>140</v>
      </c>
      <c r="F194" s="13">
        <v>4.23</v>
      </c>
      <c r="G194" s="14" t="s">
        <v>382</v>
      </c>
      <c r="H194" s="15">
        <v>119</v>
      </c>
      <c r="I194" s="15">
        <v>6485.46</v>
      </c>
      <c r="J194" s="37">
        <f t="shared" si="20"/>
        <v>2121.393966</v>
      </c>
      <c r="K194" s="15" t="s">
        <v>388</v>
      </c>
      <c r="L194" s="38">
        <v>110</v>
      </c>
      <c r="M194" s="38">
        <v>6693.53</v>
      </c>
      <c r="N194" s="39">
        <f t="shared" si="21"/>
        <v>2104.445832</v>
      </c>
      <c r="O194" s="40">
        <v>0.3144</v>
      </c>
      <c r="P194" s="41">
        <f t="shared" si="23"/>
        <v>0.0818181818181818</v>
      </c>
      <c r="Q194" s="41">
        <f t="shared" si="22"/>
        <v>-0.0310852420172913</v>
      </c>
      <c r="R194" s="48" t="s">
        <v>389</v>
      </c>
      <c r="S194" s="45"/>
    </row>
    <row r="195" ht="12.75" spans="1:19">
      <c r="A195" s="11">
        <v>102479</v>
      </c>
      <c r="B195" s="12" t="s">
        <v>269</v>
      </c>
      <c r="C195" s="12" t="s">
        <v>189</v>
      </c>
      <c r="D195" s="11" t="s">
        <v>27</v>
      </c>
      <c r="E195" s="13" t="s">
        <v>238</v>
      </c>
      <c r="F195" s="26">
        <v>4.3</v>
      </c>
      <c r="G195" s="14" t="s">
        <v>271</v>
      </c>
      <c r="H195" s="15">
        <v>100</v>
      </c>
      <c r="I195" s="15">
        <v>5160.23</v>
      </c>
      <c r="J195" s="37">
        <f t="shared" si="20"/>
        <v>1199.237452</v>
      </c>
      <c r="K195" s="15" t="s">
        <v>230</v>
      </c>
      <c r="L195" s="38">
        <v>87</v>
      </c>
      <c r="M195" s="38">
        <v>4278.79</v>
      </c>
      <c r="N195" s="39">
        <f t="shared" si="21"/>
        <v>1388.039476</v>
      </c>
      <c r="O195" s="40">
        <v>0.3244</v>
      </c>
      <c r="P195" s="41">
        <f t="shared" si="23"/>
        <v>0.149425287356322</v>
      </c>
      <c r="Q195" s="41">
        <f t="shared" si="22"/>
        <v>0.206002164163233</v>
      </c>
      <c r="R195" s="48" t="s">
        <v>390</v>
      </c>
      <c r="S195" s="45"/>
    </row>
    <row r="196" ht="12.75" spans="1:19">
      <c r="A196" s="11">
        <v>103639</v>
      </c>
      <c r="B196" s="12" t="s">
        <v>391</v>
      </c>
      <c r="C196" s="12" t="s">
        <v>381</v>
      </c>
      <c r="D196" s="11" t="s">
        <v>97</v>
      </c>
      <c r="E196" s="13" t="s">
        <v>128</v>
      </c>
      <c r="F196" s="17">
        <v>4.5</v>
      </c>
      <c r="G196" s="14" t="s">
        <v>29</v>
      </c>
      <c r="H196" s="15">
        <v>96</v>
      </c>
      <c r="I196" s="15">
        <v>5620.03</v>
      </c>
      <c r="J196" s="37">
        <f t="shared" ref="J196:J259" si="24">I196*K196</f>
        <v>2155.843508</v>
      </c>
      <c r="K196" s="15" t="s">
        <v>392</v>
      </c>
      <c r="L196" s="38">
        <v>88</v>
      </c>
      <c r="M196" s="38">
        <v>5639.29</v>
      </c>
      <c r="N196" s="39">
        <f t="shared" ref="N196:N259" si="25">M196*O196</f>
        <v>1516.405081</v>
      </c>
      <c r="O196" s="40">
        <v>0.2689</v>
      </c>
      <c r="P196" s="41">
        <f t="shared" si="23"/>
        <v>0.0909090909090909</v>
      </c>
      <c r="Q196" s="41">
        <f t="shared" si="22"/>
        <v>-0.00341532356023546</v>
      </c>
      <c r="R196" s="48" t="s">
        <v>124</v>
      </c>
      <c r="S196" s="45"/>
    </row>
    <row r="197" ht="12.75" spans="1:19">
      <c r="A197" s="11">
        <v>103639</v>
      </c>
      <c r="B197" s="12" t="s">
        <v>391</v>
      </c>
      <c r="C197" s="12" t="s">
        <v>381</v>
      </c>
      <c r="D197" s="11" t="s">
        <v>97</v>
      </c>
      <c r="E197" s="13" t="s">
        <v>128</v>
      </c>
      <c r="F197" s="17">
        <v>4.12</v>
      </c>
      <c r="G197" s="14" t="s">
        <v>29</v>
      </c>
      <c r="H197" s="15">
        <v>126</v>
      </c>
      <c r="I197" s="15">
        <v>7475.44</v>
      </c>
      <c r="J197" s="37">
        <f t="shared" si="24"/>
        <v>2301.687976</v>
      </c>
      <c r="K197" s="15" t="s">
        <v>393</v>
      </c>
      <c r="L197" s="38">
        <v>88</v>
      </c>
      <c r="M197" s="38">
        <v>5639.29</v>
      </c>
      <c r="N197" s="39">
        <f t="shared" si="25"/>
        <v>1516.405081</v>
      </c>
      <c r="O197" s="40">
        <v>0.2689</v>
      </c>
      <c r="P197" s="41">
        <f t="shared" si="23"/>
        <v>0.431818181818182</v>
      </c>
      <c r="Q197" s="41">
        <f t="shared" ref="Q197:Q260" si="26">(I197-M197)/M197</f>
        <v>0.32559949922774</v>
      </c>
      <c r="R197" s="48" t="s">
        <v>394</v>
      </c>
      <c r="S197" s="47"/>
    </row>
    <row r="198" ht="12.75" spans="1:19">
      <c r="A198" s="11">
        <v>103639</v>
      </c>
      <c r="B198" s="12" t="s">
        <v>391</v>
      </c>
      <c r="C198" s="12" t="s">
        <v>381</v>
      </c>
      <c r="D198" s="11" t="s">
        <v>97</v>
      </c>
      <c r="E198" s="13" t="s">
        <v>128</v>
      </c>
      <c r="F198" s="17">
        <v>4.23</v>
      </c>
      <c r="G198" s="14" t="s">
        <v>29</v>
      </c>
      <c r="H198" s="15">
        <v>102</v>
      </c>
      <c r="I198" s="15">
        <v>8447.64</v>
      </c>
      <c r="J198" s="37">
        <f t="shared" si="24"/>
        <v>2236.090308</v>
      </c>
      <c r="K198" s="15" t="s">
        <v>395</v>
      </c>
      <c r="L198" s="38">
        <v>88</v>
      </c>
      <c r="M198" s="38">
        <v>5639.29</v>
      </c>
      <c r="N198" s="39">
        <f t="shared" si="25"/>
        <v>1516.405081</v>
      </c>
      <c r="O198" s="40">
        <v>0.2689</v>
      </c>
      <c r="P198" s="41">
        <f t="shared" si="23"/>
        <v>0.159090909090909</v>
      </c>
      <c r="Q198" s="46">
        <f t="shared" si="26"/>
        <v>0.497997088285937</v>
      </c>
      <c r="R198" s="48" t="s">
        <v>396</v>
      </c>
      <c r="S198" s="47">
        <f>(J198-N198)*0.1</f>
        <v>71.9685227</v>
      </c>
    </row>
    <row r="199" ht="12.75" spans="1:19">
      <c r="A199" s="11">
        <v>103639</v>
      </c>
      <c r="B199" s="12" t="s">
        <v>391</v>
      </c>
      <c r="C199" s="12" t="s">
        <v>381</v>
      </c>
      <c r="D199" s="11" t="s">
        <v>97</v>
      </c>
      <c r="E199" s="13" t="s">
        <v>128</v>
      </c>
      <c r="F199" s="17">
        <v>4.27</v>
      </c>
      <c r="G199" s="14" t="s">
        <v>29</v>
      </c>
      <c r="H199" s="15">
        <v>96</v>
      </c>
      <c r="I199" s="15">
        <v>5987</v>
      </c>
      <c r="J199" s="37">
        <f t="shared" si="24"/>
        <v>1735.6313</v>
      </c>
      <c r="K199" s="15" t="s">
        <v>397</v>
      </c>
      <c r="L199" s="38">
        <v>88</v>
      </c>
      <c r="M199" s="38">
        <v>5639.29</v>
      </c>
      <c r="N199" s="39">
        <f t="shared" si="25"/>
        <v>1516.405081</v>
      </c>
      <c r="O199" s="40">
        <v>0.2689</v>
      </c>
      <c r="P199" s="41">
        <f t="shared" si="23"/>
        <v>0.0909090909090909</v>
      </c>
      <c r="Q199" s="41">
        <f t="shared" si="26"/>
        <v>0.0616584711905222</v>
      </c>
      <c r="R199" s="48" t="s">
        <v>398</v>
      </c>
      <c r="S199" s="45"/>
    </row>
    <row r="200" ht="12.75" spans="1:19">
      <c r="A200" s="11">
        <v>511</v>
      </c>
      <c r="B200" s="12" t="s">
        <v>344</v>
      </c>
      <c r="C200" s="12" t="s">
        <v>189</v>
      </c>
      <c r="D200" s="11" t="s">
        <v>190</v>
      </c>
      <c r="E200" s="13" t="s">
        <v>223</v>
      </c>
      <c r="F200" s="26">
        <v>4.3</v>
      </c>
      <c r="G200" s="49" t="s">
        <v>345</v>
      </c>
      <c r="H200" s="15">
        <v>120</v>
      </c>
      <c r="I200" s="15">
        <v>7253.5</v>
      </c>
      <c r="J200" s="37">
        <f t="shared" si="24"/>
        <v>2060.71935</v>
      </c>
      <c r="K200" s="15" t="s">
        <v>399</v>
      </c>
      <c r="L200" s="38">
        <v>124</v>
      </c>
      <c r="M200" s="38">
        <v>8323.23</v>
      </c>
      <c r="N200" s="39">
        <f t="shared" si="25"/>
        <v>2373.785196</v>
      </c>
      <c r="O200" s="40">
        <v>0.2852</v>
      </c>
      <c r="P200" s="41">
        <f t="shared" si="23"/>
        <v>-0.032258064516129</v>
      </c>
      <c r="Q200" s="41">
        <f t="shared" si="26"/>
        <v>-0.128523421796586</v>
      </c>
      <c r="R200" s="48" t="s">
        <v>400</v>
      </c>
      <c r="S200" s="45"/>
    </row>
    <row r="201" ht="12.75" spans="1:19">
      <c r="A201" s="11">
        <v>578</v>
      </c>
      <c r="B201" s="12" t="s">
        <v>330</v>
      </c>
      <c r="C201" s="12" t="s">
        <v>189</v>
      </c>
      <c r="D201" s="11" t="s">
        <v>97</v>
      </c>
      <c r="E201" s="13" t="s">
        <v>223</v>
      </c>
      <c r="F201" s="13">
        <v>4.25</v>
      </c>
      <c r="G201" s="14" t="s">
        <v>331</v>
      </c>
      <c r="H201" s="15">
        <v>100</v>
      </c>
      <c r="I201" s="15">
        <v>7077.56</v>
      </c>
      <c r="J201" s="37">
        <f t="shared" si="24"/>
        <v>1868.47584</v>
      </c>
      <c r="K201" s="15" t="s">
        <v>401</v>
      </c>
      <c r="L201" s="38">
        <v>123</v>
      </c>
      <c r="M201" s="38">
        <v>8809</v>
      </c>
      <c r="N201" s="39">
        <f t="shared" si="25"/>
        <v>2830.3317</v>
      </c>
      <c r="O201" s="40">
        <v>0.3213</v>
      </c>
      <c r="P201" s="41">
        <f t="shared" si="23"/>
        <v>-0.186991869918699</v>
      </c>
      <c r="Q201" s="41">
        <f t="shared" si="26"/>
        <v>-0.196553524804178</v>
      </c>
      <c r="R201" s="48" t="s">
        <v>320</v>
      </c>
      <c r="S201" s="45"/>
    </row>
    <row r="202" ht="12.75" spans="1:19">
      <c r="A202" s="11">
        <v>545</v>
      </c>
      <c r="B202" s="12" t="s">
        <v>402</v>
      </c>
      <c r="C202" s="12" t="s">
        <v>381</v>
      </c>
      <c r="D202" s="11" t="s">
        <v>19</v>
      </c>
      <c r="E202" s="13" t="s">
        <v>93</v>
      </c>
      <c r="F202" s="17">
        <v>4.3</v>
      </c>
      <c r="G202" s="14" t="s">
        <v>403</v>
      </c>
      <c r="H202" s="15">
        <v>41</v>
      </c>
      <c r="I202" s="15">
        <v>3571.22</v>
      </c>
      <c r="J202" s="37">
        <f t="shared" si="24"/>
        <v>842.093676</v>
      </c>
      <c r="K202" s="15" t="s">
        <v>404</v>
      </c>
      <c r="L202" s="38">
        <v>40</v>
      </c>
      <c r="M202" s="38">
        <v>2441.7</v>
      </c>
      <c r="N202" s="39">
        <f t="shared" si="25"/>
        <v>701.98875</v>
      </c>
      <c r="O202" s="40">
        <v>0.2875</v>
      </c>
      <c r="P202" s="41">
        <f t="shared" si="23"/>
        <v>0.025</v>
      </c>
      <c r="Q202" s="46">
        <f t="shared" si="26"/>
        <v>0.462595732481468</v>
      </c>
      <c r="R202" s="48" t="s">
        <v>57</v>
      </c>
      <c r="S202" s="47">
        <f>(J202-N202)*0.1</f>
        <v>14.0104926</v>
      </c>
    </row>
    <row r="203" ht="12.75" spans="1:19">
      <c r="A203" s="11">
        <v>545</v>
      </c>
      <c r="B203" s="12" t="s">
        <v>402</v>
      </c>
      <c r="C203" s="12" t="s">
        <v>381</v>
      </c>
      <c r="D203" s="11" t="s">
        <v>19</v>
      </c>
      <c r="E203" s="13" t="s">
        <v>93</v>
      </c>
      <c r="F203" s="18">
        <v>4.1</v>
      </c>
      <c r="G203" s="14" t="s">
        <v>403</v>
      </c>
      <c r="H203" s="15">
        <v>61</v>
      </c>
      <c r="I203" s="15">
        <v>4356.9</v>
      </c>
      <c r="J203" s="37">
        <f t="shared" si="24"/>
        <v>1273.08618</v>
      </c>
      <c r="K203" s="15" t="s">
        <v>405</v>
      </c>
      <c r="L203" s="38">
        <v>40</v>
      </c>
      <c r="M203" s="38">
        <v>2441.7</v>
      </c>
      <c r="N203" s="39">
        <f t="shared" si="25"/>
        <v>701.98875</v>
      </c>
      <c r="O203" s="40">
        <v>0.2875</v>
      </c>
      <c r="P203" s="41">
        <f t="shared" si="23"/>
        <v>0.525</v>
      </c>
      <c r="Q203" s="46">
        <f t="shared" si="26"/>
        <v>0.784371544415776</v>
      </c>
      <c r="R203" s="48" t="s">
        <v>99</v>
      </c>
      <c r="S203" s="47">
        <f>(J203-N203)*0.1</f>
        <v>57.109743</v>
      </c>
    </row>
    <row r="204" ht="12.75" spans="1:19">
      <c r="A204" s="11">
        <v>545</v>
      </c>
      <c r="B204" s="12" t="s">
        <v>402</v>
      </c>
      <c r="C204" s="12" t="s">
        <v>381</v>
      </c>
      <c r="D204" s="11" t="s">
        <v>19</v>
      </c>
      <c r="E204" s="13" t="s">
        <v>93</v>
      </c>
      <c r="F204" s="17">
        <v>4.22</v>
      </c>
      <c r="G204" s="14" t="s">
        <v>403</v>
      </c>
      <c r="H204" s="15">
        <v>50</v>
      </c>
      <c r="I204" s="15">
        <v>2019.21</v>
      </c>
      <c r="J204" s="37">
        <f t="shared" si="24"/>
        <v>619.695549</v>
      </c>
      <c r="K204" s="15" t="s">
        <v>406</v>
      </c>
      <c r="L204" s="38">
        <v>40</v>
      </c>
      <c r="M204" s="38">
        <v>2441.7</v>
      </c>
      <c r="N204" s="39">
        <f t="shared" si="25"/>
        <v>701.98875</v>
      </c>
      <c r="O204" s="40">
        <v>0.2875</v>
      </c>
      <c r="P204" s="41">
        <f t="shared" si="23"/>
        <v>0.25</v>
      </c>
      <c r="Q204" s="41">
        <f t="shared" si="26"/>
        <v>-0.173031084899865</v>
      </c>
      <c r="R204" s="48" t="s">
        <v>407</v>
      </c>
      <c r="S204" s="45"/>
    </row>
    <row r="205" ht="12.75" spans="1:19">
      <c r="A205" s="11">
        <v>545</v>
      </c>
      <c r="B205" s="12" t="s">
        <v>402</v>
      </c>
      <c r="C205" s="12" t="s">
        <v>381</v>
      </c>
      <c r="D205" s="11" t="s">
        <v>19</v>
      </c>
      <c r="E205" s="13" t="s">
        <v>93</v>
      </c>
      <c r="F205" s="17">
        <v>4.24</v>
      </c>
      <c r="G205" s="14" t="s">
        <v>403</v>
      </c>
      <c r="H205" s="15">
        <v>54</v>
      </c>
      <c r="I205" s="15">
        <v>2441.07</v>
      </c>
      <c r="J205" s="37">
        <f t="shared" si="24"/>
        <v>885.620196</v>
      </c>
      <c r="K205" s="15" t="s">
        <v>408</v>
      </c>
      <c r="L205" s="38">
        <v>40</v>
      </c>
      <c r="M205" s="38">
        <v>2441.7</v>
      </c>
      <c r="N205" s="39">
        <f t="shared" si="25"/>
        <v>701.98875</v>
      </c>
      <c r="O205" s="40">
        <v>0.2875</v>
      </c>
      <c r="P205" s="41">
        <f t="shared" si="23"/>
        <v>0.35</v>
      </c>
      <c r="Q205" s="41">
        <f t="shared" si="26"/>
        <v>-0.000258016955399785</v>
      </c>
      <c r="R205" s="48" t="s">
        <v>409</v>
      </c>
      <c r="S205" s="45"/>
    </row>
    <row r="206" ht="12.75" spans="1:19">
      <c r="A206" s="11">
        <v>585</v>
      </c>
      <c r="B206" s="12" t="s">
        <v>361</v>
      </c>
      <c r="C206" s="12" t="s">
        <v>189</v>
      </c>
      <c r="D206" s="11" t="s">
        <v>190</v>
      </c>
      <c r="E206" s="13" t="s">
        <v>223</v>
      </c>
      <c r="F206" s="27">
        <v>4.22</v>
      </c>
      <c r="G206" s="14" t="s">
        <v>362</v>
      </c>
      <c r="H206" s="15">
        <v>101</v>
      </c>
      <c r="I206" s="15">
        <v>7007.46</v>
      </c>
      <c r="J206" s="37">
        <f t="shared" si="24"/>
        <v>2630.600484</v>
      </c>
      <c r="K206" s="15" t="s">
        <v>410</v>
      </c>
      <c r="L206" s="38">
        <v>134</v>
      </c>
      <c r="M206" s="38">
        <v>9812.08</v>
      </c>
      <c r="N206" s="39">
        <f t="shared" si="25"/>
        <v>2995.628024</v>
      </c>
      <c r="O206" s="40">
        <v>0.3053</v>
      </c>
      <c r="P206" s="41">
        <f t="shared" si="23"/>
        <v>-0.246268656716418</v>
      </c>
      <c r="Q206" s="41">
        <f t="shared" si="26"/>
        <v>-0.285833380893755</v>
      </c>
      <c r="R206" s="48" t="s">
        <v>411</v>
      </c>
      <c r="S206" s="45"/>
    </row>
    <row r="207" customHeight="1" spans="1:19">
      <c r="A207" s="11">
        <v>377</v>
      </c>
      <c r="B207" s="12" t="s">
        <v>412</v>
      </c>
      <c r="C207" s="12" t="s">
        <v>381</v>
      </c>
      <c r="D207" s="11" t="s">
        <v>97</v>
      </c>
      <c r="E207" s="13" t="s">
        <v>121</v>
      </c>
      <c r="F207" s="17">
        <v>4.7</v>
      </c>
      <c r="G207" s="14" t="s">
        <v>403</v>
      </c>
      <c r="H207" s="15">
        <v>147</v>
      </c>
      <c r="I207" s="15">
        <v>8011.04</v>
      </c>
      <c r="J207" s="37">
        <f t="shared" si="24"/>
        <v>2654.057552</v>
      </c>
      <c r="K207" s="15" t="s">
        <v>413</v>
      </c>
      <c r="L207" s="38">
        <v>112</v>
      </c>
      <c r="M207" s="38">
        <v>6896.51</v>
      </c>
      <c r="N207" s="39">
        <f t="shared" si="25"/>
        <v>2166.193791</v>
      </c>
      <c r="O207" s="40">
        <v>0.3141</v>
      </c>
      <c r="P207" s="41">
        <f t="shared" si="23"/>
        <v>0.3125</v>
      </c>
      <c r="Q207" s="41">
        <f t="shared" si="26"/>
        <v>0.161607827727358</v>
      </c>
      <c r="R207" s="48" t="s">
        <v>414</v>
      </c>
      <c r="S207" s="45"/>
    </row>
    <row r="208" ht="12.75" spans="1:19">
      <c r="A208" s="11">
        <v>377</v>
      </c>
      <c r="B208" s="12" t="s">
        <v>412</v>
      </c>
      <c r="C208" s="12" t="s">
        <v>381</v>
      </c>
      <c r="D208" s="11" t="s">
        <v>97</v>
      </c>
      <c r="E208" s="13" t="s">
        <v>121</v>
      </c>
      <c r="F208" s="17">
        <v>4.14</v>
      </c>
      <c r="G208" s="14" t="s">
        <v>403</v>
      </c>
      <c r="H208" s="15">
        <v>113</v>
      </c>
      <c r="I208" s="15">
        <v>6013.14</v>
      </c>
      <c r="J208" s="37">
        <f t="shared" si="24"/>
        <v>1864.674714</v>
      </c>
      <c r="K208" s="15" t="s">
        <v>415</v>
      </c>
      <c r="L208" s="38">
        <v>112</v>
      </c>
      <c r="M208" s="38">
        <v>6896.51</v>
      </c>
      <c r="N208" s="39">
        <f t="shared" si="25"/>
        <v>2166.193791</v>
      </c>
      <c r="O208" s="40">
        <v>0.3141</v>
      </c>
      <c r="P208" s="41">
        <f t="shared" si="23"/>
        <v>0.00892857142857143</v>
      </c>
      <c r="Q208" s="41">
        <f t="shared" si="26"/>
        <v>-0.128089424941021</v>
      </c>
      <c r="R208" s="48" t="s">
        <v>416</v>
      </c>
      <c r="S208" s="45"/>
    </row>
    <row r="209" ht="12.75" spans="1:19">
      <c r="A209" s="11">
        <v>377</v>
      </c>
      <c r="B209" s="12" t="s">
        <v>412</v>
      </c>
      <c r="C209" s="12" t="s">
        <v>381</v>
      </c>
      <c r="D209" s="11" t="s">
        <v>97</v>
      </c>
      <c r="E209" s="13" t="s">
        <v>121</v>
      </c>
      <c r="F209" s="17">
        <v>4.28</v>
      </c>
      <c r="G209" s="14" t="s">
        <v>403</v>
      </c>
      <c r="H209" s="15">
        <v>114</v>
      </c>
      <c r="I209" s="15">
        <v>4918</v>
      </c>
      <c r="J209" s="37">
        <f t="shared" si="24"/>
        <v>1822.6108</v>
      </c>
      <c r="K209" s="15" t="s">
        <v>417</v>
      </c>
      <c r="L209" s="38">
        <v>112</v>
      </c>
      <c r="M209" s="38">
        <v>6896.51</v>
      </c>
      <c r="N209" s="39">
        <f t="shared" si="25"/>
        <v>2166.193791</v>
      </c>
      <c r="O209" s="40">
        <v>0.3141</v>
      </c>
      <c r="P209" s="41">
        <f t="shared" si="23"/>
        <v>0.0178571428571429</v>
      </c>
      <c r="Q209" s="41">
        <f t="shared" si="26"/>
        <v>-0.286885685658398</v>
      </c>
      <c r="R209" s="48" t="s">
        <v>418</v>
      </c>
      <c r="S209" s="45"/>
    </row>
    <row r="210" ht="12.75" spans="1:19">
      <c r="A210" s="11">
        <v>399</v>
      </c>
      <c r="B210" s="12" t="s">
        <v>419</v>
      </c>
      <c r="C210" s="12" t="s">
        <v>381</v>
      </c>
      <c r="D210" s="11" t="s">
        <v>97</v>
      </c>
      <c r="E210" s="13" t="s">
        <v>114</v>
      </c>
      <c r="F210" s="17">
        <v>4.8</v>
      </c>
      <c r="G210" s="14" t="s">
        <v>420</v>
      </c>
      <c r="H210" s="15">
        <v>78</v>
      </c>
      <c r="I210" s="15">
        <v>6317.56</v>
      </c>
      <c r="J210" s="37">
        <f t="shared" si="24"/>
        <v>1846.622788</v>
      </c>
      <c r="K210" s="15" t="s">
        <v>421</v>
      </c>
      <c r="L210" s="38">
        <v>73</v>
      </c>
      <c r="M210" s="38">
        <v>5934.05</v>
      </c>
      <c r="N210" s="39">
        <f t="shared" si="25"/>
        <v>1410.523685</v>
      </c>
      <c r="O210" s="40">
        <v>0.2377</v>
      </c>
      <c r="P210" s="41">
        <f t="shared" si="23"/>
        <v>0.0684931506849315</v>
      </c>
      <c r="Q210" s="41">
        <f t="shared" si="26"/>
        <v>0.0646287105770933</v>
      </c>
      <c r="R210" s="48" t="s">
        <v>422</v>
      </c>
      <c r="S210" s="45"/>
    </row>
    <row r="211" ht="12.75" spans="1:19">
      <c r="A211" s="11">
        <v>399</v>
      </c>
      <c r="B211" s="12" t="s">
        <v>419</v>
      </c>
      <c r="C211" s="12" t="s">
        <v>381</v>
      </c>
      <c r="D211" s="11" t="s">
        <v>97</v>
      </c>
      <c r="E211" s="13" t="s">
        <v>114</v>
      </c>
      <c r="F211" s="17">
        <v>4.15</v>
      </c>
      <c r="G211" s="14" t="s">
        <v>420</v>
      </c>
      <c r="H211" s="15">
        <v>52</v>
      </c>
      <c r="I211" s="15">
        <v>5025.94</v>
      </c>
      <c r="J211" s="37">
        <f t="shared" si="24"/>
        <v>1148.929884</v>
      </c>
      <c r="K211" s="15" t="s">
        <v>423</v>
      </c>
      <c r="L211" s="38">
        <v>73</v>
      </c>
      <c r="M211" s="38">
        <v>5934.05</v>
      </c>
      <c r="N211" s="39">
        <f t="shared" si="25"/>
        <v>1410.523685</v>
      </c>
      <c r="O211" s="40">
        <v>0.2377</v>
      </c>
      <c r="P211" s="41">
        <f t="shared" si="23"/>
        <v>-0.287671232876712</v>
      </c>
      <c r="Q211" s="41">
        <f t="shared" si="26"/>
        <v>-0.153033762775845</v>
      </c>
      <c r="R211" s="48" t="s">
        <v>424</v>
      </c>
      <c r="S211" s="45"/>
    </row>
    <row r="212" ht="12.75" spans="1:19">
      <c r="A212" s="11">
        <v>399</v>
      </c>
      <c r="B212" s="12" t="s">
        <v>419</v>
      </c>
      <c r="C212" s="12" t="s">
        <v>381</v>
      </c>
      <c r="D212" s="11" t="s">
        <v>97</v>
      </c>
      <c r="E212" s="13" t="s">
        <v>114</v>
      </c>
      <c r="F212" s="17">
        <v>4.22</v>
      </c>
      <c r="G212" s="14" t="s">
        <v>420</v>
      </c>
      <c r="H212" s="15">
        <v>65</v>
      </c>
      <c r="I212" s="15">
        <v>4331.13</v>
      </c>
      <c r="J212" s="37">
        <f t="shared" si="24"/>
        <v>1148.615676</v>
      </c>
      <c r="K212" s="15" t="s">
        <v>425</v>
      </c>
      <c r="L212" s="38">
        <v>73</v>
      </c>
      <c r="M212" s="38">
        <v>5934.05</v>
      </c>
      <c r="N212" s="39">
        <f t="shared" si="25"/>
        <v>1410.523685</v>
      </c>
      <c r="O212" s="40">
        <v>0.2377</v>
      </c>
      <c r="P212" s="41">
        <f t="shared" si="23"/>
        <v>-0.10958904109589</v>
      </c>
      <c r="Q212" s="41">
        <f t="shared" si="26"/>
        <v>-0.270122429032448</v>
      </c>
      <c r="R212" s="48" t="s">
        <v>60</v>
      </c>
      <c r="S212" s="45"/>
    </row>
    <row r="213" ht="12.75" spans="1:19">
      <c r="A213" s="11">
        <v>399</v>
      </c>
      <c r="B213" s="12" t="s">
        <v>419</v>
      </c>
      <c r="C213" s="12" t="s">
        <v>381</v>
      </c>
      <c r="D213" s="11" t="s">
        <v>97</v>
      </c>
      <c r="E213" s="13" t="s">
        <v>114</v>
      </c>
      <c r="F213" s="17">
        <v>4.29</v>
      </c>
      <c r="G213" s="14" t="s">
        <v>420</v>
      </c>
      <c r="H213" s="15">
        <v>56</v>
      </c>
      <c r="I213" s="15">
        <v>5462.67</v>
      </c>
      <c r="J213" s="37">
        <f t="shared" si="24"/>
        <v>1644.26367</v>
      </c>
      <c r="K213" s="15" t="s">
        <v>290</v>
      </c>
      <c r="L213" s="38">
        <v>73</v>
      </c>
      <c r="M213" s="38">
        <v>5934.05</v>
      </c>
      <c r="N213" s="39">
        <f t="shared" si="25"/>
        <v>1410.523685</v>
      </c>
      <c r="O213" s="40">
        <v>0.2377</v>
      </c>
      <c r="P213" s="41">
        <f t="shared" ref="P213:P276" si="27">(H213-L213)/L213</f>
        <v>-0.232876712328767</v>
      </c>
      <c r="Q213" s="41">
        <f t="shared" si="26"/>
        <v>-0.0794364725608986</v>
      </c>
      <c r="R213" s="48" t="s">
        <v>426</v>
      </c>
      <c r="S213" s="45"/>
    </row>
    <row r="214" ht="12.75" spans="1:19">
      <c r="A214" s="11">
        <v>106485</v>
      </c>
      <c r="B214" s="12" t="s">
        <v>427</v>
      </c>
      <c r="C214" s="12" t="s">
        <v>381</v>
      </c>
      <c r="D214" s="11" t="s">
        <v>27</v>
      </c>
      <c r="E214" s="13" t="s">
        <v>121</v>
      </c>
      <c r="F214" s="17">
        <v>4.7</v>
      </c>
      <c r="G214" s="14" t="s">
        <v>428</v>
      </c>
      <c r="H214" s="15">
        <v>64</v>
      </c>
      <c r="I214" s="15">
        <v>4642.41</v>
      </c>
      <c r="J214" s="37">
        <f t="shared" si="24"/>
        <v>1268.306412</v>
      </c>
      <c r="K214" s="15" t="s">
        <v>429</v>
      </c>
      <c r="L214" s="38">
        <v>64</v>
      </c>
      <c r="M214" s="38">
        <v>3487.66</v>
      </c>
      <c r="N214" s="39">
        <f t="shared" si="25"/>
        <v>862.149552</v>
      </c>
      <c r="O214" s="40">
        <v>0.2472</v>
      </c>
      <c r="P214" s="41">
        <f t="shared" si="27"/>
        <v>0</v>
      </c>
      <c r="Q214" s="41">
        <f t="shared" si="26"/>
        <v>0.33109592104735</v>
      </c>
      <c r="R214" s="48" t="s">
        <v>430</v>
      </c>
      <c r="S214" s="45"/>
    </row>
    <row r="215" ht="12.75" spans="1:19">
      <c r="A215" s="11">
        <v>106485</v>
      </c>
      <c r="B215" s="12" t="s">
        <v>427</v>
      </c>
      <c r="C215" s="12" t="s">
        <v>381</v>
      </c>
      <c r="D215" s="11" t="s">
        <v>27</v>
      </c>
      <c r="E215" s="13" t="s">
        <v>121</v>
      </c>
      <c r="F215" s="17">
        <v>4.14</v>
      </c>
      <c r="G215" s="14" t="s">
        <v>428</v>
      </c>
      <c r="H215" s="15">
        <v>47</v>
      </c>
      <c r="I215" s="15">
        <v>2240.58</v>
      </c>
      <c r="J215" s="37">
        <f t="shared" si="24"/>
        <v>731.101254</v>
      </c>
      <c r="K215" s="15" t="s">
        <v>431</v>
      </c>
      <c r="L215" s="38">
        <v>64</v>
      </c>
      <c r="M215" s="38">
        <v>3487.66</v>
      </c>
      <c r="N215" s="39">
        <f t="shared" si="25"/>
        <v>862.149552</v>
      </c>
      <c r="O215" s="40">
        <v>0.2472</v>
      </c>
      <c r="P215" s="41">
        <f t="shared" si="27"/>
        <v>-0.265625</v>
      </c>
      <c r="Q215" s="41">
        <f t="shared" si="26"/>
        <v>-0.357569258471296</v>
      </c>
      <c r="R215" s="48" t="s">
        <v>432</v>
      </c>
      <c r="S215" s="45"/>
    </row>
    <row r="216" ht="12.75" spans="1:19">
      <c r="A216" s="11">
        <v>106485</v>
      </c>
      <c r="B216" s="12" t="s">
        <v>427</v>
      </c>
      <c r="C216" s="12" t="s">
        <v>381</v>
      </c>
      <c r="D216" s="11" t="s">
        <v>27</v>
      </c>
      <c r="E216" s="13" t="s">
        <v>121</v>
      </c>
      <c r="F216" s="17">
        <v>4.28</v>
      </c>
      <c r="G216" s="14" t="s">
        <v>428</v>
      </c>
      <c r="H216" s="15">
        <v>83</v>
      </c>
      <c r="I216" s="15">
        <v>3959.13</v>
      </c>
      <c r="J216" s="37">
        <f t="shared" si="24"/>
        <v>898.72251</v>
      </c>
      <c r="K216" s="15" t="s">
        <v>433</v>
      </c>
      <c r="L216" s="38">
        <v>64</v>
      </c>
      <c r="M216" s="38">
        <v>3487.66</v>
      </c>
      <c r="N216" s="39">
        <f t="shared" si="25"/>
        <v>862.149552</v>
      </c>
      <c r="O216" s="40">
        <v>0.2472</v>
      </c>
      <c r="P216" s="41">
        <f t="shared" si="27"/>
        <v>0.296875</v>
      </c>
      <c r="Q216" s="41">
        <f t="shared" si="26"/>
        <v>0.135182328552669</v>
      </c>
      <c r="R216" s="48" t="s">
        <v>434</v>
      </c>
      <c r="S216" s="45"/>
    </row>
    <row r="217" ht="12.75" spans="1:19">
      <c r="A217" s="11">
        <v>737</v>
      </c>
      <c r="B217" s="12" t="s">
        <v>380</v>
      </c>
      <c r="C217" s="12" t="s">
        <v>381</v>
      </c>
      <c r="D217" s="11" t="s">
        <v>97</v>
      </c>
      <c r="E217" s="13" t="s">
        <v>140</v>
      </c>
      <c r="F217" s="16">
        <v>4.3</v>
      </c>
      <c r="G217" s="14" t="s">
        <v>382</v>
      </c>
      <c r="H217" s="15">
        <v>90</v>
      </c>
      <c r="I217" s="15">
        <v>5753.42</v>
      </c>
      <c r="J217" s="37">
        <f t="shared" si="24"/>
        <v>1578.738448</v>
      </c>
      <c r="K217" s="15" t="s">
        <v>187</v>
      </c>
      <c r="L217" s="38">
        <v>110</v>
      </c>
      <c r="M217" s="38">
        <v>6693.53</v>
      </c>
      <c r="N217" s="39">
        <f t="shared" si="25"/>
        <v>2104.445832</v>
      </c>
      <c r="O217" s="40">
        <v>0.3144</v>
      </c>
      <c r="P217" s="41">
        <f t="shared" si="27"/>
        <v>-0.181818181818182</v>
      </c>
      <c r="Q217" s="41">
        <f t="shared" si="26"/>
        <v>-0.14045055449068</v>
      </c>
      <c r="R217" s="48" t="s">
        <v>435</v>
      </c>
      <c r="S217" s="45"/>
    </row>
    <row r="218" ht="12.75" spans="1:19">
      <c r="A218" s="11">
        <v>573</v>
      </c>
      <c r="B218" s="12" t="s">
        <v>436</v>
      </c>
      <c r="C218" s="12" t="s">
        <v>381</v>
      </c>
      <c r="D218" s="11" t="s">
        <v>27</v>
      </c>
      <c r="E218" s="13" t="s">
        <v>48</v>
      </c>
      <c r="F218" s="13">
        <v>4.2</v>
      </c>
      <c r="G218" s="14" t="s">
        <v>428</v>
      </c>
      <c r="H218" s="15">
        <v>62</v>
      </c>
      <c r="I218" s="15">
        <v>3162.3</v>
      </c>
      <c r="J218" s="37">
        <f t="shared" si="24"/>
        <v>1138.428</v>
      </c>
      <c r="K218" s="15" t="s">
        <v>437</v>
      </c>
      <c r="L218" s="38">
        <v>67</v>
      </c>
      <c r="M218" s="38">
        <v>3487.8</v>
      </c>
      <c r="N218" s="39">
        <f t="shared" si="25"/>
        <v>1052.96682</v>
      </c>
      <c r="O218" s="40">
        <v>0.3019</v>
      </c>
      <c r="P218" s="41">
        <f t="shared" si="27"/>
        <v>-0.0746268656716418</v>
      </c>
      <c r="Q218" s="41">
        <f t="shared" si="26"/>
        <v>-0.0933253053500774</v>
      </c>
      <c r="R218" s="48" t="s">
        <v>438</v>
      </c>
      <c r="S218" s="45"/>
    </row>
    <row r="219" ht="12.75" spans="1:19">
      <c r="A219" s="11">
        <v>573</v>
      </c>
      <c r="B219" s="12" t="s">
        <v>436</v>
      </c>
      <c r="C219" s="12" t="s">
        <v>381</v>
      </c>
      <c r="D219" s="11" t="s">
        <v>27</v>
      </c>
      <c r="E219" s="13" t="s">
        <v>48</v>
      </c>
      <c r="F219" s="13">
        <v>4.9</v>
      </c>
      <c r="G219" s="14" t="s">
        <v>428</v>
      </c>
      <c r="H219" s="15">
        <v>49</v>
      </c>
      <c r="I219" s="15">
        <v>3770.06</v>
      </c>
      <c r="J219" s="37">
        <f t="shared" si="24"/>
        <v>1438.27789</v>
      </c>
      <c r="K219" s="15" t="s">
        <v>439</v>
      </c>
      <c r="L219" s="38">
        <v>67</v>
      </c>
      <c r="M219" s="38">
        <v>3487.8</v>
      </c>
      <c r="N219" s="39">
        <f t="shared" si="25"/>
        <v>1052.96682</v>
      </c>
      <c r="O219" s="40">
        <v>0.3019</v>
      </c>
      <c r="P219" s="41">
        <f t="shared" si="27"/>
        <v>-0.26865671641791</v>
      </c>
      <c r="Q219" s="41">
        <f t="shared" si="26"/>
        <v>0.0809278054934342</v>
      </c>
      <c r="R219" s="48" t="s">
        <v>440</v>
      </c>
      <c r="S219" s="45"/>
    </row>
    <row r="220" ht="12.75" spans="1:19">
      <c r="A220" s="11">
        <v>573</v>
      </c>
      <c r="B220" s="12" t="s">
        <v>436</v>
      </c>
      <c r="C220" s="12" t="s">
        <v>381</v>
      </c>
      <c r="D220" s="11" t="s">
        <v>27</v>
      </c>
      <c r="E220" s="13" t="s">
        <v>48</v>
      </c>
      <c r="F220" s="13">
        <v>4.16</v>
      </c>
      <c r="G220" s="14" t="s">
        <v>428</v>
      </c>
      <c r="H220" s="15">
        <v>63</v>
      </c>
      <c r="I220" s="15">
        <v>4646.62</v>
      </c>
      <c r="J220" s="37">
        <f t="shared" si="24"/>
        <v>1322.428052</v>
      </c>
      <c r="K220" s="15" t="s">
        <v>441</v>
      </c>
      <c r="L220" s="38">
        <v>67</v>
      </c>
      <c r="M220" s="38">
        <v>3487.8</v>
      </c>
      <c r="N220" s="39">
        <f t="shared" si="25"/>
        <v>1052.96682</v>
      </c>
      <c r="O220" s="40">
        <v>0.3019</v>
      </c>
      <c r="P220" s="41">
        <f t="shared" si="27"/>
        <v>-0.0597014925373134</v>
      </c>
      <c r="Q220" s="41">
        <f t="shared" si="26"/>
        <v>0.332249555593784</v>
      </c>
      <c r="R220" s="48" t="s">
        <v>442</v>
      </c>
      <c r="S220" s="45"/>
    </row>
    <row r="221" ht="12.75" spans="1:19">
      <c r="A221" s="11">
        <v>573</v>
      </c>
      <c r="B221" s="12" t="s">
        <v>436</v>
      </c>
      <c r="C221" s="12" t="s">
        <v>381</v>
      </c>
      <c r="D221" s="11" t="s">
        <v>27</v>
      </c>
      <c r="E221" s="13" t="s">
        <v>48</v>
      </c>
      <c r="F221" s="13">
        <v>4.23</v>
      </c>
      <c r="G221" s="14" t="s">
        <v>428</v>
      </c>
      <c r="H221" s="15">
        <v>68</v>
      </c>
      <c r="I221" s="15">
        <v>4040.98</v>
      </c>
      <c r="J221" s="37">
        <f t="shared" si="24"/>
        <v>1303.620148</v>
      </c>
      <c r="K221" s="15" t="s">
        <v>443</v>
      </c>
      <c r="L221" s="38">
        <v>67</v>
      </c>
      <c r="M221" s="38">
        <v>3487.8</v>
      </c>
      <c r="N221" s="39">
        <f t="shared" si="25"/>
        <v>1052.96682</v>
      </c>
      <c r="O221" s="40">
        <v>0.3019</v>
      </c>
      <c r="P221" s="41">
        <f t="shared" si="27"/>
        <v>0.0149253731343284</v>
      </c>
      <c r="Q221" s="41">
        <f t="shared" si="26"/>
        <v>0.158604277768221</v>
      </c>
      <c r="R221" s="48" t="s">
        <v>444</v>
      </c>
      <c r="S221" s="45"/>
    </row>
    <row r="222" spans="1:19">
      <c r="A222" s="21">
        <v>573</v>
      </c>
      <c r="B222" s="22" t="s">
        <v>436</v>
      </c>
      <c r="C222" s="22" t="s">
        <v>381</v>
      </c>
      <c r="D222" s="11" t="s">
        <v>27</v>
      </c>
      <c r="E222" s="23" t="s">
        <v>48</v>
      </c>
      <c r="F222" s="24">
        <v>4.3</v>
      </c>
      <c r="G222" s="25" t="s">
        <v>445</v>
      </c>
      <c r="H222" s="15">
        <v>69</v>
      </c>
      <c r="I222" s="15">
        <v>5304.64</v>
      </c>
      <c r="J222" s="37">
        <f t="shared" si="24"/>
        <v>1457.715072</v>
      </c>
      <c r="K222" s="15" t="s">
        <v>446</v>
      </c>
      <c r="L222" s="38">
        <v>67</v>
      </c>
      <c r="M222" s="38">
        <v>3487.8</v>
      </c>
      <c r="N222" s="39">
        <f t="shared" si="25"/>
        <v>1052.96682</v>
      </c>
      <c r="O222" s="40">
        <v>0.3019</v>
      </c>
      <c r="P222" s="41">
        <f t="shared" si="27"/>
        <v>0.0298507462686567</v>
      </c>
      <c r="Q222" s="46">
        <f t="shared" si="26"/>
        <v>0.520912896381673</v>
      </c>
      <c r="R222" s="48" t="s">
        <v>401</v>
      </c>
      <c r="S222" s="47">
        <f>(J222-N222)*0.1</f>
        <v>40.4748252</v>
      </c>
    </row>
    <row r="223" ht="12.75" spans="1:19">
      <c r="A223" s="11">
        <v>724</v>
      </c>
      <c r="B223" s="12" t="s">
        <v>447</v>
      </c>
      <c r="C223" s="12" t="s">
        <v>381</v>
      </c>
      <c r="D223" s="11" t="s">
        <v>97</v>
      </c>
      <c r="E223" s="13" t="s">
        <v>93</v>
      </c>
      <c r="F223" s="17">
        <v>4.3</v>
      </c>
      <c r="G223" s="14" t="s">
        <v>448</v>
      </c>
      <c r="H223" s="15">
        <v>112</v>
      </c>
      <c r="I223" s="15">
        <v>8790.55</v>
      </c>
      <c r="J223" s="37">
        <f t="shared" si="24"/>
        <v>2754.079315</v>
      </c>
      <c r="K223" s="15" t="s">
        <v>449</v>
      </c>
      <c r="L223" s="38">
        <v>99</v>
      </c>
      <c r="M223" s="38">
        <v>7452.02</v>
      </c>
      <c r="N223" s="39">
        <f t="shared" si="25"/>
        <v>2271.375696</v>
      </c>
      <c r="O223" s="40">
        <v>0.3048</v>
      </c>
      <c r="P223" s="41">
        <f t="shared" si="27"/>
        <v>0.131313131313131</v>
      </c>
      <c r="Q223" s="41">
        <f t="shared" si="26"/>
        <v>0.17961975410694</v>
      </c>
      <c r="R223" s="48" t="s">
        <v>450</v>
      </c>
      <c r="S223" s="45"/>
    </row>
    <row r="224" ht="12.75" spans="1:19">
      <c r="A224" s="11">
        <v>724</v>
      </c>
      <c r="B224" s="12" t="s">
        <v>447</v>
      </c>
      <c r="C224" s="12" t="s">
        <v>381</v>
      </c>
      <c r="D224" s="11" t="s">
        <v>97</v>
      </c>
      <c r="E224" s="13" t="s">
        <v>93</v>
      </c>
      <c r="F224" s="18">
        <v>4.1</v>
      </c>
      <c r="G224" s="14" t="s">
        <v>448</v>
      </c>
      <c r="H224" s="15">
        <v>84</v>
      </c>
      <c r="I224" s="15">
        <v>6123</v>
      </c>
      <c r="J224" s="37">
        <f t="shared" si="24"/>
        <v>2217.1383</v>
      </c>
      <c r="K224" s="15" t="s">
        <v>414</v>
      </c>
      <c r="L224" s="38">
        <v>99</v>
      </c>
      <c r="M224" s="38">
        <v>7452.02</v>
      </c>
      <c r="N224" s="39">
        <f t="shared" si="25"/>
        <v>2271.375696</v>
      </c>
      <c r="O224" s="40">
        <v>0.3048</v>
      </c>
      <c r="P224" s="41">
        <f t="shared" si="27"/>
        <v>-0.151515151515152</v>
      </c>
      <c r="Q224" s="41">
        <f t="shared" si="26"/>
        <v>-0.178343590060145</v>
      </c>
      <c r="R224" s="48" t="s">
        <v>451</v>
      </c>
      <c r="S224" s="45"/>
    </row>
    <row r="225" ht="12.75" spans="1:19">
      <c r="A225" s="11">
        <v>724</v>
      </c>
      <c r="B225" s="12" t="s">
        <v>447</v>
      </c>
      <c r="C225" s="12" t="s">
        <v>381</v>
      </c>
      <c r="D225" s="11" t="s">
        <v>97</v>
      </c>
      <c r="E225" s="13" t="s">
        <v>93</v>
      </c>
      <c r="F225" s="29">
        <v>4.3</v>
      </c>
      <c r="G225" s="14" t="s">
        <v>448</v>
      </c>
      <c r="H225" s="15">
        <v>98</v>
      </c>
      <c r="I225" s="15">
        <v>7895.88</v>
      </c>
      <c r="J225" s="37">
        <f t="shared" si="24"/>
        <v>2225.058984</v>
      </c>
      <c r="K225" s="15" t="s">
        <v>452</v>
      </c>
      <c r="L225" s="38">
        <v>99</v>
      </c>
      <c r="M225" s="38">
        <v>7452.02</v>
      </c>
      <c r="N225" s="39">
        <f t="shared" si="25"/>
        <v>2271.375696</v>
      </c>
      <c r="O225" s="40">
        <v>0.3048</v>
      </c>
      <c r="P225" s="41">
        <f t="shared" si="27"/>
        <v>-0.0101010101010101</v>
      </c>
      <c r="Q225" s="41">
        <f t="shared" si="26"/>
        <v>0.0595623736919654</v>
      </c>
      <c r="R225" s="48" t="s">
        <v>453</v>
      </c>
      <c r="S225" s="45"/>
    </row>
    <row r="226" ht="12.75" spans="1:19">
      <c r="A226" s="11">
        <v>724</v>
      </c>
      <c r="B226" s="12" t="s">
        <v>447</v>
      </c>
      <c r="C226" s="12" t="s">
        <v>381</v>
      </c>
      <c r="D226" s="11" t="s">
        <v>97</v>
      </c>
      <c r="E226" s="13" t="s">
        <v>93</v>
      </c>
      <c r="F226" s="17">
        <v>4.24</v>
      </c>
      <c r="G226" s="14" t="s">
        <v>448</v>
      </c>
      <c r="H226" s="15">
        <v>124</v>
      </c>
      <c r="I226" s="15">
        <v>7606.18</v>
      </c>
      <c r="J226" s="37">
        <f t="shared" si="24"/>
        <v>2300.86945</v>
      </c>
      <c r="K226" s="15" t="s">
        <v>454</v>
      </c>
      <c r="L226" s="38">
        <v>99</v>
      </c>
      <c r="M226" s="38">
        <v>7452.02</v>
      </c>
      <c r="N226" s="39">
        <f t="shared" si="25"/>
        <v>2271.375696</v>
      </c>
      <c r="O226" s="40">
        <v>0.3048</v>
      </c>
      <c r="P226" s="41">
        <f t="shared" si="27"/>
        <v>0.252525252525253</v>
      </c>
      <c r="Q226" s="41">
        <f t="shared" si="26"/>
        <v>0.0206870083547816</v>
      </c>
      <c r="R226" s="48" t="s">
        <v>455</v>
      </c>
      <c r="S226" s="45"/>
    </row>
    <row r="227" ht="25.5" spans="1:19">
      <c r="A227" s="11">
        <v>753</v>
      </c>
      <c r="B227" s="12" t="s">
        <v>456</v>
      </c>
      <c r="C227" s="12" t="s">
        <v>381</v>
      </c>
      <c r="D227" s="11" t="s">
        <v>19</v>
      </c>
      <c r="E227" s="13" t="s">
        <v>140</v>
      </c>
      <c r="F227" s="13">
        <v>4.9</v>
      </c>
      <c r="G227" s="51" t="s">
        <v>457</v>
      </c>
      <c r="H227" s="15">
        <v>37</v>
      </c>
      <c r="I227" s="15">
        <v>3394.43</v>
      </c>
      <c r="J227" s="37">
        <f t="shared" si="24"/>
        <v>953.83483</v>
      </c>
      <c r="K227" s="15" t="s">
        <v>458</v>
      </c>
      <c r="L227" s="38">
        <v>40</v>
      </c>
      <c r="M227" s="38">
        <v>2110.65</v>
      </c>
      <c r="N227" s="39">
        <f t="shared" si="25"/>
        <v>622.64175</v>
      </c>
      <c r="O227" s="40">
        <v>0.295</v>
      </c>
      <c r="P227" s="42">
        <f t="shared" si="27"/>
        <v>-0.075</v>
      </c>
      <c r="Q227" s="46">
        <f t="shared" si="26"/>
        <v>0.608239168028806</v>
      </c>
      <c r="R227" s="48">
        <v>0</v>
      </c>
      <c r="S227" s="47">
        <v>0</v>
      </c>
    </row>
    <row r="228" ht="25.5" spans="1:19">
      <c r="A228" s="11">
        <v>753</v>
      </c>
      <c r="B228" s="12" t="s">
        <v>456</v>
      </c>
      <c r="C228" s="12" t="s">
        <v>381</v>
      </c>
      <c r="D228" s="11" t="s">
        <v>19</v>
      </c>
      <c r="E228" s="13" t="s">
        <v>140</v>
      </c>
      <c r="F228" s="13">
        <v>4.16</v>
      </c>
      <c r="G228" s="51" t="s">
        <v>457</v>
      </c>
      <c r="H228" s="15">
        <v>58</v>
      </c>
      <c r="I228" s="15">
        <v>1775.97</v>
      </c>
      <c r="J228" s="37">
        <f t="shared" si="24"/>
        <v>334.947942</v>
      </c>
      <c r="K228" s="15" t="s">
        <v>459</v>
      </c>
      <c r="L228" s="38">
        <v>40</v>
      </c>
      <c r="M228" s="38">
        <v>2110.65</v>
      </c>
      <c r="N228" s="39">
        <f t="shared" si="25"/>
        <v>622.64175</v>
      </c>
      <c r="O228" s="40">
        <v>0.295</v>
      </c>
      <c r="P228" s="41">
        <f t="shared" si="27"/>
        <v>0.45</v>
      </c>
      <c r="Q228" s="41">
        <f t="shared" si="26"/>
        <v>-0.158567266008102</v>
      </c>
      <c r="R228" s="48">
        <v>0</v>
      </c>
      <c r="S228" s="45"/>
    </row>
    <row r="229" ht="25.5" spans="1:19">
      <c r="A229" s="11">
        <v>753</v>
      </c>
      <c r="B229" s="12" t="s">
        <v>456</v>
      </c>
      <c r="C229" s="12" t="s">
        <v>381</v>
      </c>
      <c r="D229" s="11" t="s">
        <v>19</v>
      </c>
      <c r="E229" s="13" t="s">
        <v>140</v>
      </c>
      <c r="F229" s="13">
        <v>4.23</v>
      </c>
      <c r="G229" s="51" t="s">
        <v>457</v>
      </c>
      <c r="H229" s="15">
        <v>46</v>
      </c>
      <c r="I229" s="15">
        <v>1865.11</v>
      </c>
      <c r="J229" s="37">
        <f t="shared" si="24"/>
        <v>402.490738</v>
      </c>
      <c r="K229" s="15" t="s">
        <v>460</v>
      </c>
      <c r="L229" s="38">
        <v>40</v>
      </c>
      <c r="M229" s="38">
        <v>2110.65</v>
      </c>
      <c r="N229" s="39">
        <f t="shared" si="25"/>
        <v>622.64175</v>
      </c>
      <c r="O229" s="40">
        <v>0.295</v>
      </c>
      <c r="P229" s="41">
        <f t="shared" si="27"/>
        <v>0.15</v>
      </c>
      <c r="Q229" s="41">
        <f t="shared" si="26"/>
        <v>-0.116333830810414</v>
      </c>
      <c r="R229" s="48">
        <v>0</v>
      </c>
      <c r="S229" s="45"/>
    </row>
    <row r="230" spans="1:19">
      <c r="A230" s="21">
        <v>726</v>
      </c>
      <c r="B230" s="22" t="s">
        <v>461</v>
      </c>
      <c r="C230" s="22" t="s">
        <v>91</v>
      </c>
      <c r="D230" s="11" t="s">
        <v>97</v>
      </c>
      <c r="E230" s="23" t="s">
        <v>48</v>
      </c>
      <c r="F230" s="24">
        <v>4.3</v>
      </c>
      <c r="G230" s="25" t="s">
        <v>462</v>
      </c>
      <c r="H230" s="15">
        <v>138</v>
      </c>
      <c r="I230" s="15">
        <v>12128.13</v>
      </c>
      <c r="J230" s="37">
        <f t="shared" si="24"/>
        <v>1227.366756</v>
      </c>
      <c r="K230" s="15" t="s">
        <v>463</v>
      </c>
      <c r="L230" s="38">
        <v>109</v>
      </c>
      <c r="M230" s="38">
        <v>6672.3</v>
      </c>
      <c r="N230" s="39">
        <f t="shared" si="25"/>
        <v>1831.54635</v>
      </c>
      <c r="O230" s="40">
        <v>0.2745</v>
      </c>
      <c r="P230" s="41">
        <f t="shared" si="27"/>
        <v>0.26605504587156</v>
      </c>
      <c r="Q230" s="46">
        <f t="shared" si="26"/>
        <v>0.817683557394002</v>
      </c>
      <c r="R230" s="48" t="s">
        <v>464</v>
      </c>
      <c r="S230" s="47">
        <v>0</v>
      </c>
    </row>
    <row r="231" ht="12.75" spans="1:19">
      <c r="A231" s="11">
        <v>707</v>
      </c>
      <c r="B231" s="12" t="s">
        <v>465</v>
      </c>
      <c r="C231" s="12" t="s">
        <v>381</v>
      </c>
      <c r="D231" s="11" t="s">
        <v>92</v>
      </c>
      <c r="E231" s="13" t="s">
        <v>93</v>
      </c>
      <c r="F231" s="17">
        <v>4.3</v>
      </c>
      <c r="G231" s="14" t="s">
        <v>94</v>
      </c>
      <c r="H231" s="15">
        <v>195</v>
      </c>
      <c r="I231" s="15">
        <v>12477.93</v>
      </c>
      <c r="J231" s="37">
        <f t="shared" si="24"/>
        <v>3759.600309</v>
      </c>
      <c r="K231" s="15" t="s">
        <v>466</v>
      </c>
      <c r="L231" s="38">
        <v>149</v>
      </c>
      <c r="M231" s="38">
        <v>10575.34</v>
      </c>
      <c r="N231" s="39">
        <f t="shared" si="25"/>
        <v>3260.377322</v>
      </c>
      <c r="O231" s="40">
        <v>0.3083</v>
      </c>
      <c r="P231" s="41">
        <f t="shared" si="27"/>
        <v>0.308724832214765</v>
      </c>
      <c r="Q231" s="41">
        <f t="shared" si="26"/>
        <v>0.179908163709157</v>
      </c>
      <c r="R231" s="48" t="s">
        <v>467</v>
      </c>
      <c r="S231" s="47"/>
    </row>
    <row r="232" ht="12.75" spans="1:19">
      <c r="A232" s="11">
        <v>707</v>
      </c>
      <c r="B232" s="12" t="s">
        <v>465</v>
      </c>
      <c r="C232" s="12" t="s">
        <v>381</v>
      </c>
      <c r="D232" s="11" t="s">
        <v>92</v>
      </c>
      <c r="E232" s="13" t="s">
        <v>93</v>
      </c>
      <c r="F232" s="18">
        <v>4.1</v>
      </c>
      <c r="G232" s="14" t="s">
        <v>94</v>
      </c>
      <c r="H232" s="15">
        <v>169</v>
      </c>
      <c r="I232" s="15">
        <v>11422.32</v>
      </c>
      <c r="J232" s="37">
        <f t="shared" si="24"/>
        <v>3808.201488</v>
      </c>
      <c r="K232" s="15" t="s">
        <v>468</v>
      </c>
      <c r="L232" s="38">
        <v>149</v>
      </c>
      <c r="M232" s="38">
        <v>10575.34</v>
      </c>
      <c r="N232" s="39">
        <f t="shared" si="25"/>
        <v>3260.377322</v>
      </c>
      <c r="O232" s="40">
        <v>0.3083</v>
      </c>
      <c r="P232" s="41">
        <f t="shared" si="27"/>
        <v>0.134228187919463</v>
      </c>
      <c r="Q232" s="41">
        <f t="shared" si="26"/>
        <v>0.0800900963940639</v>
      </c>
      <c r="R232" s="48" t="s">
        <v>319</v>
      </c>
      <c r="S232" s="45"/>
    </row>
    <row r="233" ht="12.75" spans="1:19">
      <c r="A233" s="11">
        <v>707</v>
      </c>
      <c r="B233" s="12" t="s">
        <v>465</v>
      </c>
      <c r="C233" s="12" t="s">
        <v>381</v>
      </c>
      <c r="D233" s="11" t="s">
        <v>92</v>
      </c>
      <c r="E233" s="13" t="s">
        <v>93</v>
      </c>
      <c r="F233" s="19">
        <v>4.23</v>
      </c>
      <c r="G233" s="14" t="s">
        <v>94</v>
      </c>
      <c r="H233" s="15">
        <v>151</v>
      </c>
      <c r="I233" s="15">
        <v>9833.53</v>
      </c>
      <c r="J233" s="37">
        <f t="shared" si="24"/>
        <v>2984.476355</v>
      </c>
      <c r="K233" s="15" t="s">
        <v>247</v>
      </c>
      <c r="L233" s="38">
        <v>149</v>
      </c>
      <c r="M233" s="38">
        <v>10575.34</v>
      </c>
      <c r="N233" s="39">
        <f t="shared" si="25"/>
        <v>3260.377322</v>
      </c>
      <c r="O233" s="40">
        <v>0.3083</v>
      </c>
      <c r="P233" s="41">
        <f t="shared" si="27"/>
        <v>0.0134228187919463</v>
      </c>
      <c r="Q233" s="41">
        <f t="shared" si="26"/>
        <v>-0.0701452624691026</v>
      </c>
      <c r="R233" s="48" t="s">
        <v>469</v>
      </c>
      <c r="S233" s="45"/>
    </row>
    <row r="234" ht="12.75" spans="1:19">
      <c r="A234" s="11">
        <v>707</v>
      </c>
      <c r="B234" s="12" t="s">
        <v>465</v>
      </c>
      <c r="C234" s="12" t="s">
        <v>381</v>
      </c>
      <c r="D234" s="11" t="s">
        <v>92</v>
      </c>
      <c r="E234" s="13" t="s">
        <v>93</v>
      </c>
      <c r="F234" s="17">
        <v>4.24</v>
      </c>
      <c r="G234" s="14" t="s">
        <v>94</v>
      </c>
      <c r="H234" s="15">
        <v>179</v>
      </c>
      <c r="I234" s="15">
        <v>10853.54</v>
      </c>
      <c r="J234" s="37">
        <f t="shared" si="24"/>
        <v>3923.55471</v>
      </c>
      <c r="K234" s="15" t="s">
        <v>470</v>
      </c>
      <c r="L234" s="38">
        <v>149</v>
      </c>
      <c r="M234" s="38">
        <v>10575.34</v>
      </c>
      <c r="N234" s="39">
        <f t="shared" si="25"/>
        <v>3260.377322</v>
      </c>
      <c r="O234" s="40">
        <v>0.3083</v>
      </c>
      <c r="P234" s="41">
        <f t="shared" si="27"/>
        <v>0.201342281879195</v>
      </c>
      <c r="Q234" s="41">
        <f t="shared" si="26"/>
        <v>0.0263064828175738</v>
      </c>
      <c r="R234" s="48" t="s">
        <v>471</v>
      </c>
      <c r="S234" s="47"/>
    </row>
    <row r="235" ht="12.75" spans="1:19">
      <c r="A235" s="11">
        <v>105751</v>
      </c>
      <c r="B235" s="12" t="s">
        <v>472</v>
      </c>
      <c r="C235" s="12" t="s">
        <v>381</v>
      </c>
      <c r="D235" s="11" t="s">
        <v>97</v>
      </c>
      <c r="E235" s="13" t="s">
        <v>114</v>
      </c>
      <c r="F235" s="17">
        <v>4.8</v>
      </c>
      <c r="G235" s="14" t="s">
        <v>109</v>
      </c>
      <c r="H235" s="15">
        <v>103</v>
      </c>
      <c r="I235" s="15">
        <v>5956.66</v>
      </c>
      <c r="J235" s="37">
        <f t="shared" si="24"/>
        <v>1857.882254</v>
      </c>
      <c r="K235" s="15" t="s">
        <v>473</v>
      </c>
      <c r="L235" s="38">
        <v>101</v>
      </c>
      <c r="M235" s="38">
        <v>6325.41</v>
      </c>
      <c r="N235" s="39">
        <f t="shared" si="25"/>
        <v>1955.184231</v>
      </c>
      <c r="O235" s="40">
        <v>0.3091</v>
      </c>
      <c r="P235" s="41">
        <f t="shared" si="27"/>
        <v>0.0198019801980198</v>
      </c>
      <c r="Q235" s="41">
        <f t="shared" si="26"/>
        <v>-0.0582966163458179</v>
      </c>
      <c r="R235" s="48" t="s">
        <v>474</v>
      </c>
      <c r="S235" s="45"/>
    </row>
    <row r="236" ht="12.75" spans="1:19">
      <c r="A236" s="11">
        <v>105751</v>
      </c>
      <c r="B236" s="12" t="s">
        <v>472</v>
      </c>
      <c r="C236" s="12" t="s">
        <v>381</v>
      </c>
      <c r="D236" s="11" t="s">
        <v>97</v>
      </c>
      <c r="E236" s="13" t="s">
        <v>114</v>
      </c>
      <c r="F236" s="17">
        <v>4.15</v>
      </c>
      <c r="G236" s="14" t="s">
        <v>109</v>
      </c>
      <c r="H236" s="15">
        <v>109</v>
      </c>
      <c r="I236" s="15">
        <v>5647.72</v>
      </c>
      <c r="J236" s="37">
        <f t="shared" si="24"/>
        <v>2366.39468</v>
      </c>
      <c r="K236" s="15" t="s">
        <v>475</v>
      </c>
      <c r="L236" s="38">
        <v>101</v>
      </c>
      <c r="M236" s="38">
        <v>6325.41</v>
      </c>
      <c r="N236" s="39">
        <f t="shared" si="25"/>
        <v>1955.184231</v>
      </c>
      <c r="O236" s="40">
        <v>0.3091</v>
      </c>
      <c r="P236" s="41">
        <f t="shared" si="27"/>
        <v>0.0792079207920792</v>
      </c>
      <c r="Q236" s="41">
        <f t="shared" si="26"/>
        <v>-0.107137719135993</v>
      </c>
      <c r="R236" s="48" t="s">
        <v>476</v>
      </c>
      <c r="S236" s="45"/>
    </row>
    <row r="237" ht="12.75" spans="1:19">
      <c r="A237" s="11">
        <v>743</v>
      </c>
      <c r="B237" s="12" t="s">
        <v>477</v>
      </c>
      <c r="C237" s="12" t="s">
        <v>381</v>
      </c>
      <c r="D237" s="11" t="s">
        <v>27</v>
      </c>
      <c r="E237" s="13" t="s">
        <v>108</v>
      </c>
      <c r="F237" s="17">
        <v>4.25</v>
      </c>
      <c r="G237" s="14" t="s">
        <v>478</v>
      </c>
      <c r="H237" s="15">
        <v>62</v>
      </c>
      <c r="I237" s="15">
        <v>4490.01</v>
      </c>
      <c r="J237" s="37">
        <f t="shared" si="24"/>
        <v>1391.005098</v>
      </c>
      <c r="K237" s="15" t="s">
        <v>479</v>
      </c>
      <c r="L237" s="38">
        <v>63</v>
      </c>
      <c r="M237" s="38">
        <v>5125.02</v>
      </c>
      <c r="N237" s="39">
        <f t="shared" si="25"/>
        <v>1526.230956</v>
      </c>
      <c r="O237" s="40">
        <v>0.2978</v>
      </c>
      <c r="P237" s="41">
        <f t="shared" si="27"/>
        <v>-0.0158730158730159</v>
      </c>
      <c r="Q237" s="41">
        <f t="shared" si="26"/>
        <v>-0.123903906716462</v>
      </c>
      <c r="R237" s="48" t="s">
        <v>147</v>
      </c>
      <c r="S237" s="45"/>
    </row>
    <row r="238" ht="12.75" spans="1:19">
      <c r="A238" s="11">
        <v>105751</v>
      </c>
      <c r="B238" s="12" t="s">
        <v>472</v>
      </c>
      <c r="C238" s="12" t="s">
        <v>381</v>
      </c>
      <c r="D238" s="11" t="s">
        <v>97</v>
      </c>
      <c r="E238" s="13" t="s">
        <v>114</v>
      </c>
      <c r="F238" s="17">
        <v>4.29</v>
      </c>
      <c r="G238" s="14" t="s">
        <v>109</v>
      </c>
      <c r="H238" s="15">
        <v>118</v>
      </c>
      <c r="I238" s="15">
        <v>7034.84</v>
      </c>
      <c r="J238" s="37">
        <f t="shared" si="24"/>
        <v>2427.723284</v>
      </c>
      <c r="K238" s="15" t="s">
        <v>138</v>
      </c>
      <c r="L238" s="38">
        <v>101</v>
      </c>
      <c r="M238" s="38">
        <v>6325.41</v>
      </c>
      <c r="N238" s="39">
        <f t="shared" si="25"/>
        <v>1955.184231</v>
      </c>
      <c r="O238" s="40">
        <v>0.3091</v>
      </c>
      <c r="P238" s="41">
        <f t="shared" si="27"/>
        <v>0.168316831683168</v>
      </c>
      <c r="Q238" s="41">
        <f t="shared" si="26"/>
        <v>0.112155575686003</v>
      </c>
      <c r="R238" s="48" t="s">
        <v>480</v>
      </c>
      <c r="S238" s="45"/>
    </row>
    <row r="239" ht="12.75" spans="1:19">
      <c r="A239" s="11">
        <v>743</v>
      </c>
      <c r="B239" s="12" t="s">
        <v>477</v>
      </c>
      <c r="C239" s="12" t="s">
        <v>381</v>
      </c>
      <c r="D239" s="11" t="s">
        <v>27</v>
      </c>
      <c r="E239" s="13" t="s">
        <v>108</v>
      </c>
      <c r="F239" s="17">
        <v>4.4</v>
      </c>
      <c r="G239" s="14" t="s">
        <v>478</v>
      </c>
      <c r="H239" s="15">
        <v>51</v>
      </c>
      <c r="I239" s="15">
        <v>4518</v>
      </c>
      <c r="J239" s="37">
        <f t="shared" si="24"/>
        <v>1270.0098</v>
      </c>
      <c r="K239" s="15" t="s">
        <v>481</v>
      </c>
      <c r="L239" s="38">
        <v>63</v>
      </c>
      <c r="M239" s="38">
        <v>5125.02</v>
      </c>
      <c r="N239" s="39">
        <f t="shared" si="25"/>
        <v>1526.230956</v>
      </c>
      <c r="O239" s="40">
        <v>0.2978</v>
      </c>
      <c r="P239" s="41">
        <f t="shared" si="27"/>
        <v>-0.19047619047619</v>
      </c>
      <c r="Q239" s="41">
        <f t="shared" si="26"/>
        <v>-0.118442464614772</v>
      </c>
      <c r="R239" s="48" t="s">
        <v>482</v>
      </c>
      <c r="S239" s="45"/>
    </row>
    <row r="240" ht="12.75" spans="1:19">
      <c r="A240" s="11">
        <v>743</v>
      </c>
      <c r="B240" s="12" t="s">
        <v>477</v>
      </c>
      <c r="C240" s="12" t="s">
        <v>381</v>
      </c>
      <c r="D240" s="11" t="s">
        <v>27</v>
      </c>
      <c r="E240" s="13" t="s">
        <v>108</v>
      </c>
      <c r="F240" s="17">
        <v>4.11</v>
      </c>
      <c r="G240" s="14" t="s">
        <v>478</v>
      </c>
      <c r="H240" s="15">
        <v>68</v>
      </c>
      <c r="I240" s="15">
        <v>5505.27</v>
      </c>
      <c r="J240" s="37">
        <f t="shared" si="24"/>
        <v>1888.30761</v>
      </c>
      <c r="K240" s="15" t="s">
        <v>483</v>
      </c>
      <c r="L240" s="38">
        <v>63</v>
      </c>
      <c r="M240" s="38">
        <v>5125.02</v>
      </c>
      <c r="N240" s="39">
        <f t="shared" si="25"/>
        <v>1526.230956</v>
      </c>
      <c r="O240" s="40">
        <v>0.2978</v>
      </c>
      <c r="P240" s="41">
        <f t="shared" si="27"/>
        <v>0.0793650793650794</v>
      </c>
      <c r="Q240" s="41">
        <f t="shared" si="26"/>
        <v>0.0741948324104101</v>
      </c>
      <c r="R240" s="48" t="s">
        <v>484</v>
      </c>
      <c r="S240" s="45"/>
    </row>
    <row r="241" ht="12.75" spans="1:19">
      <c r="A241" s="11">
        <v>743</v>
      </c>
      <c r="B241" s="12" t="s">
        <v>477</v>
      </c>
      <c r="C241" s="12" t="s">
        <v>381</v>
      </c>
      <c r="D241" s="11" t="s">
        <v>27</v>
      </c>
      <c r="E241" s="13" t="s">
        <v>108</v>
      </c>
      <c r="F241" s="19">
        <v>4.24</v>
      </c>
      <c r="G241" s="14" t="s">
        <v>478</v>
      </c>
      <c r="H241" s="15">
        <v>48</v>
      </c>
      <c r="I241" s="15">
        <v>4135.36</v>
      </c>
      <c r="J241" s="37">
        <f t="shared" si="24"/>
        <v>1679.369696</v>
      </c>
      <c r="K241" s="15" t="s">
        <v>485</v>
      </c>
      <c r="L241" s="38">
        <v>63</v>
      </c>
      <c r="M241" s="38">
        <v>5125.02</v>
      </c>
      <c r="N241" s="39">
        <f t="shared" si="25"/>
        <v>1526.230956</v>
      </c>
      <c r="O241" s="40">
        <v>0.2978</v>
      </c>
      <c r="P241" s="41">
        <f t="shared" si="27"/>
        <v>-0.238095238095238</v>
      </c>
      <c r="Q241" s="41">
        <f t="shared" si="26"/>
        <v>-0.193103636668735</v>
      </c>
      <c r="R241" s="48" t="s">
        <v>486</v>
      </c>
      <c r="S241" s="45"/>
    </row>
    <row r="242" ht="12.75" spans="1:19">
      <c r="A242" s="11">
        <v>745</v>
      </c>
      <c r="B242" s="12" t="s">
        <v>487</v>
      </c>
      <c r="C242" s="12" t="s">
        <v>91</v>
      </c>
      <c r="D242" s="11" t="s">
        <v>27</v>
      </c>
      <c r="E242" s="13" t="s">
        <v>108</v>
      </c>
      <c r="F242" s="17">
        <v>4.25</v>
      </c>
      <c r="G242" s="14" t="s">
        <v>94</v>
      </c>
      <c r="H242" s="15">
        <v>80</v>
      </c>
      <c r="I242" s="15">
        <v>3423.6</v>
      </c>
      <c r="J242" s="37">
        <f t="shared" si="24"/>
        <v>911.01996</v>
      </c>
      <c r="K242" s="15" t="s">
        <v>488</v>
      </c>
      <c r="L242" s="38">
        <v>88</v>
      </c>
      <c r="M242" s="38">
        <v>5314.47</v>
      </c>
      <c r="N242" s="39">
        <f t="shared" si="25"/>
        <v>1320.645795</v>
      </c>
      <c r="O242" s="40">
        <v>0.2485</v>
      </c>
      <c r="P242" s="41">
        <f t="shared" si="27"/>
        <v>-0.0909090909090909</v>
      </c>
      <c r="Q242" s="41">
        <f t="shared" si="26"/>
        <v>-0.355796532862167</v>
      </c>
      <c r="R242" s="48" t="s">
        <v>489</v>
      </c>
      <c r="S242" s="45"/>
    </row>
    <row r="243" ht="12.75" spans="1:19">
      <c r="A243" s="11">
        <v>387</v>
      </c>
      <c r="B243" s="12" t="s">
        <v>490</v>
      </c>
      <c r="C243" s="12" t="s">
        <v>381</v>
      </c>
      <c r="D243" s="11" t="s">
        <v>190</v>
      </c>
      <c r="E243" s="13" t="s">
        <v>93</v>
      </c>
      <c r="F243" s="17">
        <v>4.3</v>
      </c>
      <c r="G243" s="14" t="s">
        <v>491</v>
      </c>
      <c r="H243" s="15">
        <v>127</v>
      </c>
      <c r="I243" s="15">
        <v>8862.73</v>
      </c>
      <c r="J243" s="37">
        <f t="shared" si="24"/>
        <v>2371.666548</v>
      </c>
      <c r="K243" s="15" t="s">
        <v>75</v>
      </c>
      <c r="L243" s="38">
        <v>118</v>
      </c>
      <c r="M243" s="38">
        <v>8409.48</v>
      </c>
      <c r="N243" s="39">
        <f t="shared" si="25"/>
        <v>2008.183824</v>
      </c>
      <c r="O243" s="40">
        <v>0.2388</v>
      </c>
      <c r="P243" s="41">
        <f t="shared" si="27"/>
        <v>0.076271186440678</v>
      </c>
      <c r="Q243" s="41">
        <f t="shared" si="26"/>
        <v>0.0538975061478236</v>
      </c>
      <c r="R243" s="48" t="s">
        <v>492</v>
      </c>
      <c r="S243" s="45"/>
    </row>
    <row r="244" ht="12.75" spans="1:19">
      <c r="A244" s="11">
        <v>387</v>
      </c>
      <c r="B244" s="12" t="s">
        <v>490</v>
      </c>
      <c r="C244" s="12" t="s">
        <v>381</v>
      </c>
      <c r="D244" s="11" t="s">
        <v>190</v>
      </c>
      <c r="E244" s="13" t="s">
        <v>93</v>
      </c>
      <c r="F244" s="18">
        <v>4.1</v>
      </c>
      <c r="G244" s="14" t="s">
        <v>491</v>
      </c>
      <c r="H244" s="15">
        <v>105</v>
      </c>
      <c r="I244" s="15">
        <v>7774.93</v>
      </c>
      <c r="J244" s="37">
        <f t="shared" si="24"/>
        <v>2101.563579</v>
      </c>
      <c r="K244" s="15" t="s">
        <v>493</v>
      </c>
      <c r="L244" s="38">
        <v>118</v>
      </c>
      <c r="M244" s="38">
        <v>8409.48</v>
      </c>
      <c r="N244" s="39">
        <f t="shared" si="25"/>
        <v>2008.183824</v>
      </c>
      <c r="O244" s="40">
        <v>0.2388</v>
      </c>
      <c r="P244" s="41">
        <f t="shared" si="27"/>
        <v>-0.110169491525424</v>
      </c>
      <c r="Q244" s="41">
        <f t="shared" si="26"/>
        <v>-0.075456508606953</v>
      </c>
      <c r="R244" s="48" t="s">
        <v>494</v>
      </c>
      <c r="S244" s="45"/>
    </row>
    <row r="245" ht="12.75" spans="1:19">
      <c r="A245" s="11">
        <v>387</v>
      </c>
      <c r="B245" s="12" t="s">
        <v>490</v>
      </c>
      <c r="C245" s="12" t="s">
        <v>381</v>
      </c>
      <c r="D245" s="11" t="s">
        <v>190</v>
      </c>
      <c r="E245" s="13" t="s">
        <v>93</v>
      </c>
      <c r="F245" s="17">
        <v>4.17</v>
      </c>
      <c r="G245" s="14" t="s">
        <v>491</v>
      </c>
      <c r="H245" s="15">
        <v>130</v>
      </c>
      <c r="I245" s="15">
        <v>11656.97</v>
      </c>
      <c r="J245" s="37">
        <f t="shared" si="24"/>
        <v>3092.594141</v>
      </c>
      <c r="K245" s="15" t="s">
        <v>495</v>
      </c>
      <c r="L245" s="38">
        <v>118</v>
      </c>
      <c r="M245" s="38">
        <v>8409.48</v>
      </c>
      <c r="N245" s="39">
        <f t="shared" si="25"/>
        <v>2008.183824</v>
      </c>
      <c r="O245" s="40">
        <v>0.2388</v>
      </c>
      <c r="P245" s="41">
        <f t="shared" si="27"/>
        <v>0.101694915254237</v>
      </c>
      <c r="Q245" s="46">
        <f t="shared" si="26"/>
        <v>0.386170131803631</v>
      </c>
      <c r="R245" s="41">
        <f>(K245-O245)</f>
        <v>0.0265</v>
      </c>
      <c r="S245" s="47">
        <f>(J245-N245)*0.1</f>
        <v>108.4410317</v>
      </c>
    </row>
    <row r="246" ht="12.75" spans="1:19">
      <c r="A246" s="11">
        <v>387</v>
      </c>
      <c r="B246" s="12" t="s">
        <v>490</v>
      </c>
      <c r="C246" s="12" t="s">
        <v>381</v>
      </c>
      <c r="D246" s="11" t="s">
        <v>190</v>
      </c>
      <c r="E246" s="13" t="s">
        <v>93</v>
      </c>
      <c r="F246" s="17">
        <v>4.24</v>
      </c>
      <c r="G246" s="14" t="s">
        <v>491</v>
      </c>
      <c r="H246" s="15">
        <v>97</v>
      </c>
      <c r="I246" s="15">
        <v>6722</v>
      </c>
      <c r="J246" s="37">
        <f t="shared" si="24"/>
        <v>1868.716</v>
      </c>
      <c r="K246" s="15" t="s">
        <v>496</v>
      </c>
      <c r="L246" s="38">
        <v>118</v>
      </c>
      <c r="M246" s="38">
        <v>8409.48</v>
      </c>
      <c r="N246" s="39">
        <f t="shared" si="25"/>
        <v>2008.183824</v>
      </c>
      <c r="O246" s="40">
        <v>0.2388</v>
      </c>
      <c r="P246" s="41">
        <f t="shared" si="27"/>
        <v>-0.177966101694915</v>
      </c>
      <c r="Q246" s="41">
        <f t="shared" si="26"/>
        <v>-0.200664012519204</v>
      </c>
      <c r="R246" s="48" t="s">
        <v>230</v>
      </c>
      <c r="S246" s="45"/>
    </row>
    <row r="247" ht="12.75" spans="1:19">
      <c r="A247" s="11">
        <v>598</v>
      </c>
      <c r="B247" s="12" t="s">
        <v>497</v>
      </c>
      <c r="C247" s="12" t="s">
        <v>381</v>
      </c>
      <c r="D247" s="11" t="s">
        <v>97</v>
      </c>
      <c r="E247" s="13" t="s">
        <v>114</v>
      </c>
      <c r="F247" s="17">
        <v>4.8</v>
      </c>
      <c r="G247" s="14" t="s">
        <v>498</v>
      </c>
      <c r="H247" s="15">
        <v>156</v>
      </c>
      <c r="I247" s="15">
        <v>8289.23</v>
      </c>
      <c r="J247" s="37">
        <f t="shared" si="24"/>
        <v>2292.801018</v>
      </c>
      <c r="K247" s="15" t="s">
        <v>499</v>
      </c>
      <c r="L247" s="38">
        <v>100</v>
      </c>
      <c r="M247" s="38">
        <v>7069.41</v>
      </c>
      <c r="N247" s="39">
        <f t="shared" si="25"/>
        <v>2211.311448</v>
      </c>
      <c r="O247" s="40">
        <v>0.3128</v>
      </c>
      <c r="P247" s="41">
        <f t="shared" si="27"/>
        <v>0.56</v>
      </c>
      <c r="Q247" s="41">
        <f t="shared" si="26"/>
        <v>0.17254905289126</v>
      </c>
      <c r="R247" s="48" t="s">
        <v>500</v>
      </c>
      <c r="S247" s="47"/>
    </row>
    <row r="248" ht="12.75" spans="1:19">
      <c r="A248" s="11">
        <v>598</v>
      </c>
      <c r="B248" s="12" t="s">
        <v>497</v>
      </c>
      <c r="C248" s="12" t="s">
        <v>381</v>
      </c>
      <c r="D248" s="11" t="s">
        <v>97</v>
      </c>
      <c r="E248" s="13" t="s">
        <v>114</v>
      </c>
      <c r="F248" s="17">
        <v>4.15</v>
      </c>
      <c r="G248" s="14" t="s">
        <v>498</v>
      </c>
      <c r="H248" s="15">
        <v>76</v>
      </c>
      <c r="I248" s="15">
        <v>5396.02</v>
      </c>
      <c r="J248" s="37">
        <f t="shared" si="24"/>
        <v>1741.835256</v>
      </c>
      <c r="K248" s="15" t="s">
        <v>501</v>
      </c>
      <c r="L248" s="38">
        <v>100</v>
      </c>
      <c r="M248" s="38">
        <v>7069.41</v>
      </c>
      <c r="N248" s="39">
        <f t="shared" si="25"/>
        <v>2211.311448</v>
      </c>
      <c r="O248" s="40">
        <v>0.3128</v>
      </c>
      <c r="P248" s="41">
        <f t="shared" si="27"/>
        <v>-0.24</v>
      </c>
      <c r="Q248" s="41">
        <f t="shared" si="26"/>
        <v>-0.236708579641017</v>
      </c>
      <c r="R248" s="48" t="s">
        <v>350</v>
      </c>
      <c r="S248" s="45"/>
    </row>
    <row r="249" ht="12.75" spans="1:19">
      <c r="A249" s="11">
        <v>598</v>
      </c>
      <c r="B249" s="12" t="s">
        <v>497</v>
      </c>
      <c r="C249" s="12" t="s">
        <v>381</v>
      </c>
      <c r="D249" s="11" t="s">
        <v>97</v>
      </c>
      <c r="E249" s="13" t="s">
        <v>114</v>
      </c>
      <c r="F249" s="17">
        <v>4.22</v>
      </c>
      <c r="G249" s="14" t="s">
        <v>498</v>
      </c>
      <c r="H249" s="15">
        <v>119</v>
      </c>
      <c r="I249" s="15">
        <v>6063.95</v>
      </c>
      <c r="J249" s="37">
        <f t="shared" si="24"/>
        <v>2138.755165</v>
      </c>
      <c r="K249" s="15" t="s">
        <v>502</v>
      </c>
      <c r="L249" s="38">
        <v>100</v>
      </c>
      <c r="M249" s="38">
        <v>7069.41</v>
      </c>
      <c r="N249" s="39">
        <f t="shared" si="25"/>
        <v>2211.311448</v>
      </c>
      <c r="O249" s="40">
        <v>0.3128</v>
      </c>
      <c r="P249" s="41">
        <f t="shared" si="27"/>
        <v>0.19</v>
      </c>
      <c r="Q249" s="41">
        <f t="shared" si="26"/>
        <v>-0.142226861930486</v>
      </c>
      <c r="R249" s="48" t="s">
        <v>503</v>
      </c>
      <c r="S249" s="45"/>
    </row>
    <row r="250" ht="12.75" spans="1:19">
      <c r="A250" s="11">
        <v>598</v>
      </c>
      <c r="B250" s="12" t="s">
        <v>497</v>
      </c>
      <c r="C250" s="12" t="s">
        <v>381</v>
      </c>
      <c r="D250" s="11" t="s">
        <v>97</v>
      </c>
      <c r="E250" s="13" t="s">
        <v>114</v>
      </c>
      <c r="F250" s="17">
        <v>4.29</v>
      </c>
      <c r="G250" s="14" t="s">
        <v>498</v>
      </c>
      <c r="H250" s="15">
        <v>90</v>
      </c>
      <c r="I250" s="15">
        <v>6780.44</v>
      </c>
      <c r="J250" s="37">
        <f t="shared" si="24"/>
        <v>1666.632152</v>
      </c>
      <c r="K250" s="15" t="s">
        <v>504</v>
      </c>
      <c r="L250" s="38">
        <v>100</v>
      </c>
      <c r="M250" s="38">
        <v>7069.41</v>
      </c>
      <c r="N250" s="39">
        <f t="shared" si="25"/>
        <v>2211.311448</v>
      </c>
      <c r="O250" s="40">
        <v>0.3128</v>
      </c>
      <c r="P250" s="41">
        <f t="shared" si="27"/>
        <v>-0.1</v>
      </c>
      <c r="Q250" s="41">
        <f t="shared" si="26"/>
        <v>-0.04087611271662</v>
      </c>
      <c r="R250" s="48" t="s">
        <v>505</v>
      </c>
      <c r="S250" s="45"/>
    </row>
    <row r="251" ht="12.75" spans="1:19">
      <c r="A251" s="11">
        <v>733</v>
      </c>
      <c r="B251" s="12" t="s">
        <v>506</v>
      </c>
      <c r="C251" s="12" t="s">
        <v>381</v>
      </c>
      <c r="D251" s="11" t="s">
        <v>27</v>
      </c>
      <c r="E251" s="13" t="s">
        <v>108</v>
      </c>
      <c r="F251" s="17">
        <v>4.4</v>
      </c>
      <c r="G251" s="14" t="s">
        <v>498</v>
      </c>
      <c r="H251" s="15">
        <v>89</v>
      </c>
      <c r="I251" s="15">
        <v>5766.21</v>
      </c>
      <c r="J251" s="37">
        <f t="shared" si="24"/>
        <v>1926.490761</v>
      </c>
      <c r="K251" s="15" t="s">
        <v>505</v>
      </c>
      <c r="L251" s="38">
        <v>71</v>
      </c>
      <c r="M251" s="38">
        <v>3853.11</v>
      </c>
      <c r="N251" s="39">
        <f t="shared" si="25"/>
        <v>1349.744433</v>
      </c>
      <c r="O251" s="40">
        <v>0.3503</v>
      </c>
      <c r="P251" s="41">
        <f t="shared" si="27"/>
        <v>0.253521126760563</v>
      </c>
      <c r="Q251" s="46">
        <f t="shared" si="26"/>
        <v>0.49650801560298</v>
      </c>
      <c r="R251" s="48" t="s">
        <v>507</v>
      </c>
      <c r="S251" s="47">
        <f>(J251-N251)*0.1</f>
        <v>57.6746328</v>
      </c>
    </row>
    <row r="252" ht="12.75" spans="1:19">
      <c r="A252" s="11">
        <v>733</v>
      </c>
      <c r="B252" s="12" t="s">
        <v>506</v>
      </c>
      <c r="C252" s="12" t="s">
        <v>381</v>
      </c>
      <c r="D252" s="11" t="s">
        <v>27</v>
      </c>
      <c r="E252" s="13" t="s">
        <v>108</v>
      </c>
      <c r="F252" s="17">
        <v>4.11</v>
      </c>
      <c r="G252" s="14" t="s">
        <v>498</v>
      </c>
      <c r="H252" s="15">
        <v>75</v>
      </c>
      <c r="I252" s="15">
        <v>3636.69</v>
      </c>
      <c r="J252" s="37">
        <f t="shared" si="24"/>
        <v>1437.219888</v>
      </c>
      <c r="K252" s="15" t="s">
        <v>508</v>
      </c>
      <c r="L252" s="38">
        <v>71</v>
      </c>
      <c r="M252" s="38">
        <v>3853.11</v>
      </c>
      <c r="N252" s="39">
        <f t="shared" si="25"/>
        <v>1349.744433</v>
      </c>
      <c r="O252" s="40">
        <v>0.3503</v>
      </c>
      <c r="P252" s="41">
        <f t="shared" si="27"/>
        <v>0.0563380281690141</v>
      </c>
      <c r="Q252" s="41">
        <f t="shared" si="26"/>
        <v>-0.056167615251057</v>
      </c>
      <c r="R252" s="48" t="s">
        <v>509</v>
      </c>
      <c r="S252" s="45"/>
    </row>
    <row r="253" ht="12.75" spans="1:19">
      <c r="A253" s="11">
        <v>733</v>
      </c>
      <c r="B253" s="12" t="s">
        <v>506</v>
      </c>
      <c r="C253" s="12" t="s">
        <v>381</v>
      </c>
      <c r="D253" s="11" t="s">
        <v>27</v>
      </c>
      <c r="E253" s="13" t="s">
        <v>108</v>
      </c>
      <c r="F253" s="17">
        <v>4.18</v>
      </c>
      <c r="G253" s="14" t="s">
        <v>498</v>
      </c>
      <c r="H253" s="15">
        <v>89</v>
      </c>
      <c r="I253" s="15">
        <v>4941.73</v>
      </c>
      <c r="J253" s="37">
        <f t="shared" si="24"/>
        <v>1836.841041</v>
      </c>
      <c r="K253" s="15" t="s">
        <v>510</v>
      </c>
      <c r="L253" s="38">
        <v>71</v>
      </c>
      <c r="M253" s="38">
        <v>3853.11</v>
      </c>
      <c r="N253" s="39">
        <f t="shared" si="25"/>
        <v>1349.744433</v>
      </c>
      <c r="O253" s="40">
        <v>0.3503</v>
      </c>
      <c r="P253" s="41">
        <f t="shared" si="27"/>
        <v>0.253521126760563</v>
      </c>
      <c r="Q253" s="41">
        <f t="shared" si="26"/>
        <v>0.282530215851611</v>
      </c>
      <c r="R253" s="41">
        <f>(K253-O253)</f>
        <v>0.0214</v>
      </c>
      <c r="S253" s="45"/>
    </row>
    <row r="254" ht="12.75" spans="1:19">
      <c r="A254" s="11">
        <v>733</v>
      </c>
      <c r="B254" s="20" t="s">
        <v>506</v>
      </c>
      <c r="C254" s="12" t="s">
        <v>381</v>
      </c>
      <c r="D254" s="11" t="s">
        <v>27</v>
      </c>
      <c r="E254" s="13" t="s">
        <v>108</v>
      </c>
      <c r="F254" s="19">
        <v>4.28</v>
      </c>
      <c r="G254" s="14" t="s">
        <v>498</v>
      </c>
      <c r="H254" s="15">
        <v>78</v>
      </c>
      <c r="I254" s="15">
        <v>4423.32</v>
      </c>
      <c r="J254" s="37">
        <f t="shared" si="24"/>
        <v>1616.281128</v>
      </c>
      <c r="K254" s="15" t="s">
        <v>341</v>
      </c>
      <c r="L254" s="38">
        <v>71</v>
      </c>
      <c r="M254" s="38">
        <v>3853.11</v>
      </c>
      <c r="N254" s="39">
        <f t="shared" si="25"/>
        <v>1349.744433</v>
      </c>
      <c r="O254" s="40">
        <v>0.3503</v>
      </c>
      <c r="P254" s="41">
        <f t="shared" si="27"/>
        <v>0.0985915492957746</v>
      </c>
      <c r="Q254" s="41">
        <f t="shared" si="26"/>
        <v>0.147986950800782</v>
      </c>
      <c r="R254" s="48" t="s">
        <v>511</v>
      </c>
      <c r="S254" s="45"/>
    </row>
    <row r="255" ht="12.75" spans="1:19">
      <c r="A255" s="11">
        <v>750</v>
      </c>
      <c r="B255" s="12" t="s">
        <v>512</v>
      </c>
      <c r="C255" s="12" t="s">
        <v>381</v>
      </c>
      <c r="D255" s="11" t="s">
        <v>287</v>
      </c>
      <c r="E255" s="13" t="s">
        <v>140</v>
      </c>
      <c r="F255" s="13">
        <v>4.2</v>
      </c>
      <c r="G255" s="14" t="s">
        <v>513</v>
      </c>
      <c r="H255" s="15">
        <v>238</v>
      </c>
      <c r="I255" s="15">
        <v>22222.67</v>
      </c>
      <c r="J255" s="37">
        <f t="shared" si="24"/>
        <v>8037.939739</v>
      </c>
      <c r="K255" s="15" t="s">
        <v>514</v>
      </c>
      <c r="L255" s="38">
        <v>244</v>
      </c>
      <c r="M255" s="38">
        <v>27768.14</v>
      </c>
      <c r="N255" s="39">
        <f t="shared" si="25"/>
        <v>7541.826824</v>
      </c>
      <c r="O255" s="40">
        <v>0.2716</v>
      </c>
      <c r="P255" s="41">
        <f t="shared" si="27"/>
        <v>-0.0245901639344262</v>
      </c>
      <c r="Q255" s="41">
        <f t="shared" si="26"/>
        <v>-0.199706210066645</v>
      </c>
      <c r="R255" s="48" t="s">
        <v>515</v>
      </c>
      <c r="S255" s="45"/>
    </row>
    <row r="256" ht="12.75" spans="1:19">
      <c r="A256" s="11">
        <v>750</v>
      </c>
      <c r="B256" s="12" t="s">
        <v>512</v>
      </c>
      <c r="C256" s="12" t="s">
        <v>381</v>
      </c>
      <c r="D256" s="11" t="s">
        <v>287</v>
      </c>
      <c r="E256" s="13" t="s">
        <v>140</v>
      </c>
      <c r="F256" s="13">
        <v>4.9</v>
      </c>
      <c r="G256" s="14" t="s">
        <v>513</v>
      </c>
      <c r="H256" s="15">
        <v>229</v>
      </c>
      <c r="I256" s="15">
        <v>28877.98</v>
      </c>
      <c r="J256" s="37">
        <f t="shared" si="24"/>
        <v>9422.884874</v>
      </c>
      <c r="K256" s="15" t="s">
        <v>431</v>
      </c>
      <c r="L256" s="38">
        <v>244</v>
      </c>
      <c r="M256" s="38">
        <v>27768.14</v>
      </c>
      <c r="N256" s="39">
        <f t="shared" si="25"/>
        <v>7541.826824</v>
      </c>
      <c r="O256" s="40">
        <v>0.2716</v>
      </c>
      <c r="P256" s="41">
        <f t="shared" si="27"/>
        <v>-0.0614754098360656</v>
      </c>
      <c r="Q256" s="41">
        <f t="shared" si="26"/>
        <v>0.0399681073345208</v>
      </c>
      <c r="R256" s="48" t="s">
        <v>516</v>
      </c>
      <c r="S256" s="45"/>
    </row>
    <row r="257" ht="12.75" spans="1:19">
      <c r="A257" s="11">
        <v>750</v>
      </c>
      <c r="B257" s="12" t="s">
        <v>512</v>
      </c>
      <c r="C257" s="12" t="s">
        <v>381</v>
      </c>
      <c r="D257" s="11" t="s">
        <v>287</v>
      </c>
      <c r="E257" s="13" t="s">
        <v>140</v>
      </c>
      <c r="F257" s="13">
        <v>4.16</v>
      </c>
      <c r="G257" s="14" t="s">
        <v>513</v>
      </c>
      <c r="H257" s="15">
        <v>217</v>
      </c>
      <c r="I257" s="15">
        <v>25202.64</v>
      </c>
      <c r="J257" s="37">
        <f t="shared" si="24"/>
        <v>8505.891</v>
      </c>
      <c r="K257" s="15" t="s">
        <v>517</v>
      </c>
      <c r="L257" s="38">
        <v>244</v>
      </c>
      <c r="M257" s="38">
        <v>27768.14</v>
      </c>
      <c r="N257" s="39">
        <f t="shared" si="25"/>
        <v>7541.826824</v>
      </c>
      <c r="O257" s="40">
        <v>0.2716</v>
      </c>
      <c r="P257" s="41">
        <f t="shared" si="27"/>
        <v>-0.110655737704918</v>
      </c>
      <c r="Q257" s="41">
        <f t="shared" si="26"/>
        <v>-0.0923900556537096</v>
      </c>
      <c r="R257" s="48" t="s">
        <v>518</v>
      </c>
      <c r="S257" s="45"/>
    </row>
    <row r="258" ht="12.75" spans="1:19">
      <c r="A258" s="11">
        <v>102934</v>
      </c>
      <c r="B258" s="12" t="s">
        <v>519</v>
      </c>
      <c r="C258" s="12" t="s">
        <v>91</v>
      </c>
      <c r="D258" s="11" t="s">
        <v>97</v>
      </c>
      <c r="E258" s="13" t="s">
        <v>108</v>
      </c>
      <c r="F258" s="17">
        <v>4.4</v>
      </c>
      <c r="G258" s="14" t="s">
        <v>94</v>
      </c>
      <c r="H258" s="15">
        <v>103</v>
      </c>
      <c r="I258" s="15">
        <v>5448.37</v>
      </c>
      <c r="J258" s="37">
        <f t="shared" si="24"/>
        <v>1738.03003</v>
      </c>
      <c r="K258" s="15" t="s">
        <v>520</v>
      </c>
      <c r="L258" s="38">
        <v>115</v>
      </c>
      <c r="M258" s="38">
        <v>6958.13</v>
      </c>
      <c r="N258" s="39">
        <f t="shared" si="25"/>
        <v>1417.371081</v>
      </c>
      <c r="O258" s="40">
        <v>0.2037</v>
      </c>
      <c r="P258" s="41">
        <f t="shared" si="27"/>
        <v>-0.104347826086957</v>
      </c>
      <c r="Q258" s="41">
        <f t="shared" si="26"/>
        <v>-0.216977837436208</v>
      </c>
      <c r="R258" s="48" t="s">
        <v>367</v>
      </c>
      <c r="S258" s="45"/>
    </row>
    <row r="259" ht="12.75" spans="1:19">
      <c r="A259" s="11">
        <v>102934</v>
      </c>
      <c r="B259" s="12" t="s">
        <v>519</v>
      </c>
      <c r="C259" s="12" t="s">
        <v>91</v>
      </c>
      <c r="D259" s="11" t="s">
        <v>97</v>
      </c>
      <c r="E259" s="13" t="s">
        <v>108</v>
      </c>
      <c r="F259" s="17">
        <v>4.11</v>
      </c>
      <c r="G259" s="14" t="s">
        <v>94</v>
      </c>
      <c r="H259" s="15">
        <v>124</v>
      </c>
      <c r="I259" s="15">
        <v>7899.53</v>
      </c>
      <c r="J259" s="37">
        <f t="shared" si="24"/>
        <v>1969.352829</v>
      </c>
      <c r="K259" s="15" t="s">
        <v>521</v>
      </c>
      <c r="L259" s="38">
        <v>115</v>
      </c>
      <c r="M259" s="38">
        <v>6958.13</v>
      </c>
      <c r="N259" s="39">
        <f t="shared" si="25"/>
        <v>1417.371081</v>
      </c>
      <c r="O259" s="40">
        <v>0.2037</v>
      </c>
      <c r="P259" s="41">
        <f t="shared" si="27"/>
        <v>0.0782608695652174</v>
      </c>
      <c r="Q259" s="41">
        <f t="shared" si="26"/>
        <v>0.135294971493778</v>
      </c>
      <c r="R259" s="48" t="s">
        <v>101</v>
      </c>
      <c r="S259" s="45"/>
    </row>
    <row r="260" ht="12.75" spans="1:19">
      <c r="A260" s="11">
        <v>102934</v>
      </c>
      <c r="B260" s="20" t="s">
        <v>519</v>
      </c>
      <c r="C260" s="12" t="s">
        <v>91</v>
      </c>
      <c r="D260" s="11" t="s">
        <v>97</v>
      </c>
      <c r="E260" s="13" t="s">
        <v>108</v>
      </c>
      <c r="F260" s="19">
        <v>4.28</v>
      </c>
      <c r="G260" s="14" t="s">
        <v>94</v>
      </c>
      <c r="H260" s="15">
        <v>121</v>
      </c>
      <c r="I260" s="15">
        <v>8870.77</v>
      </c>
      <c r="J260" s="37">
        <f t="shared" ref="J260:J323" si="28">I260*K260</f>
        <v>2427.929749</v>
      </c>
      <c r="K260" s="15" t="s">
        <v>522</v>
      </c>
      <c r="L260" s="38">
        <v>115</v>
      </c>
      <c r="M260" s="38">
        <v>6958.13</v>
      </c>
      <c r="N260" s="39">
        <f t="shared" ref="N260:N323" si="29">M260*O260</f>
        <v>1417.371081</v>
      </c>
      <c r="O260" s="40">
        <v>0.2037</v>
      </c>
      <c r="P260" s="41">
        <f t="shared" si="27"/>
        <v>0.0521739130434783</v>
      </c>
      <c r="Q260" s="41">
        <f t="shared" si="26"/>
        <v>0.274878451537985</v>
      </c>
      <c r="R260" s="48" t="s">
        <v>523</v>
      </c>
      <c r="S260" s="45"/>
    </row>
    <row r="261" ht="12.75" spans="1:19">
      <c r="A261" s="11">
        <v>101453</v>
      </c>
      <c r="B261" s="12" t="s">
        <v>103</v>
      </c>
      <c r="C261" s="12" t="s">
        <v>18</v>
      </c>
      <c r="D261" s="11" t="s">
        <v>97</v>
      </c>
      <c r="E261" s="13" t="s">
        <v>104</v>
      </c>
      <c r="F261" s="19">
        <v>4.25</v>
      </c>
      <c r="G261" s="14" t="s">
        <v>36</v>
      </c>
      <c r="H261" s="15">
        <v>81</v>
      </c>
      <c r="I261" s="15">
        <v>6685.11</v>
      </c>
      <c r="J261" s="37">
        <f t="shared" si="28"/>
        <v>1887.875064</v>
      </c>
      <c r="K261" s="15" t="s">
        <v>524</v>
      </c>
      <c r="L261" s="38">
        <v>85</v>
      </c>
      <c r="M261" s="38">
        <v>6669.76</v>
      </c>
      <c r="N261" s="39">
        <f t="shared" si="29"/>
        <v>2183.012448</v>
      </c>
      <c r="O261" s="40">
        <v>0.3273</v>
      </c>
      <c r="P261" s="41">
        <f t="shared" si="27"/>
        <v>-0.0470588235294118</v>
      </c>
      <c r="Q261" s="41">
        <f t="shared" ref="Q261:Q324" si="30">(I261-M261)/M261</f>
        <v>0.00230143213548905</v>
      </c>
      <c r="R261" s="48" t="s">
        <v>525</v>
      </c>
      <c r="S261" s="45"/>
    </row>
    <row r="262" ht="12.75" spans="1:19">
      <c r="A262" s="11">
        <v>730</v>
      </c>
      <c r="B262" s="12" t="s">
        <v>526</v>
      </c>
      <c r="C262" s="12" t="s">
        <v>91</v>
      </c>
      <c r="D262" s="11" t="s">
        <v>190</v>
      </c>
      <c r="E262" s="13" t="s">
        <v>121</v>
      </c>
      <c r="F262" s="17">
        <v>4.7</v>
      </c>
      <c r="G262" s="14" t="s">
        <v>498</v>
      </c>
      <c r="H262" s="15">
        <v>112</v>
      </c>
      <c r="I262" s="15">
        <v>7204.72</v>
      </c>
      <c r="J262" s="37">
        <f t="shared" si="28"/>
        <v>2353.782024</v>
      </c>
      <c r="K262" s="15" t="s">
        <v>527</v>
      </c>
      <c r="L262" s="38">
        <v>134</v>
      </c>
      <c r="M262" s="38">
        <v>12332.8</v>
      </c>
      <c r="N262" s="39">
        <f t="shared" si="29"/>
        <v>1219.71392</v>
      </c>
      <c r="O262" s="40">
        <v>0.0989</v>
      </c>
      <c r="P262" s="41">
        <f t="shared" si="27"/>
        <v>-0.164179104477612</v>
      </c>
      <c r="Q262" s="41">
        <f t="shared" si="30"/>
        <v>-0.415808251167618</v>
      </c>
      <c r="R262" s="48" t="s">
        <v>528</v>
      </c>
      <c r="S262" s="45"/>
    </row>
    <row r="263" ht="12.75" spans="1:19">
      <c r="A263" s="11">
        <v>730</v>
      </c>
      <c r="B263" s="12" t="s">
        <v>526</v>
      </c>
      <c r="C263" s="12" t="s">
        <v>91</v>
      </c>
      <c r="D263" s="11" t="s">
        <v>190</v>
      </c>
      <c r="E263" s="13" t="s">
        <v>121</v>
      </c>
      <c r="F263" s="17">
        <v>4.14</v>
      </c>
      <c r="G263" s="14" t="s">
        <v>498</v>
      </c>
      <c r="H263" s="15">
        <v>111</v>
      </c>
      <c r="I263" s="15">
        <v>6950</v>
      </c>
      <c r="J263" s="37">
        <f t="shared" si="28"/>
        <v>2280.99</v>
      </c>
      <c r="K263" s="15" t="s">
        <v>529</v>
      </c>
      <c r="L263" s="38">
        <v>134</v>
      </c>
      <c r="M263" s="38">
        <v>12332.8</v>
      </c>
      <c r="N263" s="39">
        <f t="shared" si="29"/>
        <v>1219.71392</v>
      </c>
      <c r="O263" s="40">
        <v>0.0989</v>
      </c>
      <c r="P263" s="41">
        <f t="shared" si="27"/>
        <v>-0.171641791044776</v>
      </c>
      <c r="Q263" s="41">
        <f t="shared" si="30"/>
        <v>-0.436462117280747</v>
      </c>
      <c r="R263" s="48" t="s">
        <v>494</v>
      </c>
      <c r="S263" s="45"/>
    </row>
    <row r="264" ht="12.75" spans="1:19">
      <c r="A264" s="11">
        <v>730</v>
      </c>
      <c r="B264" s="12" t="s">
        <v>526</v>
      </c>
      <c r="C264" s="12" t="s">
        <v>91</v>
      </c>
      <c r="D264" s="11" t="s">
        <v>190</v>
      </c>
      <c r="E264" s="13" t="s">
        <v>121</v>
      </c>
      <c r="F264" s="17">
        <v>4.21</v>
      </c>
      <c r="G264" s="14" t="s">
        <v>498</v>
      </c>
      <c r="H264" s="15">
        <v>117</v>
      </c>
      <c r="I264" s="15">
        <v>9110.54</v>
      </c>
      <c r="J264" s="37">
        <f t="shared" si="28"/>
        <v>2337.764564</v>
      </c>
      <c r="K264" s="15" t="s">
        <v>530</v>
      </c>
      <c r="L264" s="38">
        <v>134</v>
      </c>
      <c r="M264" s="38">
        <v>12332.8</v>
      </c>
      <c r="N264" s="39">
        <f t="shared" si="29"/>
        <v>1219.71392</v>
      </c>
      <c r="O264" s="40">
        <v>0.0989</v>
      </c>
      <c r="P264" s="41">
        <f t="shared" si="27"/>
        <v>-0.126865671641791</v>
      </c>
      <c r="Q264" s="41">
        <f t="shared" si="30"/>
        <v>-0.261275622729631</v>
      </c>
      <c r="R264" s="48" t="s">
        <v>531</v>
      </c>
      <c r="S264" s="45"/>
    </row>
    <row r="265" ht="12.75" spans="1:19">
      <c r="A265" s="11">
        <v>730</v>
      </c>
      <c r="B265" s="20" t="s">
        <v>526</v>
      </c>
      <c r="C265" s="12" t="s">
        <v>91</v>
      </c>
      <c r="D265" s="11" t="s">
        <v>190</v>
      </c>
      <c r="E265" s="13" t="s">
        <v>121</v>
      </c>
      <c r="F265" s="17">
        <v>4.28</v>
      </c>
      <c r="G265" s="14" t="s">
        <v>498</v>
      </c>
      <c r="H265" s="15">
        <v>115</v>
      </c>
      <c r="I265" s="15">
        <v>8953.42</v>
      </c>
      <c r="J265" s="37">
        <f t="shared" si="28"/>
        <v>2510.538968</v>
      </c>
      <c r="K265" s="15" t="s">
        <v>236</v>
      </c>
      <c r="L265" s="38">
        <v>134</v>
      </c>
      <c r="M265" s="38">
        <v>12332.8</v>
      </c>
      <c r="N265" s="39">
        <f t="shared" si="29"/>
        <v>1219.71392</v>
      </c>
      <c r="O265" s="40">
        <v>0.0989</v>
      </c>
      <c r="P265" s="41">
        <f t="shared" si="27"/>
        <v>-0.141791044776119</v>
      </c>
      <c r="Q265" s="41">
        <f t="shared" si="30"/>
        <v>-0.274015633108459</v>
      </c>
      <c r="R265" s="48" t="s">
        <v>234</v>
      </c>
      <c r="S265" s="45"/>
    </row>
    <row r="266" ht="12.75" spans="1:19">
      <c r="A266" s="11">
        <v>709</v>
      </c>
      <c r="B266" s="12" t="s">
        <v>532</v>
      </c>
      <c r="C266" s="12" t="s">
        <v>91</v>
      </c>
      <c r="D266" s="11" t="s">
        <v>97</v>
      </c>
      <c r="E266" s="13" t="s">
        <v>140</v>
      </c>
      <c r="F266" s="13">
        <v>4.2</v>
      </c>
      <c r="G266" s="14" t="s">
        <v>491</v>
      </c>
      <c r="H266" s="15">
        <v>90</v>
      </c>
      <c r="I266" s="15">
        <v>8451.16</v>
      </c>
      <c r="J266" s="37">
        <f t="shared" si="28"/>
        <v>2873.3944</v>
      </c>
      <c r="K266" s="15" t="s">
        <v>533</v>
      </c>
      <c r="L266" s="38">
        <v>108</v>
      </c>
      <c r="M266" s="38">
        <v>8354.85</v>
      </c>
      <c r="N266" s="39">
        <f t="shared" si="29"/>
        <v>2270.84823</v>
      </c>
      <c r="O266" s="40">
        <v>0.2718</v>
      </c>
      <c r="P266" s="41">
        <f t="shared" si="27"/>
        <v>-0.166666666666667</v>
      </c>
      <c r="Q266" s="41">
        <f t="shared" si="30"/>
        <v>0.0115274361598352</v>
      </c>
      <c r="R266" s="48" t="s">
        <v>534</v>
      </c>
      <c r="S266" s="45"/>
    </row>
    <row r="267" ht="12.75" spans="1:19">
      <c r="A267" s="11">
        <v>709</v>
      </c>
      <c r="B267" s="12" t="s">
        <v>532</v>
      </c>
      <c r="C267" s="12" t="s">
        <v>91</v>
      </c>
      <c r="D267" s="11" t="s">
        <v>97</v>
      </c>
      <c r="E267" s="13" t="s">
        <v>140</v>
      </c>
      <c r="F267" s="13">
        <v>4.9</v>
      </c>
      <c r="G267" s="14" t="s">
        <v>491</v>
      </c>
      <c r="H267" s="15">
        <v>98</v>
      </c>
      <c r="I267" s="15">
        <v>5968.23</v>
      </c>
      <c r="J267" s="37">
        <f t="shared" si="28"/>
        <v>1993.38882</v>
      </c>
      <c r="K267" s="15" t="s">
        <v>25</v>
      </c>
      <c r="L267" s="38">
        <v>108</v>
      </c>
      <c r="M267" s="38">
        <v>8354.85</v>
      </c>
      <c r="N267" s="39">
        <f t="shared" si="29"/>
        <v>2270.84823</v>
      </c>
      <c r="O267" s="40">
        <v>0.2718</v>
      </c>
      <c r="P267" s="41">
        <f t="shared" si="27"/>
        <v>-0.0925925925925926</v>
      </c>
      <c r="Q267" s="41">
        <f t="shared" si="30"/>
        <v>-0.285656834054471</v>
      </c>
      <c r="R267" s="48" t="s">
        <v>535</v>
      </c>
      <c r="S267" s="45"/>
    </row>
    <row r="268" ht="12.75" spans="1:19">
      <c r="A268" s="11">
        <v>709</v>
      </c>
      <c r="B268" s="12" t="s">
        <v>532</v>
      </c>
      <c r="C268" s="12" t="s">
        <v>91</v>
      </c>
      <c r="D268" s="11" t="s">
        <v>97</v>
      </c>
      <c r="E268" s="13" t="s">
        <v>140</v>
      </c>
      <c r="F268" s="13">
        <v>4.16</v>
      </c>
      <c r="G268" s="14" t="s">
        <v>491</v>
      </c>
      <c r="H268" s="15">
        <v>100</v>
      </c>
      <c r="I268" s="15">
        <v>7044.17</v>
      </c>
      <c r="J268" s="37">
        <f t="shared" si="28"/>
        <v>1974.480851</v>
      </c>
      <c r="K268" s="15" t="s">
        <v>54</v>
      </c>
      <c r="L268" s="38">
        <v>108</v>
      </c>
      <c r="M268" s="38">
        <v>8354.85</v>
      </c>
      <c r="N268" s="39">
        <f t="shared" si="29"/>
        <v>2270.84823</v>
      </c>
      <c r="O268" s="40">
        <v>0.2718</v>
      </c>
      <c r="P268" s="41">
        <f t="shared" si="27"/>
        <v>-0.0740740740740741</v>
      </c>
      <c r="Q268" s="41">
        <f t="shared" si="30"/>
        <v>-0.156876544761426</v>
      </c>
      <c r="R268" s="48" t="s">
        <v>266</v>
      </c>
      <c r="S268" s="45"/>
    </row>
    <row r="269" ht="12.75" spans="1:19">
      <c r="A269" s="11">
        <v>709</v>
      </c>
      <c r="B269" s="12" t="s">
        <v>532</v>
      </c>
      <c r="C269" s="12" t="s">
        <v>91</v>
      </c>
      <c r="D269" s="11" t="s">
        <v>97</v>
      </c>
      <c r="E269" s="13" t="s">
        <v>140</v>
      </c>
      <c r="F269" s="13">
        <v>4.23</v>
      </c>
      <c r="G269" s="14" t="s">
        <v>491</v>
      </c>
      <c r="H269" s="15">
        <v>89</v>
      </c>
      <c r="I269" s="15">
        <v>6860.29</v>
      </c>
      <c r="J269" s="37">
        <f t="shared" si="28"/>
        <v>1602.563744</v>
      </c>
      <c r="K269" s="15" t="s">
        <v>536</v>
      </c>
      <c r="L269" s="38">
        <v>108</v>
      </c>
      <c r="M269" s="38">
        <v>8354.85</v>
      </c>
      <c r="N269" s="39">
        <f t="shared" si="29"/>
        <v>2270.84823</v>
      </c>
      <c r="O269" s="40">
        <v>0.2718</v>
      </c>
      <c r="P269" s="41">
        <f t="shared" si="27"/>
        <v>-0.175925925925926</v>
      </c>
      <c r="Q269" s="41">
        <f t="shared" si="30"/>
        <v>-0.178885318108644</v>
      </c>
      <c r="R269" s="48" t="s">
        <v>537</v>
      </c>
      <c r="S269" s="45"/>
    </row>
    <row r="270" ht="12.75" spans="1:19">
      <c r="A270" s="11">
        <v>709</v>
      </c>
      <c r="B270" s="12" t="s">
        <v>532</v>
      </c>
      <c r="C270" s="12" t="s">
        <v>91</v>
      </c>
      <c r="D270" s="11" t="s">
        <v>97</v>
      </c>
      <c r="E270" s="13" t="s">
        <v>140</v>
      </c>
      <c r="F270" s="16">
        <v>4.3</v>
      </c>
      <c r="G270" s="14" t="s">
        <v>491</v>
      </c>
      <c r="H270" s="15">
        <v>86</v>
      </c>
      <c r="I270" s="15">
        <v>5978.57</v>
      </c>
      <c r="J270" s="37">
        <f t="shared" si="28"/>
        <v>2137.936632</v>
      </c>
      <c r="K270" s="15" t="s">
        <v>315</v>
      </c>
      <c r="L270" s="38">
        <v>108</v>
      </c>
      <c r="M270" s="38">
        <v>8354.85</v>
      </c>
      <c r="N270" s="39">
        <f t="shared" si="29"/>
        <v>2270.84823</v>
      </c>
      <c r="O270" s="40">
        <v>0.2718</v>
      </c>
      <c r="P270" s="41">
        <f t="shared" si="27"/>
        <v>-0.203703703703704</v>
      </c>
      <c r="Q270" s="41">
        <f t="shared" si="30"/>
        <v>-0.284419229549304</v>
      </c>
      <c r="R270" s="48" t="s">
        <v>538</v>
      </c>
      <c r="S270" s="45"/>
    </row>
    <row r="271" ht="12.75" spans="1:19">
      <c r="A271" s="11">
        <v>347</v>
      </c>
      <c r="B271" s="12" t="s">
        <v>539</v>
      </c>
      <c r="C271" s="12" t="s">
        <v>91</v>
      </c>
      <c r="D271" s="11" t="s">
        <v>27</v>
      </c>
      <c r="E271" s="13" t="s">
        <v>140</v>
      </c>
      <c r="F271" s="13">
        <v>4.2</v>
      </c>
      <c r="G271" s="14" t="s">
        <v>94</v>
      </c>
      <c r="H271" s="15">
        <v>59</v>
      </c>
      <c r="I271" s="15">
        <v>3515.87</v>
      </c>
      <c r="J271" s="37">
        <f t="shared" si="28"/>
        <v>662.741495</v>
      </c>
      <c r="K271" s="15" t="s">
        <v>540</v>
      </c>
      <c r="L271" s="38">
        <v>71</v>
      </c>
      <c r="M271" s="38">
        <v>3714.58</v>
      </c>
      <c r="N271" s="39">
        <f t="shared" si="29"/>
        <v>967.64809</v>
      </c>
      <c r="O271" s="40">
        <v>0.2605</v>
      </c>
      <c r="P271" s="41">
        <f t="shared" si="27"/>
        <v>-0.169014084507042</v>
      </c>
      <c r="Q271" s="41">
        <f t="shared" si="30"/>
        <v>-0.0534946077349256</v>
      </c>
      <c r="R271" s="48" t="s">
        <v>541</v>
      </c>
      <c r="S271" s="45"/>
    </row>
    <row r="272" ht="12.75" spans="1:19">
      <c r="A272" s="11">
        <v>347</v>
      </c>
      <c r="B272" s="12" t="s">
        <v>539</v>
      </c>
      <c r="C272" s="12" t="s">
        <v>91</v>
      </c>
      <c r="D272" s="11" t="s">
        <v>27</v>
      </c>
      <c r="E272" s="13" t="s">
        <v>140</v>
      </c>
      <c r="F272" s="13">
        <v>4.9</v>
      </c>
      <c r="G272" s="14" t="s">
        <v>94</v>
      </c>
      <c r="H272" s="15">
        <v>52</v>
      </c>
      <c r="I272" s="15">
        <v>2337.45</v>
      </c>
      <c r="J272" s="37">
        <f t="shared" si="28"/>
        <v>680.66544</v>
      </c>
      <c r="K272" s="15" t="s">
        <v>542</v>
      </c>
      <c r="L272" s="38">
        <v>71</v>
      </c>
      <c r="M272" s="38">
        <v>3714.58</v>
      </c>
      <c r="N272" s="39">
        <f t="shared" si="29"/>
        <v>967.64809</v>
      </c>
      <c r="O272" s="40">
        <v>0.2605</v>
      </c>
      <c r="P272" s="41">
        <f t="shared" si="27"/>
        <v>-0.267605633802817</v>
      </c>
      <c r="Q272" s="41">
        <f t="shared" si="30"/>
        <v>-0.370736395500972</v>
      </c>
      <c r="R272" s="48" t="s">
        <v>543</v>
      </c>
      <c r="S272" s="45"/>
    </row>
    <row r="273" ht="12.75" spans="1:19">
      <c r="A273" s="11">
        <v>347</v>
      </c>
      <c r="B273" s="12" t="s">
        <v>539</v>
      </c>
      <c r="C273" s="12" t="s">
        <v>91</v>
      </c>
      <c r="D273" s="11" t="s">
        <v>27</v>
      </c>
      <c r="E273" s="13" t="s">
        <v>140</v>
      </c>
      <c r="F273" s="13">
        <v>4.16</v>
      </c>
      <c r="G273" s="14" t="s">
        <v>94</v>
      </c>
      <c r="H273" s="15">
        <v>72</v>
      </c>
      <c r="I273" s="15">
        <v>3792.59</v>
      </c>
      <c r="J273" s="37">
        <f t="shared" si="28"/>
        <v>550.304809</v>
      </c>
      <c r="K273" s="15" t="s">
        <v>544</v>
      </c>
      <c r="L273" s="38">
        <v>71</v>
      </c>
      <c r="M273" s="38">
        <v>3714.58</v>
      </c>
      <c r="N273" s="39">
        <f t="shared" si="29"/>
        <v>967.64809</v>
      </c>
      <c r="O273" s="40">
        <v>0.2605</v>
      </c>
      <c r="P273" s="41">
        <f t="shared" si="27"/>
        <v>0.0140845070422535</v>
      </c>
      <c r="Q273" s="41">
        <f t="shared" si="30"/>
        <v>0.0210010283800592</v>
      </c>
      <c r="R273" s="48" t="s">
        <v>34</v>
      </c>
      <c r="S273" s="45"/>
    </row>
    <row r="274" ht="12.75" spans="1:19">
      <c r="A274" s="11">
        <v>347</v>
      </c>
      <c r="B274" s="12" t="s">
        <v>539</v>
      </c>
      <c r="C274" s="12" t="s">
        <v>91</v>
      </c>
      <c r="D274" s="11" t="s">
        <v>27</v>
      </c>
      <c r="E274" s="13" t="s">
        <v>140</v>
      </c>
      <c r="F274" s="13">
        <v>4.23</v>
      </c>
      <c r="G274" s="14" t="s">
        <v>94</v>
      </c>
      <c r="H274" s="15">
        <v>60</v>
      </c>
      <c r="I274" s="15">
        <v>2876.24</v>
      </c>
      <c r="J274" s="37">
        <f t="shared" si="28"/>
        <v>806.78532</v>
      </c>
      <c r="K274" s="15" t="s">
        <v>545</v>
      </c>
      <c r="L274" s="38">
        <v>71</v>
      </c>
      <c r="M274" s="38">
        <v>3714.58</v>
      </c>
      <c r="N274" s="39">
        <f t="shared" si="29"/>
        <v>967.64809</v>
      </c>
      <c r="O274" s="40">
        <v>0.2605</v>
      </c>
      <c r="P274" s="41">
        <f t="shared" si="27"/>
        <v>-0.154929577464789</v>
      </c>
      <c r="Q274" s="41">
        <f t="shared" si="30"/>
        <v>-0.225689041560553</v>
      </c>
      <c r="R274" s="48" t="s">
        <v>451</v>
      </c>
      <c r="S274" s="45"/>
    </row>
    <row r="275" ht="12.75" spans="1:19">
      <c r="A275" s="11">
        <v>347</v>
      </c>
      <c r="B275" s="12" t="s">
        <v>539</v>
      </c>
      <c r="C275" s="12" t="s">
        <v>91</v>
      </c>
      <c r="D275" s="11" t="s">
        <v>27</v>
      </c>
      <c r="E275" s="13" t="s">
        <v>140</v>
      </c>
      <c r="F275" s="16">
        <v>4.3</v>
      </c>
      <c r="G275" s="14" t="s">
        <v>94</v>
      </c>
      <c r="H275" s="15">
        <v>86</v>
      </c>
      <c r="I275" s="15">
        <v>3530.4</v>
      </c>
      <c r="J275" s="37">
        <f t="shared" si="28"/>
        <v>965.21136</v>
      </c>
      <c r="K275" s="15" t="s">
        <v>523</v>
      </c>
      <c r="L275" s="38">
        <v>71</v>
      </c>
      <c r="M275" s="38">
        <v>3714.58</v>
      </c>
      <c r="N275" s="39">
        <f t="shared" si="29"/>
        <v>967.64809</v>
      </c>
      <c r="O275" s="40">
        <v>0.2605</v>
      </c>
      <c r="P275" s="41">
        <f t="shared" si="27"/>
        <v>0.211267605633803</v>
      </c>
      <c r="Q275" s="41">
        <f t="shared" si="30"/>
        <v>-0.0495829945781218</v>
      </c>
      <c r="R275" s="48" t="s">
        <v>546</v>
      </c>
      <c r="S275" s="45"/>
    </row>
    <row r="276" ht="12.75" spans="1:19">
      <c r="A276" s="11">
        <v>104429</v>
      </c>
      <c r="B276" s="12" t="s">
        <v>547</v>
      </c>
      <c r="C276" s="12" t="s">
        <v>91</v>
      </c>
      <c r="D276" s="11" t="s">
        <v>27</v>
      </c>
      <c r="E276" s="13" t="s">
        <v>108</v>
      </c>
      <c r="F276" s="17">
        <v>4.4</v>
      </c>
      <c r="G276" s="14" t="s">
        <v>94</v>
      </c>
      <c r="H276" s="15">
        <v>47</v>
      </c>
      <c r="I276" s="15">
        <v>4730.22</v>
      </c>
      <c r="J276" s="37">
        <f t="shared" si="28"/>
        <v>919.081746</v>
      </c>
      <c r="K276" s="15" t="s">
        <v>548</v>
      </c>
      <c r="L276" s="38">
        <v>53</v>
      </c>
      <c r="M276" s="38">
        <v>2986.12</v>
      </c>
      <c r="N276" s="39">
        <f t="shared" si="29"/>
        <v>666.800596</v>
      </c>
      <c r="O276" s="40">
        <v>0.2233</v>
      </c>
      <c r="P276" s="42">
        <f t="shared" si="27"/>
        <v>-0.113207547169811</v>
      </c>
      <c r="Q276" s="46">
        <f t="shared" si="30"/>
        <v>0.584068959050541</v>
      </c>
      <c r="R276" s="48" t="s">
        <v>549</v>
      </c>
      <c r="S276" s="47">
        <v>0</v>
      </c>
    </row>
    <row r="277" ht="12.75" spans="1:19">
      <c r="A277" s="11">
        <v>104429</v>
      </c>
      <c r="B277" s="12" t="s">
        <v>547</v>
      </c>
      <c r="C277" s="12" t="s">
        <v>91</v>
      </c>
      <c r="D277" s="11" t="s">
        <v>27</v>
      </c>
      <c r="E277" s="13" t="s">
        <v>108</v>
      </c>
      <c r="F277" s="17">
        <v>4.11</v>
      </c>
      <c r="G277" s="14" t="s">
        <v>94</v>
      </c>
      <c r="H277" s="15">
        <v>67</v>
      </c>
      <c r="I277" s="15">
        <v>5084.54</v>
      </c>
      <c r="J277" s="37">
        <f t="shared" si="28"/>
        <v>1082.498566</v>
      </c>
      <c r="K277" s="15" t="s">
        <v>550</v>
      </c>
      <c r="L277" s="38">
        <v>53</v>
      </c>
      <c r="M277" s="38">
        <v>2986.12</v>
      </c>
      <c r="N277" s="39">
        <f t="shared" si="29"/>
        <v>666.800596</v>
      </c>
      <c r="O277" s="40">
        <v>0.2233</v>
      </c>
      <c r="P277" s="41">
        <f t="shared" ref="P277:P340" si="31">(H277-L277)/L277</f>
        <v>0.264150943396226</v>
      </c>
      <c r="Q277" s="46">
        <f t="shared" si="30"/>
        <v>0.702724605843034</v>
      </c>
      <c r="R277" s="48" t="s">
        <v>551</v>
      </c>
      <c r="S277" s="47">
        <f>(J277-N277)*0.1</f>
        <v>41.569797</v>
      </c>
    </row>
    <row r="278" ht="12.75" spans="1:19">
      <c r="A278" s="11">
        <v>104429</v>
      </c>
      <c r="B278" s="12" t="s">
        <v>547</v>
      </c>
      <c r="C278" s="12" t="s">
        <v>91</v>
      </c>
      <c r="D278" s="11" t="s">
        <v>27</v>
      </c>
      <c r="E278" s="13" t="s">
        <v>108</v>
      </c>
      <c r="F278" s="29">
        <v>4.3</v>
      </c>
      <c r="G278" s="14" t="s">
        <v>94</v>
      </c>
      <c r="H278" s="15">
        <v>68</v>
      </c>
      <c r="I278" s="15">
        <v>2351.11</v>
      </c>
      <c r="J278" s="37">
        <f t="shared" si="28"/>
        <v>561.680179</v>
      </c>
      <c r="K278" s="15" t="s">
        <v>552</v>
      </c>
      <c r="L278" s="38">
        <v>53</v>
      </c>
      <c r="M278" s="38">
        <v>2986.12</v>
      </c>
      <c r="N278" s="39">
        <f t="shared" si="29"/>
        <v>666.800596</v>
      </c>
      <c r="O278" s="40">
        <v>0.2233</v>
      </c>
      <c r="P278" s="41">
        <f t="shared" si="31"/>
        <v>0.283018867924528</v>
      </c>
      <c r="Q278" s="41">
        <f t="shared" si="30"/>
        <v>-0.21265387861171</v>
      </c>
      <c r="R278" s="48" t="s">
        <v>553</v>
      </c>
      <c r="S278" s="45"/>
    </row>
    <row r="279" ht="12.75" spans="1:19">
      <c r="A279" s="11">
        <v>102934</v>
      </c>
      <c r="B279" s="12" t="s">
        <v>519</v>
      </c>
      <c r="C279" s="12" t="s">
        <v>91</v>
      </c>
      <c r="D279" s="11" t="s">
        <v>97</v>
      </c>
      <c r="E279" s="13" t="s">
        <v>108</v>
      </c>
      <c r="F279" s="17">
        <v>4.25</v>
      </c>
      <c r="G279" s="14" t="s">
        <v>94</v>
      </c>
      <c r="H279" s="15">
        <v>127</v>
      </c>
      <c r="I279" s="15">
        <v>8395.43</v>
      </c>
      <c r="J279" s="37">
        <f t="shared" si="28"/>
        <v>1931.788443</v>
      </c>
      <c r="K279" s="15" t="s">
        <v>554</v>
      </c>
      <c r="L279" s="38">
        <v>115</v>
      </c>
      <c r="M279" s="38">
        <v>6958.13</v>
      </c>
      <c r="N279" s="39">
        <f t="shared" si="29"/>
        <v>1417.371081</v>
      </c>
      <c r="O279" s="40">
        <v>0.2037</v>
      </c>
      <c r="P279" s="41">
        <f t="shared" si="31"/>
        <v>0.104347826086957</v>
      </c>
      <c r="Q279" s="41">
        <f t="shared" si="30"/>
        <v>0.206564119957517</v>
      </c>
      <c r="R279" s="48" t="s">
        <v>395</v>
      </c>
      <c r="S279" s="45"/>
    </row>
    <row r="280" ht="12.75" spans="1:19">
      <c r="A280" s="11">
        <v>513</v>
      </c>
      <c r="B280" s="12" t="s">
        <v>555</v>
      </c>
      <c r="C280" s="12" t="s">
        <v>91</v>
      </c>
      <c r="D280" s="11" t="s">
        <v>97</v>
      </c>
      <c r="E280" s="13" t="s">
        <v>140</v>
      </c>
      <c r="F280" s="13">
        <v>4.2</v>
      </c>
      <c r="G280" s="14" t="s">
        <v>94</v>
      </c>
      <c r="H280" s="15">
        <v>143</v>
      </c>
      <c r="I280" s="15">
        <v>8161.52</v>
      </c>
      <c r="J280" s="37">
        <f t="shared" si="28"/>
        <v>2366.8408</v>
      </c>
      <c r="K280" s="15" t="s">
        <v>556</v>
      </c>
      <c r="L280" s="38">
        <v>102</v>
      </c>
      <c r="M280" s="38">
        <v>8057.06</v>
      </c>
      <c r="N280" s="39">
        <f t="shared" si="29"/>
        <v>2440.483474</v>
      </c>
      <c r="O280" s="40">
        <v>0.3029</v>
      </c>
      <c r="P280" s="41">
        <f t="shared" si="31"/>
        <v>0.401960784313726</v>
      </c>
      <c r="Q280" s="41">
        <f t="shared" si="30"/>
        <v>0.0129650269453126</v>
      </c>
      <c r="R280" s="48" t="s">
        <v>557</v>
      </c>
      <c r="S280" s="47"/>
    </row>
    <row r="281" ht="12.75" spans="1:19">
      <c r="A281" s="11">
        <v>513</v>
      </c>
      <c r="B281" s="12" t="s">
        <v>555</v>
      </c>
      <c r="C281" s="12" t="s">
        <v>91</v>
      </c>
      <c r="D281" s="11" t="s">
        <v>97</v>
      </c>
      <c r="E281" s="13" t="s">
        <v>140</v>
      </c>
      <c r="F281" s="13">
        <v>4.9</v>
      </c>
      <c r="G281" s="14" t="s">
        <v>94</v>
      </c>
      <c r="H281" s="15">
        <v>102</v>
      </c>
      <c r="I281" s="15">
        <v>7117.7</v>
      </c>
      <c r="J281" s="37">
        <f t="shared" si="28"/>
        <v>2024.98565</v>
      </c>
      <c r="K281" s="15" t="s">
        <v>558</v>
      </c>
      <c r="L281" s="38">
        <v>102</v>
      </c>
      <c r="M281" s="38">
        <v>8057.06</v>
      </c>
      <c r="N281" s="39">
        <f t="shared" si="29"/>
        <v>2440.483474</v>
      </c>
      <c r="O281" s="40">
        <v>0.3029</v>
      </c>
      <c r="P281" s="41">
        <f t="shared" si="31"/>
        <v>0</v>
      </c>
      <c r="Q281" s="41">
        <f t="shared" si="30"/>
        <v>-0.116588433001616</v>
      </c>
      <c r="R281" s="48" t="s">
        <v>559</v>
      </c>
      <c r="S281" s="45"/>
    </row>
    <row r="282" ht="12.75" spans="1:19">
      <c r="A282" s="11">
        <v>513</v>
      </c>
      <c r="B282" s="12" t="s">
        <v>555</v>
      </c>
      <c r="C282" s="12" t="s">
        <v>91</v>
      </c>
      <c r="D282" s="11" t="s">
        <v>97</v>
      </c>
      <c r="E282" s="13" t="s">
        <v>140</v>
      </c>
      <c r="F282" s="13">
        <v>4.16</v>
      </c>
      <c r="G282" s="14" t="s">
        <v>94</v>
      </c>
      <c r="H282" s="15">
        <v>112</v>
      </c>
      <c r="I282" s="15">
        <v>9748.05</v>
      </c>
      <c r="J282" s="37">
        <f t="shared" si="28"/>
        <v>2646.595575</v>
      </c>
      <c r="K282" s="15" t="s">
        <v>560</v>
      </c>
      <c r="L282" s="38">
        <v>102</v>
      </c>
      <c r="M282" s="38">
        <v>8057.06</v>
      </c>
      <c r="N282" s="39">
        <f t="shared" si="29"/>
        <v>2440.483474</v>
      </c>
      <c r="O282" s="40">
        <v>0.3029</v>
      </c>
      <c r="P282" s="41">
        <f t="shared" si="31"/>
        <v>0.0980392156862745</v>
      </c>
      <c r="Q282" s="41">
        <f t="shared" si="30"/>
        <v>0.209876803697627</v>
      </c>
      <c r="R282" s="48" t="s">
        <v>561</v>
      </c>
      <c r="S282" s="45"/>
    </row>
    <row r="283" ht="12.75" spans="1:19">
      <c r="A283" s="11">
        <v>513</v>
      </c>
      <c r="B283" s="12" t="s">
        <v>555</v>
      </c>
      <c r="C283" s="12" t="s">
        <v>91</v>
      </c>
      <c r="D283" s="11" t="s">
        <v>97</v>
      </c>
      <c r="E283" s="13" t="s">
        <v>140</v>
      </c>
      <c r="F283" s="13">
        <v>4.23</v>
      </c>
      <c r="G283" s="14" t="s">
        <v>94</v>
      </c>
      <c r="H283" s="15">
        <v>108</v>
      </c>
      <c r="I283" s="15">
        <v>8604.54</v>
      </c>
      <c r="J283" s="37">
        <f t="shared" si="28"/>
        <v>2739.685536</v>
      </c>
      <c r="K283" s="15" t="s">
        <v>371</v>
      </c>
      <c r="L283" s="38">
        <v>102</v>
      </c>
      <c r="M283" s="38">
        <v>8057.06</v>
      </c>
      <c r="N283" s="39">
        <f t="shared" si="29"/>
        <v>2440.483474</v>
      </c>
      <c r="O283" s="40">
        <v>0.3029</v>
      </c>
      <c r="P283" s="41">
        <f t="shared" si="31"/>
        <v>0.0588235294117647</v>
      </c>
      <c r="Q283" s="41">
        <f t="shared" si="30"/>
        <v>0.0679503441702061</v>
      </c>
      <c r="R283" s="48" t="s">
        <v>562</v>
      </c>
      <c r="S283" s="45"/>
    </row>
    <row r="284" ht="12.75" spans="1:19">
      <c r="A284" s="11">
        <v>513</v>
      </c>
      <c r="B284" s="12" t="s">
        <v>555</v>
      </c>
      <c r="C284" s="12" t="s">
        <v>91</v>
      </c>
      <c r="D284" s="11" t="s">
        <v>97</v>
      </c>
      <c r="E284" s="13" t="s">
        <v>140</v>
      </c>
      <c r="F284" s="16">
        <v>4.3</v>
      </c>
      <c r="G284" s="14" t="s">
        <v>94</v>
      </c>
      <c r="H284" s="15">
        <v>115</v>
      </c>
      <c r="I284" s="15">
        <v>8685.68</v>
      </c>
      <c r="J284" s="37">
        <f t="shared" si="28"/>
        <v>2519.715768</v>
      </c>
      <c r="K284" s="15" t="s">
        <v>563</v>
      </c>
      <c r="L284" s="38">
        <v>102</v>
      </c>
      <c r="M284" s="38">
        <v>8057.06</v>
      </c>
      <c r="N284" s="39">
        <f t="shared" si="29"/>
        <v>2440.483474</v>
      </c>
      <c r="O284" s="40">
        <v>0.3029</v>
      </c>
      <c r="P284" s="41">
        <f t="shared" si="31"/>
        <v>0.127450980392157</v>
      </c>
      <c r="Q284" s="41">
        <f t="shared" si="30"/>
        <v>0.0780210151097298</v>
      </c>
      <c r="R284" s="48" t="s">
        <v>232</v>
      </c>
      <c r="S284" s="45"/>
    </row>
    <row r="285" ht="12.75" spans="1:19">
      <c r="A285" s="11">
        <v>365</v>
      </c>
      <c r="B285" s="12" t="s">
        <v>107</v>
      </c>
      <c r="C285" s="12" t="s">
        <v>91</v>
      </c>
      <c r="D285" s="11" t="s">
        <v>92</v>
      </c>
      <c r="E285" s="13" t="s">
        <v>108</v>
      </c>
      <c r="F285" s="17">
        <v>4.4</v>
      </c>
      <c r="G285" s="14" t="s">
        <v>109</v>
      </c>
      <c r="H285" s="15">
        <v>103</v>
      </c>
      <c r="I285" s="15">
        <v>13804.58</v>
      </c>
      <c r="J285" s="37">
        <f t="shared" si="28"/>
        <v>4740.492772</v>
      </c>
      <c r="K285" s="15" t="s">
        <v>564</v>
      </c>
      <c r="L285" s="38">
        <v>109</v>
      </c>
      <c r="M285" s="38">
        <v>10868.39</v>
      </c>
      <c r="N285" s="39">
        <f t="shared" si="29"/>
        <v>2546.463777</v>
      </c>
      <c r="O285" s="40">
        <v>0.2343</v>
      </c>
      <c r="P285" s="42">
        <f t="shared" si="31"/>
        <v>-0.055045871559633</v>
      </c>
      <c r="Q285" s="46">
        <f t="shared" si="30"/>
        <v>0.270158689557515</v>
      </c>
      <c r="R285" s="48" t="s">
        <v>565</v>
      </c>
      <c r="S285" s="47">
        <v>0</v>
      </c>
    </row>
    <row r="286" ht="12.75" spans="1:19">
      <c r="A286" s="11">
        <v>365</v>
      </c>
      <c r="B286" s="12" t="s">
        <v>107</v>
      </c>
      <c r="C286" s="12" t="s">
        <v>91</v>
      </c>
      <c r="D286" s="11" t="s">
        <v>92</v>
      </c>
      <c r="E286" s="13" t="s">
        <v>108</v>
      </c>
      <c r="F286" s="17">
        <v>4.11</v>
      </c>
      <c r="G286" s="14" t="s">
        <v>109</v>
      </c>
      <c r="H286" s="15">
        <v>102</v>
      </c>
      <c r="I286" s="15">
        <v>7738.3</v>
      </c>
      <c r="J286" s="37">
        <f t="shared" si="28"/>
        <v>2261.90509</v>
      </c>
      <c r="K286" s="15" t="s">
        <v>421</v>
      </c>
      <c r="L286" s="38">
        <v>109</v>
      </c>
      <c r="M286" s="38">
        <v>10868.39</v>
      </c>
      <c r="N286" s="39">
        <f t="shared" si="29"/>
        <v>2546.463777</v>
      </c>
      <c r="O286" s="40">
        <v>0.2343</v>
      </c>
      <c r="P286" s="41">
        <f t="shared" si="31"/>
        <v>-0.0642201834862385</v>
      </c>
      <c r="Q286" s="41">
        <f t="shared" si="30"/>
        <v>-0.287999418497128</v>
      </c>
      <c r="R286" s="48" t="s">
        <v>566</v>
      </c>
      <c r="S286" s="45"/>
    </row>
    <row r="287" ht="12.75" spans="1:19">
      <c r="A287" s="11">
        <v>365</v>
      </c>
      <c r="B287" s="12" t="s">
        <v>107</v>
      </c>
      <c r="C287" s="12" t="s">
        <v>91</v>
      </c>
      <c r="D287" s="11" t="s">
        <v>92</v>
      </c>
      <c r="E287" s="13" t="s">
        <v>108</v>
      </c>
      <c r="F287" s="17">
        <v>4.18</v>
      </c>
      <c r="G287" s="14" t="s">
        <v>109</v>
      </c>
      <c r="H287" s="15">
        <v>131</v>
      </c>
      <c r="I287" s="15">
        <v>22089.99</v>
      </c>
      <c r="J287" s="37">
        <f t="shared" si="28"/>
        <v>3501.263415</v>
      </c>
      <c r="K287" s="15" t="s">
        <v>567</v>
      </c>
      <c r="L287" s="38">
        <v>109</v>
      </c>
      <c r="M287" s="38">
        <v>10868.39</v>
      </c>
      <c r="N287" s="39">
        <f t="shared" si="29"/>
        <v>2546.463777</v>
      </c>
      <c r="O287" s="40">
        <v>0.2343</v>
      </c>
      <c r="P287" s="41">
        <f t="shared" si="31"/>
        <v>0.201834862385321</v>
      </c>
      <c r="Q287" s="46">
        <f t="shared" si="30"/>
        <v>1.03249883377391</v>
      </c>
      <c r="R287" s="41">
        <f>(K287-O287)</f>
        <v>-0.0758</v>
      </c>
      <c r="S287" s="47">
        <f>(J287-N287)*0.3</f>
        <v>286.4398914</v>
      </c>
    </row>
    <row r="288" ht="12.75" spans="1:19">
      <c r="A288" s="11">
        <v>104429</v>
      </c>
      <c r="B288" s="12" t="s">
        <v>547</v>
      </c>
      <c r="C288" s="12" t="s">
        <v>91</v>
      </c>
      <c r="D288" s="11" t="s">
        <v>27</v>
      </c>
      <c r="E288" s="13" t="s">
        <v>108</v>
      </c>
      <c r="F288" s="17">
        <v>4.25</v>
      </c>
      <c r="G288" s="14" t="s">
        <v>94</v>
      </c>
      <c r="H288" s="15">
        <v>51</v>
      </c>
      <c r="I288" s="15">
        <v>3215.9</v>
      </c>
      <c r="J288" s="37">
        <f t="shared" si="28"/>
        <v>701.70938</v>
      </c>
      <c r="K288" s="15" t="s">
        <v>568</v>
      </c>
      <c r="L288" s="38">
        <v>53</v>
      </c>
      <c r="M288" s="38">
        <v>2986.12</v>
      </c>
      <c r="N288" s="39">
        <f t="shared" si="29"/>
        <v>666.800596</v>
      </c>
      <c r="O288" s="40">
        <v>0.2233</v>
      </c>
      <c r="P288" s="41">
        <f t="shared" si="31"/>
        <v>-0.0377358490566038</v>
      </c>
      <c r="Q288" s="41">
        <f t="shared" si="30"/>
        <v>0.0769493523368117</v>
      </c>
      <c r="R288" s="48" t="s">
        <v>432</v>
      </c>
      <c r="S288" s="45"/>
    </row>
    <row r="289" ht="12.75" spans="1:19">
      <c r="A289" s="11">
        <v>337</v>
      </c>
      <c r="B289" s="12" t="s">
        <v>286</v>
      </c>
      <c r="C289" s="12" t="s">
        <v>189</v>
      </c>
      <c r="D289" s="11" t="s">
        <v>287</v>
      </c>
      <c r="E289" s="13" t="s">
        <v>203</v>
      </c>
      <c r="F289" s="13">
        <v>4.16</v>
      </c>
      <c r="G289" s="14" t="s">
        <v>62</v>
      </c>
      <c r="H289" s="15">
        <v>235</v>
      </c>
      <c r="I289" s="15">
        <v>27126.39</v>
      </c>
      <c r="J289" s="37">
        <f t="shared" si="28"/>
        <v>8165.04339</v>
      </c>
      <c r="K289" s="52">
        <v>0.301</v>
      </c>
      <c r="L289" s="38">
        <v>225</v>
      </c>
      <c r="M289" s="38">
        <v>25093.8</v>
      </c>
      <c r="N289" s="39">
        <f t="shared" si="29"/>
        <v>5395.167</v>
      </c>
      <c r="O289" s="50">
        <v>0.215</v>
      </c>
      <c r="P289" s="41">
        <f t="shared" si="31"/>
        <v>0.0444444444444444</v>
      </c>
      <c r="Q289" s="41">
        <f t="shared" si="30"/>
        <v>0.0809996891662483</v>
      </c>
      <c r="R289" s="48" t="s">
        <v>569</v>
      </c>
      <c r="S289" s="45"/>
    </row>
    <row r="290" ht="12.75" spans="1:19">
      <c r="A290" s="11">
        <v>337</v>
      </c>
      <c r="B290" s="12" t="s">
        <v>286</v>
      </c>
      <c r="C290" s="12" t="s">
        <v>189</v>
      </c>
      <c r="D290" s="11" t="s">
        <v>287</v>
      </c>
      <c r="E290" s="13" t="s">
        <v>203</v>
      </c>
      <c r="F290" s="16">
        <v>4.3</v>
      </c>
      <c r="G290" s="14" t="s">
        <v>62</v>
      </c>
      <c r="H290" s="15">
        <v>205</v>
      </c>
      <c r="I290" s="15">
        <v>28837.28</v>
      </c>
      <c r="J290" s="37">
        <f t="shared" si="28"/>
        <v>6373.03888</v>
      </c>
      <c r="K290" s="15" t="s">
        <v>570</v>
      </c>
      <c r="L290" s="38">
        <v>225</v>
      </c>
      <c r="M290" s="38">
        <v>25093.8</v>
      </c>
      <c r="N290" s="39">
        <f t="shared" si="29"/>
        <v>5395.167</v>
      </c>
      <c r="O290" s="50">
        <v>0.215</v>
      </c>
      <c r="P290" s="41">
        <f t="shared" si="31"/>
        <v>-0.0888888888888889</v>
      </c>
      <c r="Q290" s="41">
        <f t="shared" si="30"/>
        <v>0.149179478596307</v>
      </c>
      <c r="R290" s="48" t="s">
        <v>571</v>
      </c>
      <c r="S290" s="45"/>
    </row>
    <row r="291" ht="12.75" spans="1:19">
      <c r="A291" s="11">
        <v>339</v>
      </c>
      <c r="B291" s="12" t="s">
        <v>572</v>
      </c>
      <c r="C291" s="12" t="s">
        <v>91</v>
      </c>
      <c r="D291" s="11" t="s">
        <v>27</v>
      </c>
      <c r="E291" s="13" t="s">
        <v>156</v>
      </c>
      <c r="F291" s="13">
        <v>4.6</v>
      </c>
      <c r="G291" s="14" t="s">
        <v>94</v>
      </c>
      <c r="H291" s="15">
        <v>72</v>
      </c>
      <c r="I291" s="15">
        <v>4833.95</v>
      </c>
      <c r="J291" s="37">
        <f t="shared" si="28"/>
        <v>1194.469045</v>
      </c>
      <c r="K291" s="15" t="s">
        <v>573</v>
      </c>
      <c r="L291" s="38">
        <v>53</v>
      </c>
      <c r="M291" s="38">
        <v>3476.48</v>
      </c>
      <c r="N291" s="39">
        <f t="shared" si="29"/>
        <v>996.01152</v>
      </c>
      <c r="O291" s="40">
        <v>0.2865</v>
      </c>
      <c r="P291" s="41">
        <f t="shared" si="31"/>
        <v>0.358490566037736</v>
      </c>
      <c r="Q291" s="41">
        <f t="shared" si="30"/>
        <v>0.390472546944035</v>
      </c>
      <c r="R291" s="48" t="s">
        <v>574</v>
      </c>
      <c r="S291" s="45"/>
    </row>
    <row r="292" ht="12.75" spans="1:19">
      <c r="A292" s="11">
        <v>339</v>
      </c>
      <c r="B292" s="12" t="s">
        <v>572</v>
      </c>
      <c r="C292" s="12" t="s">
        <v>91</v>
      </c>
      <c r="D292" s="11" t="s">
        <v>27</v>
      </c>
      <c r="E292" s="13" t="s">
        <v>156</v>
      </c>
      <c r="F292" s="13">
        <v>4.13</v>
      </c>
      <c r="G292" s="14" t="s">
        <v>94</v>
      </c>
      <c r="H292" s="15">
        <v>50</v>
      </c>
      <c r="I292" s="15">
        <v>3424.96</v>
      </c>
      <c r="J292" s="37">
        <f t="shared" si="28"/>
        <v>1100.097152</v>
      </c>
      <c r="K292" s="15" t="s">
        <v>575</v>
      </c>
      <c r="L292" s="38">
        <v>53</v>
      </c>
      <c r="M292" s="38">
        <v>3476.48</v>
      </c>
      <c r="N292" s="39">
        <f t="shared" si="29"/>
        <v>996.01152</v>
      </c>
      <c r="O292" s="40">
        <v>0.2865</v>
      </c>
      <c r="P292" s="41">
        <f t="shared" si="31"/>
        <v>-0.0566037735849057</v>
      </c>
      <c r="Q292" s="41">
        <f t="shared" si="30"/>
        <v>-0.014819587628866</v>
      </c>
      <c r="R292" s="48" t="s">
        <v>309</v>
      </c>
      <c r="S292" s="45"/>
    </row>
    <row r="293" ht="12.75" spans="1:19">
      <c r="A293" s="11">
        <v>339</v>
      </c>
      <c r="B293" s="12" t="s">
        <v>572</v>
      </c>
      <c r="C293" s="12" t="s">
        <v>91</v>
      </c>
      <c r="D293" s="11" t="s">
        <v>27</v>
      </c>
      <c r="E293" s="13" t="s">
        <v>156</v>
      </c>
      <c r="F293" s="16">
        <v>4.2</v>
      </c>
      <c r="G293" s="14" t="s">
        <v>94</v>
      </c>
      <c r="H293" s="15">
        <v>73</v>
      </c>
      <c r="I293" s="15">
        <v>4368.97</v>
      </c>
      <c r="J293" s="37">
        <f t="shared" si="28"/>
        <v>1370.545889</v>
      </c>
      <c r="K293" s="15" t="s">
        <v>576</v>
      </c>
      <c r="L293" s="38">
        <v>53</v>
      </c>
      <c r="M293" s="38">
        <v>3476.48</v>
      </c>
      <c r="N293" s="39">
        <f t="shared" si="29"/>
        <v>996.01152</v>
      </c>
      <c r="O293" s="40">
        <v>0.2865</v>
      </c>
      <c r="P293" s="41">
        <f t="shared" si="31"/>
        <v>0.377358490566038</v>
      </c>
      <c r="Q293" s="41">
        <f t="shared" si="30"/>
        <v>0.256722316826215</v>
      </c>
      <c r="R293" s="41">
        <f>(K293-O293)</f>
        <v>0.0272000000000001</v>
      </c>
      <c r="S293" s="45"/>
    </row>
    <row r="294" ht="12.75" spans="1:19">
      <c r="A294" s="11">
        <v>339</v>
      </c>
      <c r="B294" s="12" t="s">
        <v>572</v>
      </c>
      <c r="C294" s="12" t="s">
        <v>91</v>
      </c>
      <c r="D294" s="11" t="s">
        <v>27</v>
      </c>
      <c r="E294" s="13" t="s">
        <v>156</v>
      </c>
      <c r="F294" s="13">
        <v>4.27</v>
      </c>
      <c r="G294" s="14" t="s">
        <v>94</v>
      </c>
      <c r="H294" s="15">
        <v>44</v>
      </c>
      <c r="I294" s="15">
        <v>3712.05</v>
      </c>
      <c r="J294" s="37">
        <f t="shared" si="28"/>
        <v>985.92048</v>
      </c>
      <c r="K294" s="15" t="s">
        <v>577</v>
      </c>
      <c r="L294" s="38">
        <v>53</v>
      </c>
      <c r="M294" s="38">
        <v>3476.48</v>
      </c>
      <c r="N294" s="39">
        <f t="shared" si="29"/>
        <v>996.01152</v>
      </c>
      <c r="O294" s="40">
        <v>0.2865</v>
      </c>
      <c r="P294" s="41">
        <f t="shared" si="31"/>
        <v>-0.169811320754717</v>
      </c>
      <c r="Q294" s="41">
        <f t="shared" si="30"/>
        <v>0.0677610686671576</v>
      </c>
      <c r="R294" s="48" t="s">
        <v>578</v>
      </c>
      <c r="S294" s="45"/>
    </row>
    <row r="295" ht="12.75" spans="1:19">
      <c r="A295" s="11">
        <v>582</v>
      </c>
      <c r="B295" s="12" t="s">
        <v>579</v>
      </c>
      <c r="C295" s="12" t="s">
        <v>91</v>
      </c>
      <c r="D295" s="11" t="s">
        <v>580</v>
      </c>
      <c r="E295" s="13" t="s">
        <v>140</v>
      </c>
      <c r="F295" s="13">
        <v>4.2</v>
      </c>
      <c r="G295" s="14" t="s">
        <v>21</v>
      </c>
      <c r="H295" s="15">
        <v>249</v>
      </c>
      <c r="I295" s="15">
        <v>44782.47</v>
      </c>
      <c r="J295" s="37">
        <f t="shared" si="28"/>
        <v>6865.152651</v>
      </c>
      <c r="K295" s="15" t="s">
        <v>581</v>
      </c>
      <c r="L295" s="38">
        <v>258</v>
      </c>
      <c r="M295" s="38">
        <v>39866.02</v>
      </c>
      <c r="N295" s="39">
        <f t="shared" si="29"/>
        <v>6035.715428</v>
      </c>
      <c r="O295" s="40">
        <v>0.1514</v>
      </c>
      <c r="P295" s="41">
        <f t="shared" si="31"/>
        <v>-0.0348837209302326</v>
      </c>
      <c r="Q295" s="41">
        <f t="shared" si="30"/>
        <v>0.123324324826005</v>
      </c>
      <c r="R295" s="48" t="s">
        <v>582</v>
      </c>
      <c r="S295" s="45"/>
    </row>
    <row r="296" ht="12.75" spans="1:19">
      <c r="A296" s="11">
        <v>582</v>
      </c>
      <c r="B296" s="12" t="s">
        <v>579</v>
      </c>
      <c r="C296" s="12" t="s">
        <v>91</v>
      </c>
      <c r="D296" s="11" t="s">
        <v>580</v>
      </c>
      <c r="E296" s="13" t="s">
        <v>140</v>
      </c>
      <c r="F296" s="13">
        <v>4.9</v>
      </c>
      <c r="G296" s="14" t="s">
        <v>21</v>
      </c>
      <c r="H296" s="15">
        <v>250</v>
      </c>
      <c r="I296" s="15">
        <v>44802.78</v>
      </c>
      <c r="J296" s="37">
        <f t="shared" si="28"/>
        <v>8651.416818</v>
      </c>
      <c r="K296" s="15" t="s">
        <v>583</v>
      </c>
      <c r="L296" s="38">
        <v>258</v>
      </c>
      <c r="M296" s="38">
        <v>39866.02</v>
      </c>
      <c r="N296" s="39">
        <f t="shared" si="29"/>
        <v>6035.715428</v>
      </c>
      <c r="O296" s="40">
        <v>0.1514</v>
      </c>
      <c r="P296" s="41">
        <f t="shared" si="31"/>
        <v>-0.0310077519379845</v>
      </c>
      <c r="Q296" s="41">
        <f t="shared" si="30"/>
        <v>0.123833781250298</v>
      </c>
      <c r="R296" s="48" t="s">
        <v>584</v>
      </c>
      <c r="S296" s="45"/>
    </row>
    <row r="297" ht="12.75" spans="1:19">
      <c r="A297" s="11">
        <v>582</v>
      </c>
      <c r="B297" s="12" t="s">
        <v>579</v>
      </c>
      <c r="C297" s="12" t="s">
        <v>91</v>
      </c>
      <c r="D297" s="11" t="s">
        <v>580</v>
      </c>
      <c r="E297" s="13" t="s">
        <v>140</v>
      </c>
      <c r="F297" s="13">
        <v>4.16</v>
      </c>
      <c r="G297" s="14" t="s">
        <v>21</v>
      </c>
      <c r="H297" s="15">
        <v>226</v>
      </c>
      <c r="I297" s="15">
        <v>43869.29</v>
      </c>
      <c r="J297" s="37">
        <f t="shared" si="28"/>
        <v>7119.985767</v>
      </c>
      <c r="K297" s="15" t="s">
        <v>585</v>
      </c>
      <c r="L297" s="38">
        <v>258</v>
      </c>
      <c r="M297" s="38">
        <v>39866.02</v>
      </c>
      <c r="N297" s="39">
        <f t="shared" si="29"/>
        <v>6035.715428</v>
      </c>
      <c r="O297" s="40">
        <v>0.1514</v>
      </c>
      <c r="P297" s="41">
        <f t="shared" si="31"/>
        <v>-0.124031007751938</v>
      </c>
      <c r="Q297" s="41">
        <f t="shared" si="30"/>
        <v>0.100418100427382</v>
      </c>
      <c r="R297" s="48" t="s">
        <v>205</v>
      </c>
      <c r="S297" s="45"/>
    </row>
    <row r="298" ht="12.75" spans="1:19">
      <c r="A298" s="11">
        <v>582</v>
      </c>
      <c r="B298" s="12" t="s">
        <v>579</v>
      </c>
      <c r="C298" s="12" t="s">
        <v>91</v>
      </c>
      <c r="D298" s="11" t="s">
        <v>580</v>
      </c>
      <c r="E298" s="13" t="s">
        <v>140</v>
      </c>
      <c r="F298" s="16">
        <v>4.3</v>
      </c>
      <c r="G298" s="14" t="s">
        <v>21</v>
      </c>
      <c r="H298" s="15">
        <v>303</v>
      </c>
      <c r="I298" s="15">
        <v>58127.95</v>
      </c>
      <c r="J298" s="37">
        <f t="shared" si="28"/>
        <v>9515.545415</v>
      </c>
      <c r="K298" s="15" t="s">
        <v>586</v>
      </c>
      <c r="L298" s="38">
        <v>258</v>
      </c>
      <c r="M298" s="38">
        <v>39866.02</v>
      </c>
      <c r="N298" s="39">
        <f t="shared" si="29"/>
        <v>6035.715428</v>
      </c>
      <c r="O298" s="40">
        <v>0.1514</v>
      </c>
      <c r="P298" s="41">
        <f t="shared" si="31"/>
        <v>0.174418604651163</v>
      </c>
      <c r="Q298" s="41">
        <f t="shared" si="30"/>
        <v>0.458082597660865</v>
      </c>
      <c r="R298" s="48" t="s">
        <v>587</v>
      </c>
      <c r="S298" s="45"/>
    </row>
    <row r="299" ht="12.75" spans="1:19">
      <c r="A299" s="11">
        <v>745</v>
      </c>
      <c r="B299" s="12" t="s">
        <v>487</v>
      </c>
      <c r="C299" s="12" t="s">
        <v>91</v>
      </c>
      <c r="D299" s="11" t="s">
        <v>27</v>
      </c>
      <c r="E299" s="13" t="s">
        <v>108</v>
      </c>
      <c r="F299" s="17">
        <v>4.4</v>
      </c>
      <c r="G299" s="14" t="s">
        <v>94</v>
      </c>
      <c r="H299" s="15">
        <v>97</v>
      </c>
      <c r="I299" s="15">
        <v>4253.76</v>
      </c>
      <c r="J299" s="37">
        <f t="shared" si="28"/>
        <v>1064.290752</v>
      </c>
      <c r="K299" s="15" t="s">
        <v>588</v>
      </c>
      <c r="L299" s="38">
        <v>88</v>
      </c>
      <c r="M299" s="38">
        <v>5314.47</v>
      </c>
      <c r="N299" s="39">
        <f t="shared" si="29"/>
        <v>1320.645795</v>
      </c>
      <c r="O299" s="40">
        <v>0.2485</v>
      </c>
      <c r="P299" s="41">
        <f t="shared" si="31"/>
        <v>0.102272727272727</v>
      </c>
      <c r="Q299" s="41">
        <f t="shared" si="30"/>
        <v>-0.199589046508871</v>
      </c>
      <c r="R299" s="48" t="s">
        <v>589</v>
      </c>
      <c r="S299" s="45"/>
    </row>
    <row r="300" ht="12.75" spans="1:19">
      <c r="A300" s="11">
        <v>745</v>
      </c>
      <c r="B300" s="12" t="s">
        <v>487</v>
      </c>
      <c r="C300" s="12" t="s">
        <v>91</v>
      </c>
      <c r="D300" s="11" t="s">
        <v>27</v>
      </c>
      <c r="E300" s="13" t="s">
        <v>108</v>
      </c>
      <c r="F300" s="17">
        <v>4.11</v>
      </c>
      <c r="G300" s="14" t="s">
        <v>94</v>
      </c>
      <c r="H300" s="15">
        <v>134</v>
      </c>
      <c r="I300" s="15">
        <v>5486.95</v>
      </c>
      <c r="J300" s="37">
        <f t="shared" si="28"/>
        <v>1619.198945</v>
      </c>
      <c r="K300" s="15" t="s">
        <v>590</v>
      </c>
      <c r="L300" s="38">
        <v>88</v>
      </c>
      <c r="M300" s="38">
        <v>5314.47</v>
      </c>
      <c r="N300" s="39">
        <f t="shared" si="29"/>
        <v>1320.645795</v>
      </c>
      <c r="O300" s="40">
        <v>0.2485</v>
      </c>
      <c r="P300" s="41">
        <f t="shared" si="31"/>
        <v>0.522727272727273</v>
      </c>
      <c r="Q300" s="41">
        <f t="shared" si="30"/>
        <v>0.0324547885301826</v>
      </c>
      <c r="R300" s="48" t="s">
        <v>148</v>
      </c>
      <c r="S300" s="45"/>
    </row>
    <row r="301" ht="12.75" spans="1:19">
      <c r="A301" s="11">
        <v>745</v>
      </c>
      <c r="B301" s="12" t="s">
        <v>487</v>
      </c>
      <c r="C301" s="12" t="s">
        <v>91</v>
      </c>
      <c r="D301" s="11" t="s">
        <v>27</v>
      </c>
      <c r="E301" s="13" t="s">
        <v>108</v>
      </c>
      <c r="F301" s="29">
        <v>4.3</v>
      </c>
      <c r="G301" s="14" t="s">
        <v>94</v>
      </c>
      <c r="H301" s="15">
        <v>78</v>
      </c>
      <c r="I301" s="15">
        <v>4953.51</v>
      </c>
      <c r="J301" s="37">
        <f t="shared" si="28"/>
        <v>1437.013251</v>
      </c>
      <c r="K301" s="15" t="s">
        <v>563</v>
      </c>
      <c r="L301" s="38">
        <v>88</v>
      </c>
      <c r="M301" s="38">
        <v>5314.47</v>
      </c>
      <c r="N301" s="39">
        <f t="shared" si="29"/>
        <v>1320.645795</v>
      </c>
      <c r="O301" s="40">
        <v>0.2485</v>
      </c>
      <c r="P301" s="41">
        <f t="shared" si="31"/>
        <v>-0.113636363636364</v>
      </c>
      <c r="Q301" s="41">
        <f t="shared" si="30"/>
        <v>-0.0679202253470243</v>
      </c>
      <c r="R301" s="48" t="s">
        <v>591</v>
      </c>
      <c r="S301" s="45"/>
    </row>
    <row r="302" ht="12.75" spans="1:19">
      <c r="A302" s="11">
        <v>104838</v>
      </c>
      <c r="B302" s="12" t="s">
        <v>84</v>
      </c>
      <c r="C302" s="12" t="s">
        <v>18</v>
      </c>
      <c r="D302" s="11" t="s">
        <v>27</v>
      </c>
      <c r="E302" s="13" t="s">
        <v>85</v>
      </c>
      <c r="F302" s="17">
        <v>4.25</v>
      </c>
      <c r="G302" s="14" t="s">
        <v>86</v>
      </c>
      <c r="H302" s="15">
        <v>121</v>
      </c>
      <c r="I302" s="15">
        <v>5571.94</v>
      </c>
      <c r="J302" s="37">
        <f t="shared" si="28"/>
        <v>1273.18829</v>
      </c>
      <c r="K302" s="15" t="s">
        <v>592</v>
      </c>
      <c r="L302" s="38">
        <v>86</v>
      </c>
      <c r="M302" s="38">
        <v>3978.78</v>
      </c>
      <c r="N302" s="39">
        <f t="shared" si="29"/>
        <v>1084.615428</v>
      </c>
      <c r="O302" s="40">
        <v>0.2726</v>
      </c>
      <c r="P302" s="41">
        <f t="shared" si="31"/>
        <v>0.406976744186047</v>
      </c>
      <c r="Q302" s="46">
        <f t="shared" si="30"/>
        <v>0.400414197316765</v>
      </c>
      <c r="R302" s="48" t="s">
        <v>593</v>
      </c>
      <c r="S302" s="47">
        <f>(J302-N302)*0.1</f>
        <v>18.8572862</v>
      </c>
    </row>
    <row r="303" ht="12.75" spans="1:19">
      <c r="A303" s="11">
        <v>357</v>
      </c>
      <c r="B303" s="12" t="s">
        <v>594</v>
      </c>
      <c r="C303" s="12" t="s">
        <v>91</v>
      </c>
      <c r="D303" s="11" t="s">
        <v>97</v>
      </c>
      <c r="E303" s="13" t="s">
        <v>121</v>
      </c>
      <c r="F303" s="17">
        <v>4.7</v>
      </c>
      <c r="G303" s="14" t="s">
        <v>94</v>
      </c>
      <c r="H303" s="15">
        <v>94</v>
      </c>
      <c r="I303" s="15">
        <v>8459.94</v>
      </c>
      <c r="J303" s="37">
        <f t="shared" si="28"/>
        <v>2489.760342</v>
      </c>
      <c r="K303" s="15" t="s">
        <v>595</v>
      </c>
      <c r="L303" s="38">
        <v>77</v>
      </c>
      <c r="M303" s="38">
        <v>7587.94</v>
      </c>
      <c r="N303" s="39">
        <f t="shared" si="29"/>
        <v>1833.246304</v>
      </c>
      <c r="O303" s="40">
        <v>0.2416</v>
      </c>
      <c r="P303" s="41">
        <f t="shared" si="31"/>
        <v>0.220779220779221</v>
      </c>
      <c r="Q303" s="41">
        <f t="shared" si="30"/>
        <v>0.114919200731688</v>
      </c>
      <c r="R303" s="48" t="s">
        <v>596</v>
      </c>
      <c r="S303" s="45"/>
    </row>
    <row r="304" ht="12.75" spans="1:19">
      <c r="A304" s="11">
        <v>357</v>
      </c>
      <c r="B304" s="12" t="s">
        <v>594</v>
      </c>
      <c r="C304" s="12" t="s">
        <v>91</v>
      </c>
      <c r="D304" s="11" t="s">
        <v>97</v>
      </c>
      <c r="E304" s="13" t="s">
        <v>121</v>
      </c>
      <c r="F304" s="17">
        <v>4.14</v>
      </c>
      <c r="G304" s="14" t="s">
        <v>94</v>
      </c>
      <c r="H304" s="15">
        <v>99</v>
      </c>
      <c r="I304" s="15">
        <v>5974.29</v>
      </c>
      <c r="J304" s="37">
        <f t="shared" si="28"/>
        <v>1768.987269</v>
      </c>
      <c r="K304" s="15" t="s">
        <v>597</v>
      </c>
      <c r="L304" s="38">
        <v>77</v>
      </c>
      <c r="M304" s="38">
        <v>7587.94</v>
      </c>
      <c r="N304" s="39">
        <f t="shared" si="29"/>
        <v>1833.246304</v>
      </c>
      <c r="O304" s="40">
        <v>0.2416</v>
      </c>
      <c r="P304" s="41">
        <f t="shared" si="31"/>
        <v>0.285714285714286</v>
      </c>
      <c r="Q304" s="41">
        <f t="shared" si="30"/>
        <v>-0.212659825987027</v>
      </c>
      <c r="R304" s="48" t="s">
        <v>598</v>
      </c>
      <c r="S304" s="45"/>
    </row>
    <row r="305" ht="12.75" spans="1:19">
      <c r="A305" s="11">
        <v>357</v>
      </c>
      <c r="B305" s="12" t="s">
        <v>594</v>
      </c>
      <c r="C305" s="12" t="s">
        <v>91</v>
      </c>
      <c r="D305" s="11" t="s">
        <v>97</v>
      </c>
      <c r="E305" s="13" t="s">
        <v>121</v>
      </c>
      <c r="F305" s="17">
        <v>4.21</v>
      </c>
      <c r="G305" s="14" t="s">
        <v>94</v>
      </c>
      <c r="H305" s="15">
        <v>94</v>
      </c>
      <c r="I305" s="15">
        <v>8303.55</v>
      </c>
      <c r="J305" s="37">
        <f t="shared" si="28"/>
        <v>2173.039035</v>
      </c>
      <c r="K305" s="15" t="s">
        <v>599</v>
      </c>
      <c r="L305" s="38">
        <v>77</v>
      </c>
      <c r="M305" s="38">
        <v>7587.94</v>
      </c>
      <c r="N305" s="39">
        <f t="shared" si="29"/>
        <v>1833.246304</v>
      </c>
      <c r="O305" s="40">
        <v>0.2416</v>
      </c>
      <c r="P305" s="41">
        <f t="shared" si="31"/>
        <v>0.220779220779221</v>
      </c>
      <c r="Q305" s="41">
        <f t="shared" si="30"/>
        <v>0.0943088638022968</v>
      </c>
      <c r="R305" s="48" t="s">
        <v>600</v>
      </c>
      <c r="S305" s="45"/>
    </row>
    <row r="306" ht="12.75" spans="1:19">
      <c r="A306" s="11">
        <v>357</v>
      </c>
      <c r="B306" s="20" t="s">
        <v>594</v>
      </c>
      <c r="C306" s="12" t="s">
        <v>91</v>
      </c>
      <c r="D306" s="11" t="s">
        <v>97</v>
      </c>
      <c r="E306" s="13" t="s">
        <v>121</v>
      </c>
      <c r="F306" s="17">
        <v>4.28</v>
      </c>
      <c r="G306" s="14" t="s">
        <v>94</v>
      </c>
      <c r="H306" s="15">
        <v>96</v>
      </c>
      <c r="I306" s="15">
        <v>9844.87</v>
      </c>
      <c r="J306" s="37">
        <f t="shared" si="28"/>
        <v>3375.805923</v>
      </c>
      <c r="K306" s="15" t="s">
        <v>336</v>
      </c>
      <c r="L306" s="38">
        <v>77</v>
      </c>
      <c r="M306" s="38">
        <v>7587.94</v>
      </c>
      <c r="N306" s="39">
        <f t="shared" si="29"/>
        <v>1833.246304</v>
      </c>
      <c r="O306" s="40">
        <v>0.2416</v>
      </c>
      <c r="P306" s="41">
        <f t="shared" si="31"/>
        <v>0.246753246753247</v>
      </c>
      <c r="Q306" s="41">
        <f t="shared" si="30"/>
        <v>0.297436458380008</v>
      </c>
      <c r="R306" s="48" t="s">
        <v>601</v>
      </c>
      <c r="S306" s="45"/>
    </row>
    <row r="307" ht="12.75" spans="1:19">
      <c r="A307" s="11">
        <v>343</v>
      </c>
      <c r="B307" s="12" t="s">
        <v>90</v>
      </c>
      <c r="C307" s="12" t="s">
        <v>91</v>
      </c>
      <c r="D307" s="11" t="s">
        <v>92</v>
      </c>
      <c r="E307" s="13" t="s">
        <v>93</v>
      </c>
      <c r="F307" s="17">
        <v>4.3</v>
      </c>
      <c r="G307" s="14" t="s">
        <v>94</v>
      </c>
      <c r="H307" s="15">
        <v>139</v>
      </c>
      <c r="I307" s="15">
        <v>17823.97</v>
      </c>
      <c r="J307" s="37">
        <f t="shared" si="28"/>
        <v>5913.993246</v>
      </c>
      <c r="K307" s="15" t="s">
        <v>602</v>
      </c>
      <c r="L307" s="38">
        <v>145</v>
      </c>
      <c r="M307" s="38">
        <v>16350.13</v>
      </c>
      <c r="N307" s="39">
        <f t="shared" si="29"/>
        <v>4254.303826</v>
      </c>
      <c r="O307" s="40">
        <v>0.2602</v>
      </c>
      <c r="P307" s="41">
        <f t="shared" si="31"/>
        <v>-0.0413793103448276</v>
      </c>
      <c r="Q307" s="41">
        <f t="shared" si="30"/>
        <v>0.0901424025374723</v>
      </c>
      <c r="R307" s="48" t="s">
        <v>603</v>
      </c>
      <c r="S307" s="45"/>
    </row>
    <row r="308" ht="12.75" spans="1:19">
      <c r="A308" s="11">
        <v>343</v>
      </c>
      <c r="B308" s="12" t="s">
        <v>90</v>
      </c>
      <c r="C308" s="12" t="s">
        <v>91</v>
      </c>
      <c r="D308" s="11" t="s">
        <v>92</v>
      </c>
      <c r="E308" s="13" t="s">
        <v>93</v>
      </c>
      <c r="F308" s="18">
        <v>4.1</v>
      </c>
      <c r="G308" s="14" t="s">
        <v>94</v>
      </c>
      <c r="H308" s="15">
        <v>117</v>
      </c>
      <c r="I308" s="15">
        <v>15193.12</v>
      </c>
      <c r="J308" s="37">
        <f t="shared" si="28"/>
        <v>4275.343968</v>
      </c>
      <c r="K308" s="15" t="s">
        <v>604</v>
      </c>
      <c r="L308" s="38">
        <v>145</v>
      </c>
      <c r="M308" s="38">
        <v>16350.13</v>
      </c>
      <c r="N308" s="39">
        <f t="shared" si="29"/>
        <v>4254.303826</v>
      </c>
      <c r="O308" s="40">
        <v>0.2602</v>
      </c>
      <c r="P308" s="41">
        <f t="shared" si="31"/>
        <v>-0.193103448275862</v>
      </c>
      <c r="Q308" s="41">
        <f t="shared" si="30"/>
        <v>-0.070764574960566</v>
      </c>
      <c r="R308" s="48" t="s">
        <v>605</v>
      </c>
      <c r="S308" s="45"/>
    </row>
    <row r="309" ht="12.75" spans="1:19">
      <c r="A309" s="11">
        <v>105751</v>
      </c>
      <c r="B309" s="12" t="s">
        <v>472</v>
      </c>
      <c r="C309" s="12" t="s">
        <v>381</v>
      </c>
      <c r="D309" s="11" t="s">
        <v>97</v>
      </c>
      <c r="E309" s="13" t="s">
        <v>114</v>
      </c>
      <c r="F309" s="19">
        <v>4.25</v>
      </c>
      <c r="G309" s="14" t="s">
        <v>109</v>
      </c>
      <c r="H309" s="15">
        <v>136</v>
      </c>
      <c r="I309" s="15">
        <v>7936.23</v>
      </c>
      <c r="J309" s="37">
        <f t="shared" si="28"/>
        <v>2562.608667</v>
      </c>
      <c r="K309" s="15" t="s">
        <v>268</v>
      </c>
      <c r="L309" s="38">
        <v>101</v>
      </c>
      <c r="M309" s="38">
        <v>6325.41</v>
      </c>
      <c r="N309" s="39">
        <f t="shared" si="29"/>
        <v>1955.184231</v>
      </c>
      <c r="O309" s="40">
        <v>0.3091</v>
      </c>
      <c r="P309" s="41">
        <f t="shared" si="31"/>
        <v>0.346534653465347</v>
      </c>
      <c r="Q309" s="41">
        <f t="shared" si="30"/>
        <v>0.254658591300801</v>
      </c>
      <c r="R309" s="48" t="s">
        <v>606</v>
      </c>
      <c r="S309" s="45"/>
    </row>
    <row r="310" ht="12.75" spans="1:19">
      <c r="A310" s="11">
        <v>727</v>
      </c>
      <c r="B310" s="12" t="s">
        <v>607</v>
      </c>
      <c r="C310" s="12" t="s">
        <v>91</v>
      </c>
      <c r="D310" s="11" t="s">
        <v>73</v>
      </c>
      <c r="E310" s="13" t="s">
        <v>156</v>
      </c>
      <c r="F310" s="13">
        <v>4.6</v>
      </c>
      <c r="G310" s="14" t="s">
        <v>94</v>
      </c>
      <c r="H310" s="15">
        <v>67</v>
      </c>
      <c r="I310" s="15">
        <v>4856.84</v>
      </c>
      <c r="J310" s="37">
        <f t="shared" si="28"/>
        <v>1221.980944</v>
      </c>
      <c r="K310" s="15" t="s">
        <v>222</v>
      </c>
      <c r="L310" s="38">
        <v>61</v>
      </c>
      <c r="M310" s="38">
        <v>4224.5</v>
      </c>
      <c r="N310" s="39">
        <f t="shared" si="29"/>
        <v>1264.8153</v>
      </c>
      <c r="O310" s="40">
        <v>0.2994</v>
      </c>
      <c r="P310" s="41">
        <f t="shared" si="31"/>
        <v>0.0983606557377049</v>
      </c>
      <c r="Q310" s="41">
        <f t="shared" si="30"/>
        <v>0.149683986270565</v>
      </c>
      <c r="R310" s="48" t="s">
        <v>368</v>
      </c>
      <c r="S310" s="45"/>
    </row>
    <row r="311" ht="12.75" spans="1:19">
      <c r="A311" s="11">
        <v>727</v>
      </c>
      <c r="B311" s="12" t="s">
        <v>607</v>
      </c>
      <c r="C311" s="12" t="s">
        <v>91</v>
      </c>
      <c r="D311" s="11" t="s">
        <v>73</v>
      </c>
      <c r="E311" s="13" t="s">
        <v>156</v>
      </c>
      <c r="F311" s="13">
        <v>4.13</v>
      </c>
      <c r="G311" s="14" t="s">
        <v>94</v>
      </c>
      <c r="H311" s="15">
        <v>48</v>
      </c>
      <c r="I311" s="15">
        <v>2710.69</v>
      </c>
      <c r="J311" s="37">
        <f t="shared" si="28"/>
        <v>785.015824</v>
      </c>
      <c r="K311" s="15" t="s">
        <v>608</v>
      </c>
      <c r="L311" s="38">
        <v>61</v>
      </c>
      <c r="M311" s="38">
        <v>4224.5</v>
      </c>
      <c r="N311" s="39">
        <f t="shared" si="29"/>
        <v>1264.8153</v>
      </c>
      <c r="O311" s="40">
        <v>0.2994</v>
      </c>
      <c r="P311" s="41">
        <f t="shared" si="31"/>
        <v>-0.213114754098361</v>
      </c>
      <c r="Q311" s="41">
        <f t="shared" si="30"/>
        <v>-0.358340632027459</v>
      </c>
      <c r="R311" s="48" t="s">
        <v>609</v>
      </c>
      <c r="S311" s="45"/>
    </row>
    <row r="312" ht="12.75" spans="1:19">
      <c r="A312" s="11">
        <v>727</v>
      </c>
      <c r="B312" s="12" t="s">
        <v>607</v>
      </c>
      <c r="C312" s="12" t="s">
        <v>91</v>
      </c>
      <c r="D312" s="11" t="s">
        <v>73</v>
      </c>
      <c r="E312" s="13" t="s">
        <v>156</v>
      </c>
      <c r="F312" s="16">
        <v>4.2</v>
      </c>
      <c r="G312" s="14" t="s">
        <v>94</v>
      </c>
      <c r="H312" s="15">
        <v>73</v>
      </c>
      <c r="I312" s="15">
        <v>4898.8</v>
      </c>
      <c r="J312" s="37">
        <f t="shared" si="28"/>
        <v>1273.688</v>
      </c>
      <c r="K312" s="15" t="s">
        <v>546</v>
      </c>
      <c r="L312" s="38">
        <v>61</v>
      </c>
      <c r="M312" s="38">
        <v>4224.5</v>
      </c>
      <c r="N312" s="39">
        <f t="shared" si="29"/>
        <v>1264.8153</v>
      </c>
      <c r="O312" s="40">
        <v>0.2994</v>
      </c>
      <c r="P312" s="41">
        <f t="shared" si="31"/>
        <v>0.19672131147541</v>
      </c>
      <c r="Q312" s="41">
        <f t="shared" si="30"/>
        <v>0.159616522665404</v>
      </c>
      <c r="R312" s="41">
        <f>(K312-O312)</f>
        <v>-0.0394</v>
      </c>
      <c r="S312" s="45"/>
    </row>
    <row r="313" ht="12.75" spans="1:19">
      <c r="A313" s="11">
        <v>727</v>
      </c>
      <c r="B313" s="12" t="s">
        <v>607</v>
      </c>
      <c r="C313" s="12" t="s">
        <v>91</v>
      </c>
      <c r="D313" s="11" t="s">
        <v>73</v>
      </c>
      <c r="E313" s="13" t="s">
        <v>156</v>
      </c>
      <c r="F313" s="13">
        <v>4.27</v>
      </c>
      <c r="G313" s="14" t="s">
        <v>94</v>
      </c>
      <c r="H313" s="15">
        <v>62</v>
      </c>
      <c r="I313" s="15">
        <v>3777.14</v>
      </c>
      <c r="J313" s="37">
        <f t="shared" si="28"/>
        <v>952.216994</v>
      </c>
      <c r="K313" s="15" t="s">
        <v>610</v>
      </c>
      <c r="L313" s="38">
        <v>61</v>
      </c>
      <c r="M313" s="38">
        <v>4224.5</v>
      </c>
      <c r="N313" s="39">
        <f t="shared" si="29"/>
        <v>1264.8153</v>
      </c>
      <c r="O313" s="40">
        <v>0.2994</v>
      </c>
      <c r="P313" s="41">
        <f t="shared" si="31"/>
        <v>0.0163934426229508</v>
      </c>
      <c r="Q313" s="41">
        <f t="shared" si="30"/>
        <v>-0.105896555805421</v>
      </c>
      <c r="R313" s="41">
        <f>(K313-O313)</f>
        <v>-0.0473</v>
      </c>
      <c r="S313" s="45"/>
    </row>
    <row r="314" ht="12.75" spans="1:19">
      <c r="A314" s="11">
        <v>107658</v>
      </c>
      <c r="B314" s="12" t="s">
        <v>611</v>
      </c>
      <c r="C314" s="12" t="s">
        <v>91</v>
      </c>
      <c r="D314" s="11" t="s">
        <v>97</v>
      </c>
      <c r="E314" s="13" t="s">
        <v>121</v>
      </c>
      <c r="F314" s="17">
        <v>4.7</v>
      </c>
      <c r="G314" s="14" t="s">
        <v>94</v>
      </c>
      <c r="H314" s="15">
        <v>113</v>
      </c>
      <c r="I314" s="15">
        <v>5275.11</v>
      </c>
      <c r="J314" s="37">
        <f t="shared" si="28"/>
        <v>1584.115533</v>
      </c>
      <c r="K314" s="15" t="s">
        <v>612</v>
      </c>
      <c r="L314" s="38">
        <v>117</v>
      </c>
      <c r="M314" s="38">
        <v>6710.38</v>
      </c>
      <c r="N314" s="39">
        <f t="shared" si="29"/>
        <v>742.168028</v>
      </c>
      <c r="O314" s="40">
        <v>0.1106</v>
      </c>
      <c r="P314" s="41">
        <f t="shared" si="31"/>
        <v>-0.0341880341880342</v>
      </c>
      <c r="Q314" s="41">
        <f t="shared" si="30"/>
        <v>-0.213888036146984</v>
      </c>
      <c r="R314" s="41">
        <f t="shared" ref="R314:R344" si="32">(K314-O314)</f>
        <v>0.1897</v>
      </c>
      <c r="S314" s="45"/>
    </row>
    <row r="315" ht="12.75" spans="1:19">
      <c r="A315" s="11">
        <v>107658</v>
      </c>
      <c r="B315" s="12" t="s">
        <v>611</v>
      </c>
      <c r="C315" s="12" t="s">
        <v>91</v>
      </c>
      <c r="D315" s="11" t="s">
        <v>97</v>
      </c>
      <c r="E315" s="13" t="s">
        <v>121</v>
      </c>
      <c r="F315" s="17">
        <v>4.14</v>
      </c>
      <c r="G315" s="14" t="s">
        <v>94</v>
      </c>
      <c r="H315" s="15">
        <v>93</v>
      </c>
      <c r="I315" s="15">
        <v>4914.92</v>
      </c>
      <c r="J315" s="37">
        <f t="shared" si="28"/>
        <v>1419.920388</v>
      </c>
      <c r="K315" s="15" t="s">
        <v>305</v>
      </c>
      <c r="L315" s="38">
        <v>117</v>
      </c>
      <c r="M315" s="38">
        <v>6710.38</v>
      </c>
      <c r="N315" s="39">
        <f t="shared" si="29"/>
        <v>742.168028</v>
      </c>
      <c r="O315" s="40">
        <v>0.1106</v>
      </c>
      <c r="P315" s="41">
        <f t="shared" si="31"/>
        <v>-0.205128205128205</v>
      </c>
      <c r="Q315" s="41">
        <f t="shared" si="30"/>
        <v>-0.267564579055135</v>
      </c>
      <c r="R315" s="41">
        <f t="shared" si="32"/>
        <v>0.1783</v>
      </c>
      <c r="S315" s="45"/>
    </row>
    <row r="316" ht="12.75" spans="1:19">
      <c r="A316" s="11">
        <v>107658</v>
      </c>
      <c r="B316" s="12" t="s">
        <v>611</v>
      </c>
      <c r="C316" s="12" t="s">
        <v>91</v>
      </c>
      <c r="D316" s="11" t="s">
        <v>97</v>
      </c>
      <c r="E316" s="13" t="s">
        <v>121</v>
      </c>
      <c r="F316" s="17">
        <v>4.21</v>
      </c>
      <c r="G316" s="14" t="s">
        <v>94</v>
      </c>
      <c r="H316" s="15">
        <v>148</v>
      </c>
      <c r="I316" s="15">
        <v>6874.52</v>
      </c>
      <c r="J316" s="37">
        <f t="shared" si="28"/>
        <v>1193.416672</v>
      </c>
      <c r="K316" s="15" t="s">
        <v>613</v>
      </c>
      <c r="L316" s="38">
        <v>117</v>
      </c>
      <c r="M316" s="38">
        <v>6710.38</v>
      </c>
      <c r="N316" s="39">
        <f t="shared" si="29"/>
        <v>742.168028</v>
      </c>
      <c r="O316" s="40">
        <v>0.1106</v>
      </c>
      <c r="P316" s="41">
        <f t="shared" si="31"/>
        <v>0.264957264957265</v>
      </c>
      <c r="Q316" s="41">
        <f t="shared" si="30"/>
        <v>0.0244606117686331</v>
      </c>
      <c r="R316" s="41">
        <f t="shared" si="32"/>
        <v>0.063</v>
      </c>
      <c r="S316" s="45"/>
    </row>
    <row r="317" ht="12.75" spans="1:19">
      <c r="A317" s="11">
        <v>107658</v>
      </c>
      <c r="B317" s="20" t="s">
        <v>611</v>
      </c>
      <c r="C317" s="12" t="s">
        <v>91</v>
      </c>
      <c r="D317" s="11" t="s">
        <v>97</v>
      </c>
      <c r="E317" s="13" t="s">
        <v>121</v>
      </c>
      <c r="F317" s="17">
        <v>4.28</v>
      </c>
      <c r="G317" s="14" t="s">
        <v>94</v>
      </c>
      <c r="H317" s="15">
        <v>121</v>
      </c>
      <c r="I317" s="15">
        <v>7438.35</v>
      </c>
      <c r="J317" s="37">
        <f t="shared" si="28"/>
        <v>1330.720815</v>
      </c>
      <c r="K317" s="15" t="s">
        <v>614</v>
      </c>
      <c r="L317" s="38">
        <v>117</v>
      </c>
      <c r="M317" s="38">
        <v>6710.38</v>
      </c>
      <c r="N317" s="39">
        <f t="shared" si="29"/>
        <v>742.168028</v>
      </c>
      <c r="O317" s="40">
        <v>0.1106</v>
      </c>
      <c r="P317" s="41">
        <f t="shared" si="31"/>
        <v>0.0341880341880342</v>
      </c>
      <c r="Q317" s="41">
        <f t="shared" si="30"/>
        <v>0.108484169301888</v>
      </c>
      <c r="R317" s="41">
        <f t="shared" si="32"/>
        <v>0.0683</v>
      </c>
      <c r="S317" s="45"/>
    </row>
    <row r="318" ht="12.75" spans="1:19">
      <c r="A318" s="11">
        <v>379</v>
      </c>
      <c r="B318" s="12" t="s">
        <v>615</v>
      </c>
      <c r="C318" s="12" t="s">
        <v>91</v>
      </c>
      <c r="D318" s="11" t="s">
        <v>97</v>
      </c>
      <c r="E318" s="13" t="s">
        <v>140</v>
      </c>
      <c r="F318" s="13">
        <v>4.2</v>
      </c>
      <c r="G318" s="14" t="s">
        <v>94</v>
      </c>
      <c r="H318" s="15">
        <v>91</v>
      </c>
      <c r="I318" s="15">
        <v>7244.31</v>
      </c>
      <c r="J318" s="37">
        <f t="shared" si="28"/>
        <v>1567.668684</v>
      </c>
      <c r="K318" s="15" t="s">
        <v>616</v>
      </c>
      <c r="L318" s="38">
        <v>117</v>
      </c>
      <c r="M318" s="38">
        <v>8709.27</v>
      </c>
      <c r="N318" s="39">
        <f t="shared" si="29"/>
        <v>2236.540536</v>
      </c>
      <c r="O318" s="40">
        <v>0.2568</v>
      </c>
      <c r="P318" s="41">
        <f t="shared" si="31"/>
        <v>-0.222222222222222</v>
      </c>
      <c r="Q318" s="41">
        <f t="shared" si="30"/>
        <v>-0.168206979459817</v>
      </c>
      <c r="R318" s="41">
        <f t="shared" si="32"/>
        <v>-0.0404</v>
      </c>
      <c r="S318" s="45"/>
    </row>
    <row r="319" ht="12.75" spans="1:19">
      <c r="A319" s="11">
        <v>379</v>
      </c>
      <c r="B319" s="12" t="s">
        <v>615</v>
      </c>
      <c r="C319" s="12" t="s">
        <v>91</v>
      </c>
      <c r="D319" s="11" t="s">
        <v>97</v>
      </c>
      <c r="E319" s="13" t="s">
        <v>140</v>
      </c>
      <c r="F319" s="13">
        <v>4.9</v>
      </c>
      <c r="G319" s="14" t="s">
        <v>94</v>
      </c>
      <c r="H319" s="15">
        <v>85</v>
      </c>
      <c r="I319" s="15">
        <v>5434.19</v>
      </c>
      <c r="J319" s="37">
        <f t="shared" si="28"/>
        <v>1463.427367</v>
      </c>
      <c r="K319" s="15" t="s">
        <v>617</v>
      </c>
      <c r="L319" s="38">
        <v>117</v>
      </c>
      <c r="M319" s="38">
        <v>8709.27</v>
      </c>
      <c r="N319" s="39">
        <f t="shared" si="29"/>
        <v>2236.540536</v>
      </c>
      <c r="O319" s="40">
        <v>0.2568</v>
      </c>
      <c r="P319" s="41">
        <f t="shared" si="31"/>
        <v>-0.273504273504274</v>
      </c>
      <c r="Q319" s="41">
        <f t="shared" si="30"/>
        <v>-0.376045294266913</v>
      </c>
      <c r="R319" s="41">
        <f t="shared" si="32"/>
        <v>0.0125</v>
      </c>
      <c r="S319" s="45"/>
    </row>
    <row r="320" ht="12.75" spans="1:19">
      <c r="A320" s="11">
        <v>379</v>
      </c>
      <c r="B320" s="12" t="s">
        <v>615</v>
      </c>
      <c r="C320" s="12" t="s">
        <v>91</v>
      </c>
      <c r="D320" s="11" t="s">
        <v>97</v>
      </c>
      <c r="E320" s="13" t="s">
        <v>140</v>
      </c>
      <c r="F320" s="13">
        <v>4.16</v>
      </c>
      <c r="G320" s="14" t="s">
        <v>94</v>
      </c>
      <c r="H320" s="15">
        <v>119</v>
      </c>
      <c r="I320" s="15">
        <v>5182.15</v>
      </c>
      <c r="J320" s="37">
        <f t="shared" si="28"/>
        <v>1546.871775</v>
      </c>
      <c r="K320" s="15" t="s">
        <v>618</v>
      </c>
      <c r="L320" s="38">
        <v>117</v>
      </c>
      <c r="M320" s="38">
        <v>8709.27</v>
      </c>
      <c r="N320" s="39">
        <f t="shared" si="29"/>
        <v>2236.540536</v>
      </c>
      <c r="O320" s="40">
        <v>0.2568</v>
      </c>
      <c r="P320" s="41">
        <f t="shared" si="31"/>
        <v>0.0170940170940171</v>
      </c>
      <c r="Q320" s="41">
        <f t="shared" si="30"/>
        <v>-0.404984573908031</v>
      </c>
      <c r="R320" s="41">
        <f t="shared" si="32"/>
        <v>0.0417</v>
      </c>
      <c r="S320" s="45"/>
    </row>
    <row r="321" ht="12.75" spans="1:19">
      <c r="A321" s="11">
        <v>379</v>
      </c>
      <c r="B321" s="12" t="s">
        <v>615</v>
      </c>
      <c r="C321" s="12" t="s">
        <v>91</v>
      </c>
      <c r="D321" s="11" t="s">
        <v>97</v>
      </c>
      <c r="E321" s="13" t="s">
        <v>140</v>
      </c>
      <c r="F321" s="13">
        <v>4.23</v>
      </c>
      <c r="G321" s="14" t="s">
        <v>94</v>
      </c>
      <c r="H321" s="15">
        <v>82</v>
      </c>
      <c r="I321" s="15">
        <v>5182.06</v>
      </c>
      <c r="J321" s="37">
        <f t="shared" si="28"/>
        <v>1388.79208</v>
      </c>
      <c r="K321" s="15" t="s">
        <v>619</v>
      </c>
      <c r="L321" s="38">
        <v>117</v>
      </c>
      <c r="M321" s="38">
        <v>8709.27</v>
      </c>
      <c r="N321" s="39">
        <f t="shared" si="29"/>
        <v>2236.540536</v>
      </c>
      <c r="O321" s="40">
        <v>0.2568</v>
      </c>
      <c r="P321" s="41">
        <f t="shared" si="31"/>
        <v>-0.299145299145299</v>
      </c>
      <c r="Q321" s="41">
        <f t="shared" si="30"/>
        <v>-0.404994907724758</v>
      </c>
      <c r="R321" s="41">
        <f t="shared" si="32"/>
        <v>0.0112</v>
      </c>
      <c r="S321" s="45"/>
    </row>
    <row r="322" ht="12.75" spans="1:19">
      <c r="A322" s="11">
        <v>379</v>
      </c>
      <c r="B322" s="12" t="s">
        <v>615</v>
      </c>
      <c r="C322" s="12" t="s">
        <v>91</v>
      </c>
      <c r="D322" s="11" t="s">
        <v>97</v>
      </c>
      <c r="E322" s="13" t="s">
        <v>140</v>
      </c>
      <c r="F322" s="16">
        <v>4.3</v>
      </c>
      <c r="G322" s="14" t="s">
        <v>94</v>
      </c>
      <c r="H322" s="15">
        <v>105</v>
      </c>
      <c r="I322" s="15">
        <v>6963.06</v>
      </c>
      <c r="J322" s="37">
        <f t="shared" si="28"/>
        <v>1839.640452</v>
      </c>
      <c r="K322" s="15" t="s">
        <v>620</v>
      </c>
      <c r="L322" s="38">
        <v>117</v>
      </c>
      <c r="M322" s="38">
        <v>8709.27</v>
      </c>
      <c r="N322" s="39">
        <f t="shared" si="29"/>
        <v>2236.540536</v>
      </c>
      <c r="O322" s="40">
        <v>0.2568</v>
      </c>
      <c r="P322" s="41">
        <f t="shared" si="31"/>
        <v>-0.102564102564103</v>
      </c>
      <c r="Q322" s="41">
        <f t="shared" si="30"/>
        <v>-0.200500156729554</v>
      </c>
      <c r="R322" s="41">
        <f t="shared" si="32"/>
        <v>0.00740000000000002</v>
      </c>
      <c r="S322" s="45"/>
    </row>
    <row r="323" ht="12.75" spans="1:19">
      <c r="A323" s="11">
        <v>103198</v>
      </c>
      <c r="B323" s="12" t="s">
        <v>621</v>
      </c>
      <c r="C323" s="12" t="s">
        <v>91</v>
      </c>
      <c r="D323" s="11" t="s">
        <v>97</v>
      </c>
      <c r="E323" s="13" t="s">
        <v>140</v>
      </c>
      <c r="F323" s="13">
        <v>4.2</v>
      </c>
      <c r="G323" s="14" t="s">
        <v>94</v>
      </c>
      <c r="H323" s="15">
        <v>117</v>
      </c>
      <c r="I323" s="15">
        <v>6919.68</v>
      </c>
      <c r="J323" s="37">
        <f t="shared" si="28"/>
        <v>1938.894336</v>
      </c>
      <c r="K323" s="15" t="s">
        <v>622</v>
      </c>
      <c r="L323" s="38">
        <v>146</v>
      </c>
      <c r="M323" s="38">
        <v>10004.65</v>
      </c>
      <c r="N323" s="39">
        <f t="shared" si="29"/>
        <v>270.12555</v>
      </c>
      <c r="O323" s="40">
        <v>0.027</v>
      </c>
      <c r="P323" s="41">
        <f t="shared" si="31"/>
        <v>-0.198630136986301</v>
      </c>
      <c r="Q323" s="41">
        <f t="shared" si="30"/>
        <v>-0.30835361556876</v>
      </c>
      <c r="R323" s="41">
        <f t="shared" si="32"/>
        <v>0.2532</v>
      </c>
      <c r="S323" s="45"/>
    </row>
    <row r="324" ht="12.75" spans="1:19">
      <c r="A324" s="11">
        <v>103198</v>
      </c>
      <c r="B324" s="12" t="s">
        <v>621</v>
      </c>
      <c r="C324" s="12" t="s">
        <v>91</v>
      </c>
      <c r="D324" s="11" t="s">
        <v>97</v>
      </c>
      <c r="E324" s="13" t="s">
        <v>140</v>
      </c>
      <c r="F324" s="13">
        <v>4.9</v>
      </c>
      <c r="G324" s="14" t="s">
        <v>94</v>
      </c>
      <c r="H324" s="15">
        <v>117</v>
      </c>
      <c r="I324" s="15">
        <v>7353.22</v>
      </c>
      <c r="J324" s="37">
        <f t="shared" ref="J324:J387" si="33">I324*K324</f>
        <v>1882.42432</v>
      </c>
      <c r="K324" s="15" t="s">
        <v>623</v>
      </c>
      <c r="L324" s="38">
        <v>146</v>
      </c>
      <c r="M324" s="38">
        <v>10004.65</v>
      </c>
      <c r="N324" s="39">
        <f t="shared" ref="N324:N387" si="34">M324*O324</f>
        <v>270.12555</v>
      </c>
      <c r="O324" s="40">
        <v>0.027</v>
      </c>
      <c r="P324" s="41">
        <f t="shared" si="31"/>
        <v>-0.198630136986301</v>
      </c>
      <c r="Q324" s="41">
        <f t="shared" si="30"/>
        <v>-0.265019765808899</v>
      </c>
      <c r="R324" s="41">
        <f t="shared" si="32"/>
        <v>0.229</v>
      </c>
      <c r="S324" s="45"/>
    </row>
    <row r="325" ht="12.75" spans="1:19">
      <c r="A325" s="11">
        <v>103198</v>
      </c>
      <c r="B325" s="12" t="s">
        <v>621</v>
      </c>
      <c r="C325" s="12" t="s">
        <v>91</v>
      </c>
      <c r="D325" s="11" t="s">
        <v>97</v>
      </c>
      <c r="E325" s="27" t="s">
        <v>624</v>
      </c>
      <c r="F325" s="27">
        <v>4.22</v>
      </c>
      <c r="G325" s="14" t="s">
        <v>94</v>
      </c>
      <c r="H325" s="15">
        <v>106</v>
      </c>
      <c r="I325" s="15">
        <v>9186.8</v>
      </c>
      <c r="J325" s="37">
        <f t="shared" si="33"/>
        <v>2574.14136</v>
      </c>
      <c r="K325" s="15" t="s">
        <v>622</v>
      </c>
      <c r="L325" s="38">
        <v>146</v>
      </c>
      <c r="M325" s="38">
        <v>10004.65</v>
      </c>
      <c r="N325" s="39">
        <f t="shared" si="34"/>
        <v>270.12555</v>
      </c>
      <c r="O325" s="40">
        <v>0.027</v>
      </c>
      <c r="P325" s="41">
        <f t="shared" si="31"/>
        <v>-0.273972602739726</v>
      </c>
      <c r="Q325" s="41">
        <f t="shared" ref="Q325:Q388" si="35">(I325-M325)/M325</f>
        <v>-0.0817469876507424</v>
      </c>
      <c r="R325" s="41">
        <f t="shared" si="32"/>
        <v>0.2532</v>
      </c>
      <c r="S325" s="45"/>
    </row>
    <row r="326" ht="12.75" spans="1:19">
      <c r="A326" s="11">
        <v>103198</v>
      </c>
      <c r="B326" s="12" t="s">
        <v>621</v>
      </c>
      <c r="C326" s="12" t="s">
        <v>91</v>
      </c>
      <c r="D326" s="11" t="s">
        <v>97</v>
      </c>
      <c r="E326" s="13" t="s">
        <v>140</v>
      </c>
      <c r="F326" s="13">
        <v>4.23</v>
      </c>
      <c r="G326" s="14" t="s">
        <v>94</v>
      </c>
      <c r="H326" s="15">
        <v>121</v>
      </c>
      <c r="I326" s="15">
        <v>7429.02</v>
      </c>
      <c r="J326" s="37">
        <f t="shared" si="33"/>
        <v>2283.680748</v>
      </c>
      <c r="K326" s="15" t="s">
        <v>625</v>
      </c>
      <c r="L326" s="38">
        <v>146</v>
      </c>
      <c r="M326" s="38">
        <v>10004.65</v>
      </c>
      <c r="N326" s="39">
        <f t="shared" si="34"/>
        <v>270.12555</v>
      </c>
      <c r="O326" s="40">
        <v>0.027</v>
      </c>
      <c r="P326" s="41">
        <f t="shared" si="31"/>
        <v>-0.171232876712329</v>
      </c>
      <c r="Q326" s="41">
        <f t="shared" si="35"/>
        <v>-0.257443288870675</v>
      </c>
      <c r="R326" s="41">
        <f t="shared" si="32"/>
        <v>0.2804</v>
      </c>
      <c r="S326" s="45"/>
    </row>
    <row r="327" ht="12.75" spans="1:19">
      <c r="A327" s="11">
        <v>103198</v>
      </c>
      <c r="B327" s="12" t="s">
        <v>621</v>
      </c>
      <c r="C327" s="12" t="s">
        <v>91</v>
      </c>
      <c r="D327" s="11" t="s">
        <v>97</v>
      </c>
      <c r="E327" s="13" t="s">
        <v>140</v>
      </c>
      <c r="F327" s="16">
        <v>4.3</v>
      </c>
      <c r="G327" s="14" t="s">
        <v>94</v>
      </c>
      <c r="H327" s="15">
        <v>145</v>
      </c>
      <c r="I327" s="15">
        <v>6998.14</v>
      </c>
      <c r="J327" s="37">
        <f t="shared" si="33"/>
        <v>2331.080434</v>
      </c>
      <c r="K327" s="15" t="s">
        <v>626</v>
      </c>
      <c r="L327" s="38">
        <v>146</v>
      </c>
      <c r="M327" s="38">
        <v>10004.65</v>
      </c>
      <c r="N327" s="39">
        <f t="shared" si="34"/>
        <v>270.12555</v>
      </c>
      <c r="O327" s="40">
        <v>0.027</v>
      </c>
      <c r="P327" s="41">
        <f t="shared" si="31"/>
        <v>-0.00684931506849315</v>
      </c>
      <c r="Q327" s="41">
        <f t="shared" si="35"/>
        <v>-0.300511262263048</v>
      </c>
      <c r="R327" s="41">
        <f t="shared" si="32"/>
        <v>0.3061</v>
      </c>
      <c r="S327" s="45"/>
    </row>
    <row r="328" customHeight="1" spans="1:19">
      <c r="A328" s="11">
        <v>108277</v>
      </c>
      <c r="B328" s="12" t="s">
        <v>627</v>
      </c>
      <c r="C328" s="12" t="s">
        <v>91</v>
      </c>
      <c r="D328" s="11" t="s">
        <v>27</v>
      </c>
      <c r="E328" s="13" t="s">
        <v>140</v>
      </c>
      <c r="F328" s="13">
        <v>4.2</v>
      </c>
      <c r="G328" s="14" t="s">
        <v>94</v>
      </c>
      <c r="H328" s="15">
        <v>70</v>
      </c>
      <c r="I328" s="15">
        <v>6561.16</v>
      </c>
      <c r="J328" s="37">
        <f t="shared" si="33"/>
        <v>1085.87198</v>
      </c>
      <c r="K328" s="15" t="s">
        <v>628</v>
      </c>
      <c r="L328" s="38">
        <v>82</v>
      </c>
      <c r="M328" s="38">
        <v>4492.66</v>
      </c>
      <c r="N328" s="39">
        <f t="shared" si="34"/>
        <v>898.532</v>
      </c>
      <c r="O328" s="40">
        <v>0.2</v>
      </c>
      <c r="P328" s="42">
        <f t="shared" si="31"/>
        <v>-0.146341463414634</v>
      </c>
      <c r="Q328" s="46">
        <f t="shared" si="35"/>
        <v>0.460417659026056</v>
      </c>
      <c r="R328" s="41">
        <f t="shared" si="32"/>
        <v>-0.0345</v>
      </c>
      <c r="S328" s="47">
        <v>0</v>
      </c>
    </row>
    <row r="329" customHeight="1" spans="1:19">
      <c r="A329" s="11">
        <v>108277</v>
      </c>
      <c r="B329" s="12" t="s">
        <v>627</v>
      </c>
      <c r="C329" s="12" t="s">
        <v>91</v>
      </c>
      <c r="D329" s="11" t="s">
        <v>27</v>
      </c>
      <c r="E329" s="13" t="s">
        <v>140</v>
      </c>
      <c r="F329" s="13">
        <v>4.9</v>
      </c>
      <c r="G329" s="14" t="s">
        <v>94</v>
      </c>
      <c r="H329" s="15">
        <v>87</v>
      </c>
      <c r="I329" s="15">
        <v>4676.3</v>
      </c>
      <c r="J329" s="37">
        <f t="shared" si="33"/>
        <v>937.59815</v>
      </c>
      <c r="K329" s="15" t="s">
        <v>629</v>
      </c>
      <c r="L329" s="38">
        <v>82</v>
      </c>
      <c r="M329" s="38">
        <v>4492.66</v>
      </c>
      <c r="N329" s="39">
        <f t="shared" si="34"/>
        <v>898.532</v>
      </c>
      <c r="O329" s="40">
        <v>0.2</v>
      </c>
      <c r="P329" s="41">
        <f t="shared" si="31"/>
        <v>0.0609756097560976</v>
      </c>
      <c r="Q329" s="41">
        <f t="shared" si="35"/>
        <v>0.0408755614713778</v>
      </c>
      <c r="R329" s="41">
        <f t="shared" si="32"/>
        <v>0.0005</v>
      </c>
      <c r="S329" s="45"/>
    </row>
    <row r="330" customHeight="1" spans="1:19">
      <c r="A330" s="11">
        <v>108277</v>
      </c>
      <c r="B330" s="12" t="s">
        <v>627</v>
      </c>
      <c r="C330" s="12" t="s">
        <v>91</v>
      </c>
      <c r="D330" s="11" t="s">
        <v>27</v>
      </c>
      <c r="E330" s="13" t="s">
        <v>140</v>
      </c>
      <c r="F330" s="13">
        <v>4.16</v>
      </c>
      <c r="G330" s="14" t="s">
        <v>94</v>
      </c>
      <c r="H330" s="15">
        <v>98</v>
      </c>
      <c r="I330" s="15">
        <v>4262.26</v>
      </c>
      <c r="J330" s="37">
        <f t="shared" si="33"/>
        <v>974.778862</v>
      </c>
      <c r="K330" s="15" t="s">
        <v>630</v>
      </c>
      <c r="L330" s="38">
        <v>82</v>
      </c>
      <c r="M330" s="38">
        <v>4492.66</v>
      </c>
      <c r="N330" s="39">
        <f t="shared" si="34"/>
        <v>898.532</v>
      </c>
      <c r="O330" s="40">
        <v>0.2</v>
      </c>
      <c r="P330" s="41">
        <f t="shared" si="31"/>
        <v>0.195121951219512</v>
      </c>
      <c r="Q330" s="41">
        <f t="shared" si="35"/>
        <v>-0.0512836493302408</v>
      </c>
      <c r="R330" s="41">
        <f t="shared" si="32"/>
        <v>0.0287</v>
      </c>
      <c r="S330" s="45"/>
    </row>
    <row r="331" customHeight="1" spans="1:19">
      <c r="A331" s="11">
        <v>108277</v>
      </c>
      <c r="B331" s="12" t="s">
        <v>627</v>
      </c>
      <c r="C331" s="12" t="s">
        <v>91</v>
      </c>
      <c r="D331" s="11" t="s">
        <v>27</v>
      </c>
      <c r="E331" s="13" t="s">
        <v>140</v>
      </c>
      <c r="F331" s="13">
        <v>4.23</v>
      </c>
      <c r="G331" s="14" t="s">
        <v>94</v>
      </c>
      <c r="H331" s="15">
        <v>85</v>
      </c>
      <c r="I331" s="15">
        <v>5042.57</v>
      </c>
      <c r="J331" s="37">
        <f t="shared" si="33"/>
        <v>1139.62082</v>
      </c>
      <c r="K331" s="15" t="s">
        <v>631</v>
      </c>
      <c r="L331" s="38">
        <v>82</v>
      </c>
      <c r="M331" s="38">
        <v>4492.66</v>
      </c>
      <c r="N331" s="39">
        <f t="shared" si="34"/>
        <v>898.532</v>
      </c>
      <c r="O331" s="40">
        <v>0.2</v>
      </c>
      <c r="P331" s="41">
        <f t="shared" si="31"/>
        <v>0.0365853658536585</v>
      </c>
      <c r="Q331" s="41">
        <f t="shared" si="35"/>
        <v>0.122401873277746</v>
      </c>
      <c r="R331" s="41">
        <f t="shared" si="32"/>
        <v>0.026</v>
      </c>
      <c r="S331" s="45"/>
    </row>
    <row r="332" customHeight="1" spans="1:19">
      <c r="A332" s="11">
        <v>108277</v>
      </c>
      <c r="B332" s="12" t="s">
        <v>627</v>
      </c>
      <c r="C332" s="12" t="s">
        <v>91</v>
      </c>
      <c r="D332" s="11" t="s">
        <v>27</v>
      </c>
      <c r="E332" s="13" t="s">
        <v>140</v>
      </c>
      <c r="F332" s="16">
        <v>4.3</v>
      </c>
      <c r="G332" s="14" t="s">
        <v>94</v>
      </c>
      <c r="H332" s="15">
        <v>88</v>
      </c>
      <c r="I332" s="15">
        <v>4188.57</v>
      </c>
      <c r="J332" s="37">
        <f t="shared" si="33"/>
        <v>1015.728225</v>
      </c>
      <c r="K332" s="15" t="s">
        <v>376</v>
      </c>
      <c r="L332" s="38">
        <v>82</v>
      </c>
      <c r="M332" s="38">
        <v>4492.66</v>
      </c>
      <c r="N332" s="39">
        <f t="shared" si="34"/>
        <v>898.532</v>
      </c>
      <c r="O332" s="40">
        <v>0.2</v>
      </c>
      <c r="P332" s="41">
        <f t="shared" si="31"/>
        <v>0.0731707317073171</v>
      </c>
      <c r="Q332" s="41">
        <f t="shared" si="35"/>
        <v>-0.067685958875143</v>
      </c>
      <c r="R332" s="41">
        <f t="shared" si="32"/>
        <v>0.0425</v>
      </c>
      <c r="S332" s="45"/>
    </row>
    <row r="333" ht="12.75" spans="1:19">
      <c r="A333" s="11">
        <v>726</v>
      </c>
      <c r="B333" s="12" t="s">
        <v>461</v>
      </c>
      <c r="C333" s="12" t="s">
        <v>91</v>
      </c>
      <c r="D333" s="11" t="s">
        <v>97</v>
      </c>
      <c r="E333" s="13" t="s">
        <v>48</v>
      </c>
      <c r="F333" s="13">
        <v>4.2</v>
      </c>
      <c r="G333" s="14" t="s">
        <v>632</v>
      </c>
      <c r="H333" s="15">
        <v>104</v>
      </c>
      <c r="I333" s="15">
        <v>7646.35</v>
      </c>
      <c r="J333" s="37">
        <f t="shared" si="33"/>
        <v>1896.2948</v>
      </c>
      <c r="K333" s="15" t="s">
        <v>633</v>
      </c>
      <c r="L333" s="38">
        <v>109</v>
      </c>
      <c r="M333" s="38">
        <v>6672.3</v>
      </c>
      <c r="N333" s="39">
        <f t="shared" si="34"/>
        <v>1831.54635</v>
      </c>
      <c r="O333" s="40">
        <v>0.2745</v>
      </c>
      <c r="P333" s="41">
        <f t="shared" si="31"/>
        <v>-0.0458715596330275</v>
      </c>
      <c r="Q333" s="41">
        <f t="shared" si="35"/>
        <v>0.145984143398828</v>
      </c>
      <c r="R333" s="41">
        <f t="shared" si="32"/>
        <v>-0.0265</v>
      </c>
      <c r="S333" s="45"/>
    </row>
    <row r="334" ht="12.75" spans="1:19">
      <c r="A334" s="11">
        <v>726</v>
      </c>
      <c r="B334" s="12" t="s">
        <v>461</v>
      </c>
      <c r="C334" s="12" t="s">
        <v>91</v>
      </c>
      <c r="D334" s="11" t="s">
        <v>97</v>
      </c>
      <c r="E334" s="13" t="s">
        <v>48</v>
      </c>
      <c r="F334" s="13">
        <v>4.9</v>
      </c>
      <c r="G334" s="14" t="s">
        <v>632</v>
      </c>
      <c r="H334" s="15">
        <v>89</v>
      </c>
      <c r="I334" s="15">
        <v>6334.61</v>
      </c>
      <c r="J334" s="37">
        <f t="shared" si="33"/>
        <v>1607.724018</v>
      </c>
      <c r="K334" s="15" t="s">
        <v>293</v>
      </c>
      <c r="L334" s="38">
        <v>109</v>
      </c>
      <c r="M334" s="38">
        <v>6672.3</v>
      </c>
      <c r="N334" s="39">
        <f t="shared" si="34"/>
        <v>1831.54635</v>
      </c>
      <c r="O334" s="40">
        <v>0.2745</v>
      </c>
      <c r="P334" s="41">
        <f t="shared" si="31"/>
        <v>-0.18348623853211</v>
      </c>
      <c r="Q334" s="41">
        <f t="shared" si="35"/>
        <v>-0.0506107339298294</v>
      </c>
      <c r="R334" s="41">
        <f t="shared" si="32"/>
        <v>-0.0207000000000001</v>
      </c>
      <c r="S334" s="45"/>
    </row>
    <row r="335" ht="12.75" spans="1:19">
      <c r="A335" s="11">
        <v>726</v>
      </c>
      <c r="B335" s="12" t="s">
        <v>461</v>
      </c>
      <c r="C335" s="12" t="s">
        <v>91</v>
      </c>
      <c r="D335" s="11" t="s">
        <v>97</v>
      </c>
      <c r="E335" s="13" t="s">
        <v>48</v>
      </c>
      <c r="F335" s="13">
        <v>4.16</v>
      </c>
      <c r="G335" s="14" t="s">
        <v>632</v>
      </c>
      <c r="H335" s="15">
        <v>103</v>
      </c>
      <c r="I335" s="15">
        <v>5097.81</v>
      </c>
      <c r="J335" s="37">
        <f t="shared" si="33"/>
        <v>1648.631754</v>
      </c>
      <c r="K335" s="15" t="s">
        <v>634</v>
      </c>
      <c r="L335" s="38">
        <v>109</v>
      </c>
      <c r="M335" s="38">
        <v>6672.3</v>
      </c>
      <c r="N335" s="39">
        <f t="shared" si="34"/>
        <v>1831.54635</v>
      </c>
      <c r="O335" s="40">
        <v>0.2745</v>
      </c>
      <c r="P335" s="41">
        <f t="shared" si="31"/>
        <v>-0.055045871559633</v>
      </c>
      <c r="Q335" s="41">
        <f t="shared" si="35"/>
        <v>-0.235974101883908</v>
      </c>
      <c r="R335" s="41">
        <f t="shared" si="32"/>
        <v>0.0489</v>
      </c>
      <c r="S335" s="45"/>
    </row>
    <row r="336" ht="12.75" spans="1:19">
      <c r="A336" s="11">
        <v>726</v>
      </c>
      <c r="B336" s="12" t="s">
        <v>461</v>
      </c>
      <c r="C336" s="12" t="s">
        <v>91</v>
      </c>
      <c r="D336" s="11" t="s">
        <v>97</v>
      </c>
      <c r="E336" s="13" t="s">
        <v>48</v>
      </c>
      <c r="F336" s="13">
        <v>4.23</v>
      </c>
      <c r="G336" s="14" t="s">
        <v>632</v>
      </c>
      <c r="H336" s="15">
        <v>103</v>
      </c>
      <c r="I336" s="15">
        <v>5544.12</v>
      </c>
      <c r="J336" s="37">
        <f t="shared" si="33"/>
        <v>1717.568376</v>
      </c>
      <c r="K336" s="15" t="s">
        <v>479</v>
      </c>
      <c r="L336" s="38">
        <v>109</v>
      </c>
      <c r="M336" s="38">
        <v>6672.3</v>
      </c>
      <c r="N336" s="39">
        <f t="shared" si="34"/>
        <v>1831.54635</v>
      </c>
      <c r="O336" s="40">
        <v>0.2745</v>
      </c>
      <c r="P336" s="41">
        <f t="shared" si="31"/>
        <v>-0.055045871559633</v>
      </c>
      <c r="Q336" s="41">
        <f t="shared" si="35"/>
        <v>-0.169084123915292</v>
      </c>
      <c r="R336" s="41">
        <f t="shared" si="32"/>
        <v>0.0353</v>
      </c>
      <c r="S336" s="45"/>
    </row>
    <row r="337" ht="24" spans="1:19">
      <c r="A337" s="21">
        <v>753</v>
      </c>
      <c r="B337" s="22" t="s">
        <v>456</v>
      </c>
      <c r="C337" s="22" t="s">
        <v>381</v>
      </c>
      <c r="D337" s="11" t="s">
        <v>19</v>
      </c>
      <c r="E337" s="23" t="s">
        <v>140</v>
      </c>
      <c r="F337" s="24">
        <v>4.3</v>
      </c>
      <c r="G337" s="53" t="s">
        <v>635</v>
      </c>
      <c r="H337" s="15">
        <v>37</v>
      </c>
      <c r="I337" s="15">
        <v>2029.04</v>
      </c>
      <c r="J337" s="37">
        <f t="shared" si="33"/>
        <v>475.606976</v>
      </c>
      <c r="K337" s="15" t="s">
        <v>228</v>
      </c>
      <c r="L337" s="38">
        <v>40</v>
      </c>
      <c r="M337" s="38">
        <v>2110.65</v>
      </c>
      <c r="N337" s="39">
        <f t="shared" si="34"/>
        <v>622.64175</v>
      </c>
      <c r="O337" s="40">
        <v>0.295</v>
      </c>
      <c r="P337" s="41">
        <f t="shared" si="31"/>
        <v>-0.075</v>
      </c>
      <c r="Q337" s="41">
        <f t="shared" si="35"/>
        <v>-0.0386658138488144</v>
      </c>
      <c r="R337" s="41">
        <f t="shared" si="32"/>
        <v>-0.0606</v>
      </c>
      <c r="S337" s="45"/>
    </row>
    <row r="338" ht="12.75" spans="1:19">
      <c r="A338" s="11">
        <v>570</v>
      </c>
      <c r="B338" s="12" t="s">
        <v>636</v>
      </c>
      <c r="C338" s="12" t="s">
        <v>91</v>
      </c>
      <c r="D338" s="11" t="s">
        <v>27</v>
      </c>
      <c r="E338" s="13" t="s">
        <v>108</v>
      </c>
      <c r="F338" s="17">
        <v>4.4</v>
      </c>
      <c r="G338" s="14" t="s">
        <v>94</v>
      </c>
      <c r="H338" s="15">
        <v>67</v>
      </c>
      <c r="I338" s="15">
        <v>4155.98</v>
      </c>
      <c r="J338" s="37">
        <f t="shared" si="33"/>
        <v>1044.397774</v>
      </c>
      <c r="K338" s="15" t="s">
        <v>637</v>
      </c>
      <c r="L338" s="38">
        <v>66</v>
      </c>
      <c r="M338" s="38">
        <v>3798.72</v>
      </c>
      <c r="N338" s="39">
        <f t="shared" si="34"/>
        <v>1019.576448</v>
      </c>
      <c r="O338" s="40">
        <v>0.2684</v>
      </c>
      <c r="P338" s="41">
        <f t="shared" si="31"/>
        <v>0.0151515151515152</v>
      </c>
      <c r="Q338" s="41">
        <f t="shared" si="35"/>
        <v>0.0940474686210091</v>
      </c>
      <c r="R338" s="41">
        <f t="shared" si="32"/>
        <v>-0.0171000000000001</v>
      </c>
      <c r="S338" s="45"/>
    </row>
    <row r="339" ht="12.75" spans="1:19">
      <c r="A339" s="11">
        <v>570</v>
      </c>
      <c r="B339" s="12" t="s">
        <v>636</v>
      </c>
      <c r="C339" s="12" t="s">
        <v>91</v>
      </c>
      <c r="D339" s="11" t="s">
        <v>27</v>
      </c>
      <c r="E339" s="13" t="s">
        <v>108</v>
      </c>
      <c r="F339" s="17">
        <v>4.11</v>
      </c>
      <c r="G339" s="14" t="s">
        <v>94</v>
      </c>
      <c r="H339" s="15">
        <v>70</v>
      </c>
      <c r="I339" s="15">
        <v>5418.62</v>
      </c>
      <c r="J339" s="37">
        <f t="shared" si="33"/>
        <v>1599.034762</v>
      </c>
      <c r="K339" s="15" t="s">
        <v>590</v>
      </c>
      <c r="L339" s="38">
        <v>66</v>
      </c>
      <c r="M339" s="38">
        <v>3798.72</v>
      </c>
      <c r="N339" s="39">
        <f t="shared" si="34"/>
        <v>1019.576448</v>
      </c>
      <c r="O339" s="40">
        <v>0.2684</v>
      </c>
      <c r="P339" s="41">
        <f t="shared" si="31"/>
        <v>0.0606060606060606</v>
      </c>
      <c r="Q339" s="46">
        <f t="shared" si="35"/>
        <v>0.426433114312189</v>
      </c>
      <c r="R339" s="41">
        <f t="shared" si="32"/>
        <v>0.0267</v>
      </c>
      <c r="S339" s="47">
        <f>(J339-N339)*0.1</f>
        <v>57.9458314</v>
      </c>
    </row>
    <row r="340" ht="12.75" spans="1:19">
      <c r="A340" s="11">
        <v>570</v>
      </c>
      <c r="B340" s="12" t="s">
        <v>636</v>
      </c>
      <c r="C340" s="12" t="s">
        <v>91</v>
      </c>
      <c r="D340" s="11" t="s">
        <v>27</v>
      </c>
      <c r="E340" s="13" t="s">
        <v>108</v>
      </c>
      <c r="F340" s="29">
        <v>4.3</v>
      </c>
      <c r="G340" s="14" t="s">
        <v>94</v>
      </c>
      <c r="H340" s="15">
        <v>61</v>
      </c>
      <c r="I340" s="15">
        <v>6362.63</v>
      </c>
      <c r="J340" s="37">
        <f t="shared" si="33"/>
        <v>1593.838815</v>
      </c>
      <c r="K340" s="15" t="s">
        <v>638</v>
      </c>
      <c r="L340" s="38">
        <v>66</v>
      </c>
      <c r="M340" s="38">
        <v>3798.72</v>
      </c>
      <c r="N340" s="39">
        <f t="shared" si="34"/>
        <v>1019.576448</v>
      </c>
      <c r="O340" s="40">
        <v>0.2684</v>
      </c>
      <c r="P340" s="41">
        <f t="shared" si="31"/>
        <v>-0.0757575757575758</v>
      </c>
      <c r="Q340" s="46">
        <f t="shared" si="35"/>
        <v>0.674940506275798</v>
      </c>
      <c r="R340" s="41">
        <f t="shared" si="32"/>
        <v>-0.0179</v>
      </c>
      <c r="S340" s="47">
        <f>(J340-N340)*0.1</f>
        <v>57.4262367</v>
      </c>
    </row>
    <row r="341" ht="12.75" spans="1:19">
      <c r="A341" s="11">
        <v>570</v>
      </c>
      <c r="B341" s="12" t="s">
        <v>636</v>
      </c>
      <c r="C341" s="12" t="s">
        <v>91</v>
      </c>
      <c r="D341" s="11" t="s">
        <v>27</v>
      </c>
      <c r="E341" s="13" t="s">
        <v>108</v>
      </c>
      <c r="F341" s="19">
        <v>4.23</v>
      </c>
      <c r="G341" s="14" t="s">
        <v>94</v>
      </c>
      <c r="H341" s="15">
        <v>52</v>
      </c>
      <c r="I341" s="15">
        <v>3678.26</v>
      </c>
      <c r="J341" s="37">
        <f t="shared" si="33"/>
        <v>1213.457974</v>
      </c>
      <c r="K341" s="15" t="s">
        <v>639</v>
      </c>
      <c r="L341" s="38">
        <v>66</v>
      </c>
      <c r="M341" s="38">
        <v>3798.72</v>
      </c>
      <c r="N341" s="39">
        <f t="shared" si="34"/>
        <v>1019.576448</v>
      </c>
      <c r="O341" s="40">
        <v>0.2684</v>
      </c>
      <c r="P341" s="41">
        <f t="shared" ref="P341:P393" si="36">(H341-L341)/L341</f>
        <v>-0.212121212121212</v>
      </c>
      <c r="Q341" s="41">
        <f t="shared" si="35"/>
        <v>-0.0317106814927132</v>
      </c>
      <c r="R341" s="41">
        <f t="shared" si="32"/>
        <v>0.0615</v>
      </c>
      <c r="S341" s="45"/>
    </row>
    <row r="342" ht="12.75" spans="1:19">
      <c r="A342" s="11">
        <v>106399</v>
      </c>
      <c r="B342" s="12" t="s">
        <v>640</v>
      </c>
      <c r="C342" s="12" t="s">
        <v>91</v>
      </c>
      <c r="D342" s="11" t="s">
        <v>97</v>
      </c>
      <c r="E342" s="13" t="s">
        <v>28</v>
      </c>
      <c r="F342" s="17">
        <v>4.3</v>
      </c>
      <c r="G342" s="14" t="s">
        <v>641</v>
      </c>
      <c r="H342" s="15">
        <v>105</v>
      </c>
      <c r="I342" s="15">
        <v>6032.17</v>
      </c>
      <c r="J342" s="37">
        <f t="shared" si="33"/>
        <v>1708.310544</v>
      </c>
      <c r="K342" s="15" t="s">
        <v>455</v>
      </c>
      <c r="L342" s="38">
        <v>103</v>
      </c>
      <c r="M342" s="38">
        <v>6703.24</v>
      </c>
      <c r="N342" s="39">
        <f t="shared" si="34"/>
        <v>2061.2463</v>
      </c>
      <c r="O342" s="40">
        <v>0.3075</v>
      </c>
      <c r="P342" s="41">
        <f t="shared" si="36"/>
        <v>0.0194174757281553</v>
      </c>
      <c r="Q342" s="41">
        <f t="shared" si="35"/>
        <v>-0.10011128946599</v>
      </c>
      <c r="R342" s="41">
        <f t="shared" si="32"/>
        <v>-0.0243</v>
      </c>
      <c r="S342" s="45"/>
    </row>
    <row r="343" ht="12.75" spans="1:19">
      <c r="A343" s="11">
        <v>106399</v>
      </c>
      <c r="B343" s="12" t="s">
        <v>640</v>
      </c>
      <c r="C343" s="12" t="s">
        <v>91</v>
      </c>
      <c r="D343" s="11" t="s">
        <v>97</v>
      </c>
      <c r="E343" s="13" t="s">
        <v>28</v>
      </c>
      <c r="F343" s="18">
        <v>4.1</v>
      </c>
      <c r="G343" s="14" t="s">
        <v>641</v>
      </c>
      <c r="H343" s="15">
        <v>80</v>
      </c>
      <c r="I343" s="15">
        <v>4073.89</v>
      </c>
      <c r="J343" s="37">
        <f t="shared" si="33"/>
        <v>1336.23592</v>
      </c>
      <c r="K343" s="15" t="s">
        <v>642</v>
      </c>
      <c r="L343" s="38">
        <v>103</v>
      </c>
      <c r="M343" s="38">
        <v>6703.24</v>
      </c>
      <c r="N343" s="39">
        <f t="shared" si="34"/>
        <v>2061.2463</v>
      </c>
      <c r="O343" s="40">
        <v>0.3075</v>
      </c>
      <c r="P343" s="41">
        <f t="shared" si="36"/>
        <v>-0.223300970873786</v>
      </c>
      <c r="Q343" s="41">
        <f t="shared" si="35"/>
        <v>-0.392250613136334</v>
      </c>
      <c r="R343" s="41">
        <f t="shared" si="32"/>
        <v>0.0205</v>
      </c>
      <c r="S343" s="45"/>
    </row>
    <row r="344" ht="12.75" spans="1:19">
      <c r="A344" s="11">
        <v>106399</v>
      </c>
      <c r="B344" s="12" t="s">
        <v>640</v>
      </c>
      <c r="C344" s="12" t="s">
        <v>91</v>
      </c>
      <c r="D344" s="11" t="s">
        <v>97</v>
      </c>
      <c r="E344" s="13" t="s">
        <v>28</v>
      </c>
      <c r="F344" s="17">
        <v>4.26</v>
      </c>
      <c r="G344" s="14" t="s">
        <v>641</v>
      </c>
      <c r="H344" s="15">
        <v>113</v>
      </c>
      <c r="I344" s="15">
        <v>7261.67</v>
      </c>
      <c r="J344" s="37">
        <f t="shared" si="33"/>
        <v>1723.920458</v>
      </c>
      <c r="K344" s="15" t="s">
        <v>643</v>
      </c>
      <c r="L344" s="38">
        <v>103</v>
      </c>
      <c r="M344" s="38">
        <v>6703.24</v>
      </c>
      <c r="N344" s="39">
        <f t="shared" si="34"/>
        <v>2061.2463</v>
      </c>
      <c r="O344" s="40">
        <v>0.3075</v>
      </c>
      <c r="P344" s="41">
        <f t="shared" si="36"/>
        <v>0.0970873786407767</v>
      </c>
      <c r="Q344" s="41">
        <f t="shared" si="35"/>
        <v>0.0833074751911017</v>
      </c>
      <c r="R344" s="41">
        <f t="shared" si="32"/>
        <v>-0.0701</v>
      </c>
      <c r="S344" s="45"/>
    </row>
    <row r="345" ht="12.75" spans="1:19">
      <c r="A345" s="11">
        <v>106399</v>
      </c>
      <c r="B345" s="12" t="s">
        <v>640</v>
      </c>
      <c r="C345" s="12" t="s">
        <v>91</v>
      </c>
      <c r="D345" s="11" t="s">
        <v>97</v>
      </c>
      <c r="E345" s="13" t="s">
        <v>28</v>
      </c>
      <c r="F345" s="17">
        <v>4.24</v>
      </c>
      <c r="G345" s="14" t="s">
        <v>641</v>
      </c>
      <c r="H345" s="15">
        <v>104</v>
      </c>
      <c r="I345" s="15">
        <v>5068.3</v>
      </c>
      <c r="J345" s="37">
        <f t="shared" si="33"/>
        <v>1370.97515</v>
      </c>
      <c r="K345" s="15" t="s">
        <v>644</v>
      </c>
      <c r="L345" s="38">
        <v>103</v>
      </c>
      <c r="M345" s="38">
        <v>6703.24</v>
      </c>
      <c r="N345" s="39">
        <f t="shared" si="34"/>
        <v>2061.2463</v>
      </c>
      <c r="O345" s="40">
        <v>0.3075</v>
      </c>
      <c r="P345" s="41">
        <f t="shared" si="36"/>
        <v>0.00970873786407767</v>
      </c>
      <c r="Q345" s="41">
        <f t="shared" si="35"/>
        <v>-0.243902948424941</v>
      </c>
      <c r="R345" s="41">
        <f t="shared" ref="R345:R356" si="37">(K345-O345)</f>
        <v>-0.037</v>
      </c>
      <c r="S345" s="45"/>
    </row>
    <row r="346" ht="12.75" spans="1:19">
      <c r="A346" s="11">
        <v>106569</v>
      </c>
      <c r="B346" s="12" t="s">
        <v>645</v>
      </c>
      <c r="C346" s="12" t="s">
        <v>91</v>
      </c>
      <c r="D346" s="11" t="s">
        <v>97</v>
      </c>
      <c r="E346" s="13" t="s">
        <v>42</v>
      </c>
      <c r="F346" s="17">
        <v>4.7</v>
      </c>
      <c r="G346" s="14" t="s">
        <v>94</v>
      </c>
      <c r="H346" s="15">
        <v>83</v>
      </c>
      <c r="I346" s="15">
        <v>5448.95</v>
      </c>
      <c r="J346" s="37">
        <f t="shared" si="33"/>
        <v>1864.63069</v>
      </c>
      <c r="K346" s="15" t="s">
        <v>646</v>
      </c>
      <c r="L346" s="38">
        <v>77</v>
      </c>
      <c r="M346" s="38">
        <v>6076.56</v>
      </c>
      <c r="N346" s="39">
        <f t="shared" si="34"/>
        <v>1714.197576</v>
      </c>
      <c r="O346" s="40">
        <v>0.2821</v>
      </c>
      <c r="P346" s="41">
        <f t="shared" si="36"/>
        <v>0.0779220779220779</v>
      </c>
      <c r="Q346" s="41">
        <f t="shared" si="35"/>
        <v>-0.103283765814869</v>
      </c>
      <c r="R346" s="41">
        <f t="shared" si="37"/>
        <v>0.0601</v>
      </c>
      <c r="S346" s="45"/>
    </row>
    <row r="347" ht="12.75" spans="1:19">
      <c r="A347" s="11">
        <v>106569</v>
      </c>
      <c r="B347" s="12" t="s">
        <v>645</v>
      </c>
      <c r="C347" s="12" t="s">
        <v>91</v>
      </c>
      <c r="D347" s="11" t="s">
        <v>97</v>
      </c>
      <c r="E347" s="13" t="s">
        <v>42</v>
      </c>
      <c r="F347" s="17">
        <v>4.14</v>
      </c>
      <c r="G347" s="14" t="s">
        <v>94</v>
      </c>
      <c r="H347" s="15">
        <v>83</v>
      </c>
      <c r="I347" s="15">
        <v>5047.69</v>
      </c>
      <c r="J347" s="37">
        <f t="shared" si="33"/>
        <v>1902.97913</v>
      </c>
      <c r="K347" s="15" t="s">
        <v>647</v>
      </c>
      <c r="L347" s="38">
        <v>77</v>
      </c>
      <c r="M347" s="38">
        <v>6076.56</v>
      </c>
      <c r="N347" s="39">
        <f t="shared" si="34"/>
        <v>1714.197576</v>
      </c>
      <c r="O347" s="40">
        <v>0.2821</v>
      </c>
      <c r="P347" s="41">
        <f t="shared" si="36"/>
        <v>0.0779220779220779</v>
      </c>
      <c r="Q347" s="41">
        <f t="shared" si="35"/>
        <v>-0.169317837723976</v>
      </c>
      <c r="R347" s="41">
        <f t="shared" si="37"/>
        <v>0.0949</v>
      </c>
      <c r="S347" s="45"/>
    </row>
    <row r="348" ht="12.75" spans="1:19">
      <c r="A348" s="11">
        <v>106569</v>
      </c>
      <c r="B348" s="12" t="s">
        <v>645</v>
      </c>
      <c r="C348" s="12" t="s">
        <v>91</v>
      </c>
      <c r="D348" s="11" t="s">
        <v>97</v>
      </c>
      <c r="E348" s="13" t="s">
        <v>42</v>
      </c>
      <c r="F348" s="19">
        <v>4.23</v>
      </c>
      <c r="G348" s="14" t="s">
        <v>94</v>
      </c>
      <c r="H348" s="15">
        <v>64</v>
      </c>
      <c r="I348" s="15">
        <v>6062.38</v>
      </c>
      <c r="J348" s="37">
        <f t="shared" si="33"/>
        <v>1828.413808</v>
      </c>
      <c r="K348" s="15" t="s">
        <v>648</v>
      </c>
      <c r="L348" s="38">
        <v>77</v>
      </c>
      <c r="M348" s="38">
        <v>6076.56</v>
      </c>
      <c r="N348" s="39">
        <f t="shared" si="34"/>
        <v>1714.197576</v>
      </c>
      <c r="O348" s="40">
        <v>0.2821</v>
      </c>
      <c r="P348" s="41">
        <f t="shared" si="36"/>
        <v>-0.168831168831169</v>
      </c>
      <c r="Q348" s="41">
        <f t="shared" si="35"/>
        <v>-0.00233355714417373</v>
      </c>
      <c r="R348" s="41">
        <f t="shared" si="37"/>
        <v>0.0195</v>
      </c>
      <c r="S348" s="45"/>
    </row>
    <row r="349" ht="12.75" spans="1:19">
      <c r="A349" s="11">
        <v>106569</v>
      </c>
      <c r="B349" s="20" t="s">
        <v>645</v>
      </c>
      <c r="C349" s="12" t="s">
        <v>91</v>
      </c>
      <c r="D349" s="11" t="s">
        <v>97</v>
      </c>
      <c r="E349" s="13" t="s">
        <v>42</v>
      </c>
      <c r="F349" s="17">
        <v>4.28</v>
      </c>
      <c r="G349" s="14" t="s">
        <v>94</v>
      </c>
      <c r="H349" s="15">
        <v>85</v>
      </c>
      <c r="I349" s="15">
        <v>7293.46</v>
      </c>
      <c r="J349" s="37">
        <f t="shared" si="33"/>
        <v>2051.650298</v>
      </c>
      <c r="K349" s="15" t="s">
        <v>649</v>
      </c>
      <c r="L349" s="38">
        <v>77</v>
      </c>
      <c r="M349" s="38">
        <v>6076.56</v>
      </c>
      <c r="N349" s="39">
        <f t="shared" si="34"/>
        <v>1714.197576</v>
      </c>
      <c r="O349" s="40">
        <v>0.2821</v>
      </c>
      <c r="P349" s="41">
        <f t="shared" si="36"/>
        <v>0.103896103896104</v>
      </c>
      <c r="Q349" s="41">
        <f t="shared" si="35"/>
        <v>0.20026133206946</v>
      </c>
      <c r="R349" s="41">
        <f t="shared" si="37"/>
        <v>-0.000800000000000023</v>
      </c>
      <c r="S349" s="45"/>
    </row>
    <row r="350" ht="12.75" spans="1:19">
      <c r="A350" s="11">
        <v>716</v>
      </c>
      <c r="B350" s="12" t="s">
        <v>650</v>
      </c>
      <c r="C350" s="12" t="s">
        <v>651</v>
      </c>
      <c r="D350" s="11" t="s">
        <v>27</v>
      </c>
      <c r="E350" s="54" t="s">
        <v>121</v>
      </c>
      <c r="F350" s="17">
        <v>4.7</v>
      </c>
      <c r="G350" s="55" t="s">
        <v>652</v>
      </c>
      <c r="H350" s="15">
        <v>60</v>
      </c>
      <c r="I350" s="15">
        <v>5221.58</v>
      </c>
      <c r="J350" s="37">
        <f t="shared" si="33"/>
        <v>1551.853576</v>
      </c>
      <c r="K350" s="15" t="s">
        <v>653</v>
      </c>
      <c r="L350" s="38">
        <v>60</v>
      </c>
      <c r="M350" s="38">
        <v>5686.08</v>
      </c>
      <c r="N350" s="39">
        <f t="shared" si="34"/>
        <v>1728.56832</v>
      </c>
      <c r="O350" s="40">
        <v>0.304</v>
      </c>
      <c r="P350" s="41">
        <f t="shared" si="36"/>
        <v>0</v>
      </c>
      <c r="Q350" s="41">
        <f t="shared" si="35"/>
        <v>-0.0816907254206765</v>
      </c>
      <c r="R350" s="41">
        <f t="shared" si="37"/>
        <v>-0.00680000000000003</v>
      </c>
      <c r="S350" s="45"/>
    </row>
    <row r="351" ht="12.75" spans="1:19">
      <c r="A351" s="11">
        <v>716</v>
      </c>
      <c r="B351" s="12" t="s">
        <v>650</v>
      </c>
      <c r="C351" s="12" t="s">
        <v>651</v>
      </c>
      <c r="D351" s="11" t="s">
        <v>27</v>
      </c>
      <c r="E351" s="54" t="s">
        <v>121</v>
      </c>
      <c r="F351" s="17">
        <v>4.14</v>
      </c>
      <c r="G351" s="55" t="s">
        <v>652</v>
      </c>
      <c r="H351" s="15">
        <v>46</v>
      </c>
      <c r="I351" s="15">
        <v>3676.85</v>
      </c>
      <c r="J351" s="37">
        <f t="shared" si="33"/>
        <v>1144.23572</v>
      </c>
      <c r="K351" s="15" t="s">
        <v>654</v>
      </c>
      <c r="L351" s="38">
        <v>60</v>
      </c>
      <c r="M351" s="38">
        <v>5686.08</v>
      </c>
      <c r="N351" s="39">
        <f t="shared" si="34"/>
        <v>1728.56832</v>
      </c>
      <c r="O351" s="40">
        <v>0.304</v>
      </c>
      <c r="P351" s="41">
        <f t="shared" si="36"/>
        <v>-0.233333333333333</v>
      </c>
      <c r="Q351" s="41">
        <f t="shared" si="35"/>
        <v>-0.353359432157128</v>
      </c>
      <c r="R351" s="41">
        <f t="shared" si="37"/>
        <v>0.00720000000000004</v>
      </c>
      <c r="S351" s="45"/>
    </row>
    <row r="352" ht="12.75" spans="1:19">
      <c r="A352" s="11">
        <v>716</v>
      </c>
      <c r="B352" s="12" t="s">
        <v>650</v>
      </c>
      <c r="C352" s="12" t="s">
        <v>651</v>
      </c>
      <c r="D352" s="11" t="s">
        <v>27</v>
      </c>
      <c r="E352" s="54" t="s">
        <v>121</v>
      </c>
      <c r="F352" s="17">
        <v>4.21</v>
      </c>
      <c r="G352" s="55" t="s">
        <v>652</v>
      </c>
      <c r="H352" s="15">
        <v>70</v>
      </c>
      <c r="I352" s="15">
        <v>5927.7</v>
      </c>
      <c r="J352" s="37">
        <f t="shared" si="33"/>
        <v>1611.74163</v>
      </c>
      <c r="K352" s="15" t="s">
        <v>655</v>
      </c>
      <c r="L352" s="38">
        <v>60</v>
      </c>
      <c r="M352" s="38">
        <v>5686.08</v>
      </c>
      <c r="N352" s="39">
        <f t="shared" si="34"/>
        <v>1728.56832</v>
      </c>
      <c r="O352" s="40">
        <v>0.304</v>
      </c>
      <c r="P352" s="41">
        <f t="shared" si="36"/>
        <v>0.166666666666667</v>
      </c>
      <c r="Q352" s="41">
        <f t="shared" si="35"/>
        <v>0.0424932466655411</v>
      </c>
      <c r="R352" s="41">
        <f t="shared" si="37"/>
        <v>-0.0321</v>
      </c>
      <c r="S352" s="45"/>
    </row>
    <row r="353" ht="12.75" spans="1:19">
      <c r="A353" s="11">
        <v>716</v>
      </c>
      <c r="B353" s="20" t="s">
        <v>650</v>
      </c>
      <c r="C353" s="12" t="s">
        <v>651</v>
      </c>
      <c r="D353" s="11" t="s">
        <v>27</v>
      </c>
      <c r="E353" s="54" t="s">
        <v>121</v>
      </c>
      <c r="F353" s="17">
        <v>4.28</v>
      </c>
      <c r="G353" s="55" t="s">
        <v>652</v>
      </c>
      <c r="H353" s="15">
        <v>65</v>
      </c>
      <c r="I353" s="15">
        <v>4743.32</v>
      </c>
      <c r="J353" s="37">
        <f t="shared" si="33"/>
        <v>1409.240372</v>
      </c>
      <c r="K353" s="15" t="s">
        <v>266</v>
      </c>
      <c r="L353" s="38">
        <v>60</v>
      </c>
      <c r="M353" s="38">
        <v>5686.08</v>
      </c>
      <c r="N353" s="39">
        <f t="shared" si="34"/>
        <v>1728.56832</v>
      </c>
      <c r="O353" s="40">
        <v>0.304</v>
      </c>
      <c r="P353" s="41">
        <f t="shared" si="36"/>
        <v>0.0833333333333333</v>
      </c>
      <c r="Q353" s="41">
        <f t="shared" si="35"/>
        <v>-0.165801395689122</v>
      </c>
      <c r="R353" s="41">
        <f t="shared" si="37"/>
        <v>-0.00689999999999996</v>
      </c>
      <c r="S353" s="45"/>
    </row>
    <row r="354" ht="12.75" spans="1:19">
      <c r="A354" s="11">
        <v>717</v>
      </c>
      <c r="B354" s="12" t="s">
        <v>656</v>
      </c>
      <c r="C354" s="12" t="s">
        <v>651</v>
      </c>
      <c r="D354" s="11" t="s">
        <v>27</v>
      </c>
      <c r="E354" s="54" t="s">
        <v>114</v>
      </c>
      <c r="F354" s="17">
        <v>4.8</v>
      </c>
      <c r="G354" s="55" t="s">
        <v>657</v>
      </c>
      <c r="H354" s="15">
        <v>59</v>
      </c>
      <c r="I354" s="15">
        <v>3626.01</v>
      </c>
      <c r="J354" s="37">
        <f t="shared" si="33"/>
        <v>1253.149056</v>
      </c>
      <c r="K354" s="15" t="s">
        <v>658</v>
      </c>
      <c r="L354" s="38">
        <v>64</v>
      </c>
      <c r="M354" s="38">
        <v>4756.29</v>
      </c>
      <c r="N354" s="39">
        <f t="shared" si="34"/>
        <v>1565.295039</v>
      </c>
      <c r="O354" s="40">
        <v>0.3291</v>
      </c>
      <c r="P354" s="41">
        <f t="shared" si="36"/>
        <v>-0.078125</v>
      </c>
      <c r="Q354" s="41">
        <f t="shared" si="35"/>
        <v>-0.237639000145071</v>
      </c>
      <c r="R354" s="41">
        <f t="shared" si="37"/>
        <v>0.0165</v>
      </c>
      <c r="S354" s="45"/>
    </row>
    <row r="355" ht="12.75" spans="1:19">
      <c r="A355" s="11">
        <v>717</v>
      </c>
      <c r="B355" s="12" t="s">
        <v>656</v>
      </c>
      <c r="C355" s="12" t="s">
        <v>651</v>
      </c>
      <c r="D355" s="11" t="s">
        <v>27</v>
      </c>
      <c r="E355" s="54" t="s">
        <v>114</v>
      </c>
      <c r="F355" s="17">
        <v>4.15</v>
      </c>
      <c r="G355" s="55" t="s">
        <v>657</v>
      </c>
      <c r="H355" s="15">
        <v>47</v>
      </c>
      <c r="I355" s="15">
        <v>3603.8</v>
      </c>
      <c r="J355" s="37">
        <f t="shared" si="33"/>
        <v>1101.68166</v>
      </c>
      <c r="K355" s="15" t="s">
        <v>659</v>
      </c>
      <c r="L355" s="38">
        <v>64</v>
      </c>
      <c r="M355" s="38">
        <v>4756.29</v>
      </c>
      <c r="N355" s="39">
        <f t="shared" si="34"/>
        <v>1565.295039</v>
      </c>
      <c r="O355" s="40">
        <v>0.3291</v>
      </c>
      <c r="P355" s="41">
        <f t="shared" si="36"/>
        <v>-0.265625</v>
      </c>
      <c r="Q355" s="41">
        <f t="shared" si="35"/>
        <v>-0.242308606077426</v>
      </c>
      <c r="R355" s="41">
        <f t="shared" si="37"/>
        <v>-0.0234</v>
      </c>
      <c r="S355" s="45"/>
    </row>
    <row r="356" ht="12.75" spans="1:19">
      <c r="A356" s="11">
        <v>717</v>
      </c>
      <c r="B356" s="12" t="s">
        <v>656</v>
      </c>
      <c r="C356" s="12" t="s">
        <v>651</v>
      </c>
      <c r="D356" s="11" t="s">
        <v>27</v>
      </c>
      <c r="E356" s="54" t="s">
        <v>114</v>
      </c>
      <c r="F356" s="17">
        <v>4.22</v>
      </c>
      <c r="G356" s="55" t="s">
        <v>657</v>
      </c>
      <c r="H356" s="15">
        <v>57</v>
      </c>
      <c r="I356" s="15">
        <v>3555.04</v>
      </c>
      <c r="J356" s="37">
        <f t="shared" si="33"/>
        <v>1085.353712</v>
      </c>
      <c r="K356" s="15" t="s">
        <v>660</v>
      </c>
      <c r="L356" s="38">
        <v>64</v>
      </c>
      <c r="M356" s="38">
        <v>4756.29</v>
      </c>
      <c r="N356" s="39">
        <f t="shared" si="34"/>
        <v>1565.295039</v>
      </c>
      <c r="O356" s="40">
        <v>0.3291</v>
      </c>
      <c r="P356" s="41">
        <f t="shared" si="36"/>
        <v>-0.109375</v>
      </c>
      <c r="Q356" s="41">
        <f t="shared" si="35"/>
        <v>-0.25256029384247</v>
      </c>
      <c r="R356" s="41">
        <f t="shared" si="37"/>
        <v>-0.0238</v>
      </c>
      <c r="S356" s="45"/>
    </row>
    <row r="357" ht="12.75" spans="1:19">
      <c r="A357" s="11">
        <v>717</v>
      </c>
      <c r="B357" s="12" t="s">
        <v>656</v>
      </c>
      <c r="C357" s="12" t="s">
        <v>651</v>
      </c>
      <c r="D357" s="11" t="s">
        <v>27</v>
      </c>
      <c r="E357" s="54" t="s">
        <v>114</v>
      </c>
      <c r="F357" s="17">
        <v>4.29</v>
      </c>
      <c r="G357" s="55" t="s">
        <v>657</v>
      </c>
      <c r="H357" s="15">
        <v>53</v>
      </c>
      <c r="I357" s="15">
        <v>4054.81</v>
      </c>
      <c r="J357" s="37">
        <f t="shared" si="33"/>
        <v>1229.823873</v>
      </c>
      <c r="K357" s="15" t="s">
        <v>535</v>
      </c>
      <c r="L357" s="38">
        <v>64</v>
      </c>
      <c r="M357" s="38">
        <v>4756.29</v>
      </c>
      <c r="N357" s="39">
        <f t="shared" si="34"/>
        <v>1565.295039</v>
      </c>
      <c r="O357" s="40">
        <v>0.3291</v>
      </c>
      <c r="P357" s="41">
        <f t="shared" si="36"/>
        <v>-0.171875</v>
      </c>
      <c r="Q357" s="41">
        <f t="shared" si="35"/>
        <v>-0.147484699208837</v>
      </c>
      <c r="R357" s="41">
        <f>(K357-O357)/O357</f>
        <v>-0.0783956244302645</v>
      </c>
      <c r="S357" s="45"/>
    </row>
    <row r="358" ht="12.75" spans="1:19">
      <c r="A358" s="11">
        <v>549</v>
      </c>
      <c r="B358" s="12" t="s">
        <v>661</v>
      </c>
      <c r="C358" s="12" t="s">
        <v>651</v>
      </c>
      <c r="D358" s="11" t="s">
        <v>27</v>
      </c>
      <c r="E358" s="54" t="s">
        <v>114</v>
      </c>
      <c r="F358" s="17">
        <v>4.8</v>
      </c>
      <c r="G358" s="55" t="s">
        <v>662</v>
      </c>
      <c r="H358" s="15">
        <v>43</v>
      </c>
      <c r="I358" s="15">
        <v>2685.5</v>
      </c>
      <c r="J358" s="37">
        <f t="shared" si="33"/>
        <v>776.37805</v>
      </c>
      <c r="K358" s="15" t="s">
        <v>407</v>
      </c>
      <c r="L358" s="38">
        <v>48</v>
      </c>
      <c r="M358" s="38">
        <v>4613.21</v>
      </c>
      <c r="N358" s="39">
        <f t="shared" si="34"/>
        <v>1240.030848</v>
      </c>
      <c r="O358" s="40">
        <v>0.2688</v>
      </c>
      <c r="P358" s="41">
        <f t="shared" si="36"/>
        <v>-0.104166666666667</v>
      </c>
      <c r="Q358" s="41">
        <f t="shared" si="35"/>
        <v>-0.417867385182985</v>
      </c>
      <c r="R358" s="41">
        <f>(K358-O358)</f>
        <v>0.0203</v>
      </c>
      <c r="S358" s="45"/>
    </row>
    <row r="359" ht="12.75" spans="1:19">
      <c r="A359" s="11">
        <v>549</v>
      </c>
      <c r="B359" s="12" t="s">
        <v>661</v>
      </c>
      <c r="C359" s="12" t="s">
        <v>651</v>
      </c>
      <c r="D359" s="11" t="s">
        <v>27</v>
      </c>
      <c r="E359" s="54" t="s">
        <v>114</v>
      </c>
      <c r="F359" s="17">
        <v>4.15</v>
      </c>
      <c r="G359" s="55" t="s">
        <v>662</v>
      </c>
      <c r="H359" s="15">
        <v>50</v>
      </c>
      <c r="I359" s="15">
        <v>2867.97</v>
      </c>
      <c r="J359" s="37">
        <f t="shared" si="33"/>
        <v>743.377824</v>
      </c>
      <c r="K359" s="15" t="s">
        <v>663</v>
      </c>
      <c r="L359" s="38">
        <v>48</v>
      </c>
      <c r="M359" s="38">
        <v>4613.21</v>
      </c>
      <c r="N359" s="39">
        <f t="shared" si="34"/>
        <v>1240.030848</v>
      </c>
      <c r="O359" s="40">
        <v>0.2688</v>
      </c>
      <c r="P359" s="41">
        <f t="shared" si="36"/>
        <v>0.0416666666666667</v>
      </c>
      <c r="Q359" s="41">
        <f t="shared" si="35"/>
        <v>-0.378313582082758</v>
      </c>
      <c r="R359" s="41">
        <f>(K359-O359)</f>
        <v>-0.00959999999999994</v>
      </c>
      <c r="S359" s="45"/>
    </row>
    <row r="360" ht="12.75" spans="1:19">
      <c r="A360" s="11">
        <v>549</v>
      </c>
      <c r="B360" s="12" t="s">
        <v>661</v>
      </c>
      <c r="C360" s="12" t="s">
        <v>651</v>
      </c>
      <c r="D360" s="11" t="s">
        <v>27</v>
      </c>
      <c r="E360" s="54" t="s">
        <v>114</v>
      </c>
      <c r="F360" s="17">
        <v>4.22</v>
      </c>
      <c r="G360" s="55" t="s">
        <v>662</v>
      </c>
      <c r="H360" s="15">
        <v>43</v>
      </c>
      <c r="I360" s="15">
        <v>3202.1</v>
      </c>
      <c r="J360" s="37">
        <f t="shared" si="33"/>
        <v>859.44364</v>
      </c>
      <c r="K360" s="15" t="s">
        <v>174</v>
      </c>
      <c r="L360" s="38">
        <v>48</v>
      </c>
      <c r="M360" s="38">
        <v>4613.21</v>
      </c>
      <c r="N360" s="39">
        <f t="shared" si="34"/>
        <v>1240.030848</v>
      </c>
      <c r="O360" s="40">
        <v>0.2688</v>
      </c>
      <c r="P360" s="41">
        <f t="shared" si="36"/>
        <v>-0.104166666666667</v>
      </c>
      <c r="Q360" s="41">
        <f t="shared" si="35"/>
        <v>-0.305884622638033</v>
      </c>
      <c r="R360" s="41">
        <f>(K360-O360)</f>
        <v>-0.000400000000000011</v>
      </c>
      <c r="S360" s="45"/>
    </row>
    <row r="361" ht="12.75" spans="1:19">
      <c r="A361" s="11">
        <v>549</v>
      </c>
      <c r="B361" s="12" t="s">
        <v>661</v>
      </c>
      <c r="C361" s="12" t="s">
        <v>651</v>
      </c>
      <c r="D361" s="11" t="s">
        <v>27</v>
      </c>
      <c r="E361" s="54" t="s">
        <v>114</v>
      </c>
      <c r="F361" s="17">
        <v>4.29</v>
      </c>
      <c r="G361" s="55" t="s">
        <v>662</v>
      </c>
      <c r="H361" s="15">
        <v>53</v>
      </c>
      <c r="I361" s="15">
        <v>4316.12</v>
      </c>
      <c r="J361" s="37">
        <f t="shared" si="33"/>
        <v>1028.099784</v>
      </c>
      <c r="K361" s="15" t="s">
        <v>326</v>
      </c>
      <c r="L361" s="38">
        <v>48</v>
      </c>
      <c r="M361" s="38">
        <v>4613.21</v>
      </c>
      <c r="N361" s="39">
        <f t="shared" si="34"/>
        <v>1240.030848</v>
      </c>
      <c r="O361" s="40">
        <v>0.2688</v>
      </c>
      <c r="P361" s="41">
        <f t="shared" si="36"/>
        <v>0.104166666666667</v>
      </c>
      <c r="Q361" s="41">
        <f t="shared" si="35"/>
        <v>-0.0643998430593882</v>
      </c>
      <c r="R361" s="41">
        <f>(K361-O361)/O361</f>
        <v>-0.113839285714286</v>
      </c>
      <c r="S361" s="45"/>
    </row>
    <row r="362" ht="12.75" spans="1:19">
      <c r="A362" s="11">
        <v>746</v>
      </c>
      <c r="B362" s="12" t="s">
        <v>664</v>
      </c>
      <c r="C362" s="12" t="s">
        <v>651</v>
      </c>
      <c r="D362" s="11" t="s">
        <v>97</v>
      </c>
      <c r="E362" s="54" t="s">
        <v>121</v>
      </c>
      <c r="F362" s="17">
        <v>4.7</v>
      </c>
      <c r="G362" s="55" t="s">
        <v>665</v>
      </c>
      <c r="H362" s="15">
        <v>110</v>
      </c>
      <c r="I362" s="15">
        <v>6419.16</v>
      </c>
      <c r="J362" s="37">
        <f t="shared" si="33"/>
        <v>2302.552692</v>
      </c>
      <c r="K362" s="15" t="s">
        <v>666</v>
      </c>
      <c r="L362" s="38">
        <v>99</v>
      </c>
      <c r="M362" s="38">
        <v>6885.73</v>
      </c>
      <c r="N362" s="39">
        <f t="shared" si="34"/>
        <v>2118.739121</v>
      </c>
      <c r="O362" s="40">
        <v>0.3077</v>
      </c>
      <c r="P362" s="41">
        <f t="shared" si="36"/>
        <v>0.111111111111111</v>
      </c>
      <c r="Q362" s="41">
        <f t="shared" si="35"/>
        <v>-0.0677589739940427</v>
      </c>
      <c r="R362" s="41">
        <f t="shared" ref="R362:R368" si="38">(K362-O362)</f>
        <v>0.051</v>
      </c>
      <c r="S362" s="45"/>
    </row>
    <row r="363" ht="12.75" spans="1:19">
      <c r="A363" s="11">
        <v>746</v>
      </c>
      <c r="B363" s="12" t="s">
        <v>664</v>
      </c>
      <c r="C363" s="12" t="s">
        <v>651</v>
      </c>
      <c r="D363" s="11" t="s">
        <v>97</v>
      </c>
      <c r="E363" s="54" t="s">
        <v>121</v>
      </c>
      <c r="F363" s="17">
        <v>4.14</v>
      </c>
      <c r="G363" s="55" t="s">
        <v>665</v>
      </c>
      <c r="H363" s="15">
        <v>92</v>
      </c>
      <c r="I363" s="15">
        <v>6456.78</v>
      </c>
      <c r="J363" s="37">
        <f t="shared" si="33"/>
        <v>2208.21876</v>
      </c>
      <c r="K363" s="15" t="s">
        <v>667</v>
      </c>
      <c r="L363" s="38">
        <v>99</v>
      </c>
      <c r="M363" s="38">
        <v>6885.73</v>
      </c>
      <c r="N363" s="39">
        <f t="shared" si="34"/>
        <v>2118.739121</v>
      </c>
      <c r="O363" s="40">
        <v>0.3077</v>
      </c>
      <c r="P363" s="41">
        <f t="shared" si="36"/>
        <v>-0.0707070707070707</v>
      </c>
      <c r="Q363" s="41">
        <f t="shared" si="35"/>
        <v>-0.0622955009853712</v>
      </c>
      <c r="R363" s="41">
        <f t="shared" si="38"/>
        <v>0.0343000000000001</v>
      </c>
      <c r="S363" s="45"/>
    </row>
    <row r="364" ht="12.75" spans="1:19">
      <c r="A364" s="11">
        <v>746</v>
      </c>
      <c r="B364" s="12" t="s">
        <v>664</v>
      </c>
      <c r="C364" s="12" t="s">
        <v>651</v>
      </c>
      <c r="D364" s="11" t="s">
        <v>97</v>
      </c>
      <c r="E364" s="54" t="s">
        <v>121</v>
      </c>
      <c r="F364" s="17">
        <v>4.21</v>
      </c>
      <c r="G364" s="55" t="s">
        <v>665</v>
      </c>
      <c r="H364" s="15">
        <v>78</v>
      </c>
      <c r="I364" s="15">
        <v>4171.71</v>
      </c>
      <c r="J364" s="37">
        <f t="shared" si="33"/>
        <v>1194.360573</v>
      </c>
      <c r="K364" s="15" t="s">
        <v>668</v>
      </c>
      <c r="L364" s="38">
        <v>99</v>
      </c>
      <c r="M364" s="38">
        <v>6885.73</v>
      </c>
      <c r="N364" s="39">
        <f t="shared" si="34"/>
        <v>2118.739121</v>
      </c>
      <c r="O364" s="40">
        <v>0.3077</v>
      </c>
      <c r="P364" s="41">
        <f t="shared" si="36"/>
        <v>-0.212121212121212</v>
      </c>
      <c r="Q364" s="41">
        <f t="shared" si="35"/>
        <v>-0.394151382642073</v>
      </c>
      <c r="R364" s="41">
        <f t="shared" si="38"/>
        <v>-0.0214</v>
      </c>
      <c r="S364" s="45"/>
    </row>
    <row r="365" ht="12.75" spans="1:19">
      <c r="A365" s="11">
        <v>746</v>
      </c>
      <c r="B365" s="20" t="s">
        <v>664</v>
      </c>
      <c r="C365" s="12" t="s">
        <v>651</v>
      </c>
      <c r="D365" s="11" t="s">
        <v>97</v>
      </c>
      <c r="E365" s="54" t="s">
        <v>121</v>
      </c>
      <c r="F365" s="17">
        <v>4.28</v>
      </c>
      <c r="G365" s="55" t="s">
        <v>665</v>
      </c>
      <c r="H365" s="15">
        <v>101</v>
      </c>
      <c r="I365" s="15">
        <v>5379.37</v>
      </c>
      <c r="J365" s="37">
        <f t="shared" si="33"/>
        <v>1619.728307</v>
      </c>
      <c r="K365" s="15" t="s">
        <v>669</v>
      </c>
      <c r="L365" s="38">
        <v>99</v>
      </c>
      <c r="M365" s="38">
        <v>6885.73</v>
      </c>
      <c r="N365" s="39">
        <f t="shared" si="34"/>
        <v>2118.739121</v>
      </c>
      <c r="O365" s="40">
        <v>0.3077</v>
      </c>
      <c r="P365" s="41">
        <f t="shared" si="36"/>
        <v>0.0202020202020202</v>
      </c>
      <c r="Q365" s="41">
        <f t="shared" si="35"/>
        <v>-0.218765475846424</v>
      </c>
      <c r="R365" s="41">
        <f t="shared" si="38"/>
        <v>-0.00659999999999999</v>
      </c>
      <c r="S365" s="45"/>
    </row>
    <row r="366" ht="12.75" spans="1:19">
      <c r="A366" s="11">
        <v>539</v>
      </c>
      <c r="B366" s="12" t="s">
        <v>670</v>
      </c>
      <c r="C366" s="12" t="s">
        <v>651</v>
      </c>
      <c r="D366" s="11" t="s">
        <v>27</v>
      </c>
      <c r="E366" s="54" t="s">
        <v>114</v>
      </c>
      <c r="F366" s="17">
        <v>4.8</v>
      </c>
      <c r="G366" s="55" t="s">
        <v>662</v>
      </c>
      <c r="H366" s="15">
        <v>57</v>
      </c>
      <c r="I366" s="15">
        <v>4049.54</v>
      </c>
      <c r="J366" s="37">
        <f t="shared" si="33"/>
        <v>982.418404</v>
      </c>
      <c r="K366" s="15" t="s">
        <v>671</v>
      </c>
      <c r="L366" s="38">
        <v>58</v>
      </c>
      <c r="M366" s="38">
        <v>4775.34</v>
      </c>
      <c r="N366" s="39">
        <f t="shared" si="34"/>
        <v>1243.021002</v>
      </c>
      <c r="O366" s="40">
        <v>0.2603</v>
      </c>
      <c r="P366" s="41">
        <f t="shared" si="36"/>
        <v>-0.0172413793103448</v>
      </c>
      <c r="Q366" s="41">
        <f t="shared" si="35"/>
        <v>-0.151989177733941</v>
      </c>
      <c r="R366" s="41">
        <f t="shared" si="38"/>
        <v>-0.0177</v>
      </c>
      <c r="S366" s="45"/>
    </row>
    <row r="367" ht="12.75" spans="1:19">
      <c r="A367" s="11">
        <v>539</v>
      </c>
      <c r="B367" s="12" t="s">
        <v>670</v>
      </c>
      <c r="C367" s="12" t="s">
        <v>651</v>
      </c>
      <c r="D367" s="11" t="s">
        <v>27</v>
      </c>
      <c r="E367" s="54" t="s">
        <v>114</v>
      </c>
      <c r="F367" s="17">
        <v>4.15</v>
      </c>
      <c r="G367" s="55" t="s">
        <v>662</v>
      </c>
      <c r="H367" s="15">
        <v>43</v>
      </c>
      <c r="I367" s="15">
        <v>4292.62</v>
      </c>
      <c r="J367" s="37">
        <f t="shared" si="33"/>
        <v>1426.437626</v>
      </c>
      <c r="K367" s="15" t="s">
        <v>672</v>
      </c>
      <c r="L367" s="38">
        <v>58</v>
      </c>
      <c r="M367" s="38">
        <v>4775.34</v>
      </c>
      <c r="N367" s="39">
        <f t="shared" si="34"/>
        <v>1243.021002</v>
      </c>
      <c r="O367" s="40">
        <v>0.2603</v>
      </c>
      <c r="P367" s="41">
        <f t="shared" si="36"/>
        <v>-0.258620689655172</v>
      </c>
      <c r="Q367" s="41">
        <f t="shared" si="35"/>
        <v>-0.101085995970968</v>
      </c>
      <c r="R367" s="41">
        <f t="shared" si="38"/>
        <v>0.072</v>
      </c>
      <c r="S367" s="45"/>
    </row>
    <row r="368" ht="12.75" spans="1:19">
      <c r="A368" s="11">
        <v>539</v>
      </c>
      <c r="B368" s="12" t="s">
        <v>670</v>
      </c>
      <c r="C368" s="12" t="s">
        <v>651</v>
      </c>
      <c r="D368" s="11" t="s">
        <v>27</v>
      </c>
      <c r="E368" s="54" t="s">
        <v>114</v>
      </c>
      <c r="F368" s="17">
        <v>4.22</v>
      </c>
      <c r="G368" s="55" t="s">
        <v>662</v>
      </c>
      <c r="H368" s="15">
        <v>59</v>
      </c>
      <c r="I368" s="15">
        <v>3751.47</v>
      </c>
      <c r="J368" s="37">
        <f t="shared" si="33"/>
        <v>1011.021165</v>
      </c>
      <c r="K368" s="15" t="s">
        <v>673</v>
      </c>
      <c r="L368" s="38">
        <v>58</v>
      </c>
      <c r="M368" s="38">
        <v>4775.34</v>
      </c>
      <c r="N368" s="39">
        <f t="shared" si="34"/>
        <v>1243.021002</v>
      </c>
      <c r="O368" s="40">
        <v>0.2603</v>
      </c>
      <c r="P368" s="41">
        <f t="shared" si="36"/>
        <v>0.0172413793103448</v>
      </c>
      <c r="Q368" s="41">
        <f t="shared" si="35"/>
        <v>-0.214407769917954</v>
      </c>
      <c r="R368" s="41">
        <f t="shared" si="38"/>
        <v>0.00920000000000004</v>
      </c>
      <c r="S368" s="45"/>
    </row>
    <row r="369" ht="12.75" spans="1:19">
      <c r="A369" s="11">
        <v>539</v>
      </c>
      <c r="B369" s="12" t="s">
        <v>670</v>
      </c>
      <c r="C369" s="12" t="s">
        <v>651</v>
      </c>
      <c r="D369" s="11" t="s">
        <v>27</v>
      </c>
      <c r="E369" s="54" t="s">
        <v>114</v>
      </c>
      <c r="F369" s="17">
        <v>4.29</v>
      </c>
      <c r="G369" s="55" t="s">
        <v>662</v>
      </c>
      <c r="H369" s="15">
        <v>53</v>
      </c>
      <c r="I369" s="15">
        <v>4130.5</v>
      </c>
      <c r="J369" s="37">
        <f t="shared" si="33"/>
        <v>1244.9327</v>
      </c>
      <c r="K369" s="15" t="s">
        <v>278</v>
      </c>
      <c r="L369" s="38">
        <v>58</v>
      </c>
      <c r="M369" s="38">
        <v>4775.34</v>
      </c>
      <c r="N369" s="39">
        <f t="shared" si="34"/>
        <v>1243.021002</v>
      </c>
      <c r="O369" s="40">
        <v>0.2603</v>
      </c>
      <c r="P369" s="41">
        <f t="shared" si="36"/>
        <v>-0.0862068965517241</v>
      </c>
      <c r="Q369" s="41">
        <f t="shared" si="35"/>
        <v>-0.135035411091147</v>
      </c>
      <c r="R369" s="41">
        <f>(K369-O369)/O369</f>
        <v>0.157894736842105</v>
      </c>
      <c r="S369" s="45"/>
    </row>
    <row r="370" ht="12.75" spans="1:19">
      <c r="A370" s="11">
        <v>748</v>
      </c>
      <c r="B370" s="12" t="s">
        <v>674</v>
      </c>
      <c r="C370" s="12" t="s">
        <v>651</v>
      </c>
      <c r="D370" s="11" t="s">
        <v>73</v>
      </c>
      <c r="E370" s="54" t="s">
        <v>114</v>
      </c>
      <c r="F370" s="17">
        <v>4.8</v>
      </c>
      <c r="G370" s="55" t="s">
        <v>662</v>
      </c>
      <c r="H370" s="15">
        <v>63</v>
      </c>
      <c r="I370" s="15">
        <v>5496.4</v>
      </c>
      <c r="J370" s="37">
        <f t="shared" si="33"/>
        <v>1317.48708</v>
      </c>
      <c r="K370" s="15" t="s">
        <v>675</v>
      </c>
      <c r="L370" s="38">
        <v>73</v>
      </c>
      <c r="M370" s="38">
        <v>5781.74</v>
      </c>
      <c r="N370" s="39">
        <f t="shared" si="34"/>
        <v>1718.333128</v>
      </c>
      <c r="O370" s="40">
        <v>0.2972</v>
      </c>
      <c r="P370" s="41">
        <f t="shared" si="36"/>
        <v>-0.136986301369863</v>
      </c>
      <c r="Q370" s="41">
        <f t="shared" si="35"/>
        <v>-0.0493519251989886</v>
      </c>
      <c r="R370" s="41">
        <f>(K370-O370)</f>
        <v>-0.0575</v>
      </c>
      <c r="S370" s="45"/>
    </row>
    <row r="371" ht="12.75" spans="1:19">
      <c r="A371" s="11">
        <v>748</v>
      </c>
      <c r="B371" s="12" t="s">
        <v>674</v>
      </c>
      <c r="C371" s="12" t="s">
        <v>651</v>
      </c>
      <c r="D371" s="11" t="s">
        <v>73</v>
      </c>
      <c r="E371" s="54" t="s">
        <v>114</v>
      </c>
      <c r="F371" s="17">
        <v>4.15</v>
      </c>
      <c r="G371" s="55" t="s">
        <v>662</v>
      </c>
      <c r="H371" s="15">
        <v>72</v>
      </c>
      <c r="I371" s="15">
        <v>5798.45</v>
      </c>
      <c r="J371" s="37">
        <f t="shared" si="33"/>
        <v>1663.575305</v>
      </c>
      <c r="K371" s="15" t="s">
        <v>676</v>
      </c>
      <c r="L371" s="38">
        <v>73</v>
      </c>
      <c r="M371" s="38">
        <v>5781.74</v>
      </c>
      <c r="N371" s="39">
        <f t="shared" si="34"/>
        <v>1718.333128</v>
      </c>
      <c r="O371" s="40">
        <v>0.2972</v>
      </c>
      <c r="P371" s="41">
        <f t="shared" si="36"/>
        <v>-0.0136986301369863</v>
      </c>
      <c r="Q371" s="41">
        <f t="shared" si="35"/>
        <v>0.00289013342004311</v>
      </c>
      <c r="R371" s="41">
        <f>(K371-O371)</f>
        <v>-0.0103</v>
      </c>
      <c r="S371" s="45"/>
    </row>
    <row r="372" ht="12.75" spans="1:19">
      <c r="A372" s="11">
        <v>748</v>
      </c>
      <c r="B372" s="12" t="s">
        <v>674</v>
      </c>
      <c r="C372" s="12" t="s">
        <v>651</v>
      </c>
      <c r="D372" s="11" t="s">
        <v>73</v>
      </c>
      <c r="E372" s="54" t="s">
        <v>114</v>
      </c>
      <c r="F372" s="17">
        <v>4.22</v>
      </c>
      <c r="G372" s="55" t="s">
        <v>662</v>
      </c>
      <c r="H372" s="15">
        <v>85</v>
      </c>
      <c r="I372" s="15">
        <v>5675.47</v>
      </c>
      <c r="J372" s="37">
        <f t="shared" si="33"/>
        <v>1734.991179</v>
      </c>
      <c r="K372" s="15" t="s">
        <v>659</v>
      </c>
      <c r="L372" s="38">
        <v>73</v>
      </c>
      <c r="M372" s="38">
        <v>5781.74</v>
      </c>
      <c r="N372" s="39">
        <f t="shared" si="34"/>
        <v>1718.333128</v>
      </c>
      <c r="O372" s="40">
        <v>0.2972</v>
      </c>
      <c r="P372" s="41">
        <f t="shared" si="36"/>
        <v>0.164383561643836</v>
      </c>
      <c r="Q372" s="41">
        <f t="shared" si="35"/>
        <v>-0.018380279984918</v>
      </c>
      <c r="R372" s="41">
        <f>(K372-O372)</f>
        <v>0.00850000000000001</v>
      </c>
      <c r="S372" s="45"/>
    </row>
    <row r="373" ht="12.75" spans="1:19">
      <c r="A373" s="11">
        <v>748</v>
      </c>
      <c r="B373" s="12" t="s">
        <v>674</v>
      </c>
      <c r="C373" s="12" t="s">
        <v>651</v>
      </c>
      <c r="D373" s="11" t="s">
        <v>73</v>
      </c>
      <c r="E373" s="54" t="s">
        <v>114</v>
      </c>
      <c r="F373" s="17">
        <v>4.29</v>
      </c>
      <c r="G373" s="55" t="s">
        <v>662</v>
      </c>
      <c r="H373" s="15">
        <v>70</v>
      </c>
      <c r="I373" s="15">
        <v>6730.87</v>
      </c>
      <c r="J373" s="37">
        <f t="shared" si="33"/>
        <v>1879.258904</v>
      </c>
      <c r="K373" s="15" t="s">
        <v>677</v>
      </c>
      <c r="L373" s="38">
        <v>73</v>
      </c>
      <c r="M373" s="38">
        <v>5781.74</v>
      </c>
      <c r="N373" s="39">
        <f t="shared" si="34"/>
        <v>1718.333128</v>
      </c>
      <c r="O373" s="40">
        <v>0.2972</v>
      </c>
      <c r="P373" s="41">
        <f t="shared" si="36"/>
        <v>-0.0410958904109589</v>
      </c>
      <c r="Q373" s="41">
        <f t="shared" si="35"/>
        <v>0.164159924175075</v>
      </c>
      <c r="R373" s="41">
        <f>(K373-O373)/O373</f>
        <v>-0.0605652759084792</v>
      </c>
      <c r="S373" s="45"/>
    </row>
    <row r="374" ht="12.75" spans="1:19">
      <c r="A374" s="11">
        <v>720</v>
      </c>
      <c r="B374" s="12" t="s">
        <v>678</v>
      </c>
      <c r="C374" s="12" t="s">
        <v>651</v>
      </c>
      <c r="D374" s="11" t="s">
        <v>27</v>
      </c>
      <c r="E374" s="54" t="s">
        <v>93</v>
      </c>
      <c r="F374" s="17">
        <v>4.3</v>
      </c>
      <c r="G374" s="55" t="s">
        <v>679</v>
      </c>
      <c r="H374" s="15">
        <v>66</v>
      </c>
      <c r="I374" s="15">
        <v>5234.19</v>
      </c>
      <c r="J374" s="37">
        <f t="shared" si="33"/>
        <v>1700.064912</v>
      </c>
      <c r="K374" s="15" t="s">
        <v>680</v>
      </c>
      <c r="L374" s="38">
        <v>48</v>
      </c>
      <c r="M374" s="38">
        <v>4408.97</v>
      </c>
      <c r="N374" s="39">
        <f t="shared" si="34"/>
        <v>1336.358807</v>
      </c>
      <c r="O374" s="40">
        <v>0.3031</v>
      </c>
      <c r="P374" s="41">
        <f t="shared" si="36"/>
        <v>0.375</v>
      </c>
      <c r="Q374" s="41">
        <f t="shared" si="35"/>
        <v>0.187168431629156</v>
      </c>
      <c r="R374" s="41">
        <f t="shared" ref="R374:R382" si="39">(K374-O374)</f>
        <v>0.0217</v>
      </c>
      <c r="S374" s="45"/>
    </row>
    <row r="375" ht="12.75" spans="1:19">
      <c r="A375" s="11">
        <v>720</v>
      </c>
      <c r="B375" s="12" t="s">
        <v>678</v>
      </c>
      <c r="C375" s="12" t="s">
        <v>651</v>
      </c>
      <c r="D375" s="11" t="s">
        <v>27</v>
      </c>
      <c r="E375" s="54" t="s">
        <v>93</v>
      </c>
      <c r="F375" s="18">
        <v>4.1</v>
      </c>
      <c r="G375" s="55" t="s">
        <v>679</v>
      </c>
      <c r="H375" s="15">
        <v>83</v>
      </c>
      <c r="I375" s="15">
        <v>5610.19</v>
      </c>
      <c r="J375" s="37">
        <f t="shared" si="33"/>
        <v>1411.523804</v>
      </c>
      <c r="K375" s="15" t="s">
        <v>222</v>
      </c>
      <c r="L375" s="38">
        <v>48</v>
      </c>
      <c r="M375" s="38">
        <v>4408.97</v>
      </c>
      <c r="N375" s="39">
        <f t="shared" si="34"/>
        <v>1336.358807</v>
      </c>
      <c r="O375" s="40">
        <v>0.3031</v>
      </c>
      <c r="P375" s="41">
        <f t="shared" si="36"/>
        <v>0.729166666666667</v>
      </c>
      <c r="Q375" s="41">
        <f t="shared" si="35"/>
        <v>0.272449120769703</v>
      </c>
      <c r="R375" s="41">
        <f t="shared" si="39"/>
        <v>-0.0515</v>
      </c>
      <c r="S375" s="45"/>
    </row>
    <row r="376" ht="12.75" spans="1:19">
      <c r="A376" s="11">
        <v>720</v>
      </c>
      <c r="B376" s="12" t="s">
        <v>678</v>
      </c>
      <c r="C376" s="12" t="s">
        <v>651</v>
      </c>
      <c r="D376" s="11" t="s">
        <v>27</v>
      </c>
      <c r="E376" s="54" t="s">
        <v>93</v>
      </c>
      <c r="F376" s="19">
        <v>4.24</v>
      </c>
      <c r="G376" s="55" t="s">
        <v>679</v>
      </c>
      <c r="H376" s="15">
        <v>66</v>
      </c>
      <c r="I376" s="15">
        <v>4471.11</v>
      </c>
      <c r="J376" s="37">
        <f t="shared" si="33"/>
        <v>1527.778287</v>
      </c>
      <c r="K376" s="15" t="s">
        <v>681</v>
      </c>
      <c r="L376" s="38">
        <v>48</v>
      </c>
      <c r="M376" s="38">
        <v>4408.97</v>
      </c>
      <c r="N376" s="39">
        <f t="shared" si="34"/>
        <v>1336.358807</v>
      </c>
      <c r="O376" s="40">
        <v>0.3031</v>
      </c>
      <c r="P376" s="41">
        <f t="shared" si="36"/>
        <v>0.375</v>
      </c>
      <c r="Q376" s="41">
        <f t="shared" si="35"/>
        <v>0.0140939947425361</v>
      </c>
      <c r="R376" s="41">
        <f t="shared" si="39"/>
        <v>0.0386</v>
      </c>
      <c r="S376" s="45"/>
    </row>
    <row r="377" ht="12.75" spans="1:19">
      <c r="A377" s="11">
        <v>594</v>
      </c>
      <c r="B377" s="12" t="s">
        <v>682</v>
      </c>
      <c r="C377" s="12" t="s">
        <v>651</v>
      </c>
      <c r="D377" s="11" t="s">
        <v>27</v>
      </c>
      <c r="E377" s="54" t="s">
        <v>108</v>
      </c>
      <c r="F377" s="17">
        <v>4.4</v>
      </c>
      <c r="G377" s="55" t="s">
        <v>683</v>
      </c>
      <c r="H377" s="15">
        <v>67</v>
      </c>
      <c r="I377" s="15">
        <v>5957.63</v>
      </c>
      <c r="J377" s="37">
        <f t="shared" si="33"/>
        <v>1910.016178</v>
      </c>
      <c r="K377" s="15" t="s">
        <v>354</v>
      </c>
      <c r="L377" s="38">
        <v>61</v>
      </c>
      <c r="M377" s="38">
        <v>4725.02</v>
      </c>
      <c r="N377" s="39">
        <f t="shared" si="34"/>
        <v>1426.483538</v>
      </c>
      <c r="O377" s="40">
        <v>0.3019</v>
      </c>
      <c r="P377" s="41">
        <f t="shared" si="36"/>
        <v>0.0983606557377049</v>
      </c>
      <c r="Q377" s="41">
        <f t="shared" si="35"/>
        <v>0.260868737063547</v>
      </c>
      <c r="R377" s="41">
        <f t="shared" si="39"/>
        <v>0.0187</v>
      </c>
      <c r="S377" s="45"/>
    </row>
    <row r="378" ht="12.75" spans="1:19">
      <c r="A378" s="11">
        <v>594</v>
      </c>
      <c r="B378" s="12" t="s">
        <v>682</v>
      </c>
      <c r="C378" s="12" t="s">
        <v>651</v>
      </c>
      <c r="D378" s="11" t="s">
        <v>27</v>
      </c>
      <c r="E378" s="54" t="s">
        <v>108</v>
      </c>
      <c r="F378" s="17">
        <v>4.11</v>
      </c>
      <c r="G378" s="55" t="s">
        <v>683</v>
      </c>
      <c r="H378" s="15">
        <v>65</v>
      </c>
      <c r="I378" s="15">
        <v>5914.97</v>
      </c>
      <c r="J378" s="37">
        <f t="shared" si="33"/>
        <v>1559.186092</v>
      </c>
      <c r="K378" s="15" t="s">
        <v>684</v>
      </c>
      <c r="L378" s="38">
        <v>61</v>
      </c>
      <c r="M378" s="38">
        <v>4725.02</v>
      </c>
      <c r="N378" s="39">
        <f t="shared" si="34"/>
        <v>1426.483538</v>
      </c>
      <c r="O378" s="40">
        <v>0.3019</v>
      </c>
      <c r="P378" s="41">
        <f t="shared" si="36"/>
        <v>0.0655737704918033</v>
      </c>
      <c r="Q378" s="41">
        <f t="shared" si="35"/>
        <v>0.251840203850989</v>
      </c>
      <c r="R378" s="41">
        <f t="shared" si="39"/>
        <v>-0.0383</v>
      </c>
      <c r="S378" s="45"/>
    </row>
    <row r="379" ht="12.75" spans="1:19">
      <c r="A379" s="11">
        <v>594</v>
      </c>
      <c r="B379" s="12" t="s">
        <v>682</v>
      </c>
      <c r="C379" s="12" t="s">
        <v>651</v>
      </c>
      <c r="D379" s="11" t="s">
        <v>27</v>
      </c>
      <c r="E379" s="54" t="s">
        <v>108</v>
      </c>
      <c r="F379" s="19">
        <v>4.25</v>
      </c>
      <c r="G379" s="55" t="s">
        <v>683</v>
      </c>
      <c r="H379" s="15">
        <v>81</v>
      </c>
      <c r="I379" s="15">
        <v>5564.05</v>
      </c>
      <c r="J379" s="37">
        <f t="shared" si="33"/>
        <v>1310.333775</v>
      </c>
      <c r="K379" s="15" t="s">
        <v>685</v>
      </c>
      <c r="L379" s="38">
        <v>61</v>
      </c>
      <c r="M379" s="38">
        <v>4725.02</v>
      </c>
      <c r="N379" s="39">
        <f t="shared" si="34"/>
        <v>1426.483538</v>
      </c>
      <c r="O379" s="40">
        <v>0.3019</v>
      </c>
      <c r="P379" s="41">
        <f t="shared" si="36"/>
        <v>0.327868852459016</v>
      </c>
      <c r="Q379" s="41">
        <f t="shared" si="35"/>
        <v>0.177571735146095</v>
      </c>
      <c r="R379" s="41">
        <f t="shared" si="39"/>
        <v>-0.0664</v>
      </c>
      <c r="S379" s="45"/>
    </row>
    <row r="380" ht="12.75" spans="1:19">
      <c r="A380" s="11">
        <v>107728</v>
      </c>
      <c r="B380" s="12" t="s">
        <v>686</v>
      </c>
      <c r="C380" s="12" t="s">
        <v>651</v>
      </c>
      <c r="D380" s="11" t="s">
        <v>27</v>
      </c>
      <c r="E380" s="54" t="s">
        <v>114</v>
      </c>
      <c r="F380" s="17">
        <v>4.8</v>
      </c>
      <c r="G380" s="55" t="s">
        <v>652</v>
      </c>
      <c r="H380" s="15">
        <v>53</v>
      </c>
      <c r="I380" s="15">
        <v>5979.15</v>
      </c>
      <c r="J380" s="37">
        <f t="shared" si="33"/>
        <v>1114.51356</v>
      </c>
      <c r="K380" s="15" t="s">
        <v>687</v>
      </c>
      <c r="L380" s="38">
        <v>55</v>
      </c>
      <c r="M380" s="38">
        <v>4320.61</v>
      </c>
      <c r="N380" s="39">
        <f t="shared" si="34"/>
        <v>1114.71738</v>
      </c>
      <c r="O380" s="40">
        <v>0.258</v>
      </c>
      <c r="P380" s="41">
        <f t="shared" si="36"/>
        <v>-0.0363636363636364</v>
      </c>
      <c r="Q380" s="41">
        <f t="shared" si="35"/>
        <v>0.383867092841057</v>
      </c>
      <c r="R380" s="41">
        <f t="shared" si="39"/>
        <v>-0.0716</v>
      </c>
      <c r="S380" s="45"/>
    </row>
    <row r="381" ht="12.75" spans="1:19">
      <c r="A381" s="11">
        <v>107728</v>
      </c>
      <c r="B381" s="12" t="s">
        <v>686</v>
      </c>
      <c r="C381" s="12" t="s">
        <v>651</v>
      </c>
      <c r="D381" s="11" t="s">
        <v>27</v>
      </c>
      <c r="E381" s="54" t="s">
        <v>114</v>
      </c>
      <c r="F381" s="17">
        <v>4.15</v>
      </c>
      <c r="G381" s="55" t="s">
        <v>652</v>
      </c>
      <c r="H381" s="15">
        <v>50</v>
      </c>
      <c r="I381" s="15">
        <v>4200.67</v>
      </c>
      <c r="J381" s="37">
        <f t="shared" si="33"/>
        <v>1012.781537</v>
      </c>
      <c r="K381" s="15" t="s">
        <v>688</v>
      </c>
      <c r="L381" s="38">
        <v>55</v>
      </c>
      <c r="M381" s="38">
        <v>4320.61</v>
      </c>
      <c r="N381" s="39">
        <f t="shared" si="34"/>
        <v>1114.71738</v>
      </c>
      <c r="O381" s="40">
        <v>0.258</v>
      </c>
      <c r="P381" s="41">
        <f t="shared" si="36"/>
        <v>-0.0909090909090909</v>
      </c>
      <c r="Q381" s="41">
        <f t="shared" si="35"/>
        <v>-0.0277599690784402</v>
      </c>
      <c r="R381" s="41">
        <f t="shared" si="39"/>
        <v>-0.0169</v>
      </c>
      <c r="S381" s="45"/>
    </row>
    <row r="382" ht="12.75" spans="1:19">
      <c r="A382" s="11">
        <v>107728</v>
      </c>
      <c r="B382" s="12" t="s">
        <v>686</v>
      </c>
      <c r="C382" s="12" t="s">
        <v>651</v>
      </c>
      <c r="D382" s="11" t="s">
        <v>27</v>
      </c>
      <c r="E382" s="54" t="s">
        <v>114</v>
      </c>
      <c r="F382" s="29">
        <v>4.3</v>
      </c>
      <c r="G382" s="55" t="s">
        <v>652</v>
      </c>
      <c r="H382" s="15">
        <v>73</v>
      </c>
      <c r="I382" s="15">
        <v>5398.67</v>
      </c>
      <c r="J382" s="37">
        <f t="shared" si="33"/>
        <v>1342.109362</v>
      </c>
      <c r="K382" s="15" t="s">
        <v>689</v>
      </c>
      <c r="L382" s="38">
        <v>55</v>
      </c>
      <c r="M382" s="38">
        <v>4320.61</v>
      </c>
      <c r="N382" s="39">
        <f t="shared" si="34"/>
        <v>1114.71738</v>
      </c>
      <c r="O382" s="40">
        <v>0.258</v>
      </c>
      <c r="P382" s="41">
        <f t="shared" si="36"/>
        <v>0.327272727272727</v>
      </c>
      <c r="Q382" s="41">
        <f t="shared" si="35"/>
        <v>0.249515693385888</v>
      </c>
      <c r="R382" s="41">
        <f t="shared" si="39"/>
        <v>-0.00940000000000002</v>
      </c>
      <c r="S382" s="45"/>
    </row>
    <row r="383" ht="12.75" spans="1:19">
      <c r="A383" s="11">
        <v>107728</v>
      </c>
      <c r="B383" s="12" t="s">
        <v>686</v>
      </c>
      <c r="C383" s="12" t="s">
        <v>651</v>
      </c>
      <c r="D383" s="11" t="s">
        <v>27</v>
      </c>
      <c r="E383" s="54" t="s">
        <v>114</v>
      </c>
      <c r="F383" s="17">
        <v>4.29</v>
      </c>
      <c r="G383" s="55" t="s">
        <v>652</v>
      </c>
      <c r="H383" s="15">
        <v>64</v>
      </c>
      <c r="I383" s="15">
        <v>5194.95</v>
      </c>
      <c r="J383" s="37">
        <f t="shared" si="33"/>
        <v>1554.32904</v>
      </c>
      <c r="K383" s="15" t="s">
        <v>690</v>
      </c>
      <c r="L383" s="38">
        <v>55</v>
      </c>
      <c r="M383" s="38">
        <v>4320.61</v>
      </c>
      <c r="N383" s="39">
        <f t="shared" si="34"/>
        <v>1114.71738</v>
      </c>
      <c r="O383" s="40">
        <v>0.258</v>
      </c>
      <c r="P383" s="41">
        <f t="shared" si="36"/>
        <v>0.163636363636364</v>
      </c>
      <c r="Q383" s="41">
        <f t="shared" si="35"/>
        <v>0.202364943838949</v>
      </c>
      <c r="R383" s="41">
        <f>(K383-O383)/O383</f>
        <v>0.15968992248062</v>
      </c>
      <c r="S383" s="45"/>
    </row>
    <row r="384" ht="12.75" spans="1:19">
      <c r="A384" s="56">
        <v>117923</v>
      </c>
      <c r="B384" s="55" t="s">
        <v>691</v>
      </c>
      <c r="C384" s="12" t="s">
        <v>651</v>
      </c>
      <c r="D384" s="11" t="s">
        <v>19</v>
      </c>
      <c r="E384" s="57" t="s">
        <v>114</v>
      </c>
      <c r="F384" s="17">
        <v>4.8</v>
      </c>
      <c r="G384" s="58" t="s">
        <v>692</v>
      </c>
      <c r="H384" s="15">
        <v>20</v>
      </c>
      <c r="I384" s="15">
        <v>844.89</v>
      </c>
      <c r="J384" s="37">
        <f t="shared" si="33"/>
        <v>280.165524</v>
      </c>
      <c r="K384" s="15" t="s">
        <v>693</v>
      </c>
      <c r="L384" s="38">
        <v>30</v>
      </c>
      <c r="M384" s="38">
        <v>1307.55</v>
      </c>
      <c r="N384" s="39">
        <f t="shared" si="34"/>
        <v>405.86352</v>
      </c>
      <c r="O384" s="40">
        <v>0.3104</v>
      </c>
      <c r="P384" s="41">
        <f t="shared" si="36"/>
        <v>-0.333333333333333</v>
      </c>
      <c r="Q384" s="41">
        <f t="shared" si="35"/>
        <v>-0.35383732935643</v>
      </c>
      <c r="R384" s="41">
        <f>(K384-O384)</f>
        <v>0.0211999999999999</v>
      </c>
      <c r="S384" s="45"/>
    </row>
    <row r="385" ht="12.75" spans="1:19">
      <c r="A385" s="56">
        <v>117923</v>
      </c>
      <c r="B385" s="55" t="s">
        <v>691</v>
      </c>
      <c r="C385" s="12" t="s">
        <v>651</v>
      </c>
      <c r="D385" s="11" t="s">
        <v>19</v>
      </c>
      <c r="E385" s="57" t="s">
        <v>114</v>
      </c>
      <c r="F385" s="17">
        <v>4.15</v>
      </c>
      <c r="G385" s="58" t="s">
        <v>692</v>
      </c>
      <c r="H385" s="15">
        <v>28</v>
      </c>
      <c r="I385" s="15">
        <v>1088.45</v>
      </c>
      <c r="J385" s="37">
        <f t="shared" si="33"/>
        <v>462.482405</v>
      </c>
      <c r="K385" s="15" t="s">
        <v>694</v>
      </c>
      <c r="L385" s="38">
        <v>30</v>
      </c>
      <c r="M385" s="38">
        <v>1307.55</v>
      </c>
      <c r="N385" s="39">
        <f t="shared" si="34"/>
        <v>405.86352</v>
      </c>
      <c r="O385" s="40">
        <v>0.3104</v>
      </c>
      <c r="P385" s="41">
        <f t="shared" si="36"/>
        <v>-0.0666666666666667</v>
      </c>
      <c r="Q385" s="41">
        <f t="shared" si="35"/>
        <v>-0.167565293870215</v>
      </c>
      <c r="R385" s="41">
        <f>(K385-O385)</f>
        <v>0.1145</v>
      </c>
      <c r="S385" s="45"/>
    </row>
    <row r="386" ht="12.75" spans="1:19">
      <c r="A386" s="56">
        <v>117923</v>
      </c>
      <c r="B386" s="55" t="s">
        <v>691</v>
      </c>
      <c r="C386" s="12" t="s">
        <v>651</v>
      </c>
      <c r="D386" s="11" t="s">
        <v>19</v>
      </c>
      <c r="E386" s="57" t="s">
        <v>114</v>
      </c>
      <c r="F386" s="17">
        <v>4.22</v>
      </c>
      <c r="G386" s="14" t="s">
        <v>109</v>
      </c>
      <c r="H386" s="15">
        <v>25</v>
      </c>
      <c r="I386" s="15">
        <v>1032.28</v>
      </c>
      <c r="J386" s="37">
        <f t="shared" si="33"/>
        <v>280.160792</v>
      </c>
      <c r="K386" s="15" t="s">
        <v>695</v>
      </c>
      <c r="L386" s="38">
        <v>30</v>
      </c>
      <c r="M386" s="38">
        <v>1307.55</v>
      </c>
      <c r="N386" s="39">
        <f t="shared" si="34"/>
        <v>405.86352</v>
      </c>
      <c r="O386" s="40">
        <v>0.3104</v>
      </c>
      <c r="P386" s="41">
        <f t="shared" si="36"/>
        <v>-0.166666666666667</v>
      </c>
      <c r="Q386" s="41">
        <f t="shared" si="35"/>
        <v>-0.210523498145386</v>
      </c>
      <c r="R386" s="41">
        <f>(K386-O386)</f>
        <v>-0.039</v>
      </c>
      <c r="S386" s="45"/>
    </row>
    <row r="387" ht="12.75" spans="1:19">
      <c r="A387" s="56">
        <v>117923</v>
      </c>
      <c r="B387" s="55" t="s">
        <v>691</v>
      </c>
      <c r="C387" s="12" t="s">
        <v>651</v>
      </c>
      <c r="D387" s="11" t="s">
        <v>19</v>
      </c>
      <c r="E387" s="57" t="s">
        <v>114</v>
      </c>
      <c r="F387" s="17">
        <v>4.29</v>
      </c>
      <c r="G387" s="58" t="s">
        <v>692</v>
      </c>
      <c r="H387" s="15">
        <v>22</v>
      </c>
      <c r="I387" s="15">
        <v>1019.77</v>
      </c>
      <c r="J387" s="37">
        <f t="shared" si="33"/>
        <v>376.601061</v>
      </c>
      <c r="K387" s="15" t="s">
        <v>159</v>
      </c>
      <c r="L387" s="38">
        <v>30</v>
      </c>
      <c r="M387" s="38">
        <v>1307.55</v>
      </c>
      <c r="N387" s="39">
        <f t="shared" si="34"/>
        <v>405.86352</v>
      </c>
      <c r="O387" s="40">
        <v>0.3104</v>
      </c>
      <c r="P387" s="41">
        <f t="shared" si="36"/>
        <v>-0.266666666666667</v>
      </c>
      <c r="Q387" s="41">
        <f t="shared" si="35"/>
        <v>-0.220091009904019</v>
      </c>
      <c r="R387" s="41">
        <f>(K387-O387)/O387</f>
        <v>0.189755154639175</v>
      </c>
      <c r="S387" s="45"/>
    </row>
    <row r="388" ht="12.75" spans="1:19">
      <c r="A388" s="56">
        <v>117637</v>
      </c>
      <c r="B388" s="55" t="s">
        <v>696</v>
      </c>
      <c r="C388" s="12" t="s">
        <v>651</v>
      </c>
      <c r="D388" s="11" t="s">
        <v>19</v>
      </c>
      <c r="E388" s="57" t="s">
        <v>121</v>
      </c>
      <c r="F388" s="17">
        <v>4.7</v>
      </c>
      <c r="G388" s="59" t="s">
        <v>697</v>
      </c>
      <c r="H388" s="15">
        <v>31</v>
      </c>
      <c r="I388" s="15">
        <v>1619.59</v>
      </c>
      <c r="J388" s="37">
        <f t="shared" ref="J388:J393" si="40">I388*K388</f>
        <v>685.734406</v>
      </c>
      <c r="K388" s="15" t="s">
        <v>698</v>
      </c>
      <c r="L388" s="38">
        <v>38</v>
      </c>
      <c r="M388" s="38">
        <v>1983.92</v>
      </c>
      <c r="N388" s="39">
        <f t="shared" ref="N388:N393" si="41">M388*O388</f>
        <v>556.48956</v>
      </c>
      <c r="O388" s="40">
        <v>0.2805</v>
      </c>
      <c r="P388" s="41">
        <f t="shared" si="36"/>
        <v>-0.184210526315789</v>
      </c>
      <c r="Q388" s="41">
        <f t="shared" si="35"/>
        <v>-0.183641477478931</v>
      </c>
      <c r="R388" s="41">
        <f>(K388-O388)</f>
        <v>0.1429</v>
      </c>
      <c r="S388" s="45"/>
    </row>
    <row r="389" ht="12.75" spans="1:19">
      <c r="A389" s="56">
        <v>117637</v>
      </c>
      <c r="B389" s="55" t="s">
        <v>696</v>
      </c>
      <c r="C389" s="12" t="s">
        <v>651</v>
      </c>
      <c r="D389" s="11" t="s">
        <v>19</v>
      </c>
      <c r="E389" s="57" t="s">
        <v>121</v>
      </c>
      <c r="F389" s="17">
        <v>4.14</v>
      </c>
      <c r="G389" s="59" t="s">
        <v>697</v>
      </c>
      <c r="H389" s="15">
        <v>24</v>
      </c>
      <c r="I389" s="15">
        <v>824.67</v>
      </c>
      <c r="J389" s="37">
        <f t="shared" si="40"/>
        <v>216.88821</v>
      </c>
      <c r="K389" s="15" t="s">
        <v>699</v>
      </c>
      <c r="L389" s="38">
        <v>38</v>
      </c>
      <c r="M389" s="38">
        <v>1983.92</v>
      </c>
      <c r="N389" s="39">
        <f t="shared" si="41"/>
        <v>556.48956</v>
      </c>
      <c r="O389" s="40">
        <v>0.2805</v>
      </c>
      <c r="P389" s="41">
        <f t="shared" si="36"/>
        <v>-0.368421052631579</v>
      </c>
      <c r="Q389" s="41">
        <f>(I389-M389)/M389</f>
        <v>-0.584322956570829</v>
      </c>
      <c r="R389" s="41">
        <f>(K389-O389)</f>
        <v>-0.0175</v>
      </c>
      <c r="S389" s="45"/>
    </row>
    <row r="390" ht="12.75" spans="1:19">
      <c r="A390" s="56">
        <v>117637</v>
      </c>
      <c r="B390" s="55" t="s">
        <v>696</v>
      </c>
      <c r="C390" s="12" t="s">
        <v>651</v>
      </c>
      <c r="D390" s="11" t="s">
        <v>19</v>
      </c>
      <c r="E390" s="57" t="s">
        <v>121</v>
      </c>
      <c r="F390" s="17">
        <v>4.21</v>
      </c>
      <c r="G390" s="59" t="s">
        <v>697</v>
      </c>
      <c r="H390" s="15">
        <v>30</v>
      </c>
      <c r="I390" s="15">
        <v>3623.2</v>
      </c>
      <c r="J390" s="37">
        <f t="shared" si="40"/>
        <v>739.49512</v>
      </c>
      <c r="K390" s="15" t="s">
        <v>700</v>
      </c>
      <c r="L390" s="38">
        <v>38</v>
      </c>
      <c r="M390" s="38">
        <v>1983.92</v>
      </c>
      <c r="N390" s="39">
        <f t="shared" si="41"/>
        <v>556.48956</v>
      </c>
      <c r="O390" s="40">
        <v>0.2805</v>
      </c>
      <c r="P390" s="42">
        <f t="shared" si="36"/>
        <v>-0.210526315789474</v>
      </c>
      <c r="Q390" s="46">
        <f>(I390-M390)/M390</f>
        <v>0.826283317875721</v>
      </c>
      <c r="R390" s="41">
        <f>(K390-O390)</f>
        <v>-0.0764</v>
      </c>
      <c r="S390" s="47">
        <v>0</v>
      </c>
    </row>
    <row r="391" ht="12.75" spans="1:19">
      <c r="A391" s="56">
        <v>117637</v>
      </c>
      <c r="B391" s="55" t="s">
        <v>696</v>
      </c>
      <c r="C391" s="12" t="s">
        <v>651</v>
      </c>
      <c r="D391" s="11" t="s">
        <v>19</v>
      </c>
      <c r="E391" s="57" t="s">
        <v>121</v>
      </c>
      <c r="F391" s="17">
        <v>4.28</v>
      </c>
      <c r="G391" s="59" t="s">
        <v>697</v>
      </c>
      <c r="H391" s="15">
        <v>31</v>
      </c>
      <c r="I391" s="15">
        <v>1247.42</v>
      </c>
      <c r="J391" s="37">
        <f t="shared" si="40"/>
        <v>239.754124</v>
      </c>
      <c r="K391" s="15" t="s">
        <v>701</v>
      </c>
      <c r="L391" s="38">
        <v>38</v>
      </c>
      <c r="M391" s="38">
        <v>1983.92</v>
      </c>
      <c r="N391" s="39">
        <f t="shared" si="41"/>
        <v>556.48956</v>
      </c>
      <c r="O391" s="40">
        <v>0.2805</v>
      </c>
      <c r="P391" s="41">
        <f t="shared" si="36"/>
        <v>-0.184210526315789</v>
      </c>
      <c r="Q391" s="41">
        <f>(I391-M391)/M391</f>
        <v>-0.371234727206742</v>
      </c>
      <c r="R391" s="41">
        <f>(K391-O391)</f>
        <v>-0.0883</v>
      </c>
      <c r="S391" s="45"/>
    </row>
    <row r="392" ht="12.75" spans="1:19">
      <c r="A392" s="11">
        <v>587</v>
      </c>
      <c r="B392" s="12" t="s">
        <v>72</v>
      </c>
      <c r="C392" s="12" t="s">
        <v>18</v>
      </c>
      <c r="D392" s="11" t="s">
        <v>73</v>
      </c>
      <c r="E392" s="13" t="s">
        <v>28</v>
      </c>
      <c r="F392" s="19">
        <v>4.25</v>
      </c>
      <c r="G392" s="14" t="s">
        <v>36</v>
      </c>
      <c r="H392" s="15">
        <v>80</v>
      </c>
      <c r="I392" s="15">
        <v>4616.93</v>
      </c>
      <c r="J392" s="37">
        <f t="shared" si="40"/>
        <v>1187.474396</v>
      </c>
      <c r="K392" s="15" t="s">
        <v>702</v>
      </c>
      <c r="L392" s="38">
        <v>66</v>
      </c>
      <c r="M392" s="38">
        <v>5174.08</v>
      </c>
      <c r="N392" s="39">
        <f t="shared" si="41"/>
        <v>1358.196</v>
      </c>
      <c r="O392" s="40">
        <v>0.2625</v>
      </c>
      <c r="P392" s="41">
        <f t="shared" si="36"/>
        <v>0.212121212121212</v>
      </c>
      <c r="Q392" s="41">
        <f>(I392-M392)/M392</f>
        <v>-0.107680979033954</v>
      </c>
      <c r="R392" s="41">
        <f>(K392-O392)</f>
        <v>-0.00530000000000003</v>
      </c>
      <c r="S392" s="45"/>
    </row>
    <row r="393" ht="12.75" spans="1:19">
      <c r="A393" s="60">
        <v>704</v>
      </c>
      <c r="B393" s="20" t="s">
        <v>67</v>
      </c>
      <c r="C393" s="12" t="s">
        <v>18</v>
      </c>
      <c r="D393" s="11" t="s">
        <v>27</v>
      </c>
      <c r="E393" s="13" t="s">
        <v>42</v>
      </c>
      <c r="F393" s="19">
        <v>4.29</v>
      </c>
      <c r="G393" s="14" t="s">
        <v>62</v>
      </c>
      <c r="H393" s="15">
        <v>52</v>
      </c>
      <c r="I393" s="15">
        <v>3185.38</v>
      </c>
      <c r="J393" s="37">
        <f t="shared" si="40"/>
        <v>1028.240664</v>
      </c>
      <c r="K393" s="15" t="s">
        <v>501</v>
      </c>
      <c r="L393" s="38">
        <v>58</v>
      </c>
      <c r="M393" s="38">
        <v>4090.54</v>
      </c>
      <c r="N393" s="39">
        <f t="shared" si="41"/>
        <v>1140.442552</v>
      </c>
      <c r="O393" s="40">
        <v>0.2788</v>
      </c>
      <c r="P393" s="41">
        <f t="shared" si="36"/>
        <v>-0.103448275862069</v>
      </c>
      <c r="Q393" s="41">
        <f>(I393-M393)/M393</f>
        <v>-0.221281297823759</v>
      </c>
      <c r="R393" s="41">
        <f>(K393-O393)/O393</f>
        <v>0.157819225251076</v>
      </c>
      <c r="S393" s="45"/>
    </row>
  </sheetData>
  <mergeCells count="11">
    <mergeCell ref="H1:K1"/>
    <mergeCell ref="L1:O1"/>
    <mergeCell ref="P1:R1"/>
    <mergeCell ref="A1:A2"/>
    <mergeCell ref="B1:B2"/>
    <mergeCell ref="C1:C2"/>
    <mergeCell ref="D1:D2"/>
    <mergeCell ref="E1:E2"/>
    <mergeCell ref="F1:F2"/>
    <mergeCell ref="G1:G2"/>
    <mergeCell ref="S1:S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8"/>
  <sheetViews>
    <sheetView workbookViewId="0">
      <selection activeCell="P17" sqref="P17"/>
    </sheetView>
  </sheetViews>
  <sheetFormatPr defaultColWidth="9" defaultRowHeight="16" customHeight="1"/>
  <cols>
    <col min="1" max="1" width="7.125" style="3" customWidth="1"/>
    <col min="2" max="2" width="28" style="2" customWidth="1"/>
    <col min="3" max="4" width="4.75" style="3" customWidth="1"/>
    <col min="5" max="5" width="5.625" style="3" customWidth="1"/>
    <col min="6" max="6" width="6.375" style="3" customWidth="1"/>
    <col min="7" max="8" width="10.125" style="4" customWidth="1"/>
    <col min="9" max="9" width="5.5" style="3" customWidth="1"/>
    <col min="10" max="10" width="10.625" style="4" customWidth="1"/>
    <col min="11" max="11" width="9.75" style="4" customWidth="1"/>
    <col min="12" max="12" width="8.125" style="6" customWidth="1"/>
    <col min="13" max="13" width="8.5" style="6" customWidth="1"/>
    <col min="14" max="14" width="8.625" style="6" customWidth="1"/>
    <col min="15" max="15" width="9.75" style="7" customWidth="1"/>
    <col min="16" max="16" width="9" style="62" customWidth="1"/>
    <col min="17" max="16384" width="9" style="62"/>
  </cols>
  <sheetData>
    <row r="1" customHeight="1" spans="1:15">
      <c r="A1" s="63" t="s">
        <v>703</v>
      </c>
      <c r="B1" s="63"/>
      <c r="C1" s="63"/>
      <c r="D1" s="63"/>
      <c r="E1" s="63"/>
      <c r="F1" s="64" t="s">
        <v>704</v>
      </c>
      <c r="G1" s="64"/>
      <c r="H1" s="64"/>
      <c r="I1" s="74" t="s">
        <v>705</v>
      </c>
      <c r="J1" s="74"/>
      <c r="K1" s="74"/>
      <c r="L1" s="75" t="s">
        <v>706</v>
      </c>
      <c r="M1" s="75"/>
      <c r="N1" s="75"/>
      <c r="O1" s="76" t="s">
        <v>707</v>
      </c>
    </row>
    <row r="2" s="1" customFormat="1" customHeight="1" spans="1:15">
      <c r="A2" s="63" t="s">
        <v>0</v>
      </c>
      <c r="B2" s="65" t="s">
        <v>708</v>
      </c>
      <c r="C2" s="63" t="s">
        <v>3</v>
      </c>
      <c r="D2" s="63" t="s">
        <v>709</v>
      </c>
      <c r="E2" s="63" t="s">
        <v>710</v>
      </c>
      <c r="F2" s="64" t="s">
        <v>11</v>
      </c>
      <c r="G2" s="66" t="s">
        <v>12</v>
      </c>
      <c r="H2" s="66" t="s">
        <v>13</v>
      </c>
      <c r="I2" s="74" t="s">
        <v>711</v>
      </c>
      <c r="J2" s="77" t="s">
        <v>712</v>
      </c>
      <c r="K2" s="77" t="s">
        <v>713</v>
      </c>
      <c r="L2" s="75" t="s">
        <v>15</v>
      </c>
      <c r="M2" s="78" t="s">
        <v>16</v>
      </c>
      <c r="N2" s="79" t="s">
        <v>714</v>
      </c>
      <c r="O2" s="76"/>
    </row>
    <row r="3" customHeight="1" spans="1:15">
      <c r="A3" s="60">
        <v>704</v>
      </c>
      <c r="B3" s="67" t="s">
        <v>67</v>
      </c>
      <c r="C3" s="60" t="s">
        <v>27</v>
      </c>
      <c r="D3" s="60">
        <v>4</v>
      </c>
      <c r="E3" s="60"/>
      <c r="F3" s="15">
        <v>351</v>
      </c>
      <c r="G3" s="37">
        <v>16988.98</v>
      </c>
      <c r="H3" s="37">
        <v>3872.054578</v>
      </c>
      <c r="I3" s="80">
        <v>232</v>
      </c>
      <c r="J3" s="81">
        <v>16362.16</v>
      </c>
      <c r="K3" s="81">
        <v>4561.770208</v>
      </c>
      <c r="L3" s="40">
        <f t="shared" ref="L3:L66" si="0">(F3-I3)/I3</f>
        <v>0.512931034482759</v>
      </c>
      <c r="M3" s="82">
        <f t="shared" ref="M3:M66" si="1">(G3-J3)/J3</f>
        <v>0.0383091230008752</v>
      </c>
      <c r="N3" s="40">
        <f t="shared" ref="N3:N66" si="2">(H3-K3)/K3</f>
        <v>-0.151194733305602</v>
      </c>
      <c r="O3" s="47"/>
    </row>
    <row r="4" customHeight="1" spans="1:15">
      <c r="A4" s="60">
        <v>720</v>
      </c>
      <c r="B4" s="67" t="s">
        <v>678</v>
      </c>
      <c r="C4" s="60" t="s">
        <v>27</v>
      </c>
      <c r="D4" s="60">
        <v>3</v>
      </c>
      <c r="E4" s="60"/>
      <c r="F4" s="15">
        <v>215</v>
      </c>
      <c r="G4" s="37">
        <v>15315.49</v>
      </c>
      <c r="H4" s="37">
        <v>4639.367003</v>
      </c>
      <c r="I4" s="80">
        <v>144</v>
      </c>
      <c r="J4" s="81">
        <v>13226.91</v>
      </c>
      <c r="K4" s="81">
        <v>4009.076421</v>
      </c>
      <c r="L4" s="40">
        <f t="shared" si="0"/>
        <v>0.493055555555556</v>
      </c>
      <c r="M4" s="82">
        <f t="shared" si="1"/>
        <v>0.157903849047132</v>
      </c>
      <c r="N4" s="40">
        <f t="shared" si="2"/>
        <v>0.157215906062171</v>
      </c>
      <c r="O4" s="47"/>
    </row>
    <row r="5" customHeight="1" spans="1:15">
      <c r="A5" s="60">
        <v>108656</v>
      </c>
      <c r="B5" s="67" t="s">
        <v>170</v>
      </c>
      <c r="C5" s="60" t="s">
        <v>97</v>
      </c>
      <c r="D5" s="60">
        <v>3</v>
      </c>
      <c r="E5" s="60"/>
      <c r="F5" s="15">
        <v>227</v>
      </c>
      <c r="G5" s="37">
        <v>33941.31</v>
      </c>
      <c r="H5" s="37">
        <v>5824.672313</v>
      </c>
      <c r="I5" s="80">
        <v>165</v>
      </c>
      <c r="J5" s="81">
        <v>21254.4</v>
      </c>
      <c r="K5" s="81">
        <v>4316.76864</v>
      </c>
      <c r="L5" s="40">
        <f t="shared" si="0"/>
        <v>0.375757575757576</v>
      </c>
      <c r="M5" s="82">
        <f t="shared" si="1"/>
        <v>0.596907463866305</v>
      </c>
      <c r="N5" s="40">
        <f t="shared" si="2"/>
        <v>0.349313062328029</v>
      </c>
      <c r="O5" s="47">
        <v>508.6884864</v>
      </c>
    </row>
    <row r="6" customHeight="1" spans="1:15">
      <c r="A6" s="60">
        <v>545</v>
      </c>
      <c r="B6" s="67" t="s">
        <v>402</v>
      </c>
      <c r="C6" s="60" t="s">
        <v>19</v>
      </c>
      <c r="D6" s="60">
        <v>4</v>
      </c>
      <c r="E6" s="60"/>
      <c r="F6" s="15">
        <v>206</v>
      </c>
      <c r="G6" s="37">
        <v>12388.4</v>
      </c>
      <c r="H6" s="37">
        <v>3620.495601</v>
      </c>
      <c r="I6" s="80">
        <v>160</v>
      </c>
      <c r="J6" s="81">
        <v>9766.8</v>
      </c>
      <c r="K6" s="81">
        <v>2807.955</v>
      </c>
      <c r="L6" s="40">
        <f t="shared" si="0"/>
        <v>0.2875</v>
      </c>
      <c r="M6" s="82">
        <f t="shared" si="1"/>
        <v>0.268419543760495</v>
      </c>
      <c r="N6" s="40">
        <f t="shared" si="2"/>
        <v>0.289370948252376</v>
      </c>
      <c r="O6" s="47">
        <v>71.1202356</v>
      </c>
    </row>
    <row r="7" customHeight="1" spans="1:15">
      <c r="A7" s="68">
        <v>572</v>
      </c>
      <c r="B7" s="69" t="s">
        <v>216</v>
      </c>
      <c r="C7" s="68" t="s">
        <v>97</v>
      </c>
      <c r="D7" s="68">
        <v>7</v>
      </c>
      <c r="E7" s="68" t="s">
        <v>715</v>
      </c>
      <c r="F7" s="15">
        <v>571</v>
      </c>
      <c r="G7" s="37">
        <v>49417.7</v>
      </c>
      <c r="H7" s="37">
        <v>16490.795291</v>
      </c>
      <c r="I7" s="80">
        <v>448</v>
      </c>
      <c r="J7" s="81">
        <v>39353.3</v>
      </c>
      <c r="K7" s="81">
        <v>10833.96349</v>
      </c>
      <c r="L7" s="40">
        <f t="shared" si="0"/>
        <v>0.274553571428571</v>
      </c>
      <c r="M7" s="82">
        <f t="shared" si="1"/>
        <v>0.255744753298961</v>
      </c>
      <c r="N7" s="40">
        <f t="shared" si="2"/>
        <v>0.522138717397505</v>
      </c>
      <c r="O7" s="47">
        <v>1067.6749553</v>
      </c>
    </row>
    <row r="8" customHeight="1" spans="1:15">
      <c r="A8" s="60">
        <v>357</v>
      </c>
      <c r="B8" s="67" t="s">
        <v>594</v>
      </c>
      <c r="C8" s="60" t="s">
        <v>97</v>
      </c>
      <c r="D8" s="60">
        <v>4</v>
      </c>
      <c r="E8" s="60"/>
      <c r="F8" s="15">
        <v>383</v>
      </c>
      <c r="G8" s="37">
        <v>32582.65</v>
      </c>
      <c r="H8" s="37">
        <v>9807.592569</v>
      </c>
      <c r="I8" s="80">
        <v>308</v>
      </c>
      <c r="J8" s="81">
        <v>30351.76</v>
      </c>
      <c r="K8" s="81">
        <v>7332.985216</v>
      </c>
      <c r="L8" s="40">
        <f t="shared" si="0"/>
        <v>0.243506493506494</v>
      </c>
      <c r="M8" s="82">
        <f t="shared" si="1"/>
        <v>0.0735011742317415</v>
      </c>
      <c r="N8" s="40">
        <f t="shared" si="2"/>
        <v>0.337462476755115</v>
      </c>
      <c r="O8" s="47"/>
    </row>
    <row r="9" customHeight="1" spans="1:15">
      <c r="A9" s="60">
        <v>351</v>
      </c>
      <c r="B9" s="67" t="s">
        <v>26</v>
      </c>
      <c r="C9" s="60" t="s">
        <v>27</v>
      </c>
      <c r="D9" s="60">
        <v>4</v>
      </c>
      <c r="E9" s="60"/>
      <c r="F9" s="15">
        <v>204</v>
      </c>
      <c r="G9" s="37">
        <v>14131.93</v>
      </c>
      <c r="H9" s="37">
        <v>5223.714171</v>
      </c>
      <c r="I9" s="80">
        <v>168</v>
      </c>
      <c r="J9" s="81">
        <v>16773.8</v>
      </c>
      <c r="K9" s="81">
        <v>3592.94796</v>
      </c>
      <c r="L9" s="40">
        <f t="shared" si="0"/>
        <v>0.214285714285714</v>
      </c>
      <c r="M9" s="40">
        <f t="shared" si="1"/>
        <v>-0.157499791341258</v>
      </c>
      <c r="N9" s="40">
        <f t="shared" si="2"/>
        <v>0.453879719148507</v>
      </c>
      <c r="O9" s="47"/>
    </row>
    <row r="10" customHeight="1" spans="1:15">
      <c r="A10" s="60">
        <v>710</v>
      </c>
      <c r="B10" s="67" t="s">
        <v>61</v>
      </c>
      <c r="C10" s="60" t="s">
        <v>27</v>
      </c>
      <c r="D10" s="60">
        <v>4</v>
      </c>
      <c r="E10" s="60"/>
      <c r="F10" s="15">
        <v>301</v>
      </c>
      <c r="G10" s="37">
        <v>19994.32</v>
      </c>
      <c r="H10" s="37">
        <v>7122.35543</v>
      </c>
      <c r="I10" s="80">
        <v>248</v>
      </c>
      <c r="J10" s="81">
        <v>16003</v>
      </c>
      <c r="K10" s="81">
        <v>4856.9105</v>
      </c>
      <c r="L10" s="40">
        <f t="shared" si="0"/>
        <v>0.213709677419355</v>
      </c>
      <c r="M10" s="82">
        <f t="shared" si="1"/>
        <v>0.249410735487096</v>
      </c>
      <c r="N10" s="40">
        <f t="shared" si="2"/>
        <v>0.46643744619136</v>
      </c>
      <c r="O10" s="47">
        <v>130.8389735</v>
      </c>
    </row>
    <row r="11" s="61" customFormat="1" customHeight="1" spans="1:15">
      <c r="A11" s="70">
        <v>102479</v>
      </c>
      <c r="B11" s="71" t="s">
        <v>269</v>
      </c>
      <c r="C11" s="70" t="s">
        <v>27</v>
      </c>
      <c r="D11" s="70">
        <v>7</v>
      </c>
      <c r="E11" s="70"/>
      <c r="F11" s="72">
        <v>730</v>
      </c>
      <c r="G11" s="73">
        <v>30798.83</v>
      </c>
      <c r="H11" s="73">
        <v>10016.514426</v>
      </c>
      <c r="I11" s="83">
        <v>609</v>
      </c>
      <c r="J11" s="84">
        <v>29951.53</v>
      </c>
      <c r="K11" s="84">
        <v>9716.276332</v>
      </c>
      <c r="L11" s="85">
        <f t="shared" si="0"/>
        <v>0.198686371100164</v>
      </c>
      <c r="M11" s="85">
        <f t="shared" si="1"/>
        <v>0.0282890389906627</v>
      </c>
      <c r="N11" s="85">
        <f t="shared" si="2"/>
        <v>0.030900530588162</v>
      </c>
      <c r="O11" s="86"/>
    </row>
    <row r="12" customHeight="1" spans="1:15">
      <c r="A12" s="60">
        <v>104838</v>
      </c>
      <c r="B12" s="67" t="s">
        <v>84</v>
      </c>
      <c r="C12" s="60" t="s">
        <v>27</v>
      </c>
      <c r="D12" s="60">
        <v>4</v>
      </c>
      <c r="E12" s="60"/>
      <c r="F12" s="15">
        <v>412</v>
      </c>
      <c r="G12" s="37">
        <v>18035.51</v>
      </c>
      <c r="H12" s="37">
        <v>4910.005553</v>
      </c>
      <c r="I12" s="80">
        <v>344</v>
      </c>
      <c r="J12" s="81">
        <v>15915.12</v>
      </c>
      <c r="K12" s="81">
        <v>4338.461712</v>
      </c>
      <c r="L12" s="40">
        <f t="shared" si="0"/>
        <v>0.197674418604651</v>
      </c>
      <c r="M12" s="82">
        <f t="shared" si="1"/>
        <v>0.13323116633742</v>
      </c>
      <c r="N12" s="40">
        <f t="shared" si="2"/>
        <v>0.131738823329738</v>
      </c>
      <c r="O12" s="47">
        <v>69.367751</v>
      </c>
    </row>
    <row r="13" customHeight="1" spans="1:15">
      <c r="A13" s="60">
        <v>103639</v>
      </c>
      <c r="B13" s="67" t="s">
        <v>391</v>
      </c>
      <c r="C13" s="60" t="s">
        <v>97</v>
      </c>
      <c r="D13" s="60">
        <v>4</v>
      </c>
      <c r="E13" s="60"/>
      <c r="F13" s="15">
        <v>420</v>
      </c>
      <c r="G13" s="37">
        <v>27530.11</v>
      </c>
      <c r="H13" s="37">
        <v>8429.253092</v>
      </c>
      <c r="I13" s="80">
        <v>352</v>
      </c>
      <c r="J13" s="81">
        <v>22557.16</v>
      </c>
      <c r="K13" s="81">
        <v>6065.620324</v>
      </c>
      <c r="L13" s="40">
        <f t="shared" si="0"/>
        <v>0.193181818181818</v>
      </c>
      <c r="M13" s="82">
        <f t="shared" si="1"/>
        <v>0.220459933785991</v>
      </c>
      <c r="N13" s="40">
        <f t="shared" si="2"/>
        <v>0.38967700610072</v>
      </c>
      <c r="O13" s="47">
        <v>71.9685227</v>
      </c>
    </row>
    <row r="14" customHeight="1" spans="1:15">
      <c r="A14" s="60">
        <v>367</v>
      </c>
      <c r="B14" s="67" t="s">
        <v>41</v>
      </c>
      <c r="C14" s="60" t="s">
        <v>27</v>
      </c>
      <c r="D14" s="60">
        <v>4</v>
      </c>
      <c r="E14" s="60"/>
      <c r="F14" s="15">
        <v>333</v>
      </c>
      <c r="G14" s="37">
        <v>17357.28</v>
      </c>
      <c r="H14" s="37">
        <v>4068.353669</v>
      </c>
      <c r="I14" s="80">
        <v>280</v>
      </c>
      <c r="J14" s="81">
        <v>20806.6</v>
      </c>
      <c r="K14" s="81">
        <v>5141.31086</v>
      </c>
      <c r="L14" s="40">
        <f t="shared" si="0"/>
        <v>0.189285714285714</v>
      </c>
      <c r="M14" s="40">
        <f t="shared" si="1"/>
        <v>-0.165780089010218</v>
      </c>
      <c r="N14" s="40">
        <f t="shared" si="2"/>
        <v>-0.208693311923177</v>
      </c>
      <c r="O14" s="47"/>
    </row>
    <row r="15" customHeight="1" spans="1:15">
      <c r="A15" s="60">
        <v>733</v>
      </c>
      <c r="B15" s="67" t="s">
        <v>506</v>
      </c>
      <c r="C15" s="60" t="s">
        <v>27</v>
      </c>
      <c r="D15" s="60">
        <v>4</v>
      </c>
      <c r="E15" s="60"/>
      <c r="F15" s="15">
        <v>331</v>
      </c>
      <c r="G15" s="37">
        <v>18767.95</v>
      </c>
      <c r="H15" s="37">
        <v>6816.832818</v>
      </c>
      <c r="I15" s="80">
        <v>284</v>
      </c>
      <c r="J15" s="81">
        <v>15412.44</v>
      </c>
      <c r="K15" s="81">
        <v>5398.977732</v>
      </c>
      <c r="L15" s="40">
        <f t="shared" si="0"/>
        <v>0.165492957746479</v>
      </c>
      <c r="M15" s="82">
        <f t="shared" si="1"/>
        <v>0.217714391751079</v>
      </c>
      <c r="N15" s="40">
        <f t="shared" si="2"/>
        <v>0.262615472109897</v>
      </c>
      <c r="O15" s="47">
        <v>57.6746328</v>
      </c>
    </row>
    <row r="16" customHeight="1" spans="1:15">
      <c r="A16" s="60">
        <v>707</v>
      </c>
      <c r="B16" s="67" t="s">
        <v>465</v>
      </c>
      <c r="C16" s="60" t="s">
        <v>92</v>
      </c>
      <c r="D16" s="60">
        <v>4</v>
      </c>
      <c r="E16" s="60"/>
      <c r="F16" s="15">
        <v>694</v>
      </c>
      <c r="G16" s="37">
        <v>44587.32</v>
      </c>
      <c r="H16" s="37">
        <v>14475.832862</v>
      </c>
      <c r="I16" s="80">
        <v>596</v>
      </c>
      <c r="J16" s="81">
        <v>42301.36</v>
      </c>
      <c r="K16" s="81">
        <v>13041.509288</v>
      </c>
      <c r="L16" s="40">
        <f t="shared" si="0"/>
        <v>0.164429530201342</v>
      </c>
      <c r="M16" s="82">
        <f t="shared" si="1"/>
        <v>0.0540398701129231</v>
      </c>
      <c r="N16" s="40">
        <f t="shared" si="2"/>
        <v>0.109981409538218</v>
      </c>
      <c r="O16" s="47"/>
    </row>
    <row r="17" customHeight="1" spans="1:15">
      <c r="A17" s="60">
        <v>594</v>
      </c>
      <c r="B17" s="67" t="s">
        <v>682</v>
      </c>
      <c r="C17" s="60" t="s">
        <v>27</v>
      </c>
      <c r="D17" s="60">
        <v>3</v>
      </c>
      <c r="E17" s="60"/>
      <c r="F17" s="15">
        <v>213</v>
      </c>
      <c r="G17" s="37">
        <v>17436.65</v>
      </c>
      <c r="H17" s="37">
        <v>4779.536045</v>
      </c>
      <c r="I17" s="80">
        <v>183</v>
      </c>
      <c r="J17" s="81">
        <v>14175.06</v>
      </c>
      <c r="K17" s="81">
        <v>4279.450614</v>
      </c>
      <c r="L17" s="40">
        <f t="shared" si="0"/>
        <v>0.163934426229508</v>
      </c>
      <c r="M17" s="82">
        <f t="shared" si="1"/>
        <v>0.230093558686877</v>
      </c>
      <c r="N17" s="40">
        <f t="shared" si="2"/>
        <v>0.116857390377166</v>
      </c>
      <c r="O17" s="47"/>
    </row>
    <row r="18" customHeight="1" spans="1:15">
      <c r="A18" s="60">
        <v>105751</v>
      </c>
      <c r="B18" s="67" t="s">
        <v>472</v>
      </c>
      <c r="C18" s="60" t="s">
        <v>97</v>
      </c>
      <c r="D18" s="60">
        <v>4</v>
      </c>
      <c r="E18" s="60"/>
      <c r="F18" s="15">
        <v>466</v>
      </c>
      <c r="G18" s="37">
        <v>26575.45</v>
      </c>
      <c r="H18" s="37">
        <v>9214.608885</v>
      </c>
      <c r="I18" s="80">
        <v>404</v>
      </c>
      <c r="J18" s="81">
        <v>25301.64</v>
      </c>
      <c r="K18" s="81">
        <v>7820.736924</v>
      </c>
      <c r="L18" s="40">
        <f t="shared" si="0"/>
        <v>0.153465346534653</v>
      </c>
      <c r="M18" s="82">
        <f t="shared" si="1"/>
        <v>0.0503449578762484</v>
      </c>
      <c r="N18" s="40">
        <f t="shared" si="2"/>
        <v>0.178227700860585</v>
      </c>
      <c r="O18" s="47"/>
    </row>
    <row r="19" customHeight="1" spans="1:15">
      <c r="A19" s="60">
        <v>102567</v>
      </c>
      <c r="B19" s="67" t="s">
        <v>180</v>
      </c>
      <c r="C19" s="60" t="s">
        <v>27</v>
      </c>
      <c r="D19" s="60">
        <v>5</v>
      </c>
      <c r="E19" s="60"/>
      <c r="F19" s="15">
        <v>242</v>
      </c>
      <c r="G19" s="37">
        <v>14784.71</v>
      </c>
      <c r="H19" s="37">
        <v>3887.207505</v>
      </c>
      <c r="I19" s="80">
        <v>210</v>
      </c>
      <c r="J19" s="81">
        <v>17317.45</v>
      </c>
      <c r="K19" s="81">
        <v>4206.408605</v>
      </c>
      <c r="L19" s="40">
        <f t="shared" si="0"/>
        <v>0.152380952380952</v>
      </c>
      <c r="M19" s="40">
        <f t="shared" si="1"/>
        <v>-0.146253634339929</v>
      </c>
      <c r="N19" s="40">
        <f t="shared" si="2"/>
        <v>-0.0758844729493415</v>
      </c>
      <c r="O19" s="47"/>
    </row>
    <row r="20" customHeight="1" spans="1:15">
      <c r="A20" s="68">
        <v>349</v>
      </c>
      <c r="B20" s="69" t="s">
        <v>244</v>
      </c>
      <c r="C20" s="68" t="s">
        <v>73</v>
      </c>
      <c r="D20" s="68">
        <v>8</v>
      </c>
      <c r="E20" s="68" t="s">
        <v>716</v>
      </c>
      <c r="F20" s="15">
        <v>675</v>
      </c>
      <c r="G20" s="37">
        <v>43448.14</v>
      </c>
      <c r="H20" s="37">
        <v>12604.527897</v>
      </c>
      <c r="I20" s="80">
        <v>592</v>
      </c>
      <c r="J20" s="81">
        <v>35357.52</v>
      </c>
      <c r="K20" s="81">
        <v>9843.533568</v>
      </c>
      <c r="L20" s="40">
        <f t="shared" si="0"/>
        <v>0.140202702702703</v>
      </c>
      <c r="M20" s="82">
        <f t="shared" si="1"/>
        <v>0.228823175381079</v>
      </c>
      <c r="N20" s="40">
        <f t="shared" si="2"/>
        <v>0.280488130601354</v>
      </c>
      <c r="O20" s="47">
        <v>65.1427244</v>
      </c>
    </row>
    <row r="21" customHeight="1" spans="1:15">
      <c r="A21" s="60">
        <v>513</v>
      </c>
      <c r="B21" s="67" t="s">
        <v>555</v>
      </c>
      <c r="C21" s="60" t="s">
        <v>97</v>
      </c>
      <c r="D21" s="60">
        <v>5</v>
      </c>
      <c r="E21" s="60"/>
      <c r="F21" s="15">
        <v>580</v>
      </c>
      <c r="G21" s="37">
        <v>42317.49</v>
      </c>
      <c r="H21" s="37">
        <v>12297.823329</v>
      </c>
      <c r="I21" s="80">
        <v>510</v>
      </c>
      <c r="J21" s="81">
        <v>40285.3</v>
      </c>
      <c r="K21" s="81">
        <v>12202.41737</v>
      </c>
      <c r="L21" s="40">
        <f t="shared" si="0"/>
        <v>0.137254901960784</v>
      </c>
      <c r="M21" s="82">
        <f t="shared" si="1"/>
        <v>0.0504449513842517</v>
      </c>
      <c r="N21" s="40">
        <f t="shared" si="2"/>
        <v>0.00781861135438293</v>
      </c>
      <c r="O21" s="47"/>
    </row>
    <row r="22" customHeight="1" spans="1:15">
      <c r="A22" s="60">
        <v>329</v>
      </c>
      <c r="B22" s="67" t="s">
        <v>47</v>
      </c>
      <c r="C22" s="60" t="s">
        <v>27</v>
      </c>
      <c r="D22" s="60">
        <v>4</v>
      </c>
      <c r="E22" s="60"/>
      <c r="F22" s="15">
        <v>191</v>
      </c>
      <c r="G22" s="37">
        <v>17971.98</v>
      </c>
      <c r="H22" s="37">
        <v>3938.195508</v>
      </c>
      <c r="I22" s="80">
        <v>168</v>
      </c>
      <c r="J22" s="81">
        <v>15258.92</v>
      </c>
      <c r="K22" s="81">
        <v>3399.687376</v>
      </c>
      <c r="L22" s="40">
        <f t="shared" si="0"/>
        <v>0.136904761904762</v>
      </c>
      <c r="M22" s="82">
        <f t="shared" si="1"/>
        <v>0.177801574423354</v>
      </c>
      <c r="N22" s="40">
        <f t="shared" si="2"/>
        <v>0.158399309242839</v>
      </c>
      <c r="O22" s="47">
        <v>184.6958019</v>
      </c>
    </row>
    <row r="23" customHeight="1" spans="1:15">
      <c r="A23" s="68">
        <v>355</v>
      </c>
      <c r="B23" s="69" t="s">
        <v>227</v>
      </c>
      <c r="C23" s="68" t="s">
        <v>73</v>
      </c>
      <c r="D23" s="68">
        <v>10</v>
      </c>
      <c r="E23" s="68" t="s">
        <v>717</v>
      </c>
      <c r="F23" s="15">
        <v>704</v>
      </c>
      <c r="G23" s="37">
        <v>58624.33</v>
      </c>
      <c r="H23" s="37">
        <v>16193.820932</v>
      </c>
      <c r="I23" s="80">
        <v>620</v>
      </c>
      <c r="J23" s="81">
        <v>48870.4</v>
      </c>
      <c r="K23" s="81">
        <v>14450.97728</v>
      </c>
      <c r="L23" s="40">
        <f t="shared" si="0"/>
        <v>0.135483870967742</v>
      </c>
      <c r="M23" s="82">
        <f t="shared" si="1"/>
        <v>0.199587684979047</v>
      </c>
      <c r="N23" s="40">
        <f t="shared" si="2"/>
        <v>0.120603860779165</v>
      </c>
      <c r="O23" s="47">
        <v>699.512322</v>
      </c>
    </row>
    <row r="24" customHeight="1" spans="1:15">
      <c r="A24" s="60">
        <v>339</v>
      </c>
      <c r="B24" s="67" t="s">
        <v>572</v>
      </c>
      <c r="C24" s="60" t="s">
        <v>27</v>
      </c>
      <c r="D24" s="60">
        <v>4</v>
      </c>
      <c r="E24" s="60"/>
      <c r="F24" s="15">
        <v>239</v>
      </c>
      <c r="G24" s="37">
        <v>16339.93</v>
      </c>
      <c r="H24" s="37">
        <v>4651.032566</v>
      </c>
      <c r="I24" s="80">
        <v>212</v>
      </c>
      <c r="J24" s="81">
        <v>13905.92</v>
      </c>
      <c r="K24" s="81">
        <v>3984.04608</v>
      </c>
      <c r="L24" s="40">
        <f t="shared" si="0"/>
        <v>0.127358490566038</v>
      </c>
      <c r="M24" s="82">
        <f t="shared" si="1"/>
        <v>0.175034086202136</v>
      </c>
      <c r="N24" s="40">
        <f t="shared" si="2"/>
        <v>0.167414350287836</v>
      </c>
      <c r="O24" s="47"/>
    </row>
    <row r="25" customHeight="1" spans="1:15">
      <c r="A25" s="60">
        <v>385</v>
      </c>
      <c r="B25" s="67" t="s">
        <v>149</v>
      </c>
      <c r="C25" s="60" t="s">
        <v>92</v>
      </c>
      <c r="D25" s="60">
        <v>5</v>
      </c>
      <c r="E25" s="60"/>
      <c r="F25" s="15">
        <v>501</v>
      </c>
      <c r="G25" s="37">
        <v>56778.69</v>
      </c>
      <c r="H25" s="37">
        <v>12990.448129</v>
      </c>
      <c r="I25" s="80">
        <v>450</v>
      </c>
      <c r="J25" s="81">
        <v>53391.1</v>
      </c>
      <c r="K25" s="81">
        <v>12199.86635</v>
      </c>
      <c r="L25" s="40">
        <f t="shared" si="0"/>
        <v>0.113333333333333</v>
      </c>
      <c r="M25" s="82">
        <f t="shared" si="1"/>
        <v>0.0634485897462312</v>
      </c>
      <c r="N25" s="40">
        <f t="shared" si="2"/>
        <v>0.0648024950699563</v>
      </c>
      <c r="O25" s="47">
        <v>39.9873495999999</v>
      </c>
    </row>
    <row r="26" customHeight="1" spans="1:15">
      <c r="A26" s="60">
        <v>377</v>
      </c>
      <c r="B26" s="67" t="s">
        <v>412</v>
      </c>
      <c r="C26" s="60" t="s">
        <v>97</v>
      </c>
      <c r="D26" s="60">
        <v>3</v>
      </c>
      <c r="E26" s="60"/>
      <c r="F26" s="15">
        <v>374</v>
      </c>
      <c r="G26" s="37">
        <v>18942.18</v>
      </c>
      <c r="H26" s="37">
        <v>6341.343066</v>
      </c>
      <c r="I26" s="80">
        <v>336</v>
      </c>
      <c r="J26" s="81">
        <v>20689.53</v>
      </c>
      <c r="K26" s="81">
        <v>6498.581373</v>
      </c>
      <c r="L26" s="40">
        <f t="shared" si="0"/>
        <v>0.113095238095238</v>
      </c>
      <c r="M26" s="40">
        <f t="shared" si="1"/>
        <v>-0.0844557609573537</v>
      </c>
      <c r="N26" s="40">
        <f t="shared" si="2"/>
        <v>-0.0241957895077356</v>
      </c>
      <c r="O26" s="47"/>
    </row>
    <row r="27" customHeight="1" spans="1:15">
      <c r="A27" s="60">
        <v>753</v>
      </c>
      <c r="B27" s="67" t="s">
        <v>456</v>
      </c>
      <c r="C27" s="60" t="s">
        <v>19</v>
      </c>
      <c r="D27" s="60">
        <v>4</v>
      </c>
      <c r="E27" s="60"/>
      <c r="F27" s="15">
        <v>178</v>
      </c>
      <c r="G27" s="37">
        <v>9064.55</v>
      </c>
      <c r="H27" s="37">
        <v>2166.880486</v>
      </c>
      <c r="I27" s="80">
        <v>160</v>
      </c>
      <c r="J27" s="81">
        <v>8442.6</v>
      </c>
      <c r="K27" s="81">
        <v>2490.567</v>
      </c>
      <c r="L27" s="40">
        <f t="shared" si="0"/>
        <v>0.1125</v>
      </c>
      <c r="M27" s="82">
        <f t="shared" si="1"/>
        <v>0.0736680643403689</v>
      </c>
      <c r="N27" s="40">
        <f t="shared" si="2"/>
        <v>-0.129964989498375</v>
      </c>
      <c r="O27" s="47">
        <v>0</v>
      </c>
    </row>
    <row r="28" customHeight="1" spans="1:15">
      <c r="A28" s="60">
        <v>371</v>
      </c>
      <c r="B28" s="67" t="s">
        <v>145</v>
      </c>
      <c r="C28" s="60" t="s">
        <v>19</v>
      </c>
      <c r="D28" s="60">
        <v>7</v>
      </c>
      <c r="E28" s="60"/>
      <c r="F28" s="15">
        <v>364</v>
      </c>
      <c r="G28" s="37">
        <v>18098.22</v>
      </c>
      <c r="H28" s="37">
        <v>5737.239778</v>
      </c>
      <c r="I28" s="80">
        <v>329</v>
      </c>
      <c r="J28" s="81">
        <v>19121.76</v>
      </c>
      <c r="K28" s="81">
        <v>5975.55</v>
      </c>
      <c r="L28" s="40">
        <f t="shared" si="0"/>
        <v>0.106382978723404</v>
      </c>
      <c r="M28" s="40">
        <f t="shared" si="1"/>
        <v>-0.0535274995607098</v>
      </c>
      <c r="N28" s="40">
        <f t="shared" si="2"/>
        <v>-0.0398808849394617</v>
      </c>
      <c r="O28" s="47">
        <v>34.9398</v>
      </c>
    </row>
    <row r="29" customHeight="1" spans="1:15">
      <c r="A29" s="60">
        <v>745</v>
      </c>
      <c r="B29" s="67" t="s">
        <v>487</v>
      </c>
      <c r="C29" s="60" t="s">
        <v>27</v>
      </c>
      <c r="D29" s="60">
        <v>4</v>
      </c>
      <c r="E29" s="60"/>
      <c r="F29" s="15">
        <v>389</v>
      </c>
      <c r="G29" s="37">
        <v>18117.82</v>
      </c>
      <c r="H29" s="37">
        <v>5031.522908</v>
      </c>
      <c r="I29" s="80">
        <v>352</v>
      </c>
      <c r="J29" s="81">
        <v>21257.88</v>
      </c>
      <c r="K29" s="81">
        <v>5282.58318</v>
      </c>
      <c r="L29" s="40">
        <f t="shared" si="0"/>
        <v>0.105113636363636</v>
      </c>
      <c r="M29" s="40">
        <f t="shared" si="1"/>
        <v>-0.14771275404697</v>
      </c>
      <c r="N29" s="40">
        <f t="shared" si="2"/>
        <v>-0.0475260423632363</v>
      </c>
      <c r="O29" s="47"/>
    </row>
    <row r="30" customHeight="1" spans="1:15">
      <c r="A30" s="60">
        <v>598</v>
      </c>
      <c r="B30" s="67" t="s">
        <v>497</v>
      </c>
      <c r="C30" s="60" t="s">
        <v>97</v>
      </c>
      <c r="D30" s="60">
        <v>4</v>
      </c>
      <c r="E30" s="60"/>
      <c r="F30" s="15">
        <v>441</v>
      </c>
      <c r="G30" s="37">
        <v>26529.64</v>
      </c>
      <c r="H30" s="37">
        <v>7840.023591</v>
      </c>
      <c r="I30" s="80">
        <v>400</v>
      </c>
      <c r="J30" s="81">
        <v>28277.64</v>
      </c>
      <c r="K30" s="81">
        <v>8845.245792</v>
      </c>
      <c r="L30" s="40">
        <f t="shared" si="0"/>
        <v>0.1025</v>
      </c>
      <c r="M30" s="40">
        <f t="shared" si="1"/>
        <v>-0.0618156253492158</v>
      </c>
      <c r="N30" s="40">
        <f t="shared" si="2"/>
        <v>-0.113645479689119</v>
      </c>
      <c r="O30" s="47"/>
    </row>
    <row r="31" customHeight="1" spans="1:15">
      <c r="A31" s="60">
        <v>104429</v>
      </c>
      <c r="B31" s="67" t="s">
        <v>547</v>
      </c>
      <c r="C31" s="60" t="s">
        <v>27</v>
      </c>
      <c r="D31" s="60">
        <v>4</v>
      </c>
      <c r="E31" s="60"/>
      <c r="F31" s="15">
        <v>233</v>
      </c>
      <c r="G31" s="37">
        <v>15381.77</v>
      </c>
      <c r="H31" s="37">
        <v>3264.969871</v>
      </c>
      <c r="I31" s="80">
        <v>212</v>
      </c>
      <c r="J31" s="81">
        <v>11944.48</v>
      </c>
      <c r="K31" s="81">
        <v>2667.202384</v>
      </c>
      <c r="L31" s="40">
        <f t="shared" si="0"/>
        <v>0.0990566037735849</v>
      </c>
      <c r="M31" s="82">
        <f t="shared" si="1"/>
        <v>0.287772259654669</v>
      </c>
      <c r="N31" s="40">
        <f t="shared" si="2"/>
        <v>0.22411778370696</v>
      </c>
      <c r="O31" s="47">
        <v>41.569797</v>
      </c>
    </row>
    <row r="32" customHeight="1" spans="1:15">
      <c r="A32" s="60">
        <v>107728</v>
      </c>
      <c r="B32" s="67" t="s">
        <v>686</v>
      </c>
      <c r="C32" s="60" t="s">
        <v>27</v>
      </c>
      <c r="D32" s="60">
        <v>4</v>
      </c>
      <c r="E32" s="60"/>
      <c r="F32" s="15">
        <v>240</v>
      </c>
      <c r="G32" s="37">
        <v>20773.44</v>
      </c>
      <c r="H32" s="37">
        <v>5023.733499</v>
      </c>
      <c r="I32" s="80">
        <v>220</v>
      </c>
      <c r="J32" s="81">
        <v>17282.44</v>
      </c>
      <c r="K32" s="81">
        <v>4458.86952</v>
      </c>
      <c r="L32" s="40">
        <f t="shared" si="0"/>
        <v>0.0909090909090909</v>
      </c>
      <c r="M32" s="82">
        <f t="shared" si="1"/>
        <v>0.201996940246863</v>
      </c>
      <c r="N32" s="40">
        <f t="shared" si="2"/>
        <v>0.126683226873165</v>
      </c>
      <c r="O32" s="47"/>
    </row>
    <row r="33" customHeight="1" spans="1:15">
      <c r="A33" s="60">
        <v>587</v>
      </c>
      <c r="B33" s="67" t="s">
        <v>72</v>
      </c>
      <c r="C33" s="60" t="s">
        <v>73</v>
      </c>
      <c r="D33" s="60">
        <v>5</v>
      </c>
      <c r="E33" s="60"/>
      <c r="F33" s="15">
        <v>354</v>
      </c>
      <c r="G33" s="37">
        <v>23894.16</v>
      </c>
      <c r="H33" s="37">
        <v>6488.871357</v>
      </c>
      <c r="I33" s="80">
        <v>330</v>
      </c>
      <c r="J33" s="81">
        <v>25870.4</v>
      </c>
      <c r="K33" s="81">
        <v>6790.98</v>
      </c>
      <c r="L33" s="40">
        <f t="shared" si="0"/>
        <v>0.0727272727272727</v>
      </c>
      <c r="M33" s="40">
        <f t="shared" si="1"/>
        <v>-0.076390005566207</v>
      </c>
      <c r="N33" s="40">
        <f t="shared" si="2"/>
        <v>-0.0444867519857222</v>
      </c>
      <c r="O33" s="47"/>
    </row>
    <row r="34" customHeight="1" spans="1:15">
      <c r="A34" s="60">
        <v>724</v>
      </c>
      <c r="B34" s="67" t="s">
        <v>447</v>
      </c>
      <c r="C34" s="60" t="s">
        <v>97</v>
      </c>
      <c r="D34" s="60">
        <v>4</v>
      </c>
      <c r="E34" s="60"/>
      <c r="F34" s="15">
        <v>418</v>
      </c>
      <c r="G34" s="37">
        <v>30415.61</v>
      </c>
      <c r="H34" s="37">
        <v>9497.146049</v>
      </c>
      <c r="I34" s="80">
        <v>396</v>
      </c>
      <c r="J34" s="81">
        <v>29808.08</v>
      </c>
      <c r="K34" s="81">
        <v>9085.502784</v>
      </c>
      <c r="L34" s="40">
        <f t="shared" si="0"/>
        <v>0.0555555555555556</v>
      </c>
      <c r="M34" s="82">
        <f t="shared" si="1"/>
        <v>0.0203813865233856</v>
      </c>
      <c r="N34" s="40">
        <f t="shared" si="2"/>
        <v>0.0453077033584673</v>
      </c>
      <c r="O34" s="47"/>
    </row>
    <row r="35" customHeight="1" spans="1:15">
      <c r="A35" s="60">
        <v>341</v>
      </c>
      <c r="B35" s="67" t="s">
        <v>112</v>
      </c>
      <c r="C35" s="60" t="s">
        <v>92</v>
      </c>
      <c r="D35" s="60">
        <v>4</v>
      </c>
      <c r="E35" s="60"/>
      <c r="F35" s="15">
        <v>603</v>
      </c>
      <c r="G35" s="37">
        <v>52108.57</v>
      </c>
      <c r="H35" s="37">
        <v>15702.309378</v>
      </c>
      <c r="I35" s="80">
        <v>572</v>
      </c>
      <c r="J35" s="81">
        <v>59617.64</v>
      </c>
      <c r="K35" s="81">
        <v>15900.024588</v>
      </c>
      <c r="L35" s="40">
        <f t="shared" si="0"/>
        <v>0.0541958041958042</v>
      </c>
      <c r="M35" s="40">
        <f t="shared" si="1"/>
        <v>-0.125953828430646</v>
      </c>
      <c r="N35" s="40">
        <f t="shared" si="2"/>
        <v>-0.012434899638408</v>
      </c>
      <c r="O35" s="47"/>
    </row>
    <row r="36" customHeight="1" spans="1:15">
      <c r="A36" s="60">
        <v>108277</v>
      </c>
      <c r="B36" s="67" t="s">
        <v>627</v>
      </c>
      <c r="C36" s="60" t="s">
        <v>27</v>
      </c>
      <c r="D36" s="60">
        <v>5</v>
      </c>
      <c r="E36" s="60"/>
      <c r="F36" s="15">
        <v>428</v>
      </c>
      <c r="G36" s="37">
        <v>24730.86</v>
      </c>
      <c r="H36" s="37">
        <v>5153.598037</v>
      </c>
      <c r="I36" s="80">
        <v>410</v>
      </c>
      <c r="J36" s="81">
        <v>22463.3</v>
      </c>
      <c r="K36" s="81">
        <v>4492.66</v>
      </c>
      <c r="L36" s="40">
        <f t="shared" si="0"/>
        <v>0.0439024390243902</v>
      </c>
      <c r="M36" s="82">
        <f t="shared" si="1"/>
        <v>0.100945097113959</v>
      </c>
      <c r="N36" s="40">
        <f t="shared" si="2"/>
        <v>0.147115080375546</v>
      </c>
      <c r="O36" s="47">
        <v>0</v>
      </c>
    </row>
    <row r="37" customHeight="1" spans="1:15">
      <c r="A37" s="60">
        <v>721</v>
      </c>
      <c r="B37" s="67" t="s">
        <v>133</v>
      </c>
      <c r="C37" s="60" t="s">
        <v>73</v>
      </c>
      <c r="D37" s="60">
        <v>4</v>
      </c>
      <c r="E37" s="60"/>
      <c r="F37" s="15">
        <v>325</v>
      </c>
      <c r="G37" s="37">
        <v>22787.01</v>
      </c>
      <c r="H37" s="37">
        <v>7054.095216</v>
      </c>
      <c r="I37" s="80">
        <v>312</v>
      </c>
      <c r="J37" s="81">
        <v>23012.44</v>
      </c>
      <c r="K37" s="81">
        <v>7469.838024</v>
      </c>
      <c r="L37" s="40">
        <f t="shared" si="0"/>
        <v>0.0416666666666667</v>
      </c>
      <c r="M37" s="40">
        <f t="shared" si="1"/>
        <v>-0.00979600598632741</v>
      </c>
      <c r="N37" s="40">
        <f t="shared" si="2"/>
        <v>-0.0556562012006487</v>
      </c>
      <c r="O37" s="47"/>
    </row>
    <row r="38" customHeight="1" spans="1:15">
      <c r="A38" s="68">
        <v>511</v>
      </c>
      <c r="B38" s="69" t="s">
        <v>344</v>
      </c>
      <c r="C38" s="68" t="s">
        <v>190</v>
      </c>
      <c r="D38" s="68">
        <v>7</v>
      </c>
      <c r="E38" s="68" t="s">
        <v>715</v>
      </c>
      <c r="F38" s="15">
        <v>897</v>
      </c>
      <c r="G38" s="37">
        <v>63503.79</v>
      </c>
      <c r="H38" s="37">
        <v>17258.225492</v>
      </c>
      <c r="I38" s="80">
        <v>868</v>
      </c>
      <c r="J38" s="81">
        <v>58262.61</v>
      </c>
      <c r="K38" s="81">
        <v>16616.496372</v>
      </c>
      <c r="L38" s="40">
        <f t="shared" si="0"/>
        <v>0.0334101382488479</v>
      </c>
      <c r="M38" s="82">
        <f t="shared" si="1"/>
        <v>0.0899578649154235</v>
      </c>
      <c r="N38" s="40">
        <f t="shared" si="2"/>
        <v>0.0386200018122569</v>
      </c>
      <c r="O38" s="47">
        <v>166.6205014</v>
      </c>
    </row>
    <row r="39" customHeight="1" spans="1:15">
      <c r="A39" s="60">
        <v>102934</v>
      </c>
      <c r="B39" s="67" t="s">
        <v>519</v>
      </c>
      <c r="C39" s="60" t="s">
        <v>97</v>
      </c>
      <c r="D39" s="60">
        <v>4</v>
      </c>
      <c r="E39" s="60"/>
      <c r="F39" s="15">
        <v>475</v>
      </c>
      <c r="G39" s="37">
        <v>30614.1</v>
      </c>
      <c r="H39" s="37">
        <v>8067.101051</v>
      </c>
      <c r="I39" s="80">
        <v>460</v>
      </c>
      <c r="J39" s="81">
        <v>27832.52</v>
      </c>
      <c r="K39" s="81">
        <v>5669.484324</v>
      </c>
      <c r="L39" s="40">
        <f t="shared" si="0"/>
        <v>0.0326086956521739</v>
      </c>
      <c r="M39" s="82">
        <f t="shared" si="1"/>
        <v>0.099939926388268</v>
      </c>
      <c r="N39" s="40">
        <f t="shared" si="2"/>
        <v>0.422898554785739</v>
      </c>
      <c r="O39" s="47"/>
    </row>
    <row r="40" customHeight="1" spans="1:15">
      <c r="A40" s="60">
        <v>723</v>
      </c>
      <c r="B40" s="67" t="s">
        <v>256</v>
      </c>
      <c r="C40" s="60" t="s">
        <v>27</v>
      </c>
      <c r="D40" s="60">
        <v>5</v>
      </c>
      <c r="E40" s="60"/>
      <c r="F40" s="15">
        <v>366</v>
      </c>
      <c r="G40" s="37">
        <v>17507.46</v>
      </c>
      <c r="H40" s="37">
        <v>2756.365941</v>
      </c>
      <c r="I40" s="80">
        <v>355</v>
      </c>
      <c r="J40" s="81">
        <v>20039.4</v>
      </c>
      <c r="K40" s="81">
        <v>4777.39296</v>
      </c>
      <c r="L40" s="40">
        <f t="shared" si="0"/>
        <v>0.0309859154929577</v>
      </c>
      <c r="M40" s="40">
        <f t="shared" si="1"/>
        <v>-0.126348094254319</v>
      </c>
      <c r="N40" s="40">
        <f t="shared" si="2"/>
        <v>-0.423039728136578</v>
      </c>
      <c r="O40" s="47"/>
    </row>
    <row r="41" customHeight="1" spans="1:15">
      <c r="A41" s="60">
        <v>308</v>
      </c>
      <c r="B41" s="67" t="s">
        <v>208</v>
      </c>
      <c r="C41" s="60" t="s">
        <v>27</v>
      </c>
      <c r="D41" s="60">
        <v>5</v>
      </c>
      <c r="E41" s="60"/>
      <c r="F41" s="15">
        <v>365</v>
      </c>
      <c r="G41" s="37">
        <v>23072.66</v>
      </c>
      <c r="H41" s="37">
        <v>6980.025831</v>
      </c>
      <c r="I41" s="80">
        <v>355</v>
      </c>
      <c r="J41" s="81">
        <v>21249.85</v>
      </c>
      <c r="K41" s="81">
        <v>6819.076865</v>
      </c>
      <c r="L41" s="40">
        <f t="shared" si="0"/>
        <v>0.028169014084507</v>
      </c>
      <c r="M41" s="82">
        <f t="shared" si="1"/>
        <v>0.0857798996228209</v>
      </c>
      <c r="N41" s="40">
        <f t="shared" si="2"/>
        <v>0.0236027499302869</v>
      </c>
      <c r="O41" s="47"/>
    </row>
    <row r="42" customHeight="1" spans="1:15">
      <c r="A42" s="60">
        <v>754</v>
      </c>
      <c r="B42" s="67" t="s">
        <v>35</v>
      </c>
      <c r="C42" s="60" t="s">
        <v>27</v>
      </c>
      <c r="D42" s="60">
        <v>4</v>
      </c>
      <c r="E42" s="60"/>
      <c r="F42" s="15">
        <v>263</v>
      </c>
      <c r="G42" s="37">
        <v>16731.87</v>
      </c>
      <c r="H42" s="37">
        <v>4580.828285</v>
      </c>
      <c r="I42" s="80">
        <v>256</v>
      </c>
      <c r="J42" s="81">
        <v>19945.96</v>
      </c>
      <c r="K42" s="81">
        <v>5884.0582</v>
      </c>
      <c r="L42" s="40">
        <f t="shared" si="0"/>
        <v>0.02734375</v>
      </c>
      <c r="M42" s="40">
        <f t="shared" si="1"/>
        <v>-0.161139900009827</v>
      </c>
      <c r="N42" s="40">
        <f t="shared" si="2"/>
        <v>-0.221484878412658</v>
      </c>
      <c r="O42" s="47"/>
    </row>
    <row r="43" customHeight="1" spans="1:15">
      <c r="A43" s="60">
        <v>727</v>
      </c>
      <c r="B43" s="67" t="s">
        <v>607</v>
      </c>
      <c r="C43" s="60" t="s">
        <v>73</v>
      </c>
      <c r="D43" s="60">
        <v>4</v>
      </c>
      <c r="E43" s="60"/>
      <c r="F43" s="15">
        <v>250</v>
      </c>
      <c r="G43" s="37">
        <v>16243.47</v>
      </c>
      <c r="H43" s="37">
        <v>4232.901762</v>
      </c>
      <c r="I43" s="80">
        <v>244</v>
      </c>
      <c r="J43" s="81">
        <v>16898</v>
      </c>
      <c r="K43" s="81">
        <v>5059.2612</v>
      </c>
      <c r="L43" s="40">
        <f t="shared" si="0"/>
        <v>0.0245901639344262</v>
      </c>
      <c r="M43" s="40">
        <f t="shared" si="1"/>
        <v>-0.0387341697242278</v>
      </c>
      <c r="N43" s="40">
        <f t="shared" si="2"/>
        <v>-0.163335990243002</v>
      </c>
      <c r="O43" s="47"/>
    </row>
    <row r="44" customHeight="1" spans="1:15">
      <c r="A44" s="60">
        <v>106569</v>
      </c>
      <c r="B44" s="67" t="s">
        <v>645</v>
      </c>
      <c r="C44" s="60" t="s">
        <v>97</v>
      </c>
      <c r="D44" s="60">
        <v>4</v>
      </c>
      <c r="E44" s="60"/>
      <c r="F44" s="15">
        <v>315</v>
      </c>
      <c r="G44" s="37">
        <v>23852.48</v>
      </c>
      <c r="H44" s="37">
        <v>7647.673926</v>
      </c>
      <c r="I44" s="80">
        <v>308</v>
      </c>
      <c r="J44" s="81">
        <v>24306.24</v>
      </c>
      <c r="K44" s="81">
        <v>6856.790304</v>
      </c>
      <c r="L44" s="40">
        <f t="shared" si="0"/>
        <v>0.0227272727272727</v>
      </c>
      <c r="M44" s="40">
        <f t="shared" si="1"/>
        <v>-0.0186684571533895</v>
      </c>
      <c r="N44" s="40">
        <f t="shared" si="2"/>
        <v>0.115343125126435</v>
      </c>
      <c r="O44" s="47"/>
    </row>
    <row r="45" customHeight="1" spans="1:15">
      <c r="A45" s="60">
        <v>585</v>
      </c>
      <c r="B45" s="67" t="s">
        <v>361</v>
      </c>
      <c r="C45" s="60" t="s">
        <v>190</v>
      </c>
      <c r="D45" s="60">
        <v>6</v>
      </c>
      <c r="E45" s="60"/>
      <c r="F45" s="15">
        <v>821</v>
      </c>
      <c r="G45" s="37">
        <v>61383.88</v>
      </c>
      <c r="H45" s="37">
        <v>19423.12914</v>
      </c>
      <c r="I45" s="80">
        <v>804</v>
      </c>
      <c r="J45" s="81">
        <v>58872.48</v>
      </c>
      <c r="K45" s="81">
        <v>17973.768144</v>
      </c>
      <c r="L45" s="40">
        <f t="shared" si="0"/>
        <v>0.0211442786069652</v>
      </c>
      <c r="M45" s="82">
        <f t="shared" si="1"/>
        <v>0.0426583014678504</v>
      </c>
      <c r="N45" s="40">
        <f t="shared" si="2"/>
        <v>0.0806375705076526</v>
      </c>
      <c r="O45" s="47">
        <v>399.6611546</v>
      </c>
    </row>
    <row r="46" customHeight="1" spans="1:15">
      <c r="A46" s="60">
        <v>107658</v>
      </c>
      <c r="B46" s="67" t="s">
        <v>611</v>
      </c>
      <c r="C46" s="60" t="s">
        <v>97</v>
      </c>
      <c r="D46" s="60">
        <v>4</v>
      </c>
      <c r="E46" s="60"/>
      <c r="F46" s="15">
        <v>475</v>
      </c>
      <c r="G46" s="37">
        <v>24502.9</v>
      </c>
      <c r="H46" s="37">
        <v>5528.173408</v>
      </c>
      <c r="I46" s="80">
        <v>468</v>
      </c>
      <c r="J46" s="81">
        <v>26841.52</v>
      </c>
      <c r="K46" s="81">
        <v>2968.672112</v>
      </c>
      <c r="L46" s="40">
        <f t="shared" si="0"/>
        <v>0.014957264957265</v>
      </c>
      <c r="M46" s="40">
        <f t="shared" si="1"/>
        <v>-0.0871269585328997</v>
      </c>
      <c r="N46" s="40">
        <f t="shared" si="2"/>
        <v>0.862170424835385</v>
      </c>
      <c r="O46" s="47"/>
    </row>
    <row r="47" customHeight="1" spans="1:15">
      <c r="A47" s="60">
        <v>106485</v>
      </c>
      <c r="B47" s="67" t="s">
        <v>427</v>
      </c>
      <c r="C47" s="60" t="s">
        <v>27</v>
      </c>
      <c r="D47" s="60">
        <v>3</v>
      </c>
      <c r="E47" s="60"/>
      <c r="F47" s="15">
        <v>194</v>
      </c>
      <c r="G47" s="37">
        <v>10842.12</v>
      </c>
      <c r="H47" s="37">
        <v>2898.130176</v>
      </c>
      <c r="I47" s="80">
        <v>192</v>
      </c>
      <c r="J47" s="81">
        <v>10462.98</v>
      </c>
      <c r="K47" s="81">
        <v>2586.448656</v>
      </c>
      <c r="L47" s="40">
        <f t="shared" si="0"/>
        <v>0.0104166666666667</v>
      </c>
      <c r="M47" s="82">
        <f t="shared" si="1"/>
        <v>0.0362363303762409</v>
      </c>
      <c r="N47" s="40">
        <f t="shared" si="2"/>
        <v>0.120505589498932</v>
      </c>
      <c r="O47" s="47"/>
    </row>
    <row r="48" customHeight="1" spans="1:15">
      <c r="A48" s="60">
        <v>716</v>
      </c>
      <c r="B48" s="67" t="s">
        <v>650</v>
      </c>
      <c r="C48" s="60" t="s">
        <v>27</v>
      </c>
      <c r="D48" s="60">
        <v>4</v>
      </c>
      <c r="E48" s="60"/>
      <c r="F48" s="15">
        <v>241</v>
      </c>
      <c r="G48" s="37">
        <v>19569.45</v>
      </c>
      <c r="H48" s="37">
        <v>5717.071298</v>
      </c>
      <c r="I48" s="80">
        <v>240</v>
      </c>
      <c r="J48" s="81">
        <v>22744.32</v>
      </c>
      <c r="K48" s="81">
        <v>6914.27328</v>
      </c>
      <c r="L48" s="40">
        <f t="shared" si="0"/>
        <v>0.00416666666666667</v>
      </c>
      <c r="M48" s="40">
        <f t="shared" si="1"/>
        <v>-0.139589576650346</v>
      </c>
      <c r="N48" s="40">
        <f t="shared" si="2"/>
        <v>-0.173149358366119</v>
      </c>
      <c r="O48" s="47"/>
    </row>
    <row r="49" customHeight="1" spans="1:15">
      <c r="A49" s="60">
        <v>582</v>
      </c>
      <c r="B49" s="67" t="s">
        <v>579</v>
      </c>
      <c r="C49" s="60" t="s">
        <v>580</v>
      </c>
      <c r="D49" s="60">
        <v>4</v>
      </c>
      <c r="E49" s="60"/>
      <c r="F49" s="15">
        <v>1028</v>
      </c>
      <c r="G49" s="37">
        <v>191582.49</v>
      </c>
      <c r="H49" s="37">
        <v>32152.100651</v>
      </c>
      <c r="I49" s="80">
        <v>1032</v>
      </c>
      <c r="J49" s="81">
        <v>159464.08</v>
      </c>
      <c r="K49" s="81">
        <v>24142.861712</v>
      </c>
      <c r="L49" s="40">
        <f t="shared" si="0"/>
        <v>-0.00387596899224806</v>
      </c>
      <c r="M49" s="82">
        <f t="shared" si="1"/>
        <v>0.201414701041137</v>
      </c>
      <c r="N49" s="40">
        <f t="shared" si="2"/>
        <v>0.331743561908366</v>
      </c>
      <c r="O49" s="47"/>
    </row>
    <row r="50" customHeight="1" spans="1:15">
      <c r="A50" s="60">
        <v>337</v>
      </c>
      <c r="B50" s="67" t="s">
        <v>286</v>
      </c>
      <c r="C50" s="60" t="s">
        <v>287</v>
      </c>
      <c r="D50" s="60">
        <v>6</v>
      </c>
      <c r="E50" s="60"/>
      <c r="F50" s="15">
        <v>1342</v>
      </c>
      <c r="G50" s="37">
        <v>151513.34</v>
      </c>
      <c r="H50" s="37">
        <v>40074.564671</v>
      </c>
      <c r="I50" s="80">
        <v>1350</v>
      </c>
      <c r="J50" s="81">
        <v>150562.8</v>
      </c>
      <c r="K50" s="81">
        <v>32371.002</v>
      </c>
      <c r="L50" s="40">
        <f t="shared" si="0"/>
        <v>-0.00592592592592593</v>
      </c>
      <c r="M50" s="82">
        <f t="shared" si="1"/>
        <v>0.00631324603421302</v>
      </c>
      <c r="N50" s="40">
        <f t="shared" si="2"/>
        <v>0.237977269625451</v>
      </c>
      <c r="O50" s="47"/>
    </row>
    <row r="51" customHeight="1" spans="1:15">
      <c r="A51" s="60">
        <v>748</v>
      </c>
      <c r="B51" s="67" t="s">
        <v>674</v>
      </c>
      <c r="C51" s="60" t="s">
        <v>73</v>
      </c>
      <c r="D51" s="60">
        <v>4</v>
      </c>
      <c r="E51" s="60"/>
      <c r="F51" s="15">
        <v>290</v>
      </c>
      <c r="G51" s="37">
        <v>23701.19</v>
      </c>
      <c r="H51" s="37">
        <v>6595.312468</v>
      </c>
      <c r="I51" s="80">
        <v>292</v>
      </c>
      <c r="J51" s="81">
        <v>23126.96</v>
      </c>
      <c r="K51" s="81">
        <v>6873.332512</v>
      </c>
      <c r="L51" s="40">
        <f t="shared" si="0"/>
        <v>-0.00684931506849315</v>
      </c>
      <c r="M51" s="82">
        <f t="shared" si="1"/>
        <v>0.0248294631028029</v>
      </c>
      <c r="N51" s="40">
        <f t="shared" si="2"/>
        <v>-0.040449089799542</v>
      </c>
      <c r="O51" s="47"/>
    </row>
    <row r="52" customHeight="1" spans="1:15">
      <c r="A52" s="60">
        <v>737</v>
      </c>
      <c r="B52" s="67" t="s">
        <v>380</v>
      </c>
      <c r="C52" s="60" t="s">
        <v>97</v>
      </c>
      <c r="D52" s="60">
        <v>5</v>
      </c>
      <c r="E52" s="60"/>
      <c r="F52" s="15">
        <v>543</v>
      </c>
      <c r="G52" s="37">
        <v>28888.42</v>
      </c>
      <c r="H52" s="37">
        <v>8926.494216</v>
      </c>
      <c r="I52" s="80">
        <v>550</v>
      </c>
      <c r="J52" s="81">
        <v>33467.65</v>
      </c>
      <c r="K52" s="81">
        <v>10522.22916</v>
      </c>
      <c r="L52" s="40">
        <f t="shared" si="0"/>
        <v>-0.0127272727272727</v>
      </c>
      <c r="M52" s="40">
        <f t="shared" si="1"/>
        <v>-0.136825561400337</v>
      </c>
      <c r="N52" s="40">
        <f t="shared" si="2"/>
        <v>-0.151653696164131</v>
      </c>
      <c r="O52" s="47"/>
    </row>
    <row r="53" customHeight="1" spans="1:15">
      <c r="A53" s="60">
        <v>726</v>
      </c>
      <c r="B53" s="67" t="s">
        <v>461</v>
      </c>
      <c r="C53" s="60" t="s">
        <v>97</v>
      </c>
      <c r="D53" s="60">
        <v>5</v>
      </c>
      <c r="E53" s="60"/>
      <c r="F53" s="15">
        <v>537</v>
      </c>
      <c r="G53" s="37">
        <v>36751.02</v>
      </c>
      <c r="H53" s="37">
        <v>8097.585704</v>
      </c>
      <c r="I53" s="80">
        <v>545</v>
      </c>
      <c r="J53" s="81">
        <v>33361.5</v>
      </c>
      <c r="K53" s="81">
        <v>9157.73175</v>
      </c>
      <c r="L53" s="40">
        <f t="shared" si="0"/>
        <v>-0.0146788990825688</v>
      </c>
      <c r="M53" s="82">
        <f t="shared" si="1"/>
        <v>0.10159974821276</v>
      </c>
      <c r="N53" s="40">
        <f t="shared" si="2"/>
        <v>-0.115765134308504</v>
      </c>
      <c r="O53" s="47">
        <v>0</v>
      </c>
    </row>
    <row r="54" customHeight="1" spans="1:15">
      <c r="A54" s="60">
        <v>549</v>
      </c>
      <c r="B54" s="67" t="s">
        <v>661</v>
      </c>
      <c r="C54" s="60" t="s">
        <v>27</v>
      </c>
      <c r="D54" s="60">
        <v>4</v>
      </c>
      <c r="E54" s="60"/>
      <c r="F54" s="15">
        <v>189</v>
      </c>
      <c r="G54" s="37">
        <v>13071.69</v>
      </c>
      <c r="H54" s="37">
        <v>3407.299298</v>
      </c>
      <c r="I54" s="80">
        <v>192</v>
      </c>
      <c r="J54" s="81">
        <v>18452.84</v>
      </c>
      <c r="K54" s="81">
        <v>4960.123392</v>
      </c>
      <c r="L54" s="40">
        <f t="shared" si="0"/>
        <v>-0.015625</v>
      </c>
      <c r="M54" s="40">
        <f t="shared" si="1"/>
        <v>-0.291616358240791</v>
      </c>
      <c r="N54" s="40">
        <f t="shared" si="2"/>
        <v>-0.313061585625973</v>
      </c>
      <c r="O54" s="47"/>
    </row>
    <row r="55" customHeight="1" spans="1:15">
      <c r="A55" s="60">
        <v>747</v>
      </c>
      <c r="B55" s="67" t="s">
        <v>188</v>
      </c>
      <c r="C55" s="60" t="s">
        <v>190</v>
      </c>
      <c r="D55" s="60">
        <v>7</v>
      </c>
      <c r="E55" s="60"/>
      <c r="F55" s="15">
        <v>413</v>
      </c>
      <c r="G55" s="37">
        <v>51515.04</v>
      </c>
      <c r="H55" s="37">
        <v>8691.58942</v>
      </c>
      <c r="I55" s="80">
        <v>420</v>
      </c>
      <c r="J55" s="81">
        <v>60906.23</v>
      </c>
      <c r="K55" s="81">
        <v>10408.874707</v>
      </c>
      <c r="L55" s="40">
        <f t="shared" si="0"/>
        <v>-0.0166666666666667</v>
      </c>
      <c r="M55" s="40">
        <f t="shared" si="1"/>
        <v>-0.154190958790258</v>
      </c>
      <c r="N55" s="40">
        <f t="shared" si="2"/>
        <v>-0.164982799326532</v>
      </c>
      <c r="O55" s="47"/>
    </row>
    <row r="56" customHeight="1" spans="1:15">
      <c r="A56" s="60">
        <v>106399</v>
      </c>
      <c r="B56" s="67" t="s">
        <v>640</v>
      </c>
      <c r="C56" s="60" t="s">
        <v>97</v>
      </c>
      <c r="D56" s="60">
        <v>4</v>
      </c>
      <c r="E56" s="60"/>
      <c r="F56" s="15">
        <v>402</v>
      </c>
      <c r="G56" s="37">
        <v>22436.03</v>
      </c>
      <c r="H56" s="37">
        <v>6139.442072</v>
      </c>
      <c r="I56" s="80">
        <v>412</v>
      </c>
      <c r="J56" s="81">
        <v>26812.96</v>
      </c>
      <c r="K56" s="81">
        <v>8244.9852</v>
      </c>
      <c r="L56" s="40">
        <f t="shared" si="0"/>
        <v>-0.0242718446601942</v>
      </c>
      <c r="M56" s="40">
        <f t="shared" si="1"/>
        <v>-0.163239343959041</v>
      </c>
      <c r="N56" s="40">
        <f t="shared" si="2"/>
        <v>-0.255372578230947</v>
      </c>
      <c r="O56" s="47"/>
    </row>
    <row r="57" customHeight="1" spans="1:15">
      <c r="A57" s="60">
        <v>387</v>
      </c>
      <c r="B57" s="67" t="s">
        <v>490</v>
      </c>
      <c r="C57" s="60" t="s">
        <v>190</v>
      </c>
      <c r="D57" s="60">
        <v>4</v>
      </c>
      <c r="E57" s="60"/>
      <c r="F57" s="15">
        <v>459</v>
      </c>
      <c r="G57" s="37">
        <v>35016.63</v>
      </c>
      <c r="H57" s="37">
        <v>9434.540268</v>
      </c>
      <c r="I57" s="80">
        <v>472</v>
      </c>
      <c r="J57" s="81">
        <v>33637.92</v>
      </c>
      <c r="K57" s="81">
        <v>8032.735296</v>
      </c>
      <c r="L57" s="40">
        <f t="shared" si="0"/>
        <v>-0.0275423728813559</v>
      </c>
      <c r="M57" s="82">
        <f t="shared" si="1"/>
        <v>0.0409867792063243</v>
      </c>
      <c r="N57" s="40">
        <f t="shared" si="2"/>
        <v>0.174511535653123</v>
      </c>
      <c r="O57" s="47">
        <v>108.4410317</v>
      </c>
    </row>
    <row r="58" customHeight="1" spans="1:15">
      <c r="A58" s="60">
        <v>515</v>
      </c>
      <c r="B58" s="67" t="s">
        <v>300</v>
      </c>
      <c r="C58" s="60" t="s">
        <v>73</v>
      </c>
      <c r="D58" s="60">
        <v>7</v>
      </c>
      <c r="E58" s="60"/>
      <c r="F58" s="15">
        <v>616</v>
      </c>
      <c r="G58" s="37">
        <v>39952.27</v>
      </c>
      <c r="H58" s="37">
        <v>12467.841393</v>
      </c>
      <c r="I58" s="80">
        <v>637</v>
      </c>
      <c r="J58" s="81">
        <v>41230.7</v>
      </c>
      <c r="K58" s="81">
        <v>12233.14869</v>
      </c>
      <c r="L58" s="40">
        <f t="shared" si="0"/>
        <v>-0.032967032967033</v>
      </c>
      <c r="M58" s="40">
        <f t="shared" si="1"/>
        <v>-0.0310067498247665</v>
      </c>
      <c r="N58" s="40">
        <f t="shared" si="2"/>
        <v>0.019184979186254</v>
      </c>
      <c r="O58" s="47"/>
    </row>
    <row r="59" customHeight="1" spans="1:15">
      <c r="A59" s="60">
        <v>102564</v>
      </c>
      <c r="B59" s="67" t="s">
        <v>127</v>
      </c>
      <c r="C59" s="60" t="s">
        <v>27</v>
      </c>
      <c r="D59" s="60">
        <v>3</v>
      </c>
      <c r="E59" s="60"/>
      <c r="F59" s="15">
        <v>165</v>
      </c>
      <c r="G59" s="37">
        <v>12675.76</v>
      </c>
      <c r="H59" s="37">
        <v>4098.694482</v>
      </c>
      <c r="I59" s="80">
        <v>171</v>
      </c>
      <c r="J59" s="81">
        <v>13132.95</v>
      </c>
      <c r="K59" s="81">
        <v>3682.47918</v>
      </c>
      <c r="L59" s="40">
        <f t="shared" si="0"/>
        <v>-0.0350877192982456</v>
      </c>
      <c r="M59" s="40">
        <f t="shared" si="1"/>
        <v>-0.0348124374188587</v>
      </c>
      <c r="N59" s="40">
        <f t="shared" si="2"/>
        <v>0.11302583983652</v>
      </c>
      <c r="O59" s="47"/>
    </row>
    <row r="60" customHeight="1" spans="1:15">
      <c r="A60" s="60">
        <v>746</v>
      </c>
      <c r="B60" s="67" t="s">
        <v>664</v>
      </c>
      <c r="C60" s="60" t="s">
        <v>97</v>
      </c>
      <c r="D60" s="60">
        <v>4</v>
      </c>
      <c r="E60" s="60"/>
      <c r="F60" s="15">
        <v>381</v>
      </c>
      <c r="G60" s="37">
        <v>22427.02</v>
      </c>
      <c r="H60" s="37">
        <v>7324.860332</v>
      </c>
      <c r="I60" s="80">
        <v>396</v>
      </c>
      <c r="J60" s="81">
        <v>27542.92</v>
      </c>
      <c r="K60" s="81">
        <v>8474.956484</v>
      </c>
      <c r="L60" s="40">
        <f t="shared" si="0"/>
        <v>-0.0378787878787879</v>
      </c>
      <c r="M60" s="40">
        <f t="shared" si="1"/>
        <v>-0.185742833366978</v>
      </c>
      <c r="N60" s="40">
        <f t="shared" si="2"/>
        <v>-0.135705257504423</v>
      </c>
      <c r="O60" s="47"/>
    </row>
    <row r="61" customHeight="1" spans="1:15">
      <c r="A61" s="60">
        <v>514</v>
      </c>
      <c r="B61" s="67" t="s">
        <v>155</v>
      </c>
      <c r="C61" s="60" t="s">
        <v>97</v>
      </c>
      <c r="D61" s="60">
        <v>4</v>
      </c>
      <c r="E61" s="60"/>
      <c r="F61" s="15">
        <v>486</v>
      </c>
      <c r="G61" s="37">
        <v>28934.8</v>
      </c>
      <c r="H61" s="37">
        <v>10082.23009</v>
      </c>
      <c r="I61" s="80">
        <v>508</v>
      </c>
      <c r="J61" s="81">
        <v>32705.8</v>
      </c>
      <c r="K61" s="81">
        <v>10786.37284</v>
      </c>
      <c r="L61" s="40">
        <f t="shared" si="0"/>
        <v>-0.0433070866141732</v>
      </c>
      <c r="M61" s="40">
        <f t="shared" si="1"/>
        <v>-0.115300650037608</v>
      </c>
      <c r="N61" s="40">
        <f t="shared" si="2"/>
        <v>-0.0652807723638821</v>
      </c>
      <c r="O61" s="47"/>
    </row>
    <row r="62" customHeight="1" spans="1:15">
      <c r="A62" s="60">
        <v>365</v>
      </c>
      <c r="B62" s="67" t="s">
        <v>107</v>
      </c>
      <c r="C62" s="60" t="s">
        <v>92</v>
      </c>
      <c r="D62" s="60">
        <v>4</v>
      </c>
      <c r="E62" s="60"/>
      <c r="F62" s="15">
        <v>417</v>
      </c>
      <c r="G62" s="37">
        <v>51489.2</v>
      </c>
      <c r="H62" s="37">
        <v>12560.448471</v>
      </c>
      <c r="I62" s="80">
        <v>436</v>
      </c>
      <c r="J62" s="81">
        <v>43473.56</v>
      </c>
      <c r="K62" s="81">
        <v>10185.855108</v>
      </c>
      <c r="L62" s="40">
        <f t="shared" si="0"/>
        <v>-0.0435779816513761</v>
      </c>
      <c r="M62" s="82">
        <f t="shared" si="1"/>
        <v>0.184379655128312</v>
      </c>
      <c r="N62" s="40">
        <f t="shared" si="2"/>
        <v>0.233126560099504</v>
      </c>
      <c r="O62" s="47">
        <v>286.4398914</v>
      </c>
    </row>
    <row r="63" customHeight="1" spans="1:15">
      <c r="A63" s="60">
        <v>373</v>
      </c>
      <c r="B63" s="67" t="s">
        <v>312</v>
      </c>
      <c r="C63" s="60" t="s">
        <v>190</v>
      </c>
      <c r="D63" s="60">
        <v>8</v>
      </c>
      <c r="E63" s="60"/>
      <c r="F63" s="15">
        <v>871</v>
      </c>
      <c r="G63" s="37">
        <v>70436.46</v>
      </c>
      <c r="H63" s="37">
        <v>20967.245742</v>
      </c>
      <c r="I63" s="80">
        <v>912</v>
      </c>
      <c r="J63" s="81">
        <v>78802.4</v>
      </c>
      <c r="K63" s="81">
        <v>21844.02528</v>
      </c>
      <c r="L63" s="40">
        <f t="shared" si="0"/>
        <v>-0.0449561403508772</v>
      </c>
      <c r="M63" s="40">
        <f t="shared" si="1"/>
        <v>-0.1061635178624</v>
      </c>
      <c r="N63" s="40">
        <f t="shared" si="2"/>
        <v>-0.0401381854654218</v>
      </c>
      <c r="O63" s="47"/>
    </row>
    <row r="64" customHeight="1" spans="1:15">
      <c r="A64" s="60">
        <v>706</v>
      </c>
      <c r="B64" s="67" t="s">
        <v>55</v>
      </c>
      <c r="C64" s="60" t="s">
        <v>27</v>
      </c>
      <c r="D64" s="60">
        <v>4</v>
      </c>
      <c r="E64" s="60"/>
      <c r="F64" s="15">
        <v>217</v>
      </c>
      <c r="G64" s="37">
        <v>13465.05</v>
      </c>
      <c r="H64" s="37">
        <v>4559.910222</v>
      </c>
      <c r="I64" s="80">
        <v>228</v>
      </c>
      <c r="J64" s="81">
        <v>14954.92</v>
      </c>
      <c r="K64" s="81">
        <v>4646.493644</v>
      </c>
      <c r="L64" s="40">
        <f t="shared" si="0"/>
        <v>-0.0482456140350877</v>
      </c>
      <c r="M64" s="40">
        <f t="shared" si="1"/>
        <v>-0.0996240702056581</v>
      </c>
      <c r="N64" s="40">
        <f t="shared" si="2"/>
        <v>-0.0186341419215766</v>
      </c>
      <c r="O64" s="47"/>
    </row>
    <row r="65" customHeight="1" spans="1:15">
      <c r="A65" s="60">
        <v>570</v>
      </c>
      <c r="B65" s="67" t="s">
        <v>636</v>
      </c>
      <c r="C65" s="60" t="s">
        <v>27</v>
      </c>
      <c r="D65" s="60">
        <v>4</v>
      </c>
      <c r="E65" s="60"/>
      <c r="F65" s="15">
        <v>250</v>
      </c>
      <c r="G65" s="37">
        <v>19615.49</v>
      </c>
      <c r="H65" s="37">
        <v>5450.729325</v>
      </c>
      <c r="I65" s="80">
        <v>264</v>
      </c>
      <c r="J65" s="81">
        <v>15194.88</v>
      </c>
      <c r="K65" s="81">
        <v>4078.305792</v>
      </c>
      <c r="L65" s="40">
        <f t="shared" si="0"/>
        <v>-0.053030303030303</v>
      </c>
      <c r="M65" s="82">
        <f t="shared" si="1"/>
        <v>0.290927601929071</v>
      </c>
      <c r="N65" s="40">
        <f t="shared" si="2"/>
        <v>0.336518055044363</v>
      </c>
      <c r="O65" s="47">
        <v>115.3720681</v>
      </c>
    </row>
    <row r="66" customHeight="1" spans="1:15">
      <c r="A66" s="60">
        <v>578</v>
      </c>
      <c r="B66" s="67" t="s">
        <v>330</v>
      </c>
      <c r="C66" s="60" t="s">
        <v>97</v>
      </c>
      <c r="D66" s="60">
        <v>8</v>
      </c>
      <c r="E66" s="60"/>
      <c r="F66" s="15">
        <v>925</v>
      </c>
      <c r="G66" s="37">
        <v>63402.57</v>
      </c>
      <c r="H66" s="37">
        <v>20669.738994</v>
      </c>
      <c r="I66" s="80">
        <v>984</v>
      </c>
      <c r="J66" s="81">
        <v>70472</v>
      </c>
      <c r="K66" s="81">
        <v>22642.6536</v>
      </c>
      <c r="L66" s="40">
        <f t="shared" si="0"/>
        <v>-0.0599593495934959</v>
      </c>
      <c r="M66" s="40">
        <f t="shared" si="1"/>
        <v>-0.100315444431831</v>
      </c>
      <c r="N66" s="40">
        <f t="shared" si="2"/>
        <v>-0.0871326586032302</v>
      </c>
      <c r="O66" s="47"/>
    </row>
    <row r="67" customHeight="1" spans="1:15">
      <c r="A67" s="60">
        <v>101453</v>
      </c>
      <c r="B67" s="67" t="s">
        <v>103</v>
      </c>
      <c r="C67" s="60" t="s">
        <v>97</v>
      </c>
      <c r="D67" s="60">
        <v>4</v>
      </c>
      <c r="E67" s="60"/>
      <c r="F67" s="15">
        <v>319</v>
      </c>
      <c r="G67" s="37">
        <v>23060.36</v>
      </c>
      <c r="H67" s="37">
        <v>7533.238167</v>
      </c>
      <c r="I67" s="80">
        <v>340</v>
      </c>
      <c r="J67" s="81">
        <v>26679.04</v>
      </c>
      <c r="K67" s="81">
        <v>8732.049792</v>
      </c>
      <c r="L67" s="40">
        <f t="shared" ref="L67:L88" si="3">(F67-I67)/I67</f>
        <v>-0.0617647058823529</v>
      </c>
      <c r="M67" s="40">
        <f t="shared" ref="M67:M88" si="4">(G67-J67)/J67</f>
        <v>-0.135637564170225</v>
      </c>
      <c r="N67" s="40">
        <f t="shared" ref="N67:N88" si="5">(H67-K67)/K67</f>
        <v>-0.137288684049684</v>
      </c>
      <c r="O67" s="47"/>
    </row>
    <row r="68" customHeight="1" spans="1:15">
      <c r="A68" s="60">
        <v>750</v>
      </c>
      <c r="B68" s="67" t="s">
        <v>512</v>
      </c>
      <c r="C68" s="60" t="s">
        <v>287</v>
      </c>
      <c r="D68" s="60">
        <v>3</v>
      </c>
      <c r="E68" s="60"/>
      <c r="F68" s="15">
        <v>684</v>
      </c>
      <c r="G68" s="37">
        <v>76303.29</v>
      </c>
      <c r="H68" s="37">
        <v>25966.715613</v>
      </c>
      <c r="I68" s="80">
        <v>732</v>
      </c>
      <c r="J68" s="81">
        <v>83304.42</v>
      </c>
      <c r="K68" s="81">
        <v>22625.480472</v>
      </c>
      <c r="L68" s="40">
        <f t="shared" si="3"/>
        <v>-0.0655737704918033</v>
      </c>
      <c r="M68" s="40">
        <f t="shared" si="4"/>
        <v>-0.0840427194619446</v>
      </c>
      <c r="N68" s="40">
        <f t="shared" si="5"/>
        <v>0.147675765168166</v>
      </c>
      <c r="O68" s="47"/>
    </row>
    <row r="69" customHeight="1" spans="1:15">
      <c r="A69" s="60">
        <v>103199</v>
      </c>
      <c r="B69" s="67" t="s">
        <v>348</v>
      </c>
      <c r="C69" s="60" t="s">
        <v>27</v>
      </c>
      <c r="D69" s="60">
        <v>8</v>
      </c>
      <c r="E69" s="60"/>
      <c r="F69" s="15">
        <v>604</v>
      </c>
      <c r="G69" s="37">
        <v>31164.78</v>
      </c>
      <c r="H69" s="37">
        <v>10607.552476</v>
      </c>
      <c r="I69" s="80">
        <v>648</v>
      </c>
      <c r="J69" s="81">
        <v>36488.64</v>
      </c>
      <c r="K69" s="81">
        <v>11008.622688</v>
      </c>
      <c r="L69" s="40">
        <f t="shared" si="3"/>
        <v>-0.0679012345679012</v>
      </c>
      <c r="M69" s="40">
        <f t="shared" si="4"/>
        <v>-0.145904588386961</v>
      </c>
      <c r="N69" s="40">
        <f t="shared" si="5"/>
        <v>-0.0364323697311551</v>
      </c>
      <c r="O69" s="47"/>
    </row>
    <row r="70" customHeight="1" spans="1:15">
      <c r="A70" s="60">
        <v>732</v>
      </c>
      <c r="B70" s="67" t="s">
        <v>139</v>
      </c>
      <c r="C70" s="60" t="s">
        <v>27</v>
      </c>
      <c r="D70" s="60">
        <v>4</v>
      </c>
      <c r="E70" s="60"/>
      <c r="F70" s="15">
        <v>197</v>
      </c>
      <c r="G70" s="37">
        <v>11769.12</v>
      </c>
      <c r="H70" s="37">
        <v>3725.499956</v>
      </c>
      <c r="I70" s="80">
        <v>212</v>
      </c>
      <c r="J70" s="81">
        <v>15455.4</v>
      </c>
      <c r="K70" s="81">
        <v>4508.34018</v>
      </c>
      <c r="L70" s="40">
        <f t="shared" si="3"/>
        <v>-0.0707547169811321</v>
      </c>
      <c r="M70" s="40">
        <f t="shared" si="4"/>
        <v>-0.238510811755115</v>
      </c>
      <c r="N70" s="40">
        <f t="shared" si="5"/>
        <v>-0.173642669528988</v>
      </c>
      <c r="O70" s="47"/>
    </row>
    <row r="71" customHeight="1" spans="1:15">
      <c r="A71" s="60">
        <v>573</v>
      </c>
      <c r="B71" s="67" t="s">
        <v>436</v>
      </c>
      <c r="C71" s="60" t="s">
        <v>27</v>
      </c>
      <c r="D71" s="60">
        <v>5</v>
      </c>
      <c r="E71" s="60"/>
      <c r="F71" s="15">
        <v>311</v>
      </c>
      <c r="G71" s="37">
        <v>20924.6</v>
      </c>
      <c r="H71" s="37">
        <v>6660.469162</v>
      </c>
      <c r="I71" s="80">
        <v>335</v>
      </c>
      <c r="J71" s="81">
        <v>17439</v>
      </c>
      <c r="K71" s="81">
        <v>5264.8341</v>
      </c>
      <c r="L71" s="40">
        <f t="shared" si="3"/>
        <v>-0.0716417910447761</v>
      </c>
      <c r="M71" s="82">
        <f t="shared" si="4"/>
        <v>0.199873845977407</v>
      </c>
      <c r="N71" s="40">
        <f t="shared" si="5"/>
        <v>0.265086237380205</v>
      </c>
      <c r="O71" s="47">
        <v>40.4748252</v>
      </c>
    </row>
    <row r="72" customHeight="1" spans="1:15">
      <c r="A72" s="60">
        <v>347</v>
      </c>
      <c r="B72" s="67" t="s">
        <v>539</v>
      </c>
      <c r="C72" s="60" t="s">
        <v>27</v>
      </c>
      <c r="D72" s="60">
        <v>5</v>
      </c>
      <c r="E72" s="60"/>
      <c r="F72" s="15">
        <v>329</v>
      </c>
      <c r="G72" s="37">
        <v>16052.55</v>
      </c>
      <c r="H72" s="37">
        <v>3665.708424</v>
      </c>
      <c r="I72" s="80">
        <v>355</v>
      </c>
      <c r="J72" s="81">
        <v>18572.9</v>
      </c>
      <c r="K72" s="81">
        <v>4838.24045</v>
      </c>
      <c r="L72" s="40">
        <f t="shared" si="3"/>
        <v>-0.0732394366197183</v>
      </c>
      <c r="M72" s="40">
        <f t="shared" si="4"/>
        <v>-0.135700402198903</v>
      </c>
      <c r="N72" s="40">
        <f t="shared" si="5"/>
        <v>-0.242346786629838</v>
      </c>
      <c r="O72" s="47"/>
    </row>
    <row r="73" customHeight="1" spans="1:15">
      <c r="A73" s="60">
        <v>539</v>
      </c>
      <c r="B73" s="67" t="s">
        <v>670</v>
      </c>
      <c r="C73" s="60" t="s">
        <v>27</v>
      </c>
      <c r="D73" s="60">
        <v>4</v>
      </c>
      <c r="E73" s="60"/>
      <c r="F73" s="15">
        <v>212</v>
      </c>
      <c r="G73" s="37">
        <v>16224.13</v>
      </c>
      <c r="H73" s="37">
        <v>4664.809895</v>
      </c>
      <c r="I73" s="80">
        <v>232</v>
      </c>
      <c r="J73" s="81">
        <v>19101.36</v>
      </c>
      <c r="K73" s="81">
        <v>4972.084008</v>
      </c>
      <c r="L73" s="40">
        <f t="shared" si="3"/>
        <v>-0.0862068965517241</v>
      </c>
      <c r="M73" s="40">
        <f t="shared" si="4"/>
        <v>-0.150629588678503</v>
      </c>
      <c r="N73" s="40">
        <f t="shared" si="5"/>
        <v>-0.0617998634990078</v>
      </c>
      <c r="O73" s="47"/>
    </row>
    <row r="74" customHeight="1" spans="1:15">
      <c r="A74" s="60">
        <v>743</v>
      </c>
      <c r="B74" s="67" t="s">
        <v>477</v>
      </c>
      <c r="C74" s="60" t="s">
        <v>27</v>
      </c>
      <c r="D74" s="60">
        <v>4</v>
      </c>
      <c r="E74" s="60"/>
      <c r="F74" s="15">
        <v>229</v>
      </c>
      <c r="G74" s="37">
        <v>18648.64</v>
      </c>
      <c r="H74" s="37">
        <v>6228.692204</v>
      </c>
      <c r="I74" s="80">
        <v>252</v>
      </c>
      <c r="J74" s="81">
        <v>20500.08</v>
      </c>
      <c r="K74" s="81">
        <v>6104.923824</v>
      </c>
      <c r="L74" s="40">
        <f t="shared" si="3"/>
        <v>-0.0912698412698413</v>
      </c>
      <c r="M74" s="40">
        <f t="shared" si="4"/>
        <v>-0.0903137938973898</v>
      </c>
      <c r="N74" s="40">
        <f t="shared" si="5"/>
        <v>0.0202735338831641</v>
      </c>
      <c r="O74" s="47"/>
    </row>
    <row r="75" customHeight="1" spans="1:15">
      <c r="A75" s="60">
        <v>343</v>
      </c>
      <c r="B75" s="67" t="s">
        <v>90</v>
      </c>
      <c r="C75" s="60" t="s">
        <v>92</v>
      </c>
      <c r="D75" s="60">
        <v>3</v>
      </c>
      <c r="E75" s="60"/>
      <c r="F75" s="15">
        <v>394</v>
      </c>
      <c r="G75" s="37">
        <v>52912.32</v>
      </c>
      <c r="H75" s="37">
        <v>15559.059791</v>
      </c>
      <c r="I75" s="80">
        <v>435</v>
      </c>
      <c r="J75" s="81">
        <v>49050.39</v>
      </c>
      <c r="K75" s="81">
        <v>12762.911478</v>
      </c>
      <c r="L75" s="40">
        <f t="shared" si="3"/>
        <v>-0.0942528735632184</v>
      </c>
      <c r="M75" s="82">
        <f t="shared" si="4"/>
        <v>0.0787339305559038</v>
      </c>
      <c r="N75" s="40">
        <f t="shared" si="5"/>
        <v>0.219083891463154</v>
      </c>
      <c r="O75" s="47">
        <v>0</v>
      </c>
    </row>
    <row r="76" customHeight="1" spans="1:15">
      <c r="A76" s="60">
        <v>591</v>
      </c>
      <c r="B76" s="67" t="s">
        <v>120</v>
      </c>
      <c r="C76" s="60" t="s">
        <v>19</v>
      </c>
      <c r="D76" s="60">
        <v>4</v>
      </c>
      <c r="E76" s="60"/>
      <c r="F76" s="15">
        <v>173</v>
      </c>
      <c r="G76" s="37">
        <v>9478.54</v>
      </c>
      <c r="H76" s="37">
        <v>2806.59063</v>
      </c>
      <c r="I76" s="80">
        <v>196</v>
      </c>
      <c r="J76" s="81">
        <v>11608.28</v>
      </c>
      <c r="K76" s="81">
        <v>3759.921892</v>
      </c>
      <c r="L76" s="40">
        <f t="shared" si="3"/>
        <v>-0.11734693877551</v>
      </c>
      <c r="M76" s="40">
        <f t="shared" si="4"/>
        <v>-0.183467318155661</v>
      </c>
      <c r="N76" s="40">
        <f t="shared" si="5"/>
        <v>-0.253550815517845</v>
      </c>
      <c r="O76" s="47"/>
    </row>
    <row r="77" customHeight="1" spans="1:15">
      <c r="A77" s="60">
        <v>52</v>
      </c>
      <c r="B77" s="67" t="s">
        <v>17</v>
      </c>
      <c r="C77" s="60" t="s">
        <v>19</v>
      </c>
      <c r="D77" s="60">
        <v>4</v>
      </c>
      <c r="E77" s="60"/>
      <c r="F77" s="15">
        <v>178</v>
      </c>
      <c r="G77" s="37">
        <v>8840.92</v>
      </c>
      <c r="H77" s="37">
        <v>2913.22309</v>
      </c>
      <c r="I77" s="80">
        <v>204</v>
      </c>
      <c r="J77" s="81">
        <v>12581</v>
      </c>
      <c r="K77" s="81">
        <v>3444.6778</v>
      </c>
      <c r="L77" s="40">
        <f t="shared" si="3"/>
        <v>-0.127450980392157</v>
      </c>
      <c r="M77" s="40">
        <f t="shared" si="4"/>
        <v>-0.29728002543518</v>
      </c>
      <c r="N77" s="40">
        <f t="shared" si="5"/>
        <v>-0.154282850488948</v>
      </c>
      <c r="O77" s="47"/>
    </row>
    <row r="78" customHeight="1" spans="1:15">
      <c r="A78" s="60">
        <v>399</v>
      </c>
      <c r="B78" s="67" t="s">
        <v>419</v>
      </c>
      <c r="C78" s="60" t="s">
        <v>97</v>
      </c>
      <c r="D78" s="60">
        <v>4</v>
      </c>
      <c r="E78" s="60"/>
      <c r="F78" s="15">
        <v>251</v>
      </c>
      <c r="G78" s="37">
        <v>21137.3</v>
      </c>
      <c r="H78" s="37">
        <v>5788.432018</v>
      </c>
      <c r="I78" s="80">
        <v>292</v>
      </c>
      <c r="J78" s="81">
        <v>23736.2</v>
      </c>
      <c r="K78" s="81">
        <v>5642.09474</v>
      </c>
      <c r="L78" s="40">
        <f t="shared" si="3"/>
        <v>-0.14041095890411</v>
      </c>
      <c r="M78" s="40">
        <f t="shared" si="4"/>
        <v>-0.109490988448025</v>
      </c>
      <c r="N78" s="40">
        <f t="shared" si="5"/>
        <v>0.0259366927964774</v>
      </c>
      <c r="O78" s="47"/>
    </row>
    <row r="79" customHeight="1" spans="1:15">
      <c r="A79" s="60">
        <v>709</v>
      </c>
      <c r="B79" s="67" t="s">
        <v>532</v>
      </c>
      <c r="C79" s="60" t="s">
        <v>97</v>
      </c>
      <c r="D79" s="60">
        <v>5</v>
      </c>
      <c r="E79" s="60"/>
      <c r="F79" s="15">
        <v>463</v>
      </c>
      <c r="G79" s="37">
        <v>34302.42</v>
      </c>
      <c r="H79" s="37">
        <v>10581.764447</v>
      </c>
      <c r="I79" s="80">
        <v>540</v>
      </c>
      <c r="J79" s="81">
        <v>41774.25</v>
      </c>
      <c r="K79" s="81">
        <v>11354.24115</v>
      </c>
      <c r="L79" s="40">
        <f t="shared" si="3"/>
        <v>-0.142592592592593</v>
      </c>
      <c r="M79" s="40">
        <f t="shared" si="4"/>
        <v>-0.178862098062802</v>
      </c>
      <c r="N79" s="40">
        <f t="shared" si="5"/>
        <v>-0.0680341990974888</v>
      </c>
      <c r="O79" s="47"/>
    </row>
    <row r="80" customHeight="1" spans="1:15">
      <c r="A80" s="60">
        <v>56</v>
      </c>
      <c r="B80" s="67" t="s">
        <v>52</v>
      </c>
      <c r="C80" s="60" t="s">
        <v>19</v>
      </c>
      <c r="D80" s="60">
        <v>5</v>
      </c>
      <c r="E80" s="60"/>
      <c r="F80" s="15">
        <v>208</v>
      </c>
      <c r="G80" s="37">
        <v>14185.24</v>
      </c>
      <c r="H80" s="37">
        <v>3606.770966</v>
      </c>
      <c r="I80" s="80">
        <v>245</v>
      </c>
      <c r="J80" s="81">
        <v>18129.85</v>
      </c>
      <c r="K80" s="81">
        <v>5330.1759</v>
      </c>
      <c r="L80" s="40">
        <f t="shared" si="3"/>
        <v>-0.151020408163265</v>
      </c>
      <c r="M80" s="40">
        <f t="shared" si="4"/>
        <v>-0.217575434987052</v>
      </c>
      <c r="N80" s="40">
        <f t="shared" si="5"/>
        <v>-0.323329842454167</v>
      </c>
      <c r="O80" s="47"/>
    </row>
    <row r="81" customHeight="1" spans="1:15">
      <c r="A81" s="60">
        <v>730</v>
      </c>
      <c r="B81" s="67" t="s">
        <v>526</v>
      </c>
      <c r="C81" s="60" t="s">
        <v>190</v>
      </c>
      <c r="D81" s="60">
        <v>4</v>
      </c>
      <c r="E81" s="60"/>
      <c r="F81" s="15">
        <v>455</v>
      </c>
      <c r="G81" s="37">
        <v>32218.68</v>
      </c>
      <c r="H81" s="37">
        <v>9483.075556</v>
      </c>
      <c r="I81" s="80">
        <v>536</v>
      </c>
      <c r="J81" s="81">
        <v>49331.2</v>
      </c>
      <c r="K81" s="81">
        <v>4878.85568</v>
      </c>
      <c r="L81" s="40">
        <f t="shared" si="3"/>
        <v>-0.151119402985075</v>
      </c>
      <c r="M81" s="40">
        <f t="shared" si="4"/>
        <v>-0.346890406071614</v>
      </c>
      <c r="N81" s="40">
        <f t="shared" si="5"/>
        <v>0.9437089715267</v>
      </c>
      <c r="O81" s="47"/>
    </row>
    <row r="82" customHeight="1" spans="1:15">
      <c r="A82" s="60">
        <v>717</v>
      </c>
      <c r="B82" s="67" t="s">
        <v>656</v>
      </c>
      <c r="C82" s="60" t="s">
        <v>27</v>
      </c>
      <c r="D82" s="60">
        <v>4</v>
      </c>
      <c r="E82" s="60"/>
      <c r="F82" s="15">
        <v>216</v>
      </c>
      <c r="G82" s="37">
        <v>14839.66</v>
      </c>
      <c r="H82" s="37">
        <v>4670.008301</v>
      </c>
      <c r="I82" s="80">
        <v>256</v>
      </c>
      <c r="J82" s="81">
        <v>19025.16</v>
      </c>
      <c r="K82" s="81">
        <v>6261.180156</v>
      </c>
      <c r="L82" s="40">
        <f t="shared" si="3"/>
        <v>-0.15625</v>
      </c>
      <c r="M82" s="40">
        <f t="shared" si="4"/>
        <v>-0.219998149818451</v>
      </c>
      <c r="N82" s="40">
        <f t="shared" si="5"/>
        <v>-0.254132897529742</v>
      </c>
      <c r="O82" s="47"/>
    </row>
    <row r="83" customHeight="1" spans="1:15">
      <c r="A83" s="60">
        <v>103198</v>
      </c>
      <c r="B83" s="67" t="s">
        <v>621</v>
      </c>
      <c r="C83" s="60" t="s">
        <v>97</v>
      </c>
      <c r="D83" s="60">
        <v>5</v>
      </c>
      <c r="E83" s="60"/>
      <c r="F83" s="15">
        <v>606</v>
      </c>
      <c r="G83" s="37">
        <v>37886.86</v>
      </c>
      <c r="H83" s="37">
        <v>11010.221198</v>
      </c>
      <c r="I83" s="80">
        <v>730</v>
      </c>
      <c r="J83" s="81">
        <v>50023.25</v>
      </c>
      <c r="K83" s="81">
        <v>1350.62775</v>
      </c>
      <c r="L83" s="40">
        <f t="shared" si="3"/>
        <v>-0.16986301369863</v>
      </c>
      <c r="M83" s="40">
        <f t="shared" si="4"/>
        <v>-0.242614984032425</v>
      </c>
      <c r="N83" s="40">
        <f t="shared" si="5"/>
        <v>7.15192875905297</v>
      </c>
      <c r="O83" s="47"/>
    </row>
    <row r="84" customHeight="1" spans="1:15">
      <c r="A84" s="60">
        <v>379</v>
      </c>
      <c r="B84" s="67" t="s">
        <v>615</v>
      </c>
      <c r="C84" s="60" t="s">
        <v>97</v>
      </c>
      <c r="D84" s="60">
        <v>5</v>
      </c>
      <c r="E84" s="60"/>
      <c r="F84" s="15">
        <v>482</v>
      </c>
      <c r="G84" s="37">
        <v>30005.77</v>
      </c>
      <c r="H84" s="37">
        <v>7806.400358</v>
      </c>
      <c r="I84" s="80">
        <v>585</v>
      </c>
      <c r="J84" s="81">
        <v>43546.35</v>
      </c>
      <c r="K84" s="81">
        <v>11182.70268</v>
      </c>
      <c r="L84" s="40">
        <f t="shared" si="3"/>
        <v>-0.176068376068376</v>
      </c>
      <c r="M84" s="40">
        <f t="shared" si="4"/>
        <v>-0.310946382417815</v>
      </c>
      <c r="N84" s="40">
        <f t="shared" si="5"/>
        <v>-0.30192185365336</v>
      </c>
      <c r="O84" s="47"/>
    </row>
    <row r="85" customHeight="1" spans="1:15">
      <c r="A85" s="60">
        <v>54</v>
      </c>
      <c r="B85" s="67" t="s">
        <v>96</v>
      </c>
      <c r="C85" s="60" t="s">
        <v>97</v>
      </c>
      <c r="D85" s="60">
        <v>4</v>
      </c>
      <c r="E85" s="60"/>
      <c r="F85" s="15">
        <v>325</v>
      </c>
      <c r="G85" s="37">
        <v>22144.72</v>
      </c>
      <c r="H85" s="37">
        <v>7402.753014</v>
      </c>
      <c r="I85" s="80">
        <v>404</v>
      </c>
      <c r="J85" s="81">
        <v>34698.96</v>
      </c>
      <c r="K85" s="81">
        <v>11138.36616</v>
      </c>
      <c r="L85" s="40">
        <f t="shared" si="3"/>
        <v>-0.195544554455446</v>
      </c>
      <c r="M85" s="40">
        <f t="shared" si="4"/>
        <v>-0.36180450365083</v>
      </c>
      <c r="N85" s="40">
        <f t="shared" si="5"/>
        <v>-0.335382505148313</v>
      </c>
      <c r="O85" s="47"/>
    </row>
    <row r="86" customHeight="1" spans="1:15">
      <c r="A86" s="60">
        <v>117923</v>
      </c>
      <c r="B86" s="67" t="s">
        <v>691</v>
      </c>
      <c r="C86" s="60" t="s">
        <v>19</v>
      </c>
      <c r="D86" s="60">
        <v>4</v>
      </c>
      <c r="E86" s="60"/>
      <c r="F86" s="15">
        <v>95</v>
      </c>
      <c r="G86" s="37">
        <v>3985.39</v>
      </c>
      <c r="H86" s="37">
        <v>1399.409782</v>
      </c>
      <c r="I86" s="80">
        <v>120</v>
      </c>
      <c r="J86" s="81">
        <v>5230.2</v>
      </c>
      <c r="K86" s="81">
        <v>1623.45408</v>
      </c>
      <c r="L86" s="40">
        <f t="shared" si="3"/>
        <v>-0.208333333333333</v>
      </c>
      <c r="M86" s="40">
        <f t="shared" si="4"/>
        <v>-0.238004282819013</v>
      </c>
      <c r="N86" s="40">
        <f t="shared" si="5"/>
        <v>-0.138004702910969</v>
      </c>
      <c r="O86" s="47"/>
    </row>
    <row r="87" customHeight="1" spans="1:15">
      <c r="A87" s="60">
        <v>117637</v>
      </c>
      <c r="B87" s="67" t="s">
        <v>696</v>
      </c>
      <c r="C87" s="60" t="s">
        <v>19</v>
      </c>
      <c r="D87" s="60">
        <v>4</v>
      </c>
      <c r="E87" s="60"/>
      <c r="F87" s="15">
        <v>116</v>
      </c>
      <c r="G87" s="37">
        <v>7314.88</v>
      </c>
      <c r="H87" s="37">
        <v>1881.87186</v>
      </c>
      <c r="I87" s="80">
        <v>152</v>
      </c>
      <c r="J87" s="81">
        <v>7935.68</v>
      </c>
      <c r="K87" s="81">
        <v>2225.95824</v>
      </c>
      <c r="L87" s="40">
        <f t="shared" si="3"/>
        <v>-0.236842105263158</v>
      </c>
      <c r="M87" s="40">
        <f t="shared" si="4"/>
        <v>-0.0782289608451954</v>
      </c>
      <c r="N87" s="40">
        <f t="shared" si="5"/>
        <v>-0.154578991562753</v>
      </c>
      <c r="O87" s="47">
        <v>0</v>
      </c>
    </row>
    <row r="88" customHeight="1" spans="1:15">
      <c r="A88" s="60" t="s">
        <v>718</v>
      </c>
      <c r="B88" s="67"/>
      <c r="C88" s="60" t="s">
        <v>719</v>
      </c>
      <c r="D88" s="60">
        <v>391</v>
      </c>
      <c r="E88" s="60"/>
      <c r="F88" s="15">
        <f t="shared" ref="F88:K88" si="6">SUM(F3:F87)</f>
        <v>34576</v>
      </c>
      <c r="G88" s="37">
        <f t="shared" si="6"/>
        <v>2615057.8</v>
      </c>
      <c r="H88" s="37">
        <f t="shared" si="6"/>
        <v>725929.294445</v>
      </c>
      <c r="I88" s="80">
        <f t="shared" si="6"/>
        <v>33868</v>
      </c>
      <c r="J88" s="81">
        <f t="shared" si="6"/>
        <v>2650658.4</v>
      </c>
      <c r="K88" s="81">
        <f t="shared" si="6"/>
        <v>682782.894479</v>
      </c>
      <c r="L88" s="40">
        <f t="shared" si="3"/>
        <v>0.0209046887917799</v>
      </c>
      <c r="M88" s="40">
        <f t="shared" si="4"/>
        <v>-0.0134308517461173</v>
      </c>
      <c r="N88" s="40">
        <f t="shared" si="5"/>
        <v>0.0631919755384657</v>
      </c>
      <c r="O88" s="47"/>
    </row>
  </sheetData>
  <sortState ref="A1:O87">
    <sortCondition ref="L1" descending="1"/>
  </sortState>
  <mergeCells count="5">
    <mergeCell ref="A1:E1"/>
    <mergeCell ref="F1:H1"/>
    <mergeCell ref="I1:K1"/>
    <mergeCell ref="L1:N1"/>
    <mergeCell ref="O1:O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90"/>
  <sheetViews>
    <sheetView workbookViewId="0">
      <selection activeCell="E15" sqref="E15"/>
    </sheetView>
  </sheetViews>
  <sheetFormatPr defaultColWidth="9" defaultRowHeight="13.5" outlineLevelCol="1"/>
  <cols>
    <col min="1" max="1" width="9.625"/>
    <col min="2" max="2" width="86.125"/>
  </cols>
  <sheetData>
    <row r="3" spans="1:2">
      <c r="A3" t="s">
        <v>0</v>
      </c>
      <c r="B3" t="s">
        <v>720</v>
      </c>
    </row>
    <row r="4" spans="1:2">
      <c r="A4">
        <v>52</v>
      </c>
      <c r="B4">
        <v>4</v>
      </c>
    </row>
    <row r="5" spans="1:2">
      <c r="A5">
        <v>54</v>
      </c>
      <c r="B5">
        <v>4</v>
      </c>
    </row>
    <row r="6" spans="1:2">
      <c r="A6">
        <v>56</v>
      </c>
      <c r="B6">
        <v>5</v>
      </c>
    </row>
    <row r="7" spans="1:2">
      <c r="A7">
        <v>308</v>
      </c>
      <c r="B7">
        <v>5</v>
      </c>
    </row>
    <row r="8" spans="1:2">
      <c r="A8">
        <v>329</v>
      </c>
      <c r="B8">
        <v>4</v>
      </c>
    </row>
    <row r="9" spans="1:2">
      <c r="A9">
        <v>337</v>
      </c>
      <c r="B9">
        <v>6</v>
      </c>
    </row>
    <row r="10" spans="1:2">
      <c r="A10">
        <v>339</v>
      </c>
      <c r="B10">
        <v>4</v>
      </c>
    </row>
    <row r="11" spans="1:2">
      <c r="A11">
        <v>341</v>
      </c>
      <c r="B11">
        <v>4</v>
      </c>
    </row>
    <row r="12" spans="1:2">
      <c r="A12">
        <v>343</v>
      </c>
      <c r="B12">
        <v>3</v>
      </c>
    </row>
    <row r="13" spans="1:2">
      <c r="A13">
        <v>347</v>
      </c>
      <c r="B13">
        <v>5</v>
      </c>
    </row>
    <row r="14" spans="1:2">
      <c r="A14">
        <v>349</v>
      </c>
      <c r="B14">
        <v>8</v>
      </c>
    </row>
    <row r="15" spans="1:2">
      <c r="A15">
        <v>351</v>
      </c>
      <c r="B15">
        <v>4</v>
      </c>
    </row>
    <row r="16" spans="1:2">
      <c r="A16">
        <v>355</v>
      </c>
      <c r="B16">
        <v>10</v>
      </c>
    </row>
    <row r="17" spans="1:2">
      <c r="A17">
        <v>357</v>
      </c>
      <c r="B17">
        <v>4</v>
      </c>
    </row>
    <row r="18" spans="1:2">
      <c r="A18">
        <v>365</v>
      </c>
      <c r="B18">
        <v>4</v>
      </c>
    </row>
    <row r="19" spans="1:2">
      <c r="A19">
        <v>367</v>
      </c>
      <c r="B19">
        <v>4</v>
      </c>
    </row>
    <row r="20" spans="1:2">
      <c r="A20">
        <v>371</v>
      </c>
      <c r="B20">
        <v>7</v>
      </c>
    </row>
    <row r="21" spans="1:2">
      <c r="A21">
        <v>373</v>
      </c>
      <c r="B21">
        <v>8</v>
      </c>
    </row>
    <row r="22" spans="1:2">
      <c r="A22">
        <v>377</v>
      </c>
      <c r="B22">
        <v>3</v>
      </c>
    </row>
    <row r="23" spans="1:2">
      <c r="A23">
        <v>379</v>
      </c>
      <c r="B23">
        <v>5</v>
      </c>
    </row>
    <row r="24" spans="1:2">
      <c r="A24">
        <v>385</v>
      </c>
      <c r="B24">
        <v>5</v>
      </c>
    </row>
    <row r="25" spans="1:2">
      <c r="A25">
        <v>387</v>
      </c>
      <c r="B25">
        <v>4</v>
      </c>
    </row>
    <row r="26" spans="1:2">
      <c r="A26">
        <v>399</v>
      </c>
      <c r="B26">
        <v>4</v>
      </c>
    </row>
    <row r="27" spans="1:2">
      <c r="A27">
        <v>511</v>
      </c>
      <c r="B27">
        <v>7</v>
      </c>
    </row>
    <row r="28" spans="1:2">
      <c r="A28">
        <v>513</v>
      </c>
      <c r="B28">
        <v>5</v>
      </c>
    </row>
    <row r="29" spans="1:2">
      <c r="A29">
        <v>514</v>
      </c>
      <c r="B29">
        <v>4</v>
      </c>
    </row>
    <row r="30" spans="1:2">
      <c r="A30">
        <v>515</v>
      </c>
      <c r="B30">
        <v>7</v>
      </c>
    </row>
    <row r="31" spans="1:2">
      <c r="A31">
        <v>539</v>
      </c>
      <c r="B31">
        <v>4</v>
      </c>
    </row>
    <row r="32" spans="1:2">
      <c r="A32">
        <v>545</v>
      </c>
      <c r="B32">
        <v>4</v>
      </c>
    </row>
    <row r="33" spans="1:2">
      <c r="A33">
        <v>549</v>
      </c>
      <c r="B33">
        <v>4</v>
      </c>
    </row>
    <row r="34" spans="1:2">
      <c r="A34">
        <v>570</v>
      </c>
      <c r="B34">
        <v>4</v>
      </c>
    </row>
    <row r="35" spans="1:2">
      <c r="A35">
        <v>572</v>
      </c>
      <c r="B35">
        <v>7</v>
      </c>
    </row>
    <row r="36" spans="1:2">
      <c r="A36">
        <v>573</v>
      </c>
      <c r="B36">
        <v>5</v>
      </c>
    </row>
    <row r="37" spans="1:2">
      <c r="A37">
        <v>578</v>
      </c>
      <c r="B37">
        <v>8</v>
      </c>
    </row>
    <row r="38" spans="1:2">
      <c r="A38">
        <v>582</v>
      </c>
      <c r="B38">
        <v>4</v>
      </c>
    </row>
    <row r="39" spans="1:2">
      <c r="A39">
        <v>585</v>
      </c>
      <c r="B39">
        <v>6</v>
      </c>
    </row>
    <row r="40" spans="1:2">
      <c r="A40">
        <v>587</v>
      </c>
      <c r="B40">
        <v>5</v>
      </c>
    </row>
    <row r="41" spans="1:2">
      <c r="A41">
        <v>591</v>
      </c>
      <c r="B41">
        <v>4</v>
      </c>
    </row>
    <row r="42" spans="1:2">
      <c r="A42">
        <v>594</v>
      </c>
      <c r="B42">
        <v>3</v>
      </c>
    </row>
    <row r="43" spans="1:2">
      <c r="A43">
        <v>598</v>
      </c>
      <c r="B43">
        <v>4</v>
      </c>
    </row>
    <row r="44" spans="1:2">
      <c r="A44">
        <v>704</v>
      </c>
      <c r="B44">
        <v>4</v>
      </c>
    </row>
    <row r="45" spans="1:2">
      <c r="A45">
        <v>706</v>
      </c>
      <c r="B45">
        <v>4</v>
      </c>
    </row>
    <row r="46" spans="1:2">
      <c r="A46">
        <v>707</v>
      </c>
      <c r="B46">
        <v>4</v>
      </c>
    </row>
    <row r="47" spans="1:2">
      <c r="A47">
        <v>709</v>
      </c>
      <c r="B47">
        <v>5</v>
      </c>
    </row>
    <row r="48" spans="1:2">
      <c r="A48">
        <v>710</v>
      </c>
      <c r="B48">
        <v>4</v>
      </c>
    </row>
    <row r="49" spans="1:2">
      <c r="A49">
        <v>716</v>
      </c>
      <c r="B49">
        <v>4</v>
      </c>
    </row>
    <row r="50" spans="1:2">
      <c r="A50">
        <v>717</v>
      </c>
      <c r="B50">
        <v>4</v>
      </c>
    </row>
    <row r="51" spans="1:2">
      <c r="A51">
        <v>720</v>
      </c>
      <c r="B51">
        <v>3</v>
      </c>
    </row>
    <row r="52" spans="1:2">
      <c r="A52">
        <v>721</v>
      </c>
      <c r="B52">
        <v>4</v>
      </c>
    </row>
    <row r="53" spans="1:2">
      <c r="A53">
        <v>723</v>
      </c>
      <c r="B53">
        <v>5</v>
      </c>
    </row>
    <row r="54" spans="1:2">
      <c r="A54">
        <v>724</v>
      </c>
      <c r="B54">
        <v>4</v>
      </c>
    </row>
    <row r="55" spans="1:2">
      <c r="A55">
        <v>726</v>
      </c>
      <c r="B55">
        <v>5</v>
      </c>
    </row>
    <row r="56" spans="1:2">
      <c r="A56">
        <v>727</v>
      </c>
      <c r="B56">
        <v>4</v>
      </c>
    </row>
    <row r="57" spans="1:2">
      <c r="A57">
        <v>730</v>
      </c>
      <c r="B57">
        <v>4</v>
      </c>
    </row>
    <row r="58" spans="1:2">
      <c r="A58">
        <v>732</v>
      </c>
      <c r="B58">
        <v>4</v>
      </c>
    </row>
    <row r="59" spans="1:2">
      <c r="A59">
        <v>733</v>
      </c>
      <c r="B59">
        <v>4</v>
      </c>
    </row>
    <row r="60" spans="1:2">
      <c r="A60">
        <v>737</v>
      </c>
      <c r="B60">
        <v>5</v>
      </c>
    </row>
    <row r="61" spans="1:2">
      <c r="A61">
        <v>743</v>
      </c>
      <c r="B61">
        <v>4</v>
      </c>
    </row>
    <row r="62" spans="1:2">
      <c r="A62">
        <v>745</v>
      </c>
      <c r="B62">
        <v>4</v>
      </c>
    </row>
    <row r="63" spans="1:2">
      <c r="A63">
        <v>746</v>
      </c>
      <c r="B63">
        <v>4</v>
      </c>
    </row>
    <row r="64" spans="1:2">
      <c r="A64">
        <v>747</v>
      </c>
      <c r="B64">
        <v>7</v>
      </c>
    </row>
    <row r="65" spans="1:2">
      <c r="A65">
        <v>748</v>
      </c>
      <c r="B65">
        <v>4</v>
      </c>
    </row>
    <row r="66" spans="1:2">
      <c r="A66">
        <v>750</v>
      </c>
      <c r="B66">
        <v>3</v>
      </c>
    </row>
    <row r="67" spans="1:2">
      <c r="A67">
        <v>753</v>
      </c>
      <c r="B67">
        <v>4</v>
      </c>
    </row>
    <row r="68" spans="1:2">
      <c r="A68">
        <v>754</v>
      </c>
      <c r="B68">
        <v>4</v>
      </c>
    </row>
    <row r="69" spans="1:2">
      <c r="A69">
        <v>101453</v>
      </c>
      <c r="B69">
        <v>4</v>
      </c>
    </row>
    <row r="70" spans="1:2">
      <c r="A70">
        <v>102479</v>
      </c>
      <c r="B70">
        <v>7</v>
      </c>
    </row>
    <row r="71" spans="1:2">
      <c r="A71">
        <v>102564</v>
      </c>
      <c r="B71">
        <v>3</v>
      </c>
    </row>
    <row r="72" spans="1:2">
      <c r="A72">
        <v>102567</v>
      </c>
      <c r="B72">
        <v>5</v>
      </c>
    </row>
    <row r="73" spans="1:2">
      <c r="A73">
        <v>102934</v>
      </c>
      <c r="B73">
        <v>4</v>
      </c>
    </row>
    <row r="74" spans="1:2">
      <c r="A74">
        <v>103198</v>
      </c>
      <c r="B74">
        <v>5</v>
      </c>
    </row>
    <row r="75" spans="1:2">
      <c r="A75">
        <v>103199</v>
      </c>
      <c r="B75">
        <v>8</v>
      </c>
    </row>
    <row r="76" spans="1:2">
      <c r="A76">
        <v>103639</v>
      </c>
      <c r="B76">
        <v>4</v>
      </c>
    </row>
    <row r="77" spans="1:2">
      <c r="A77">
        <v>104429</v>
      </c>
      <c r="B77">
        <v>4</v>
      </c>
    </row>
    <row r="78" spans="1:2">
      <c r="A78">
        <v>104838</v>
      </c>
      <c r="B78">
        <v>4</v>
      </c>
    </row>
    <row r="79" spans="1:2">
      <c r="A79">
        <v>105751</v>
      </c>
      <c r="B79">
        <v>4</v>
      </c>
    </row>
    <row r="80" spans="1:2">
      <c r="A80">
        <v>106399</v>
      </c>
      <c r="B80">
        <v>4</v>
      </c>
    </row>
    <row r="81" spans="1:2">
      <c r="A81">
        <v>106485</v>
      </c>
      <c r="B81">
        <v>3</v>
      </c>
    </row>
    <row r="82" spans="1:2">
      <c r="A82">
        <v>106569</v>
      </c>
      <c r="B82">
        <v>4</v>
      </c>
    </row>
    <row r="83" spans="1:2">
      <c r="A83">
        <v>107658</v>
      </c>
      <c r="B83">
        <v>4</v>
      </c>
    </row>
    <row r="84" spans="1:2">
      <c r="A84">
        <v>107728</v>
      </c>
      <c r="B84">
        <v>4</v>
      </c>
    </row>
    <row r="85" spans="1:2">
      <c r="A85">
        <v>108277</v>
      </c>
      <c r="B85">
        <v>5</v>
      </c>
    </row>
    <row r="86" spans="1:2">
      <c r="A86">
        <v>108656</v>
      </c>
      <c r="B86">
        <v>3</v>
      </c>
    </row>
    <row r="87" spans="1:2">
      <c r="A87">
        <v>117637</v>
      </c>
      <c r="B87">
        <v>4</v>
      </c>
    </row>
    <row r="88" spans="1:2">
      <c r="A88">
        <v>117923</v>
      </c>
      <c r="B88">
        <v>4</v>
      </c>
    </row>
    <row r="89" spans="1:1">
      <c r="A89" t="s">
        <v>721</v>
      </c>
    </row>
    <row r="90" spans="1:2">
      <c r="A90" t="s">
        <v>718</v>
      </c>
      <c r="B90">
        <v>391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2"/>
  <sheetViews>
    <sheetView tabSelected="1" topLeftCell="A190" workbookViewId="0">
      <selection activeCell="S197" sqref="S197"/>
    </sheetView>
  </sheetViews>
  <sheetFormatPr defaultColWidth="9" defaultRowHeight="12"/>
  <cols>
    <col min="1" max="1" width="7.5" style="3" customWidth="1"/>
    <col min="2" max="2" width="26.375" style="2" customWidth="1"/>
    <col min="3" max="3" width="13.25" style="2" customWidth="1"/>
    <col min="4" max="4" width="5" style="3" customWidth="1"/>
    <col min="5" max="5" width="14.375" style="3" hidden="1" customWidth="1"/>
    <col min="6" max="6" width="5.875" style="3" customWidth="1"/>
    <col min="7" max="7" width="15.875" style="2" customWidth="1"/>
    <col min="8" max="8" width="4.875" style="3" customWidth="1"/>
    <col min="9" max="9" width="9.125" style="3" customWidth="1"/>
    <col min="10" max="10" width="8.25" style="4" customWidth="1"/>
    <col min="11" max="11" width="8.25" style="3" customWidth="1"/>
    <col min="12" max="12" width="5.5" style="2" customWidth="1"/>
    <col min="13" max="13" width="8.25" style="2" customWidth="1"/>
    <col min="14" max="14" width="7.75" style="4" customWidth="1"/>
    <col min="15" max="15" width="7.875" style="5" customWidth="1"/>
    <col min="16" max="16" width="7.875" style="6" customWidth="1"/>
    <col min="17" max="17" width="8.625" style="6" customWidth="1"/>
    <col min="18" max="18" width="8.5" style="6" customWidth="1"/>
    <col min="19" max="19" width="8.375" style="7" customWidth="1"/>
    <col min="20" max="16384" width="9" style="2"/>
  </cols>
  <sheetData>
    <row r="1" s="1" customFormat="1" ht="22" customHeight="1" spans="1:19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  <c r="H1" s="10" t="s">
        <v>11</v>
      </c>
      <c r="I1" s="30" t="s">
        <v>12</v>
      </c>
      <c r="J1" s="31" t="s">
        <v>13</v>
      </c>
      <c r="K1" s="32" t="s">
        <v>14</v>
      </c>
      <c r="L1" s="33" t="s">
        <v>11</v>
      </c>
      <c r="M1" s="34" t="s">
        <v>12</v>
      </c>
      <c r="N1" s="34" t="s">
        <v>13</v>
      </c>
      <c r="O1" s="35" t="s">
        <v>14</v>
      </c>
      <c r="P1" s="36" t="s">
        <v>15</v>
      </c>
      <c r="Q1" s="43" t="s">
        <v>16</v>
      </c>
      <c r="R1" s="43" t="s">
        <v>14</v>
      </c>
      <c r="S1" s="44" t="s">
        <v>707</v>
      </c>
    </row>
    <row r="2" s="2" customFormat="1" ht="12.75" spans="1:19">
      <c r="A2" s="11">
        <v>52</v>
      </c>
      <c r="B2" s="12" t="s">
        <v>17</v>
      </c>
      <c r="C2" s="12" t="s">
        <v>18</v>
      </c>
      <c r="D2" s="11" t="s">
        <v>19</v>
      </c>
      <c r="E2" s="13" t="s">
        <v>20</v>
      </c>
      <c r="F2" s="13">
        <v>4.6</v>
      </c>
      <c r="G2" s="14" t="s">
        <v>21</v>
      </c>
      <c r="H2" s="15">
        <v>31</v>
      </c>
      <c r="I2" s="15">
        <v>1379.6</v>
      </c>
      <c r="J2" s="37">
        <f t="shared" ref="J2:J65" si="0">I2*K2</f>
        <v>351.66004</v>
      </c>
      <c r="K2" s="15" t="s">
        <v>22</v>
      </c>
      <c r="L2" s="38">
        <v>51</v>
      </c>
      <c r="M2" s="38">
        <v>3145.25</v>
      </c>
      <c r="N2" s="39">
        <f t="shared" ref="N2:N65" si="1">M2*O2</f>
        <v>861.16945</v>
      </c>
      <c r="O2" s="40">
        <v>0.2738</v>
      </c>
      <c r="P2" s="41">
        <f t="shared" ref="P2:P65" si="2">(H2-L2)/L2</f>
        <v>-0.392156862745098</v>
      </c>
      <c r="Q2" s="41">
        <f t="shared" ref="Q2:Q65" si="3">(I2-M2)/M2</f>
        <v>-0.561370320324299</v>
      </c>
      <c r="R2" s="41">
        <f t="shared" ref="R2:R48" si="4">(K2-O2)</f>
        <v>-0.0189</v>
      </c>
      <c r="S2" s="45"/>
    </row>
    <row r="3" s="2" customFormat="1" ht="12.75" spans="1:19">
      <c r="A3" s="11">
        <v>52</v>
      </c>
      <c r="B3" s="12" t="s">
        <v>17</v>
      </c>
      <c r="C3" s="12" t="s">
        <v>18</v>
      </c>
      <c r="D3" s="11" t="s">
        <v>19</v>
      </c>
      <c r="E3" s="13" t="s">
        <v>20</v>
      </c>
      <c r="F3" s="13">
        <v>4.13</v>
      </c>
      <c r="G3" s="14" t="s">
        <v>21</v>
      </c>
      <c r="H3" s="15">
        <v>43</v>
      </c>
      <c r="I3" s="15">
        <v>2127.2</v>
      </c>
      <c r="J3" s="37">
        <f t="shared" si="0"/>
        <v>627.09856</v>
      </c>
      <c r="K3" s="15" t="s">
        <v>23</v>
      </c>
      <c r="L3" s="38">
        <v>51</v>
      </c>
      <c r="M3" s="38">
        <v>3145.25</v>
      </c>
      <c r="N3" s="39">
        <f t="shared" si="1"/>
        <v>861.16945</v>
      </c>
      <c r="O3" s="40">
        <v>0.2738</v>
      </c>
      <c r="P3" s="41">
        <f t="shared" si="2"/>
        <v>-0.156862745098039</v>
      </c>
      <c r="Q3" s="41">
        <f t="shared" si="3"/>
        <v>-0.323678562912328</v>
      </c>
      <c r="R3" s="41">
        <f t="shared" si="4"/>
        <v>0.021</v>
      </c>
      <c r="S3" s="45"/>
    </row>
    <row r="4" s="2" customFormat="1" ht="12.75" spans="1:19">
      <c r="A4" s="11">
        <v>52</v>
      </c>
      <c r="B4" s="12" t="s">
        <v>17</v>
      </c>
      <c r="C4" s="12" t="s">
        <v>18</v>
      </c>
      <c r="D4" s="11" t="s">
        <v>19</v>
      </c>
      <c r="E4" s="13" t="s">
        <v>20</v>
      </c>
      <c r="F4" s="16">
        <v>4.22</v>
      </c>
      <c r="G4" s="14" t="s">
        <v>21</v>
      </c>
      <c r="H4" s="15">
        <v>51</v>
      </c>
      <c r="I4" s="15">
        <v>2590.99</v>
      </c>
      <c r="J4" s="37">
        <f t="shared" si="0"/>
        <v>1018.25907</v>
      </c>
      <c r="K4" s="15" t="s">
        <v>24</v>
      </c>
      <c r="L4" s="38">
        <v>51</v>
      </c>
      <c r="M4" s="38">
        <v>3145.25</v>
      </c>
      <c r="N4" s="39">
        <f t="shared" si="1"/>
        <v>861.16945</v>
      </c>
      <c r="O4" s="40">
        <v>0.2738</v>
      </c>
      <c r="P4" s="41">
        <f t="shared" si="2"/>
        <v>0</v>
      </c>
      <c r="Q4" s="41">
        <f t="shared" si="3"/>
        <v>-0.176221286066291</v>
      </c>
      <c r="R4" s="41">
        <f t="shared" si="4"/>
        <v>0.1192</v>
      </c>
      <c r="S4" s="45"/>
    </row>
    <row r="5" s="2" customFormat="1" ht="12.75" spans="1:19">
      <c r="A5" s="11">
        <v>52</v>
      </c>
      <c r="B5" s="12" t="s">
        <v>17</v>
      </c>
      <c r="C5" s="12" t="s">
        <v>18</v>
      </c>
      <c r="D5" s="11" t="s">
        <v>19</v>
      </c>
      <c r="E5" s="13" t="s">
        <v>20</v>
      </c>
      <c r="F5" s="13">
        <v>4.27</v>
      </c>
      <c r="G5" s="14" t="s">
        <v>21</v>
      </c>
      <c r="H5" s="15">
        <v>53</v>
      </c>
      <c r="I5" s="15">
        <v>2743.13</v>
      </c>
      <c r="J5" s="37">
        <f t="shared" si="0"/>
        <v>916.20542</v>
      </c>
      <c r="K5" s="15" t="s">
        <v>25</v>
      </c>
      <c r="L5" s="38">
        <v>51</v>
      </c>
      <c r="M5" s="38">
        <v>3145.25</v>
      </c>
      <c r="N5" s="39">
        <f t="shared" si="1"/>
        <v>861.16945</v>
      </c>
      <c r="O5" s="40">
        <v>0.2738</v>
      </c>
      <c r="P5" s="41">
        <f t="shared" si="2"/>
        <v>0.0392156862745098</v>
      </c>
      <c r="Q5" s="41">
        <f t="shared" si="3"/>
        <v>-0.127849932437803</v>
      </c>
      <c r="R5" s="41">
        <f t="shared" si="4"/>
        <v>0.0602</v>
      </c>
      <c r="S5" s="45"/>
    </row>
    <row r="6" s="2" customFormat="1" ht="12.75" spans="1:19">
      <c r="A6" s="11">
        <v>351</v>
      </c>
      <c r="B6" s="12" t="s">
        <v>26</v>
      </c>
      <c r="C6" s="12" t="s">
        <v>18</v>
      </c>
      <c r="D6" s="11" t="s">
        <v>27</v>
      </c>
      <c r="E6" s="13" t="s">
        <v>28</v>
      </c>
      <c r="F6" s="17">
        <v>4.3</v>
      </c>
      <c r="G6" s="14" t="s">
        <v>29</v>
      </c>
      <c r="H6" s="15">
        <v>61</v>
      </c>
      <c r="I6" s="15">
        <v>3536.11</v>
      </c>
      <c r="J6" s="37">
        <f t="shared" si="0"/>
        <v>1102.205487</v>
      </c>
      <c r="K6" s="15" t="s">
        <v>30</v>
      </c>
      <c r="L6" s="38">
        <v>42</v>
      </c>
      <c r="M6" s="38">
        <v>4193.45</v>
      </c>
      <c r="N6" s="39">
        <f t="shared" si="1"/>
        <v>898.23699</v>
      </c>
      <c r="O6" s="40">
        <v>0.2142</v>
      </c>
      <c r="P6" s="41">
        <f t="shared" si="2"/>
        <v>0.452380952380952</v>
      </c>
      <c r="Q6" s="41">
        <f t="shared" si="3"/>
        <v>-0.156753985381965</v>
      </c>
      <c r="R6" s="41">
        <f t="shared" si="4"/>
        <v>0.0975</v>
      </c>
      <c r="S6" s="45"/>
    </row>
    <row r="7" s="2" customFormat="1" ht="12.75" spans="1:19">
      <c r="A7" s="11">
        <v>351</v>
      </c>
      <c r="B7" s="12" t="s">
        <v>26</v>
      </c>
      <c r="C7" s="12" t="s">
        <v>18</v>
      </c>
      <c r="D7" s="11" t="s">
        <v>27</v>
      </c>
      <c r="E7" s="13" t="s">
        <v>28</v>
      </c>
      <c r="F7" s="18">
        <v>4.1</v>
      </c>
      <c r="G7" s="14" t="s">
        <v>29</v>
      </c>
      <c r="H7" s="15">
        <v>52</v>
      </c>
      <c r="I7" s="15">
        <v>3681.12</v>
      </c>
      <c r="J7" s="37">
        <f t="shared" si="0"/>
        <v>1478.705904</v>
      </c>
      <c r="K7" s="15" t="s">
        <v>31</v>
      </c>
      <c r="L7" s="38">
        <v>42</v>
      </c>
      <c r="M7" s="38">
        <v>4193.45</v>
      </c>
      <c r="N7" s="39">
        <f t="shared" si="1"/>
        <v>898.23699</v>
      </c>
      <c r="O7" s="40">
        <v>0.2142</v>
      </c>
      <c r="P7" s="41">
        <f t="shared" si="2"/>
        <v>0.238095238095238</v>
      </c>
      <c r="Q7" s="41">
        <f t="shared" si="3"/>
        <v>-0.122173866386865</v>
      </c>
      <c r="R7" s="41">
        <f t="shared" si="4"/>
        <v>0.1875</v>
      </c>
      <c r="S7" s="45"/>
    </row>
    <row r="8" s="2" customFormat="1" ht="12.75" spans="1:19">
      <c r="A8" s="11">
        <v>351</v>
      </c>
      <c r="B8" s="12" t="s">
        <v>26</v>
      </c>
      <c r="C8" s="12" t="s">
        <v>18</v>
      </c>
      <c r="D8" s="11" t="s">
        <v>27</v>
      </c>
      <c r="E8" s="13" t="s">
        <v>28</v>
      </c>
      <c r="F8" s="19">
        <v>4.22</v>
      </c>
      <c r="G8" s="14" t="s">
        <v>32</v>
      </c>
      <c r="H8" s="15">
        <v>41</v>
      </c>
      <c r="I8" s="15">
        <v>2802</v>
      </c>
      <c r="J8" s="37">
        <f t="shared" si="0"/>
        <v>1288.0794</v>
      </c>
      <c r="K8" s="15" t="s">
        <v>33</v>
      </c>
      <c r="L8" s="38">
        <v>42</v>
      </c>
      <c r="M8" s="38">
        <v>4193.45</v>
      </c>
      <c r="N8" s="39">
        <f t="shared" si="1"/>
        <v>898.23699</v>
      </c>
      <c r="O8" s="40">
        <v>0.2142</v>
      </c>
      <c r="P8" s="41">
        <f t="shared" si="2"/>
        <v>-0.0238095238095238</v>
      </c>
      <c r="Q8" s="41">
        <f t="shared" si="3"/>
        <v>-0.331815092584864</v>
      </c>
      <c r="R8" s="41">
        <f t="shared" si="4"/>
        <v>0.2455</v>
      </c>
      <c r="S8" s="45"/>
    </row>
    <row r="9" s="2" customFormat="1" ht="12.75" spans="1:19">
      <c r="A9" s="11">
        <v>351</v>
      </c>
      <c r="B9" s="12" t="s">
        <v>26</v>
      </c>
      <c r="C9" s="12" t="s">
        <v>18</v>
      </c>
      <c r="D9" s="11" t="s">
        <v>27</v>
      </c>
      <c r="E9" s="13" t="s">
        <v>28</v>
      </c>
      <c r="F9" s="17">
        <v>4.24</v>
      </c>
      <c r="G9" s="14" t="s">
        <v>29</v>
      </c>
      <c r="H9" s="15">
        <v>50</v>
      </c>
      <c r="I9" s="15">
        <v>4112.7</v>
      </c>
      <c r="J9" s="37">
        <f t="shared" si="0"/>
        <v>1354.72338</v>
      </c>
      <c r="K9" s="15" t="s">
        <v>34</v>
      </c>
      <c r="L9" s="38">
        <v>42</v>
      </c>
      <c r="M9" s="38">
        <v>4193.45</v>
      </c>
      <c r="N9" s="39">
        <f t="shared" si="1"/>
        <v>898.23699</v>
      </c>
      <c r="O9" s="40">
        <v>0.2142</v>
      </c>
      <c r="P9" s="41">
        <f t="shared" si="2"/>
        <v>0.19047619047619</v>
      </c>
      <c r="Q9" s="41">
        <f t="shared" si="3"/>
        <v>-0.0192562210113391</v>
      </c>
      <c r="R9" s="41">
        <f t="shared" si="4"/>
        <v>0.1152</v>
      </c>
      <c r="S9" s="45"/>
    </row>
    <row r="10" s="2" customFormat="1" ht="12.75" spans="1:19">
      <c r="A10" s="11">
        <v>754</v>
      </c>
      <c r="B10" s="12" t="s">
        <v>35</v>
      </c>
      <c r="C10" s="12" t="s">
        <v>18</v>
      </c>
      <c r="D10" s="11" t="s">
        <v>27</v>
      </c>
      <c r="E10" s="13" t="s">
        <v>28</v>
      </c>
      <c r="F10" s="17">
        <v>4.3</v>
      </c>
      <c r="G10" s="14" t="s">
        <v>36</v>
      </c>
      <c r="H10" s="15">
        <v>63</v>
      </c>
      <c r="I10" s="15">
        <v>4279.26</v>
      </c>
      <c r="J10" s="37">
        <f t="shared" si="0"/>
        <v>1402.313502</v>
      </c>
      <c r="K10" s="15" t="s">
        <v>37</v>
      </c>
      <c r="L10" s="38">
        <v>64</v>
      </c>
      <c r="M10" s="38">
        <v>4986.49</v>
      </c>
      <c r="N10" s="39">
        <f t="shared" si="1"/>
        <v>1471.01455</v>
      </c>
      <c r="O10" s="40">
        <v>0.295</v>
      </c>
      <c r="P10" s="41">
        <f t="shared" si="2"/>
        <v>-0.015625</v>
      </c>
      <c r="Q10" s="41">
        <f t="shared" si="3"/>
        <v>-0.141829222559355</v>
      </c>
      <c r="R10" s="41">
        <f t="shared" si="4"/>
        <v>0.0327000000000001</v>
      </c>
      <c r="S10" s="45"/>
    </row>
    <row r="11" s="2" customFormat="1" ht="12.75" spans="1:19">
      <c r="A11" s="11">
        <v>754</v>
      </c>
      <c r="B11" s="12" t="s">
        <v>35</v>
      </c>
      <c r="C11" s="12" t="s">
        <v>18</v>
      </c>
      <c r="D11" s="11" t="s">
        <v>27</v>
      </c>
      <c r="E11" s="13" t="s">
        <v>28</v>
      </c>
      <c r="F11" s="18">
        <v>4.1</v>
      </c>
      <c r="G11" s="14" t="s">
        <v>36</v>
      </c>
      <c r="H11" s="15">
        <v>69</v>
      </c>
      <c r="I11" s="15">
        <v>4904.29</v>
      </c>
      <c r="J11" s="37">
        <f t="shared" si="0"/>
        <v>1414.887665</v>
      </c>
      <c r="K11" s="15" t="s">
        <v>38</v>
      </c>
      <c r="L11" s="38">
        <v>64</v>
      </c>
      <c r="M11" s="38">
        <v>4986.49</v>
      </c>
      <c r="N11" s="39">
        <f t="shared" si="1"/>
        <v>1471.01455</v>
      </c>
      <c r="O11" s="40">
        <v>0.295</v>
      </c>
      <c r="P11" s="41">
        <f t="shared" si="2"/>
        <v>0.078125</v>
      </c>
      <c r="Q11" s="41">
        <f t="shared" si="3"/>
        <v>-0.0164845412304045</v>
      </c>
      <c r="R11" s="41">
        <f t="shared" si="4"/>
        <v>-0.00649999999999995</v>
      </c>
      <c r="S11" s="45"/>
    </row>
    <row r="12" s="2" customFormat="1" ht="12.75" spans="1:19">
      <c r="A12" s="11">
        <v>754</v>
      </c>
      <c r="B12" s="12" t="s">
        <v>35</v>
      </c>
      <c r="C12" s="12" t="s">
        <v>18</v>
      </c>
      <c r="D12" s="11" t="s">
        <v>27</v>
      </c>
      <c r="E12" s="13" t="s">
        <v>28</v>
      </c>
      <c r="F12" s="19">
        <v>4.22</v>
      </c>
      <c r="G12" s="14" t="s">
        <v>36</v>
      </c>
      <c r="H12" s="15">
        <v>70</v>
      </c>
      <c r="I12" s="15">
        <v>4060.22</v>
      </c>
      <c r="J12" s="37">
        <f t="shared" si="0"/>
        <v>978.106998</v>
      </c>
      <c r="K12" s="15" t="s">
        <v>39</v>
      </c>
      <c r="L12" s="38">
        <v>64</v>
      </c>
      <c r="M12" s="38">
        <v>4986.49</v>
      </c>
      <c r="N12" s="39">
        <f t="shared" si="1"/>
        <v>1471.01455</v>
      </c>
      <c r="O12" s="40">
        <v>0.295</v>
      </c>
      <c r="P12" s="41">
        <f t="shared" si="2"/>
        <v>0.09375</v>
      </c>
      <c r="Q12" s="41">
        <f t="shared" si="3"/>
        <v>-0.185755912475509</v>
      </c>
      <c r="R12" s="41">
        <f t="shared" si="4"/>
        <v>-0.0541</v>
      </c>
      <c r="S12" s="45"/>
    </row>
    <row r="13" s="2" customFormat="1" ht="12.75" spans="1:19">
      <c r="A13" s="11">
        <v>754</v>
      </c>
      <c r="B13" s="12" t="s">
        <v>35</v>
      </c>
      <c r="C13" s="12" t="s">
        <v>18</v>
      </c>
      <c r="D13" s="11" t="s">
        <v>27</v>
      </c>
      <c r="E13" s="13" t="s">
        <v>28</v>
      </c>
      <c r="F13" s="19">
        <v>4.26</v>
      </c>
      <c r="G13" s="14" t="s">
        <v>36</v>
      </c>
      <c r="H13" s="15">
        <v>61</v>
      </c>
      <c r="I13" s="15">
        <v>3488.1</v>
      </c>
      <c r="J13" s="37">
        <f t="shared" si="0"/>
        <v>785.52012</v>
      </c>
      <c r="K13" s="15" t="s">
        <v>40</v>
      </c>
      <c r="L13" s="38">
        <v>64</v>
      </c>
      <c r="M13" s="38">
        <v>4986.49</v>
      </c>
      <c r="N13" s="39">
        <f t="shared" si="1"/>
        <v>1471.01455</v>
      </c>
      <c r="O13" s="40">
        <v>0.295</v>
      </c>
      <c r="P13" s="41">
        <f t="shared" si="2"/>
        <v>-0.046875</v>
      </c>
      <c r="Q13" s="41">
        <f t="shared" si="3"/>
        <v>-0.300489923774037</v>
      </c>
      <c r="R13" s="41">
        <f t="shared" si="4"/>
        <v>-0.0698</v>
      </c>
      <c r="S13" s="45"/>
    </row>
    <row r="14" s="2" customFormat="1" ht="12.75" spans="1:19">
      <c r="A14" s="11">
        <v>367</v>
      </c>
      <c r="B14" s="12" t="s">
        <v>41</v>
      </c>
      <c r="C14" s="12" t="s">
        <v>18</v>
      </c>
      <c r="D14" s="11" t="s">
        <v>27</v>
      </c>
      <c r="E14" s="13" t="s">
        <v>42</v>
      </c>
      <c r="F14" s="17">
        <v>4.7</v>
      </c>
      <c r="G14" s="14" t="s">
        <v>29</v>
      </c>
      <c r="H14" s="15">
        <v>74</v>
      </c>
      <c r="I14" s="15">
        <v>4152.33</v>
      </c>
      <c r="J14" s="37">
        <f t="shared" si="0"/>
        <v>909.36027</v>
      </c>
      <c r="K14" s="15" t="s">
        <v>43</v>
      </c>
      <c r="L14" s="38">
        <v>70</v>
      </c>
      <c r="M14" s="38">
        <v>5201.65</v>
      </c>
      <c r="N14" s="39">
        <f t="shared" si="1"/>
        <v>1285.327715</v>
      </c>
      <c r="O14" s="40">
        <v>0.2471</v>
      </c>
      <c r="P14" s="41">
        <f t="shared" si="2"/>
        <v>0.0571428571428571</v>
      </c>
      <c r="Q14" s="41">
        <f t="shared" si="3"/>
        <v>-0.201728297751675</v>
      </c>
      <c r="R14" s="41">
        <f t="shared" si="4"/>
        <v>-0.0281</v>
      </c>
      <c r="S14" s="45"/>
    </row>
    <row r="15" s="2" customFormat="1" ht="12.75" spans="1:19">
      <c r="A15" s="11">
        <v>367</v>
      </c>
      <c r="B15" s="12" t="s">
        <v>41</v>
      </c>
      <c r="C15" s="12" t="s">
        <v>18</v>
      </c>
      <c r="D15" s="11" t="s">
        <v>27</v>
      </c>
      <c r="E15" s="13" t="s">
        <v>42</v>
      </c>
      <c r="F15" s="17">
        <v>4.14</v>
      </c>
      <c r="G15" s="14" t="s">
        <v>29</v>
      </c>
      <c r="H15" s="15">
        <v>72</v>
      </c>
      <c r="I15" s="15">
        <v>4581.83</v>
      </c>
      <c r="J15" s="37">
        <f t="shared" si="0"/>
        <v>1558.280383</v>
      </c>
      <c r="K15" s="15" t="s">
        <v>44</v>
      </c>
      <c r="L15" s="38">
        <v>70</v>
      </c>
      <c r="M15" s="38">
        <v>5201.65</v>
      </c>
      <c r="N15" s="39">
        <f t="shared" si="1"/>
        <v>1285.327715</v>
      </c>
      <c r="O15" s="40">
        <v>0.2471</v>
      </c>
      <c r="P15" s="41">
        <f t="shared" si="2"/>
        <v>0.0285714285714286</v>
      </c>
      <c r="Q15" s="41">
        <f t="shared" si="3"/>
        <v>-0.119158343987004</v>
      </c>
      <c r="R15" s="41">
        <f t="shared" si="4"/>
        <v>0.093</v>
      </c>
      <c r="S15" s="45"/>
    </row>
    <row r="16" s="2" customFormat="1" ht="12.75" spans="1:19">
      <c r="A16" s="11">
        <v>367</v>
      </c>
      <c r="B16" s="12" t="s">
        <v>41</v>
      </c>
      <c r="C16" s="12" t="s">
        <v>18</v>
      </c>
      <c r="D16" s="11" t="s">
        <v>27</v>
      </c>
      <c r="E16" s="13" t="s">
        <v>42</v>
      </c>
      <c r="F16" s="19">
        <v>4.22</v>
      </c>
      <c r="G16" s="14" t="s">
        <v>29</v>
      </c>
      <c r="H16" s="15">
        <v>108</v>
      </c>
      <c r="I16" s="15">
        <v>4971.2</v>
      </c>
      <c r="J16" s="37">
        <f t="shared" si="0"/>
        <v>620.90288</v>
      </c>
      <c r="K16" s="15" t="s">
        <v>45</v>
      </c>
      <c r="L16" s="38">
        <v>70</v>
      </c>
      <c r="M16" s="38">
        <v>5201.65</v>
      </c>
      <c r="N16" s="39">
        <f t="shared" si="1"/>
        <v>1285.327715</v>
      </c>
      <c r="O16" s="40">
        <v>0.2471</v>
      </c>
      <c r="P16" s="41">
        <f t="shared" si="2"/>
        <v>0.542857142857143</v>
      </c>
      <c r="Q16" s="41">
        <f t="shared" si="3"/>
        <v>-0.0443032499303105</v>
      </c>
      <c r="R16" s="41">
        <f t="shared" si="4"/>
        <v>-0.1222</v>
      </c>
      <c r="S16" s="45"/>
    </row>
    <row r="17" s="2" customFormat="1" ht="12.75" spans="1:19">
      <c r="A17" s="11">
        <v>367</v>
      </c>
      <c r="B17" s="20" t="s">
        <v>41</v>
      </c>
      <c r="C17" s="12" t="s">
        <v>18</v>
      </c>
      <c r="D17" s="11" t="s">
        <v>27</v>
      </c>
      <c r="E17" s="13" t="s">
        <v>42</v>
      </c>
      <c r="F17" s="17">
        <v>4.28</v>
      </c>
      <c r="G17" s="14" t="s">
        <v>29</v>
      </c>
      <c r="H17" s="15">
        <v>79</v>
      </c>
      <c r="I17" s="15">
        <v>3651.92</v>
      </c>
      <c r="J17" s="37">
        <f t="shared" si="0"/>
        <v>979.810136</v>
      </c>
      <c r="K17" s="15" t="s">
        <v>46</v>
      </c>
      <c r="L17" s="38">
        <v>70</v>
      </c>
      <c r="M17" s="38">
        <v>5201.65</v>
      </c>
      <c r="N17" s="39">
        <f t="shared" si="1"/>
        <v>1285.327715</v>
      </c>
      <c r="O17" s="40">
        <v>0.2471</v>
      </c>
      <c r="P17" s="41">
        <f t="shared" si="2"/>
        <v>0.128571428571429</v>
      </c>
      <c r="Q17" s="41">
        <f t="shared" si="3"/>
        <v>-0.297930464371882</v>
      </c>
      <c r="R17" s="41">
        <f t="shared" si="4"/>
        <v>0.0212</v>
      </c>
      <c r="S17" s="45"/>
    </row>
    <row r="18" s="2" customFormat="1" ht="12.75" spans="1:19">
      <c r="A18" s="11">
        <v>329</v>
      </c>
      <c r="B18" s="12" t="s">
        <v>47</v>
      </c>
      <c r="C18" s="12" t="s">
        <v>18</v>
      </c>
      <c r="D18" s="11" t="s">
        <v>27</v>
      </c>
      <c r="E18" s="13" t="s">
        <v>48</v>
      </c>
      <c r="F18" s="13">
        <v>4.2</v>
      </c>
      <c r="G18" s="14" t="s">
        <v>29</v>
      </c>
      <c r="H18" s="15">
        <v>53</v>
      </c>
      <c r="I18" s="15">
        <v>3795.92</v>
      </c>
      <c r="J18" s="37">
        <f t="shared" si="0"/>
        <v>846.869752</v>
      </c>
      <c r="K18" s="15" t="s">
        <v>49</v>
      </c>
      <c r="L18" s="38">
        <v>42</v>
      </c>
      <c r="M18" s="38">
        <v>3814.73</v>
      </c>
      <c r="N18" s="39">
        <f t="shared" si="1"/>
        <v>849.921844</v>
      </c>
      <c r="O18" s="40">
        <v>0.2228</v>
      </c>
      <c r="P18" s="41">
        <f t="shared" si="2"/>
        <v>0.261904761904762</v>
      </c>
      <c r="Q18" s="41">
        <f t="shared" si="3"/>
        <v>-0.0049308863274727</v>
      </c>
      <c r="R18" s="41">
        <f t="shared" si="4"/>
        <v>0.000299999999999995</v>
      </c>
      <c r="S18" s="45"/>
    </row>
    <row r="19" s="2" customFormat="1" ht="12.75" spans="1:19">
      <c r="A19" s="11">
        <v>329</v>
      </c>
      <c r="B19" s="12" t="s">
        <v>47</v>
      </c>
      <c r="C19" s="12" t="s">
        <v>18</v>
      </c>
      <c r="D19" s="11" t="s">
        <v>27</v>
      </c>
      <c r="E19" s="13" t="s">
        <v>48</v>
      </c>
      <c r="F19" s="13">
        <v>4.9</v>
      </c>
      <c r="G19" s="14" t="s">
        <v>29</v>
      </c>
      <c r="H19" s="15">
        <v>30</v>
      </c>
      <c r="I19" s="15">
        <v>2220.59</v>
      </c>
      <c r="J19" s="37">
        <f t="shared" si="0"/>
        <v>516.287175</v>
      </c>
      <c r="K19" s="15" t="s">
        <v>50</v>
      </c>
      <c r="L19" s="38">
        <v>42</v>
      </c>
      <c r="M19" s="38">
        <v>3814.73</v>
      </c>
      <c r="N19" s="39">
        <f t="shared" si="1"/>
        <v>849.921844</v>
      </c>
      <c r="O19" s="40">
        <v>0.2228</v>
      </c>
      <c r="P19" s="41">
        <f t="shared" si="2"/>
        <v>-0.285714285714286</v>
      </c>
      <c r="Q19" s="41">
        <f t="shared" si="3"/>
        <v>-0.417890650190184</v>
      </c>
      <c r="R19" s="41">
        <f t="shared" si="4"/>
        <v>0.00970000000000001</v>
      </c>
      <c r="S19" s="45"/>
    </row>
    <row r="20" s="2" customFormat="1" ht="12.75" spans="1:19">
      <c r="A20" s="11">
        <v>329</v>
      </c>
      <c r="B20" s="12" t="s">
        <v>47</v>
      </c>
      <c r="C20" s="12" t="s">
        <v>18</v>
      </c>
      <c r="D20" s="11" t="s">
        <v>27</v>
      </c>
      <c r="E20" s="13" t="s">
        <v>48</v>
      </c>
      <c r="F20" s="13">
        <v>4.16</v>
      </c>
      <c r="G20" s="14" t="s">
        <v>29</v>
      </c>
      <c r="H20" s="15">
        <v>59</v>
      </c>
      <c r="I20" s="15">
        <v>7701.39</v>
      </c>
      <c r="J20" s="37">
        <f t="shared" si="0"/>
        <v>1465.574517</v>
      </c>
      <c r="K20" s="15" t="s">
        <v>51</v>
      </c>
      <c r="L20" s="38">
        <v>42</v>
      </c>
      <c r="M20" s="38">
        <v>3814.73</v>
      </c>
      <c r="N20" s="39">
        <f t="shared" si="1"/>
        <v>849.921844</v>
      </c>
      <c r="O20" s="40">
        <v>0.2228</v>
      </c>
      <c r="P20" s="41">
        <f t="shared" si="2"/>
        <v>0.404761904761905</v>
      </c>
      <c r="Q20" s="46">
        <f t="shared" si="3"/>
        <v>1.01885585611564</v>
      </c>
      <c r="R20" s="41">
        <f t="shared" si="4"/>
        <v>-0.0325</v>
      </c>
      <c r="S20" s="47">
        <f>(J20-N20)*0.3</f>
        <v>184.6958019</v>
      </c>
    </row>
    <row r="21" s="2" customFormat="1" spans="1:19">
      <c r="A21" s="21">
        <v>56</v>
      </c>
      <c r="B21" s="22" t="s">
        <v>52</v>
      </c>
      <c r="C21" s="22" t="s">
        <v>18</v>
      </c>
      <c r="D21" s="11" t="s">
        <v>19</v>
      </c>
      <c r="E21" s="23" t="s">
        <v>48</v>
      </c>
      <c r="F21" s="24">
        <v>4.3</v>
      </c>
      <c r="G21" s="25" t="s">
        <v>53</v>
      </c>
      <c r="H21" s="15">
        <v>43</v>
      </c>
      <c r="I21" s="15">
        <v>4289.18</v>
      </c>
      <c r="J21" s="37">
        <f t="shared" si="0"/>
        <v>1202.257154</v>
      </c>
      <c r="K21" s="15" t="s">
        <v>54</v>
      </c>
      <c r="L21" s="38">
        <v>49</v>
      </c>
      <c r="M21" s="38">
        <v>3625.97</v>
      </c>
      <c r="N21" s="39">
        <f t="shared" si="1"/>
        <v>1066.03518</v>
      </c>
      <c r="O21" s="40">
        <v>0.294</v>
      </c>
      <c r="P21" s="41">
        <f t="shared" si="2"/>
        <v>-0.122448979591837</v>
      </c>
      <c r="Q21" s="41">
        <f t="shared" si="3"/>
        <v>0.182905539759016</v>
      </c>
      <c r="R21" s="41">
        <f t="shared" si="4"/>
        <v>-0.0137</v>
      </c>
      <c r="S21" s="45"/>
    </row>
    <row r="22" s="2" customFormat="1" ht="12.75" spans="1:19">
      <c r="A22" s="11">
        <v>706</v>
      </c>
      <c r="B22" s="12" t="s">
        <v>55</v>
      </c>
      <c r="C22" s="12" t="s">
        <v>18</v>
      </c>
      <c r="D22" s="11" t="s">
        <v>27</v>
      </c>
      <c r="E22" s="13" t="s">
        <v>20</v>
      </c>
      <c r="F22" s="13">
        <v>4.6</v>
      </c>
      <c r="G22" s="14" t="s">
        <v>56</v>
      </c>
      <c r="H22" s="15">
        <v>55</v>
      </c>
      <c r="I22" s="15">
        <v>3420.89</v>
      </c>
      <c r="J22" s="37">
        <f t="shared" si="0"/>
        <v>1167.549757</v>
      </c>
      <c r="K22" s="15" t="s">
        <v>57</v>
      </c>
      <c r="L22" s="38">
        <v>57</v>
      </c>
      <c r="M22" s="38">
        <v>3738.73</v>
      </c>
      <c r="N22" s="39">
        <f t="shared" si="1"/>
        <v>1161.623411</v>
      </c>
      <c r="O22" s="40">
        <v>0.3107</v>
      </c>
      <c r="P22" s="41">
        <f t="shared" si="2"/>
        <v>-0.0350877192982456</v>
      </c>
      <c r="Q22" s="41">
        <f t="shared" si="3"/>
        <v>-0.0850128252106999</v>
      </c>
      <c r="R22" s="41">
        <f t="shared" si="4"/>
        <v>0.0306000000000001</v>
      </c>
      <c r="S22" s="45"/>
    </row>
    <row r="23" s="2" customFormat="1" ht="12.75" spans="1:19">
      <c r="A23" s="11">
        <v>706</v>
      </c>
      <c r="B23" s="12" t="s">
        <v>55</v>
      </c>
      <c r="C23" s="12" t="s">
        <v>18</v>
      </c>
      <c r="D23" s="11" t="s">
        <v>27</v>
      </c>
      <c r="E23" s="13" t="s">
        <v>20</v>
      </c>
      <c r="F23" s="13">
        <v>4.13</v>
      </c>
      <c r="G23" s="14" t="s">
        <v>56</v>
      </c>
      <c r="H23" s="15">
        <v>57</v>
      </c>
      <c r="I23" s="15">
        <v>2821.99</v>
      </c>
      <c r="J23" s="37">
        <f t="shared" si="0"/>
        <v>991.082888</v>
      </c>
      <c r="K23" s="15" t="s">
        <v>58</v>
      </c>
      <c r="L23" s="38">
        <v>57</v>
      </c>
      <c r="M23" s="38">
        <v>3738.73</v>
      </c>
      <c r="N23" s="39">
        <f t="shared" si="1"/>
        <v>1161.623411</v>
      </c>
      <c r="O23" s="40">
        <v>0.3107</v>
      </c>
      <c r="P23" s="41">
        <f t="shared" si="2"/>
        <v>0</v>
      </c>
      <c r="Q23" s="41">
        <f t="shared" si="3"/>
        <v>-0.245200910469598</v>
      </c>
      <c r="R23" s="41">
        <f t="shared" si="4"/>
        <v>0.0405</v>
      </c>
      <c r="S23" s="45"/>
    </row>
    <row r="24" s="2" customFormat="1" ht="12.75" spans="1:19">
      <c r="A24" s="11">
        <v>706</v>
      </c>
      <c r="B24" s="12" t="s">
        <v>55</v>
      </c>
      <c r="C24" s="12" t="s">
        <v>18</v>
      </c>
      <c r="D24" s="11" t="s">
        <v>27</v>
      </c>
      <c r="E24" s="13" t="s">
        <v>20</v>
      </c>
      <c r="F24" s="26">
        <v>4.24</v>
      </c>
      <c r="G24" s="14" t="s">
        <v>56</v>
      </c>
      <c r="H24" s="15">
        <v>60</v>
      </c>
      <c r="I24" s="15">
        <v>4599.7</v>
      </c>
      <c r="J24" s="37">
        <f t="shared" si="0"/>
        <v>1574.93728</v>
      </c>
      <c r="K24" s="15" t="s">
        <v>59</v>
      </c>
      <c r="L24" s="38">
        <v>57</v>
      </c>
      <c r="M24" s="38">
        <v>3738.73</v>
      </c>
      <c r="N24" s="39">
        <f t="shared" si="1"/>
        <v>1161.623411</v>
      </c>
      <c r="O24" s="40">
        <v>0.3107</v>
      </c>
      <c r="P24" s="41">
        <f t="shared" si="2"/>
        <v>0.0526315789473684</v>
      </c>
      <c r="Q24" s="41">
        <f t="shared" si="3"/>
        <v>0.230284080423031</v>
      </c>
      <c r="R24" s="41">
        <f t="shared" si="4"/>
        <v>0.0317000000000001</v>
      </c>
      <c r="S24" s="45"/>
    </row>
    <row r="25" s="2" customFormat="1" ht="12.75" spans="1:19">
      <c r="A25" s="11">
        <v>706</v>
      </c>
      <c r="B25" s="12" t="s">
        <v>55</v>
      </c>
      <c r="C25" s="12" t="s">
        <v>18</v>
      </c>
      <c r="D25" s="11" t="s">
        <v>27</v>
      </c>
      <c r="E25" s="13" t="s">
        <v>20</v>
      </c>
      <c r="F25" s="13">
        <v>4.27</v>
      </c>
      <c r="G25" s="14" t="s">
        <v>56</v>
      </c>
      <c r="H25" s="15">
        <v>45</v>
      </c>
      <c r="I25" s="15">
        <v>2622.47</v>
      </c>
      <c r="J25" s="37">
        <f t="shared" si="0"/>
        <v>826.340297</v>
      </c>
      <c r="K25" s="15" t="s">
        <v>60</v>
      </c>
      <c r="L25" s="38">
        <v>57</v>
      </c>
      <c r="M25" s="38">
        <v>3738.73</v>
      </c>
      <c r="N25" s="39">
        <f t="shared" si="1"/>
        <v>1161.623411</v>
      </c>
      <c r="O25" s="40">
        <v>0.3107</v>
      </c>
      <c r="P25" s="41">
        <f t="shared" si="2"/>
        <v>-0.210526315789474</v>
      </c>
      <c r="Q25" s="41">
        <f t="shared" si="3"/>
        <v>-0.298566625565366</v>
      </c>
      <c r="R25" s="41">
        <f t="shared" si="4"/>
        <v>0.00440000000000002</v>
      </c>
      <c r="S25" s="45"/>
    </row>
    <row r="26" s="2" customFormat="1" ht="12.75" spans="1:19">
      <c r="A26" s="11">
        <v>710</v>
      </c>
      <c r="B26" s="12" t="s">
        <v>61</v>
      </c>
      <c r="C26" s="12" t="s">
        <v>18</v>
      </c>
      <c r="D26" s="11" t="s">
        <v>27</v>
      </c>
      <c r="E26" s="13" t="s">
        <v>42</v>
      </c>
      <c r="F26" s="17">
        <v>4.7</v>
      </c>
      <c r="G26" s="14" t="s">
        <v>62</v>
      </c>
      <c r="H26" s="15">
        <v>60</v>
      </c>
      <c r="I26" s="15">
        <v>4723.34</v>
      </c>
      <c r="J26" s="37">
        <f t="shared" si="0"/>
        <v>1173.74999</v>
      </c>
      <c r="K26" s="15" t="s">
        <v>63</v>
      </c>
      <c r="L26" s="38">
        <v>62</v>
      </c>
      <c r="M26" s="38">
        <v>4000.75</v>
      </c>
      <c r="N26" s="39">
        <f t="shared" si="1"/>
        <v>1214.227625</v>
      </c>
      <c r="O26" s="40">
        <v>0.3035</v>
      </c>
      <c r="P26" s="41">
        <f t="shared" si="2"/>
        <v>-0.032258064516129</v>
      </c>
      <c r="Q26" s="41">
        <f t="shared" si="3"/>
        <v>0.180613634943448</v>
      </c>
      <c r="R26" s="41">
        <f t="shared" si="4"/>
        <v>-0.055</v>
      </c>
      <c r="S26" s="45"/>
    </row>
    <row r="27" s="2" customFormat="1" ht="12.75" spans="1:19">
      <c r="A27" s="11">
        <v>710</v>
      </c>
      <c r="B27" s="12" t="s">
        <v>61</v>
      </c>
      <c r="C27" s="12" t="s">
        <v>18</v>
      </c>
      <c r="D27" s="11" t="s">
        <v>27</v>
      </c>
      <c r="E27" s="13" t="s">
        <v>42</v>
      </c>
      <c r="F27" s="17">
        <v>4.14</v>
      </c>
      <c r="G27" s="14" t="s">
        <v>62</v>
      </c>
      <c r="H27" s="15">
        <v>86</v>
      </c>
      <c r="I27" s="15">
        <v>5615.8</v>
      </c>
      <c r="J27" s="37">
        <f t="shared" si="0"/>
        <v>2522.61736</v>
      </c>
      <c r="K27" s="15" t="s">
        <v>64</v>
      </c>
      <c r="L27" s="38">
        <v>62</v>
      </c>
      <c r="M27" s="38">
        <v>4000.75</v>
      </c>
      <c r="N27" s="39">
        <f t="shared" si="1"/>
        <v>1214.227625</v>
      </c>
      <c r="O27" s="40">
        <v>0.3035</v>
      </c>
      <c r="P27" s="41">
        <f t="shared" si="2"/>
        <v>0.387096774193548</v>
      </c>
      <c r="Q27" s="46">
        <f t="shared" si="3"/>
        <v>0.403686808723364</v>
      </c>
      <c r="R27" s="41">
        <f t="shared" si="4"/>
        <v>0.1457</v>
      </c>
      <c r="S27" s="47">
        <f>(J27-N27)*0.1</f>
        <v>130.8389735</v>
      </c>
    </row>
    <row r="28" s="2" customFormat="1" ht="12.75" spans="1:19">
      <c r="A28" s="11">
        <v>710</v>
      </c>
      <c r="B28" s="12" t="s">
        <v>61</v>
      </c>
      <c r="C28" s="12" t="s">
        <v>18</v>
      </c>
      <c r="D28" s="11" t="s">
        <v>27</v>
      </c>
      <c r="E28" s="13" t="s">
        <v>42</v>
      </c>
      <c r="F28" s="17">
        <v>4.21</v>
      </c>
      <c r="G28" s="14" t="s">
        <v>62</v>
      </c>
      <c r="H28" s="15">
        <v>75</v>
      </c>
      <c r="I28" s="15">
        <v>4890.86</v>
      </c>
      <c r="J28" s="37">
        <f t="shared" si="0"/>
        <v>1858.5268</v>
      </c>
      <c r="K28" s="15" t="s">
        <v>65</v>
      </c>
      <c r="L28" s="38">
        <v>62</v>
      </c>
      <c r="M28" s="38">
        <v>4000.75</v>
      </c>
      <c r="N28" s="39">
        <f t="shared" si="1"/>
        <v>1214.227625</v>
      </c>
      <c r="O28" s="40">
        <v>0.3035</v>
      </c>
      <c r="P28" s="41">
        <f t="shared" si="2"/>
        <v>0.209677419354839</v>
      </c>
      <c r="Q28" s="41">
        <f t="shared" si="3"/>
        <v>0.222485783915516</v>
      </c>
      <c r="R28" s="41">
        <f t="shared" si="4"/>
        <v>0.0765</v>
      </c>
      <c r="S28" s="45"/>
    </row>
    <row r="29" s="2" customFormat="1" ht="12.75" spans="1:19">
      <c r="A29" s="11">
        <v>710</v>
      </c>
      <c r="B29" s="20" t="s">
        <v>61</v>
      </c>
      <c r="C29" s="12" t="s">
        <v>18</v>
      </c>
      <c r="D29" s="11" t="s">
        <v>27</v>
      </c>
      <c r="E29" s="13" t="s">
        <v>42</v>
      </c>
      <c r="F29" s="17">
        <v>4.28</v>
      </c>
      <c r="G29" s="14" t="s">
        <v>62</v>
      </c>
      <c r="H29" s="15">
        <v>80</v>
      </c>
      <c r="I29" s="15">
        <v>4764.32</v>
      </c>
      <c r="J29" s="37">
        <f t="shared" si="0"/>
        <v>1567.46128</v>
      </c>
      <c r="K29" s="15" t="s">
        <v>66</v>
      </c>
      <c r="L29" s="38">
        <v>62</v>
      </c>
      <c r="M29" s="38">
        <v>4000.75</v>
      </c>
      <c r="N29" s="39">
        <f t="shared" si="1"/>
        <v>1214.227625</v>
      </c>
      <c r="O29" s="40">
        <v>0.3035</v>
      </c>
      <c r="P29" s="41">
        <f t="shared" si="2"/>
        <v>0.290322580645161</v>
      </c>
      <c r="Q29" s="41">
        <f t="shared" si="3"/>
        <v>0.190856714366056</v>
      </c>
      <c r="R29" s="41">
        <f t="shared" si="4"/>
        <v>0.0255</v>
      </c>
      <c r="S29" s="45"/>
    </row>
    <row r="30" s="2" customFormat="1" ht="12.75" spans="1:19">
      <c r="A30" s="11">
        <v>704</v>
      </c>
      <c r="B30" s="12" t="s">
        <v>67</v>
      </c>
      <c r="C30" s="12" t="s">
        <v>18</v>
      </c>
      <c r="D30" s="11" t="s">
        <v>27</v>
      </c>
      <c r="E30" s="13" t="s">
        <v>42</v>
      </c>
      <c r="F30" s="17">
        <v>4.7</v>
      </c>
      <c r="G30" s="14" t="s">
        <v>62</v>
      </c>
      <c r="H30" s="15">
        <v>110</v>
      </c>
      <c r="I30" s="15">
        <v>5073.25</v>
      </c>
      <c r="J30" s="37">
        <f t="shared" si="0"/>
        <v>918.25825</v>
      </c>
      <c r="K30" s="15" t="s">
        <v>68</v>
      </c>
      <c r="L30" s="38">
        <v>58</v>
      </c>
      <c r="M30" s="38">
        <v>4090.54</v>
      </c>
      <c r="N30" s="39">
        <f t="shared" si="1"/>
        <v>1140.442552</v>
      </c>
      <c r="O30" s="40">
        <v>0.2788</v>
      </c>
      <c r="P30" s="41">
        <f t="shared" si="2"/>
        <v>0.896551724137931</v>
      </c>
      <c r="Q30" s="41">
        <f t="shared" si="3"/>
        <v>0.240239674957341</v>
      </c>
      <c r="R30" s="41">
        <f t="shared" si="4"/>
        <v>-0.0978</v>
      </c>
      <c r="S30" s="45"/>
    </row>
    <row r="31" s="2" customFormat="1" ht="12.75" spans="1:19">
      <c r="A31" s="11">
        <v>704</v>
      </c>
      <c r="B31" s="12" t="s">
        <v>67</v>
      </c>
      <c r="C31" s="12" t="s">
        <v>18</v>
      </c>
      <c r="D31" s="11" t="s">
        <v>27</v>
      </c>
      <c r="E31" s="27" t="s">
        <v>69</v>
      </c>
      <c r="F31" s="17">
        <v>4.16</v>
      </c>
      <c r="G31" s="14" t="s">
        <v>62</v>
      </c>
      <c r="H31" s="15">
        <v>111</v>
      </c>
      <c r="I31" s="15">
        <v>5085.79</v>
      </c>
      <c r="J31" s="37">
        <f t="shared" si="0"/>
        <v>830.000928</v>
      </c>
      <c r="K31" s="15" t="s">
        <v>70</v>
      </c>
      <c r="L31" s="38">
        <v>58</v>
      </c>
      <c r="M31" s="38">
        <v>4090.54</v>
      </c>
      <c r="N31" s="39">
        <f t="shared" si="1"/>
        <v>1140.442552</v>
      </c>
      <c r="O31" s="40">
        <v>0.2788</v>
      </c>
      <c r="P31" s="41">
        <f t="shared" si="2"/>
        <v>0.913793103448276</v>
      </c>
      <c r="Q31" s="41">
        <f t="shared" si="3"/>
        <v>0.243305284876813</v>
      </c>
      <c r="R31" s="41">
        <f t="shared" si="4"/>
        <v>-0.1156</v>
      </c>
      <c r="S31" s="45"/>
    </row>
    <row r="32" s="2" customFormat="1" ht="12.75" spans="1:19">
      <c r="A32" s="11">
        <v>704</v>
      </c>
      <c r="B32" s="20" t="s">
        <v>67</v>
      </c>
      <c r="C32" s="12" t="s">
        <v>18</v>
      </c>
      <c r="D32" s="11" t="s">
        <v>27</v>
      </c>
      <c r="E32" s="13" t="s">
        <v>42</v>
      </c>
      <c r="F32" s="17">
        <v>4.28</v>
      </c>
      <c r="G32" s="14" t="s">
        <v>62</v>
      </c>
      <c r="H32" s="15">
        <v>78</v>
      </c>
      <c r="I32" s="15">
        <v>3644.56</v>
      </c>
      <c r="J32" s="37">
        <f t="shared" si="0"/>
        <v>1095.554736</v>
      </c>
      <c r="K32" s="15" t="s">
        <v>71</v>
      </c>
      <c r="L32" s="38">
        <v>58</v>
      </c>
      <c r="M32" s="38">
        <v>4090.54</v>
      </c>
      <c r="N32" s="39">
        <f t="shared" si="1"/>
        <v>1140.442552</v>
      </c>
      <c r="O32" s="40">
        <v>0.2788</v>
      </c>
      <c r="P32" s="41">
        <f t="shared" si="2"/>
        <v>0.344827586206897</v>
      </c>
      <c r="Q32" s="41">
        <f t="shared" si="3"/>
        <v>-0.109027170006894</v>
      </c>
      <c r="R32" s="41">
        <f t="shared" si="4"/>
        <v>0.0218</v>
      </c>
      <c r="S32" s="45"/>
    </row>
    <row r="33" s="2" customFormat="1" ht="12.75" spans="1:19">
      <c r="A33" s="11">
        <v>587</v>
      </c>
      <c r="B33" s="12" t="s">
        <v>72</v>
      </c>
      <c r="C33" s="12" t="s">
        <v>18</v>
      </c>
      <c r="D33" s="11" t="s">
        <v>73</v>
      </c>
      <c r="E33" s="13" t="s">
        <v>28</v>
      </c>
      <c r="F33" s="17">
        <v>4.3</v>
      </c>
      <c r="G33" s="14" t="s">
        <v>36</v>
      </c>
      <c r="H33" s="15">
        <v>73</v>
      </c>
      <c r="I33" s="15">
        <v>4870.06</v>
      </c>
      <c r="J33" s="37">
        <f t="shared" si="0"/>
        <v>1298.357996</v>
      </c>
      <c r="K33" s="15" t="s">
        <v>74</v>
      </c>
      <c r="L33" s="38">
        <v>66</v>
      </c>
      <c r="M33" s="38">
        <v>5174.08</v>
      </c>
      <c r="N33" s="39">
        <f t="shared" si="1"/>
        <v>1358.196</v>
      </c>
      <c r="O33" s="40">
        <v>0.2625</v>
      </c>
      <c r="P33" s="41">
        <f t="shared" si="2"/>
        <v>0.106060606060606</v>
      </c>
      <c r="Q33" s="41">
        <f t="shared" si="3"/>
        <v>-0.058758272001979</v>
      </c>
      <c r="R33" s="41">
        <f t="shared" si="4"/>
        <v>0.00409999999999999</v>
      </c>
      <c r="S33" s="45"/>
    </row>
    <row r="34" s="2" customFormat="1" ht="12.75" spans="1:19">
      <c r="A34" s="11">
        <v>587</v>
      </c>
      <c r="B34" s="12" t="s">
        <v>72</v>
      </c>
      <c r="C34" s="12" t="s">
        <v>18</v>
      </c>
      <c r="D34" s="11" t="s">
        <v>73</v>
      </c>
      <c r="E34" s="13" t="s">
        <v>28</v>
      </c>
      <c r="F34" s="18">
        <v>4.1</v>
      </c>
      <c r="G34" s="14" t="s">
        <v>36</v>
      </c>
      <c r="H34" s="15">
        <v>73</v>
      </c>
      <c r="I34" s="15">
        <v>6088.8</v>
      </c>
      <c r="J34" s="37">
        <f t="shared" si="0"/>
        <v>1629.36288</v>
      </c>
      <c r="K34" s="15" t="s">
        <v>75</v>
      </c>
      <c r="L34" s="38">
        <v>66</v>
      </c>
      <c r="M34" s="38">
        <v>5174.08</v>
      </c>
      <c r="N34" s="39">
        <f t="shared" si="1"/>
        <v>1358.196</v>
      </c>
      <c r="O34" s="40">
        <v>0.2625</v>
      </c>
      <c r="P34" s="41">
        <f t="shared" si="2"/>
        <v>0.106060606060606</v>
      </c>
      <c r="Q34" s="41">
        <f t="shared" si="3"/>
        <v>0.176788917063517</v>
      </c>
      <c r="R34" s="41">
        <f t="shared" si="4"/>
        <v>0.00509999999999999</v>
      </c>
      <c r="S34" s="45"/>
    </row>
    <row r="35" s="2" customFormat="1" ht="12.75" spans="1:19">
      <c r="A35" s="11">
        <v>587</v>
      </c>
      <c r="B35" s="12" t="s">
        <v>72</v>
      </c>
      <c r="C35" s="12" t="s">
        <v>18</v>
      </c>
      <c r="D35" s="11" t="s">
        <v>73</v>
      </c>
      <c r="E35" s="13" t="s">
        <v>28</v>
      </c>
      <c r="F35" s="19">
        <v>4.23</v>
      </c>
      <c r="G35" s="28" t="s">
        <v>76</v>
      </c>
      <c r="H35" s="15">
        <v>69</v>
      </c>
      <c r="I35" s="15">
        <v>4068.04</v>
      </c>
      <c r="J35" s="37">
        <f t="shared" si="0"/>
        <v>1103.252448</v>
      </c>
      <c r="K35" s="15" t="s">
        <v>77</v>
      </c>
      <c r="L35" s="38">
        <v>66</v>
      </c>
      <c r="M35" s="38">
        <v>5174.08</v>
      </c>
      <c r="N35" s="39">
        <f t="shared" si="1"/>
        <v>1358.196</v>
      </c>
      <c r="O35" s="40">
        <v>0.2625</v>
      </c>
      <c r="P35" s="41">
        <f t="shared" si="2"/>
        <v>0.0454545454545455</v>
      </c>
      <c r="Q35" s="41">
        <f t="shared" si="3"/>
        <v>-0.213765538994372</v>
      </c>
      <c r="R35" s="41">
        <f t="shared" si="4"/>
        <v>0.00869999999999999</v>
      </c>
      <c r="S35" s="45"/>
    </row>
    <row r="36" s="2" customFormat="1" ht="12.75" spans="1:19">
      <c r="A36" s="11">
        <v>587</v>
      </c>
      <c r="B36" s="12" t="s">
        <v>72</v>
      </c>
      <c r="C36" s="12" t="s">
        <v>18</v>
      </c>
      <c r="D36" s="11" t="s">
        <v>73</v>
      </c>
      <c r="E36" s="13" t="s">
        <v>28</v>
      </c>
      <c r="F36" s="17">
        <v>4.24</v>
      </c>
      <c r="G36" s="14" t="s">
        <v>36</v>
      </c>
      <c r="H36" s="15">
        <v>59</v>
      </c>
      <c r="I36" s="15">
        <v>4250.33</v>
      </c>
      <c r="J36" s="37">
        <f t="shared" si="0"/>
        <v>1270.423637</v>
      </c>
      <c r="K36" s="15" t="s">
        <v>78</v>
      </c>
      <c r="L36" s="38">
        <v>66</v>
      </c>
      <c r="M36" s="38">
        <v>5174.08</v>
      </c>
      <c r="N36" s="39">
        <f t="shared" si="1"/>
        <v>1358.196</v>
      </c>
      <c r="O36" s="40">
        <v>0.2625</v>
      </c>
      <c r="P36" s="41">
        <f t="shared" si="2"/>
        <v>-0.106060606060606</v>
      </c>
      <c r="Q36" s="41">
        <f t="shared" si="3"/>
        <v>-0.178534154864246</v>
      </c>
      <c r="R36" s="41">
        <f t="shared" si="4"/>
        <v>0.0364</v>
      </c>
      <c r="S36" s="45"/>
    </row>
    <row r="37" s="2" customFormat="1" ht="12.75" spans="1:19">
      <c r="A37" s="11">
        <v>56</v>
      </c>
      <c r="B37" s="12" t="s">
        <v>52</v>
      </c>
      <c r="C37" s="12" t="s">
        <v>18</v>
      </c>
      <c r="D37" s="11" t="s">
        <v>19</v>
      </c>
      <c r="E37" s="13" t="s">
        <v>48</v>
      </c>
      <c r="F37" s="13">
        <v>4.2</v>
      </c>
      <c r="G37" s="14" t="s">
        <v>29</v>
      </c>
      <c r="H37" s="15">
        <v>42</v>
      </c>
      <c r="I37" s="15">
        <v>2173.56</v>
      </c>
      <c r="J37" s="37">
        <f t="shared" si="0"/>
        <v>800.522148</v>
      </c>
      <c r="K37" s="15" t="s">
        <v>79</v>
      </c>
      <c r="L37" s="38">
        <v>49</v>
      </c>
      <c r="M37" s="38">
        <v>3625.97</v>
      </c>
      <c r="N37" s="39">
        <f t="shared" si="1"/>
        <v>1066.03518</v>
      </c>
      <c r="O37" s="40">
        <v>0.294</v>
      </c>
      <c r="P37" s="41">
        <f t="shared" si="2"/>
        <v>-0.142857142857143</v>
      </c>
      <c r="Q37" s="41">
        <f t="shared" si="3"/>
        <v>-0.400557643885636</v>
      </c>
      <c r="R37" s="41">
        <f t="shared" si="4"/>
        <v>0.0743</v>
      </c>
      <c r="S37" s="45"/>
    </row>
    <row r="38" s="2" customFormat="1" ht="12.75" spans="1:19">
      <c r="A38" s="11">
        <v>56</v>
      </c>
      <c r="B38" s="12" t="s">
        <v>52</v>
      </c>
      <c r="C38" s="12" t="s">
        <v>18</v>
      </c>
      <c r="D38" s="11" t="s">
        <v>19</v>
      </c>
      <c r="E38" s="13" t="s">
        <v>48</v>
      </c>
      <c r="F38" s="13">
        <v>4.9</v>
      </c>
      <c r="G38" s="14" t="s">
        <v>29</v>
      </c>
      <c r="H38" s="15">
        <v>35</v>
      </c>
      <c r="I38" s="15">
        <v>2906.84</v>
      </c>
      <c r="J38" s="37">
        <f t="shared" si="0"/>
        <v>304.055464</v>
      </c>
      <c r="K38" s="15" t="s">
        <v>80</v>
      </c>
      <c r="L38" s="38">
        <v>49</v>
      </c>
      <c r="M38" s="38">
        <v>3625.97</v>
      </c>
      <c r="N38" s="39">
        <f t="shared" si="1"/>
        <v>1066.03518</v>
      </c>
      <c r="O38" s="40">
        <v>0.294</v>
      </c>
      <c r="P38" s="41">
        <f t="shared" si="2"/>
        <v>-0.285714285714286</v>
      </c>
      <c r="Q38" s="41">
        <f t="shared" si="3"/>
        <v>-0.198327619919635</v>
      </c>
      <c r="R38" s="41">
        <f t="shared" si="4"/>
        <v>-0.1894</v>
      </c>
      <c r="S38" s="45"/>
    </row>
    <row r="39" s="2" customFormat="1" ht="12.75" spans="1:19">
      <c r="A39" s="11">
        <v>56</v>
      </c>
      <c r="B39" s="12" t="s">
        <v>52</v>
      </c>
      <c r="C39" s="12" t="s">
        <v>18</v>
      </c>
      <c r="D39" s="11" t="s">
        <v>19</v>
      </c>
      <c r="E39" s="13" t="s">
        <v>48</v>
      </c>
      <c r="F39" s="13">
        <v>4.16</v>
      </c>
      <c r="G39" s="14" t="s">
        <v>29</v>
      </c>
      <c r="H39" s="15">
        <v>40</v>
      </c>
      <c r="I39" s="15">
        <v>2404.66</v>
      </c>
      <c r="J39" s="37">
        <f t="shared" si="0"/>
        <v>577.1184</v>
      </c>
      <c r="K39" s="15" t="s">
        <v>81</v>
      </c>
      <c r="L39" s="38">
        <v>49</v>
      </c>
      <c r="M39" s="38">
        <v>3625.97</v>
      </c>
      <c r="N39" s="39">
        <f t="shared" si="1"/>
        <v>1066.03518</v>
      </c>
      <c r="O39" s="40">
        <v>0.294</v>
      </c>
      <c r="P39" s="41">
        <f t="shared" si="2"/>
        <v>-0.183673469387755</v>
      </c>
      <c r="Q39" s="41">
        <f t="shared" si="3"/>
        <v>-0.336822974266196</v>
      </c>
      <c r="R39" s="41">
        <f t="shared" si="4"/>
        <v>-0.054</v>
      </c>
      <c r="S39" s="45"/>
    </row>
    <row r="40" s="2" customFormat="1" ht="12.75" spans="1:19">
      <c r="A40" s="11">
        <v>56</v>
      </c>
      <c r="B40" s="12" t="s">
        <v>52</v>
      </c>
      <c r="C40" s="12" t="s">
        <v>18</v>
      </c>
      <c r="D40" s="11" t="s">
        <v>19</v>
      </c>
      <c r="E40" s="13" t="s">
        <v>48</v>
      </c>
      <c r="F40" s="13">
        <v>4.23</v>
      </c>
      <c r="G40" s="14" t="s">
        <v>29</v>
      </c>
      <c r="H40" s="15">
        <v>48</v>
      </c>
      <c r="I40" s="15">
        <v>2411</v>
      </c>
      <c r="J40" s="37">
        <f t="shared" si="0"/>
        <v>722.8178</v>
      </c>
      <c r="K40" s="15" t="s">
        <v>82</v>
      </c>
      <c r="L40" s="38">
        <v>49</v>
      </c>
      <c r="M40" s="38">
        <v>3625.97</v>
      </c>
      <c r="N40" s="39">
        <f t="shared" si="1"/>
        <v>1066.03518</v>
      </c>
      <c r="O40" s="40">
        <v>0.294</v>
      </c>
      <c r="P40" s="41">
        <f t="shared" si="2"/>
        <v>-0.0204081632653061</v>
      </c>
      <c r="Q40" s="41">
        <f t="shared" si="3"/>
        <v>-0.335074476622807</v>
      </c>
      <c r="R40" s="41">
        <f t="shared" si="4"/>
        <v>0.00580000000000003</v>
      </c>
      <c r="S40" s="45"/>
    </row>
    <row r="41" s="2" customFormat="1" spans="1:19">
      <c r="A41" s="21">
        <v>329</v>
      </c>
      <c r="B41" s="22" t="s">
        <v>47</v>
      </c>
      <c r="C41" s="22" t="s">
        <v>18</v>
      </c>
      <c r="D41" s="11" t="s">
        <v>27</v>
      </c>
      <c r="E41" s="23" t="s">
        <v>48</v>
      </c>
      <c r="F41" s="24">
        <v>4.3</v>
      </c>
      <c r="G41" s="25" t="s">
        <v>53</v>
      </c>
      <c r="H41" s="15">
        <v>49</v>
      </c>
      <c r="I41" s="15">
        <v>4254.08</v>
      </c>
      <c r="J41" s="37">
        <f t="shared" si="0"/>
        <v>1109.464064</v>
      </c>
      <c r="K41" s="15" t="s">
        <v>83</v>
      </c>
      <c r="L41" s="38">
        <v>42</v>
      </c>
      <c r="M41" s="38">
        <v>3814.73</v>
      </c>
      <c r="N41" s="39">
        <f t="shared" si="1"/>
        <v>849.921844</v>
      </c>
      <c r="O41" s="40">
        <v>0.2228</v>
      </c>
      <c r="P41" s="41">
        <f t="shared" si="2"/>
        <v>0.166666666666667</v>
      </c>
      <c r="Q41" s="41">
        <f t="shared" si="3"/>
        <v>0.115171978095435</v>
      </c>
      <c r="R41" s="41">
        <f t="shared" si="4"/>
        <v>0.038</v>
      </c>
      <c r="S41" s="45"/>
    </row>
    <row r="42" s="2" customFormat="1" ht="12.75" spans="1:19">
      <c r="A42" s="11">
        <v>104838</v>
      </c>
      <c r="B42" s="12" t="s">
        <v>84</v>
      </c>
      <c r="C42" s="12" t="s">
        <v>18</v>
      </c>
      <c r="D42" s="11" t="s">
        <v>27</v>
      </c>
      <c r="E42" s="13" t="s">
        <v>85</v>
      </c>
      <c r="F42" s="17">
        <v>4.4</v>
      </c>
      <c r="G42" s="14" t="s">
        <v>86</v>
      </c>
      <c r="H42" s="15">
        <v>93</v>
      </c>
      <c r="I42" s="15">
        <v>3361.39</v>
      </c>
      <c r="J42" s="37">
        <f t="shared" si="0"/>
        <v>1077.997773</v>
      </c>
      <c r="K42" s="15" t="s">
        <v>87</v>
      </c>
      <c r="L42" s="38">
        <v>86</v>
      </c>
      <c r="M42" s="38">
        <v>3978.78</v>
      </c>
      <c r="N42" s="39">
        <f t="shared" si="1"/>
        <v>1084.615428</v>
      </c>
      <c r="O42" s="40">
        <v>0.2726</v>
      </c>
      <c r="P42" s="41">
        <f t="shared" si="2"/>
        <v>0.0813953488372093</v>
      </c>
      <c r="Q42" s="41">
        <f t="shared" si="3"/>
        <v>-0.15517068045984</v>
      </c>
      <c r="R42" s="41">
        <f t="shared" si="4"/>
        <v>0.0481</v>
      </c>
      <c r="S42" s="45"/>
    </row>
    <row r="43" s="2" customFormat="1" ht="12.75" spans="1:19">
      <c r="A43" s="11">
        <v>104838</v>
      </c>
      <c r="B43" s="12" t="s">
        <v>84</v>
      </c>
      <c r="C43" s="12" t="s">
        <v>18</v>
      </c>
      <c r="D43" s="11" t="s">
        <v>27</v>
      </c>
      <c r="E43" s="13" t="s">
        <v>85</v>
      </c>
      <c r="F43" s="17">
        <v>4.11</v>
      </c>
      <c r="G43" s="14" t="s">
        <v>86</v>
      </c>
      <c r="H43" s="15">
        <v>119</v>
      </c>
      <c r="I43" s="15">
        <v>5838.12</v>
      </c>
      <c r="J43" s="37">
        <f t="shared" si="0"/>
        <v>1589.720076</v>
      </c>
      <c r="K43" s="15" t="s">
        <v>88</v>
      </c>
      <c r="L43" s="38">
        <v>86</v>
      </c>
      <c r="M43" s="38">
        <v>3978.78</v>
      </c>
      <c r="N43" s="39">
        <f t="shared" si="1"/>
        <v>1084.615428</v>
      </c>
      <c r="O43" s="40">
        <v>0.2726</v>
      </c>
      <c r="P43" s="41">
        <f t="shared" si="2"/>
        <v>0.383720930232558</v>
      </c>
      <c r="Q43" s="46">
        <f t="shared" si="3"/>
        <v>0.467314101307436</v>
      </c>
      <c r="R43" s="41">
        <f t="shared" si="4"/>
        <v>-0.000300000000000022</v>
      </c>
      <c r="S43" s="47">
        <f>(J43-N43)*0.1</f>
        <v>50.5104648</v>
      </c>
    </row>
    <row r="44" s="2" customFormat="1" ht="12.75" spans="1:19">
      <c r="A44" s="11">
        <v>104838</v>
      </c>
      <c r="B44" s="12" t="s">
        <v>84</v>
      </c>
      <c r="C44" s="12" t="s">
        <v>18</v>
      </c>
      <c r="D44" s="11" t="s">
        <v>27</v>
      </c>
      <c r="E44" s="13" t="s">
        <v>85</v>
      </c>
      <c r="F44" s="17">
        <v>4.22</v>
      </c>
      <c r="G44" s="14" t="s">
        <v>86</v>
      </c>
      <c r="H44" s="15">
        <v>79</v>
      </c>
      <c r="I44" s="15">
        <v>3264.06</v>
      </c>
      <c r="J44" s="37">
        <f t="shared" si="0"/>
        <v>969.099414</v>
      </c>
      <c r="K44" s="15" t="s">
        <v>89</v>
      </c>
      <c r="L44" s="38">
        <v>86</v>
      </c>
      <c r="M44" s="38">
        <v>3978.78</v>
      </c>
      <c r="N44" s="39">
        <f t="shared" si="1"/>
        <v>1084.615428</v>
      </c>
      <c r="O44" s="40">
        <v>0.2726</v>
      </c>
      <c r="P44" s="41">
        <f t="shared" si="2"/>
        <v>-0.0813953488372093</v>
      </c>
      <c r="Q44" s="41">
        <f t="shared" si="3"/>
        <v>-0.179632952814682</v>
      </c>
      <c r="R44" s="41">
        <f t="shared" si="4"/>
        <v>0.0243</v>
      </c>
      <c r="S44" s="45"/>
    </row>
    <row r="45" s="2" customFormat="1" ht="12.75" spans="1:19">
      <c r="A45" s="11">
        <v>343</v>
      </c>
      <c r="B45" s="12" t="s">
        <v>90</v>
      </c>
      <c r="C45" s="12" t="s">
        <v>91</v>
      </c>
      <c r="D45" s="11" t="s">
        <v>92</v>
      </c>
      <c r="E45" s="13" t="s">
        <v>93</v>
      </c>
      <c r="F45" s="19">
        <v>4.25</v>
      </c>
      <c r="G45" s="14" t="s">
        <v>94</v>
      </c>
      <c r="H45" s="15">
        <v>138</v>
      </c>
      <c r="I45" s="15">
        <v>19895.23</v>
      </c>
      <c r="J45" s="37">
        <f t="shared" si="0"/>
        <v>5369.722577</v>
      </c>
      <c r="K45" s="15" t="s">
        <v>95</v>
      </c>
      <c r="L45" s="38">
        <v>145</v>
      </c>
      <c r="M45" s="38">
        <v>16350.13</v>
      </c>
      <c r="N45" s="39">
        <f t="shared" si="1"/>
        <v>4254.303826</v>
      </c>
      <c r="O45" s="40">
        <v>0.2602</v>
      </c>
      <c r="P45" s="42">
        <f t="shared" si="2"/>
        <v>-0.0482758620689655</v>
      </c>
      <c r="Q45" s="46">
        <f t="shared" si="3"/>
        <v>0.216823964090805</v>
      </c>
      <c r="R45" s="41">
        <f t="shared" si="4"/>
        <v>0.00969999999999999</v>
      </c>
      <c r="S45" s="47">
        <v>0</v>
      </c>
    </row>
    <row r="46" s="2" customFormat="1" ht="12.75" spans="1:19">
      <c r="A46" s="11">
        <v>54</v>
      </c>
      <c r="B46" s="12" t="s">
        <v>96</v>
      </c>
      <c r="C46" s="12" t="s">
        <v>18</v>
      </c>
      <c r="D46" s="11" t="s">
        <v>97</v>
      </c>
      <c r="E46" s="13" t="s">
        <v>98</v>
      </c>
      <c r="F46" s="17">
        <v>4.8</v>
      </c>
      <c r="G46" s="14" t="s">
        <v>21</v>
      </c>
      <c r="H46" s="15">
        <v>78</v>
      </c>
      <c r="I46" s="15">
        <v>6529.83</v>
      </c>
      <c r="J46" s="37">
        <f t="shared" si="0"/>
        <v>2371.634256</v>
      </c>
      <c r="K46" s="15" t="s">
        <v>99</v>
      </c>
      <c r="L46" s="38">
        <v>101</v>
      </c>
      <c r="M46" s="38">
        <v>8674.74</v>
      </c>
      <c r="N46" s="39">
        <f t="shared" si="1"/>
        <v>2784.59154</v>
      </c>
      <c r="O46" s="40">
        <v>0.321</v>
      </c>
      <c r="P46" s="41">
        <f t="shared" si="2"/>
        <v>-0.227722772277228</v>
      </c>
      <c r="Q46" s="41">
        <f t="shared" si="3"/>
        <v>-0.247259283851735</v>
      </c>
      <c r="R46" s="41">
        <f t="shared" si="4"/>
        <v>0.0422</v>
      </c>
      <c r="S46" s="45"/>
    </row>
    <row r="47" s="2" customFormat="1" ht="12.75" spans="1:19">
      <c r="A47" s="11">
        <v>54</v>
      </c>
      <c r="B47" s="12" t="s">
        <v>96</v>
      </c>
      <c r="C47" s="12" t="s">
        <v>18</v>
      </c>
      <c r="D47" s="11" t="s">
        <v>97</v>
      </c>
      <c r="E47" s="13" t="s">
        <v>98</v>
      </c>
      <c r="F47" s="17">
        <v>4.15</v>
      </c>
      <c r="G47" s="14" t="s">
        <v>21</v>
      </c>
      <c r="H47" s="15">
        <v>72</v>
      </c>
      <c r="I47" s="15">
        <v>4741.9</v>
      </c>
      <c r="J47" s="37">
        <f t="shared" si="0"/>
        <v>1811.4058</v>
      </c>
      <c r="K47" s="15" t="s">
        <v>100</v>
      </c>
      <c r="L47" s="38">
        <v>101</v>
      </c>
      <c r="M47" s="38">
        <v>8674.74</v>
      </c>
      <c r="N47" s="39">
        <f t="shared" si="1"/>
        <v>2784.59154</v>
      </c>
      <c r="O47" s="40">
        <v>0.321</v>
      </c>
      <c r="P47" s="41">
        <f t="shared" si="2"/>
        <v>-0.287128712871287</v>
      </c>
      <c r="Q47" s="41">
        <f t="shared" si="3"/>
        <v>-0.453366902062771</v>
      </c>
      <c r="R47" s="41">
        <f t="shared" si="4"/>
        <v>0.061</v>
      </c>
      <c r="S47" s="45"/>
    </row>
    <row r="48" s="2" customFormat="1" ht="12.75" spans="1:19">
      <c r="A48" s="11">
        <v>54</v>
      </c>
      <c r="B48" s="12" t="s">
        <v>96</v>
      </c>
      <c r="C48" s="12" t="s">
        <v>18</v>
      </c>
      <c r="D48" s="11" t="s">
        <v>97</v>
      </c>
      <c r="E48" s="13" t="s">
        <v>98</v>
      </c>
      <c r="F48" s="17">
        <v>4.22</v>
      </c>
      <c r="G48" s="14" t="s">
        <v>21</v>
      </c>
      <c r="H48" s="15">
        <v>88</v>
      </c>
      <c r="I48" s="15">
        <v>4516</v>
      </c>
      <c r="J48" s="37">
        <f t="shared" si="0"/>
        <v>1413.0564</v>
      </c>
      <c r="K48" s="15" t="s">
        <v>101</v>
      </c>
      <c r="L48" s="38">
        <v>101</v>
      </c>
      <c r="M48" s="38">
        <v>8674.74</v>
      </c>
      <c r="N48" s="39">
        <f t="shared" si="1"/>
        <v>2784.59154</v>
      </c>
      <c r="O48" s="40">
        <v>0.321</v>
      </c>
      <c r="P48" s="41">
        <f t="shared" si="2"/>
        <v>-0.128712871287129</v>
      </c>
      <c r="Q48" s="41">
        <f t="shared" si="3"/>
        <v>-0.479408028367421</v>
      </c>
      <c r="R48" s="41">
        <f t="shared" si="4"/>
        <v>-0.0081</v>
      </c>
      <c r="S48" s="45"/>
    </row>
    <row r="49" s="2" customFormat="1" ht="12.75" spans="1:19">
      <c r="A49" s="11">
        <v>54</v>
      </c>
      <c r="B49" s="12" t="s">
        <v>96</v>
      </c>
      <c r="C49" s="12" t="s">
        <v>18</v>
      </c>
      <c r="D49" s="11" t="s">
        <v>97</v>
      </c>
      <c r="E49" s="13" t="s">
        <v>98</v>
      </c>
      <c r="F49" s="17">
        <v>4.29</v>
      </c>
      <c r="G49" s="14" t="s">
        <v>21</v>
      </c>
      <c r="H49" s="15">
        <v>87</v>
      </c>
      <c r="I49" s="15">
        <v>6356.99</v>
      </c>
      <c r="J49" s="37">
        <f t="shared" si="0"/>
        <v>1806.656558</v>
      </c>
      <c r="K49" s="15" t="s">
        <v>102</v>
      </c>
      <c r="L49" s="38">
        <v>101</v>
      </c>
      <c r="M49" s="38">
        <v>8674.74</v>
      </c>
      <c r="N49" s="39">
        <f t="shared" si="1"/>
        <v>2784.59154</v>
      </c>
      <c r="O49" s="40">
        <v>0.321</v>
      </c>
      <c r="P49" s="41">
        <f t="shared" si="2"/>
        <v>-0.138613861386139</v>
      </c>
      <c r="Q49" s="41">
        <f t="shared" si="3"/>
        <v>-0.267183800321393</v>
      </c>
      <c r="R49" s="41">
        <f>(K49-O49)/O49</f>
        <v>-0.114641744548287</v>
      </c>
      <c r="S49" s="45"/>
    </row>
    <row r="50" s="2" customFormat="1" ht="12.75" spans="1:19">
      <c r="A50" s="11">
        <v>101453</v>
      </c>
      <c r="B50" s="12" t="s">
        <v>103</v>
      </c>
      <c r="C50" s="12" t="s">
        <v>18</v>
      </c>
      <c r="D50" s="11" t="s">
        <v>97</v>
      </c>
      <c r="E50" s="13" t="s">
        <v>104</v>
      </c>
      <c r="F50" s="17">
        <v>4.5</v>
      </c>
      <c r="G50" s="14" t="s">
        <v>36</v>
      </c>
      <c r="H50" s="15">
        <v>108</v>
      </c>
      <c r="I50" s="15">
        <v>6820.29</v>
      </c>
      <c r="J50" s="37">
        <f t="shared" si="0"/>
        <v>2288.889324</v>
      </c>
      <c r="K50" s="15" t="s">
        <v>105</v>
      </c>
      <c r="L50" s="38">
        <v>85</v>
      </c>
      <c r="M50" s="38">
        <v>6669.76</v>
      </c>
      <c r="N50" s="39">
        <f t="shared" si="1"/>
        <v>2183.012448</v>
      </c>
      <c r="O50" s="40">
        <v>0.3273</v>
      </c>
      <c r="P50" s="41">
        <f t="shared" si="2"/>
        <v>0.270588235294118</v>
      </c>
      <c r="Q50" s="41">
        <f t="shared" si="3"/>
        <v>0.0225690279710214</v>
      </c>
      <c r="R50" s="41">
        <f t="shared" ref="R50:R52" si="5">(K50-O50)</f>
        <v>0.00830000000000003</v>
      </c>
      <c r="S50" s="45"/>
    </row>
    <row r="51" s="2" customFormat="1" ht="12.75" spans="1:19">
      <c r="A51" s="11">
        <v>101453</v>
      </c>
      <c r="B51" s="12" t="s">
        <v>103</v>
      </c>
      <c r="C51" s="12" t="s">
        <v>18</v>
      </c>
      <c r="D51" s="11" t="s">
        <v>97</v>
      </c>
      <c r="E51" s="13" t="s">
        <v>104</v>
      </c>
      <c r="F51" s="17">
        <v>4.12</v>
      </c>
      <c r="G51" s="14" t="s">
        <v>36</v>
      </c>
      <c r="H51" s="15">
        <v>68</v>
      </c>
      <c r="I51" s="15">
        <v>6032.35</v>
      </c>
      <c r="J51" s="37">
        <f t="shared" si="0"/>
        <v>2055.221645</v>
      </c>
      <c r="K51" s="15" t="s">
        <v>106</v>
      </c>
      <c r="L51" s="38">
        <v>85</v>
      </c>
      <c r="M51" s="38">
        <v>6669.76</v>
      </c>
      <c r="N51" s="39">
        <f t="shared" si="1"/>
        <v>2183.012448</v>
      </c>
      <c r="O51" s="40">
        <v>0.3273</v>
      </c>
      <c r="P51" s="41">
        <f t="shared" si="2"/>
        <v>-0.2</v>
      </c>
      <c r="Q51" s="41">
        <f t="shared" si="3"/>
        <v>-0.0955671568392266</v>
      </c>
      <c r="R51" s="41">
        <f t="shared" si="5"/>
        <v>0.0134</v>
      </c>
      <c r="S51" s="45"/>
    </row>
    <row r="52" s="2" customFormat="1" ht="12.75" spans="1:19">
      <c r="A52" s="11">
        <v>365</v>
      </c>
      <c r="B52" s="12" t="s">
        <v>107</v>
      </c>
      <c r="C52" s="12" t="s">
        <v>91</v>
      </c>
      <c r="D52" s="11" t="s">
        <v>92</v>
      </c>
      <c r="E52" s="13" t="s">
        <v>108</v>
      </c>
      <c r="F52" s="17">
        <v>4.25</v>
      </c>
      <c r="G52" s="14" t="s">
        <v>109</v>
      </c>
      <c r="H52" s="15">
        <v>81</v>
      </c>
      <c r="I52" s="15">
        <v>7856.33</v>
      </c>
      <c r="J52" s="37">
        <f t="shared" si="0"/>
        <v>2056.787194</v>
      </c>
      <c r="K52" s="15" t="s">
        <v>110</v>
      </c>
      <c r="L52" s="38">
        <v>109</v>
      </c>
      <c r="M52" s="38">
        <v>10868.39</v>
      </c>
      <c r="N52" s="39">
        <f t="shared" si="1"/>
        <v>2546.463777</v>
      </c>
      <c r="O52" s="40">
        <v>0.2343</v>
      </c>
      <c r="P52" s="41">
        <f t="shared" si="2"/>
        <v>-0.256880733944954</v>
      </c>
      <c r="Q52" s="41">
        <f t="shared" si="3"/>
        <v>-0.277139484321045</v>
      </c>
      <c r="R52" s="41">
        <f t="shared" si="5"/>
        <v>0.0275</v>
      </c>
      <c r="S52" s="45"/>
    </row>
    <row r="53" s="2" customFormat="1" ht="12.75" spans="1:19">
      <c r="A53" s="11">
        <v>101453</v>
      </c>
      <c r="B53" s="12" t="s">
        <v>103</v>
      </c>
      <c r="C53" s="12" t="s">
        <v>18</v>
      </c>
      <c r="D53" s="11" t="s">
        <v>97</v>
      </c>
      <c r="E53" s="13" t="s">
        <v>104</v>
      </c>
      <c r="F53" s="19">
        <v>4.29</v>
      </c>
      <c r="G53" s="14" t="s">
        <v>36</v>
      </c>
      <c r="H53" s="15">
        <v>62</v>
      </c>
      <c r="I53" s="15">
        <v>3522.61</v>
      </c>
      <c r="J53" s="37">
        <f t="shared" si="0"/>
        <v>1301.252134</v>
      </c>
      <c r="K53" s="15" t="s">
        <v>111</v>
      </c>
      <c r="L53" s="38">
        <v>85</v>
      </c>
      <c r="M53" s="38">
        <v>6669.76</v>
      </c>
      <c r="N53" s="39">
        <f t="shared" si="1"/>
        <v>2183.012448</v>
      </c>
      <c r="O53" s="40">
        <v>0.3273</v>
      </c>
      <c r="P53" s="41">
        <f t="shared" si="2"/>
        <v>-0.270588235294118</v>
      </c>
      <c r="Q53" s="41">
        <f t="shared" si="3"/>
        <v>-0.471853559948184</v>
      </c>
      <c r="R53" s="41">
        <f>(K53-O53)/O53</f>
        <v>0.128628169874733</v>
      </c>
      <c r="S53" s="45"/>
    </row>
    <row r="54" s="2" customFormat="1" ht="12.75" spans="1:19">
      <c r="A54" s="11">
        <v>341</v>
      </c>
      <c r="B54" s="12" t="s">
        <v>112</v>
      </c>
      <c r="C54" s="12" t="s">
        <v>113</v>
      </c>
      <c r="D54" s="11" t="s">
        <v>92</v>
      </c>
      <c r="E54" s="13" t="s">
        <v>114</v>
      </c>
      <c r="F54" s="17">
        <v>4.8</v>
      </c>
      <c r="G54" s="14" t="s">
        <v>115</v>
      </c>
      <c r="H54" s="15">
        <v>133</v>
      </c>
      <c r="I54" s="15">
        <v>13650.21</v>
      </c>
      <c r="J54" s="37">
        <f t="shared" si="0"/>
        <v>4141.473714</v>
      </c>
      <c r="K54" s="15" t="s">
        <v>116</v>
      </c>
      <c r="L54" s="38">
        <v>143</v>
      </c>
      <c r="M54" s="38">
        <v>14904.41</v>
      </c>
      <c r="N54" s="39">
        <f t="shared" si="1"/>
        <v>3975.006147</v>
      </c>
      <c r="O54" s="40">
        <v>0.2667</v>
      </c>
      <c r="P54" s="41">
        <f t="shared" si="2"/>
        <v>-0.0699300699300699</v>
      </c>
      <c r="Q54" s="41">
        <f t="shared" si="3"/>
        <v>-0.0841495906245199</v>
      </c>
      <c r="R54" s="41">
        <f t="shared" ref="R54:R74" si="6">(K54-O54)</f>
        <v>0.0367</v>
      </c>
      <c r="S54" s="45"/>
    </row>
    <row r="55" s="2" customFormat="1" ht="12.75" spans="1:19">
      <c r="A55" s="11">
        <v>341</v>
      </c>
      <c r="B55" s="12" t="s">
        <v>112</v>
      </c>
      <c r="C55" s="12" t="s">
        <v>113</v>
      </c>
      <c r="D55" s="11" t="s">
        <v>92</v>
      </c>
      <c r="E55" s="13" t="s">
        <v>114</v>
      </c>
      <c r="F55" s="17">
        <v>4.15</v>
      </c>
      <c r="G55" s="14" t="s">
        <v>115</v>
      </c>
      <c r="H55" s="15">
        <v>150</v>
      </c>
      <c r="I55" s="15">
        <v>11130.4</v>
      </c>
      <c r="J55" s="37">
        <f t="shared" si="0"/>
        <v>3852.23144</v>
      </c>
      <c r="K55" s="15" t="s">
        <v>117</v>
      </c>
      <c r="L55" s="38">
        <v>143</v>
      </c>
      <c r="M55" s="38">
        <v>14904.41</v>
      </c>
      <c r="N55" s="39">
        <f t="shared" si="1"/>
        <v>3975.006147</v>
      </c>
      <c r="O55" s="40">
        <v>0.2667</v>
      </c>
      <c r="P55" s="41">
        <f t="shared" si="2"/>
        <v>0.048951048951049</v>
      </c>
      <c r="Q55" s="41">
        <f t="shared" si="3"/>
        <v>-0.253214317104803</v>
      </c>
      <c r="R55" s="41">
        <f t="shared" si="6"/>
        <v>0.0794</v>
      </c>
      <c r="S55" s="45"/>
    </row>
    <row r="56" s="2" customFormat="1" ht="12.75" spans="1:19">
      <c r="A56" s="11">
        <v>341</v>
      </c>
      <c r="B56" s="12" t="s">
        <v>112</v>
      </c>
      <c r="C56" s="12" t="s">
        <v>113</v>
      </c>
      <c r="D56" s="11" t="s">
        <v>92</v>
      </c>
      <c r="E56" s="13" t="s">
        <v>114</v>
      </c>
      <c r="F56" s="17">
        <v>4.22</v>
      </c>
      <c r="G56" s="14" t="s">
        <v>115</v>
      </c>
      <c r="H56" s="15">
        <v>165</v>
      </c>
      <c r="I56" s="15">
        <v>12361.7</v>
      </c>
      <c r="J56" s="37">
        <f t="shared" si="0"/>
        <v>3220.22285</v>
      </c>
      <c r="K56" s="15" t="s">
        <v>118</v>
      </c>
      <c r="L56" s="38">
        <v>143</v>
      </c>
      <c r="M56" s="38">
        <v>14904.41</v>
      </c>
      <c r="N56" s="39">
        <f t="shared" si="1"/>
        <v>3975.006147</v>
      </c>
      <c r="O56" s="40">
        <v>0.2667</v>
      </c>
      <c r="P56" s="41">
        <f t="shared" si="2"/>
        <v>0.153846153846154</v>
      </c>
      <c r="Q56" s="41">
        <f t="shared" si="3"/>
        <v>-0.17060118448164</v>
      </c>
      <c r="R56" s="41">
        <f t="shared" si="6"/>
        <v>-0.00619999999999998</v>
      </c>
      <c r="S56" s="45"/>
    </row>
    <row r="57" s="2" customFormat="1" ht="12.75" spans="1:19">
      <c r="A57" s="11">
        <v>341</v>
      </c>
      <c r="B57" s="12" t="s">
        <v>112</v>
      </c>
      <c r="C57" s="12" t="s">
        <v>113</v>
      </c>
      <c r="D57" s="11" t="s">
        <v>92</v>
      </c>
      <c r="E57" s="13" t="s">
        <v>114</v>
      </c>
      <c r="F57" s="29">
        <v>4.3</v>
      </c>
      <c r="G57" s="14" t="s">
        <v>115</v>
      </c>
      <c r="H57" s="15">
        <v>155</v>
      </c>
      <c r="I57" s="15">
        <v>14966.26</v>
      </c>
      <c r="J57" s="37">
        <f t="shared" si="0"/>
        <v>4488.381374</v>
      </c>
      <c r="K57" s="15" t="s">
        <v>119</v>
      </c>
      <c r="L57" s="38">
        <v>143</v>
      </c>
      <c r="M57" s="38">
        <v>14904.41</v>
      </c>
      <c r="N57" s="39">
        <f t="shared" si="1"/>
        <v>3975.006147</v>
      </c>
      <c r="O57" s="40">
        <v>0.2667</v>
      </c>
      <c r="P57" s="41">
        <f t="shared" si="2"/>
        <v>0.0839160839160839</v>
      </c>
      <c r="Q57" s="41">
        <f t="shared" si="3"/>
        <v>0.00414977848838031</v>
      </c>
      <c r="R57" s="41">
        <f t="shared" si="6"/>
        <v>0.0332</v>
      </c>
      <c r="S57" s="45"/>
    </row>
    <row r="58" s="2" customFormat="1" ht="12.75" spans="1:19">
      <c r="A58" s="11">
        <v>591</v>
      </c>
      <c r="B58" s="12" t="s">
        <v>120</v>
      </c>
      <c r="C58" s="12" t="s">
        <v>113</v>
      </c>
      <c r="D58" s="11" t="s">
        <v>19</v>
      </c>
      <c r="E58" s="13" t="s">
        <v>121</v>
      </c>
      <c r="F58" s="17">
        <v>4.7</v>
      </c>
      <c r="G58" s="14" t="s">
        <v>122</v>
      </c>
      <c r="H58" s="15">
        <v>57</v>
      </c>
      <c r="I58" s="15">
        <v>3031.72</v>
      </c>
      <c r="J58" s="37">
        <f t="shared" si="0"/>
        <v>794.916984</v>
      </c>
      <c r="K58" s="15" t="s">
        <v>123</v>
      </c>
      <c r="L58" s="38">
        <v>49</v>
      </c>
      <c r="M58" s="38">
        <v>2902.07</v>
      </c>
      <c r="N58" s="39">
        <f t="shared" si="1"/>
        <v>939.980473</v>
      </c>
      <c r="O58" s="40">
        <v>0.3239</v>
      </c>
      <c r="P58" s="41">
        <f t="shared" si="2"/>
        <v>0.163265306122449</v>
      </c>
      <c r="Q58" s="41">
        <f t="shared" si="3"/>
        <v>0.0446750078392319</v>
      </c>
      <c r="R58" s="41">
        <f t="shared" si="6"/>
        <v>-0.0617</v>
      </c>
      <c r="S58" s="45"/>
    </row>
    <row r="59" s="2" customFormat="1" ht="12.75" spans="1:19">
      <c r="A59" s="11">
        <v>591</v>
      </c>
      <c r="B59" s="12" t="s">
        <v>120</v>
      </c>
      <c r="C59" s="12" t="s">
        <v>113</v>
      </c>
      <c r="D59" s="11" t="s">
        <v>19</v>
      </c>
      <c r="E59" s="13" t="s">
        <v>121</v>
      </c>
      <c r="F59" s="17">
        <v>4.14</v>
      </c>
      <c r="G59" s="14" t="s">
        <v>122</v>
      </c>
      <c r="H59" s="15">
        <v>28</v>
      </c>
      <c r="I59" s="15">
        <v>1671.7</v>
      </c>
      <c r="J59" s="37">
        <f t="shared" si="0"/>
        <v>522.07191</v>
      </c>
      <c r="K59" s="15" t="s">
        <v>124</v>
      </c>
      <c r="L59" s="38">
        <v>49</v>
      </c>
      <c r="M59" s="38">
        <v>2902.07</v>
      </c>
      <c r="N59" s="39">
        <f t="shared" si="1"/>
        <v>939.980473</v>
      </c>
      <c r="O59" s="40">
        <v>0.3239</v>
      </c>
      <c r="P59" s="41">
        <f t="shared" si="2"/>
        <v>-0.428571428571429</v>
      </c>
      <c r="Q59" s="41">
        <f t="shared" si="3"/>
        <v>-0.423962895450489</v>
      </c>
      <c r="R59" s="41">
        <f t="shared" si="6"/>
        <v>-0.0116</v>
      </c>
      <c r="S59" s="45"/>
    </row>
    <row r="60" s="2" customFormat="1" ht="12.75" spans="1:19">
      <c r="A60" s="11">
        <v>591</v>
      </c>
      <c r="B60" s="12" t="s">
        <v>120</v>
      </c>
      <c r="C60" s="12" t="s">
        <v>113</v>
      </c>
      <c r="D60" s="11" t="s">
        <v>19</v>
      </c>
      <c r="E60" s="13" t="s">
        <v>121</v>
      </c>
      <c r="F60" s="17">
        <v>4.21</v>
      </c>
      <c r="G60" s="14" t="s">
        <v>122</v>
      </c>
      <c r="H60" s="15">
        <v>38</v>
      </c>
      <c r="I60" s="15">
        <v>1996.4</v>
      </c>
      <c r="J60" s="37">
        <f t="shared" si="0"/>
        <v>712.11588</v>
      </c>
      <c r="K60" s="15" t="s">
        <v>125</v>
      </c>
      <c r="L60" s="38">
        <v>49</v>
      </c>
      <c r="M60" s="38">
        <v>2902.07</v>
      </c>
      <c r="N60" s="39">
        <f t="shared" si="1"/>
        <v>939.980473</v>
      </c>
      <c r="O60" s="40">
        <v>0.3239</v>
      </c>
      <c r="P60" s="41">
        <f t="shared" si="2"/>
        <v>-0.224489795918367</v>
      </c>
      <c r="Q60" s="41">
        <f t="shared" si="3"/>
        <v>-0.312077241417333</v>
      </c>
      <c r="R60" s="41">
        <f t="shared" si="6"/>
        <v>0.0328</v>
      </c>
      <c r="S60" s="45"/>
    </row>
    <row r="61" s="2" customFormat="1" ht="12.75" spans="1:19">
      <c r="A61" s="11">
        <v>591</v>
      </c>
      <c r="B61" s="20" t="s">
        <v>120</v>
      </c>
      <c r="C61" s="12" t="s">
        <v>113</v>
      </c>
      <c r="D61" s="11" t="s">
        <v>19</v>
      </c>
      <c r="E61" s="13" t="s">
        <v>121</v>
      </c>
      <c r="F61" s="17">
        <v>4.28</v>
      </c>
      <c r="G61" s="14" t="s">
        <v>122</v>
      </c>
      <c r="H61" s="15">
        <v>50</v>
      </c>
      <c r="I61" s="15">
        <v>2778.72</v>
      </c>
      <c r="J61" s="37">
        <f t="shared" si="0"/>
        <v>777.485856</v>
      </c>
      <c r="K61" s="15" t="s">
        <v>126</v>
      </c>
      <c r="L61" s="38">
        <v>49</v>
      </c>
      <c r="M61" s="38">
        <v>2902.07</v>
      </c>
      <c r="N61" s="39">
        <f t="shared" si="1"/>
        <v>939.980473</v>
      </c>
      <c r="O61" s="40">
        <v>0.3239</v>
      </c>
      <c r="P61" s="41">
        <f t="shared" si="2"/>
        <v>0.0204081632653061</v>
      </c>
      <c r="Q61" s="41">
        <f t="shared" si="3"/>
        <v>-0.0425041435940554</v>
      </c>
      <c r="R61" s="41">
        <f t="shared" si="6"/>
        <v>-0.0441</v>
      </c>
      <c r="S61" s="45"/>
    </row>
    <row r="62" s="2" customFormat="1" ht="12.75" spans="1:19">
      <c r="A62" s="11">
        <v>102564</v>
      </c>
      <c r="B62" s="12" t="s">
        <v>127</v>
      </c>
      <c r="C62" s="12" t="s">
        <v>113</v>
      </c>
      <c r="D62" s="11" t="s">
        <v>27</v>
      </c>
      <c r="E62" s="13" t="s">
        <v>128</v>
      </c>
      <c r="F62" s="17">
        <v>4.5</v>
      </c>
      <c r="G62" s="14" t="s">
        <v>129</v>
      </c>
      <c r="H62" s="15">
        <v>73</v>
      </c>
      <c r="I62" s="15">
        <v>4981.39</v>
      </c>
      <c r="J62" s="37">
        <f t="shared" si="0"/>
        <v>1539.24951</v>
      </c>
      <c r="K62" s="15" t="s">
        <v>130</v>
      </c>
      <c r="L62" s="38">
        <v>57</v>
      </c>
      <c r="M62" s="38">
        <v>4377.65</v>
      </c>
      <c r="N62" s="39">
        <f t="shared" si="1"/>
        <v>1227.49306</v>
      </c>
      <c r="O62" s="40">
        <v>0.2804</v>
      </c>
      <c r="P62" s="41">
        <f t="shared" si="2"/>
        <v>0.280701754385965</v>
      </c>
      <c r="Q62" s="41">
        <f t="shared" si="3"/>
        <v>0.13791417769808</v>
      </c>
      <c r="R62" s="41">
        <f t="shared" si="6"/>
        <v>0.0286</v>
      </c>
      <c r="S62" s="45"/>
    </row>
    <row r="63" s="2" customFormat="1" ht="12.75" spans="1:19">
      <c r="A63" s="11">
        <v>102564</v>
      </c>
      <c r="B63" s="12" t="s">
        <v>127</v>
      </c>
      <c r="C63" s="12" t="s">
        <v>113</v>
      </c>
      <c r="D63" s="11" t="s">
        <v>27</v>
      </c>
      <c r="E63" s="13" t="s">
        <v>128</v>
      </c>
      <c r="F63" s="17">
        <v>4.12</v>
      </c>
      <c r="G63" s="14" t="s">
        <v>129</v>
      </c>
      <c r="H63" s="15">
        <v>45</v>
      </c>
      <c r="I63" s="15">
        <v>4062.21</v>
      </c>
      <c r="J63" s="37">
        <f t="shared" si="0"/>
        <v>1285.283244</v>
      </c>
      <c r="K63" s="15" t="s">
        <v>131</v>
      </c>
      <c r="L63" s="38">
        <v>57</v>
      </c>
      <c r="M63" s="38">
        <v>4377.65</v>
      </c>
      <c r="N63" s="39">
        <f t="shared" si="1"/>
        <v>1227.49306</v>
      </c>
      <c r="O63" s="40">
        <v>0.2804</v>
      </c>
      <c r="P63" s="41">
        <f t="shared" si="2"/>
        <v>-0.210526315789474</v>
      </c>
      <c r="Q63" s="41">
        <f t="shared" si="3"/>
        <v>-0.0720569255193996</v>
      </c>
      <c r="R63" s="41">
        <f t="shared" si="6"/>
        <v>0.036</v>
      </c>
      <c r="S63" s="45"/>
    </row>
    <row r="64" s="2" customFormat="1" ht="12.75" spans="1:19">
      <c r="A64" s="11">
        <v>102564</v>
      </c>
      <c r="B64" s="12" t="s">
        <v>127</v>
      </c>
      <c r="C64" s="12" t="s">
        <v>113</v>
      </c>
      <c r="D64" s="11" t="s">
        <v>27</v>
      </c>
      <c r="E64" s="13" t="s">
        <v>128</v>
      </c>
      <c r="F64" s="17">
        <v>4.26</v>
      </c>
      <c r="G64" s="14" t="s">
        <v>129</v>
      </c>
      <c r="H64" s="15">
        <v>47</v>
      </c>
      <c r="I64" s="15">
        <v>3632.16</v>
      </c>
      <c r="J64" s="37">
        <f t="shared" si="0"/>
        <v>1274.161728</v>
      </c>
      <c r="K64" s="15" t="s">
        <v>132</v>
      </c>
      <c r="L64" s="38">
        <v>57</v>
      </c>
      <c r="M64" s="38">
        <v>4377.65</v>
      </c>
      <c r="N64" s="39">
        <f t="shared" si="1"/>
        <v>1227.49306</v>
      </c>
      <c r="O64" s="40">
        <v>0.2804</v>
      </c>
      <c r="P64" s="41">
        <f t="shared" si="2"/>
        <v>-0.175438596491228</v>
      </c>
      <c r="Q64" s="41">
        <f t="shared" si="3"/>
        <v>-0.170294564435256</v>
      </c>
      <c r="R64" s="41">
        <f t="shared" si="6"/>
        <v>0.0704</v>
      </c>
      <c r="S64" s="45"/>
    </row>
    <row r="65" s="2" customFormat="1" ht="12.75" spans="1:19">
      <c r="A65" s="11">
        <v>721</v>
      </c>
      <c r="B65" s="12" t="s">
        <v>133</v>
      </c>
      <c r="C65" s="12" t="s">
        <v>113</v>
      </c>
      <c r="D65" s="11" t="s">
        <v>73</v>
      </c>
      <c r="E65" s="13" t="s">
        <v>93</v>
      </c>
      <c r="F65" s="17">
        <v>4.3</v>
      </c>
      <c r="G65" s="14" t="s">
        <v>134</v>
      </c>
      <c r="H65" s="15">
        <v>81</v>
      </c>
      <c r="I65" s="15">
        <v>5550.44</v>
      </c>
      <c r="J65" s="37">
        <f t="shared" si="0"/>
        <v>1666.242088</v>
      </c>
      <c r="K65" s="15" t="s">
        <v>135</v>
      </c>
      <c r="L65" s="38">
        <v>78</v>
      </c>
      <c r="M65" s="38">
        <v>5753.11</v>
      </c>
      <c r="N65" s="39">
        <f t="shared" si="1"/>
        <v>1867.459506</v>
      </c>
      <c r="O65" s="40">
        <v>0.3246</v>
      </c>
      <c r="P65" s="41">
        <f t="shared" si="2"/>
        <v>0.0384615384615385</v>
      </c>
      <c r="Q65" s="41">
        <f t="shared" si="3"/>
        <v>-0.0352279028212567</v>
      </c>
      <c r="R65" s="41">
        <f t="shared" si="6"/>
        <v>-0.0244</v>
      </c>
      <c r="S65" s="45"/>
    </row>
    <row r="66" s="2" customFormat="1" ht="12.75" spans="1:19">
      <c r="A66" s="11">
        <v>721</v>
      </c>
      <c r="B66" s="12" t="s">
        <v>133</v>
      </c>
      <c r="C66" s="12" t="s">
        <v>113</v>
      </c>
      <c r="D66" s="11" t="s">
        <v>73</v>
      </c>
      <c r="E66" s="13" t="s">
        <v>93</v>
      </c>
      <c r="F66" s="18">
        <v>4.1</v>
      </c>
      <c r="G66" s="14" t="s">
        <v>134</v>
      </c>
      <c r="H66" s="15">
        <v>79</v>
      </c>
      <c r="I66" s="15">
        <v>5215.01</v>
      </c>
      <c r="J66" s="37">
        <f t="shared" ref="J66:J129" si="7">I66*K66</f>
        <v>1649.507663</v>
      </c>
      <c r="K66" s="15" t="s">
        <v>136</v>
      </c>
      <c r="L66" s="38">
        <v>78</v>
      </c>
      <c r="M66" s="38">
        <v>5753.11</v>
      </c>
      <c r="N66" s="39">
        <f t="shared" ref="N66:N129" si="8">M66*O66</f>
        <v>1867.459506</v>
      </c>
      <c r="O66" s="40">
        <v>0.3246</v>
      </c>
      <c r="P66" s="41">
        <f t="shared" ref="P66:P129" si="9">(H66-L66)/L66</f>
        <v>0.0128205128205128</v>
      </c>
      <c r="Q66" s="41">
        <f t="shared" ref="Q66:Q129" si="10">(I66-M66)/M66</f>
        <v>-0.0935320200726215</v>
      </c>
      <c r="R66" s="41">
        <f t="shared" si="6"/>
        <v>-0.00830000000000003</v>
      </c>
      <c r="S66" s="45"/>
    </row>
    <row r="67" s="2" customFormat="1" ht="12.75" spans="1:19">
      <c r="A67" s="11">
        <v>721</v>
      </c>
      <c r="B67" s="12" t="s">
        <v>133</v>
      </c>
      <c r="C67" s="12" t="s">
        <v>113</v>
      </c>
      <c r="D67" s="11" t="s">
        <v>73</v>
      </c>
      <c r="E67" s="13" t="s">
        <v>93</v>
      </c>
      <c r="F67" s="29">
        <v>4.3</v>
      </c>
      <c r="G67" s="14" t="s">
        <v>134</v>
      </c>
      <c r="H67" s="15">
        <v>81</v>
      </c>
      <c r="I67" s="15">
        <v>7110.83</v>
      </c>
      <c r="J67" s="37">
        <f t="shared" si="7"/>
        <v>2043.652542</v>
      </c>
      <c r="K67" s="15" t="s">
        <v>137</v>
      </c>
      <c r="L67" s="38">
        <v>78</v>
      </c>
      <c r="M67" s="38">
        <v>5753.11</v>
      </c>
      <c r="N67" s="39">
        <f t="shared" si="8"/>
        <v>1867.459506</v>
      </c>
      <c r="O67" s="40">
        <v>0.3246</v>
      </c>
      <c r="P67" s="41">
        <f t="shared" si="9"/>
        <v>0.0384615384615385</v>
      </c>
      <c r="Q67" s="41">
        <f t="shared" si="10"/>
        <v>0.23599757348634</v>
      </c>
      <c r="R67" s="41">
        <f t="shared" si="6"/>
        <v>-0.0372</v>
      </c>
      <c r="S67" s="45"/>
    </row>
    <row r="68" s="2" customFormat="1" ht="12.75" spans="1:19">
      <c r="A68" s="11">
        <v>721</v>
      </c>
      <c r="B68" s="12" t="s">
        <v>133</v>
      </c>
      <c r="C68" s="12" t="s">
        <v>113</v>
      </c>
      <c r="D68" s="11" t="s">
        <v>73</v>
      </c>
      <c r="E68" s="13" t="s">
        <v>93</v>
      </c>
      <c r="F68" s="17">
        <v>4.24</v>
      </c>
      <c r="G68" s="14" t="s">
        <v>134</v>
      </c>
      <c r="H68" s="15">
        <v>84</v>
      </c>
      <c r="I68" s="15">
        <v>4910.73</v>
      </c>
      <c r="J68" s="37">
        <f t="shared" si="7"/>
        <v>1694.692923</v>
      </c>
      <c r="K68" s="15" t="s">
        <v>138</v>
      </c>
      <c r="L68" s="38">
        <v>78</v>
      </c>
      <c r="M68" s="38">
        <v>5753.11</v>
      </c>
      <c r="N68" s="39">
        <f t="shared" si="8"/>
        <v>1867.459506</v>
      </c>
      <c r="O68" s="40">
        <v>0.3246</v>
      </c>
      <c r="P68" s="41">
        <f t="shared" si="9"/>
        <v>0.0769230769230769</v>
      </c>
      <c r="Q68" s="41">
        <f t="shared" si="10"/>
        <v>-0.146421674537772</v>
      </c>
      <c r="R68" s="41">
        <f t="shared" si="6"/>
        <v>0.0205</v>
      </c>
      <c r="S68" s="45"/>
    </row>
    <row r="69" s="2" customFormat="1" ht="12.75" spans="1:19">
      <c r="A69" s="11">
        <v>732</v>
      </c>
      <c r="B69" s="12" t="s">
        <v>139</v>
      </c>
      <c r="C69" s="12" t="s">
        <v>113</v>
      </c>
      <c r="D69" s="11" t="s">
        <v>27</v>
      </c>
      <c r="E69" s="13" t="s">
        <v>140</v>
      </c>
      <c r="F69" s="13">
        <v>4.2</v>
      </c>
      <c r="G69" s="14" t="s">
        <v>134</v>
      </c>
      <c r="H69" s="15">
        <v>33</v>
      </c>
      <c r="I69" s="15">
        <v>1701.78</v>
      </c>
      <c r="J69" s="37">
        <f t="shared" si="7"/>
        <v>641.741238</v>
      </c>
      <c r="K69" s="15" t="s">
        <v>141</v>
      </c>
      <c r="L69" s="38">
        <v>53</v>
      </c>
      <c r="M69" s="38">
        <v>3863.85</v>
      </c>
      <c r="N69" s="39">
        <f t="shared" si="8"/>
        <v>1127.085045</v>
      </c>
      <c r="O69" s="40">
        <v>0.2917</v>
      </c>
      <c r="P69" s="41">
        <f t="shared" si="9"/>
        <v>-0.377358490566038</v>
      </c>
      <c r="Q69" s="41">
        <f t="shared" si="10"/>
        <v>-0.55956364765713</v>
      </c>
      <c r="R69" s="41">
        <f t="shared" si="6"/>
        <v>0.0854</v>
      </c>
      <c r="S69" s="45"/>
    </row>
    <row r="70" s="2" customFormat="1" ht="12.75" spans="1:19">
      <c r="A70" s="11">
        <v>732</v>
      </c>
      <c r="B70" s="12" t="s">
        <v>139</v>
      </c>
      <c r="C70" s="12" t="s">
        <v>113</v>
      </c>
      <c r="D70" s="11" t="s">
        <v>27</v>
      </c>
      <c r="E70" s="13" t="s">
        <v>140</v>
      </c>
      <c r="F70" s="13">
        <v>4.9</v>
      </c>
      <c r="G70" s="14" t="s">
        <v>134</v>
      </c>
      <c r="H70" s="15">
        <v>56</v>
      </c>
      <c r="I70" s="15">
        <v>4433.7</v>
      </c>
      <c r="J70" s="37">
        <f t="shared" si="7"/>
        <v>1302.17769</v>
      </c>
      <c r="K70" s="15" t="s">
        <v>142</v>
      </c>
      <c r="L70" s="38">
        <v>53</v>
      </c>
      <c r="M70" s="38">
        <v>3863.85</v>
      </c>
      <c r="N70" s="39">
        <f t="shared" si="8"/>
        <v>1127.085045</v>
      </c>
      <c r="O70" s="40">
        <v>0.2917</v>
      </c>
      <c r="P70" s="41">
        <f t="shared" si="9"/>
        <v>0.0566037735849057</v>
      </c>
      <c r="Q70" s="41">
        <f t="shared" si="10"/>
        <v>0.147482433324275</v>
      </c>
      <c r="R70" s="41">
        <f t="shared" si="6"/>
        <v>0.002</v>
      </c>
      <c r="S70" s="45"/>
    </row>
    <row r="71" s="2" customFormat="1" ht="12.75" spans="1:19">
      <c r="A71" s="11">
        <v>732</v>
      </c>
      <c r="B71" s="12" t="s">
        <v>139</v>
      </c>
      <c r="C71" s="12" t="s">
        <v>113</v>
      </c>
      <c r="D71" s="11" t="s">
        <v>27</v>
      </c>
      <c r="E71" s="13" t="s">
        <v>140</v>
      </c>
      <c r="F71" s="13">
        <v>4.16</v>
      </c>
      <c r="G71" s="14" t="s">
        <v>134</v>
      </c>
      <c r="H71" s="15">
        <v>49</v>
      </c>
      <c r="I71" s="15">
        <v>2570.75</v>
      </c>
      <c r="J71" s="37">
        <f t="shared" si="7"/>
        <v>808.500875</v>
      </c>
      <c r="K71" s="15" t="s">
        <v>143</v>
      </c>
      <c r="L71" s="38">
        <v>53</v>
      </c>
      <c r="M71" s="38">
        <v>3863.85</v>
      </c>
      <c r="N71" s="39">
        <f t="shared" si="8"/>
        <v>1127.085045</v>
      </c>
      <c r="O71" s="40">
        <v>0.2917</v>
      </c>
      <c r="P71" s="41">
        <f t="shared" si="9"/>
        <v>-0.0754716981132075</v>
      </c>
      <c r="Q71" s="41">
        <f t="shared" si="10"/>
        <v>-0.334666200810073</v>
      </c>
      <c r="R71" s="41">
        <f t="shared" si="6"/>
        <v>0.0228</v>
      </c>
      <c r="S71" s="45"/>
    </row>
    <row r="72" s="2" customFormat="1" ht="12.75" spans="1:19">
      <c r="A72" s="11">
        <v>732</v>
      </c>
      <c r="B72" s="12" t="s">
        <v>139</v>
      </c>
      <c r="C72" s="12" t="s">
        <v>113</v>
      </c>
      <c r="D72" s="11" t="s">
        <v>27</v>
      </c>
      <c r="E72" s="13" t="s">
        <v>140</v>
      </c>
      <c r="F72" s="13">
        <v>4.23</v>
      </c>
      <c r="G72" s="14" t="s">
        <v>134</v>
      </c>
      <c r="H72" s="15">
        <v>59</v>
      </c>
      <c r="I72" s="15">
        <v>3062.89</v>
      </c>
      <c r="J72" s="37">
        <f t="shared" si="7"/>
        <v>973.080153</v>
      </c>
      <c r="K72" s="15" t="s">
        <v>144</v>
      </c>
      <c r="L72" s="38">
        <v>53</v>
      </c>
      <c r="M72" s="38">
        <v>3863.85</v>
      </c>
      <c r="N72" s="39">
        <f t="shared" si="8"/>
        <v>1127.085045</v>
      </c>
      <c r="O72" s="40">
        <v>0.2917</v>
      </c>
      <c r="P72" s="41">
        <f t="shared" si="9"/>
        <v>0.113207547169811</v>
      </c>
      <c r="Q72" s="41">
        <f t="shared" si="10"/>
        <v>-0.207295831877532</v>
      </c>
      <c r="R72" s="41">
        <f t="shared" si="6"/>
        <v>0.026</v>
      </c>
      <c r="S72" s="45"/>
    </row>
    <row r="73" s="2" customFormat="1" ht="12.75" spans="1:19">
      <c r="A73" s="11">
        <v>371</v>
      </c>
      <c r="B73" s="12" t="s">
        <v>145</v>
      </c>
      <c r="C73" s="12" t="s">
        <v>146</v>
      </c>
      <c r="D73" s="11" t="s">
        <v>19</v>
      </c>
      <c r="E73" s="13" t="s">
        <v>121</v>
      </c>
      <c r="F73" s="26">
        <v>4.3</v>
      </c>
      <c r="G73" s="14" t="s">
        <v>115</v>
      </c>
      <c r="H73" s="15">
        <v>41</v>
      </c>
      <c r="I73" s="15">
        <v>1473.84</v>
      </c>
      <c r="J73" s="37">
        <f t="shared" si="7"/>
        <v>455.41656</v>
      </c>
      <c r="K73" s="15" t="s">
        <v>130</v>
      </c>
      <c r="L73" s="38">
        <v>47</v>
      </c>
      <c r="M73" s="38">
        <v>2731.68</v>
      </c>
      <c r="N73" s="39">
        <f t="shared" si="8"/>
        <v>853.65</v>
      </c>
      <c r="O73" s="40">
        <v>0.3125</v>
      </c>
      <c r="P73" s="41">
        <f t="shared" si="9"/>
        <v>-0.127659574468085</v>
      </c>
      <c r="Q73" s="41">
        <f t="shared" si="10"/>
        <v>-0.460463890353189</v>
      </c>
      <c r="R73" s="41">
        <f t="shared" si="6"/>
        <v>-0.0035</v>
      </c>
      <c r="S73" s="45"/>
    </row>
    <row r="74" s="2" customFormat="1" ht="12.75" spans="1:19">
      <c r="A74" s="11">
        <v>371</v>
      </c>
      <c r="B74" s="12" t="s">
        <v>145</v>
      </c>
      <c r="C74" s="12" t="s">
        <v>146</v>
      </c>
      <c r="D74" s="11" t="s">
        <v>19</v>
      </c>
      <c r="E74" s="13" t="s">
        <v>121</v>
      </c>
      <c r="F74" s="17">
        <v>4.14</v>
      </c>
      <c r="G74" s="14" t="s">
        <v>115</v>
      </c>
      <c r="H74" s="15">
        <v>30</v>
      </c>
      <c r="I74" s="15">
        <v>1127.3</v>
      </c>
      <c r="J74" s="37">
        <f t="shared" si="7"/>
        <v>386.21298</v>
      </c>
      <c r="K74" s="15" t="s">
        <v>147</v>
      </c>
      <c r="L74" s="38">
        <v>47</v>
      </c>
      <c r="M74" s="38">
        <v>2731.68</v>
      </c>
      <c r="N74" s="39">
        <f t="shared" si="8"/>
        <v>853.65</v>
      </c>
      <c r="O74" s="40">
        <v>0.3125</v>
      </c>
      <c r="P74" s="41">
        <f t="shared" si="9"/>
        <v>-0.361702127659574</v>
      </c>
      <c r="Q74" s="41">
        <f t="shared" si="10"/>
        <v>-0.587323551806947</v>
      </c>
      <c r="R74" s="41">
        <f t="shared" si="6"/>
        <v>0.0301</v>
      </c>
      <c r="S74" s="45"/>
    </row>
    <row r="75" s="2" customFormat="1" ht="12.75" spans="1:19">
      <c r="A75" s="11">
        <v>371</v>
      </c>
      <c r="B75" s="12" t="s">
        <v>145</v>
      </c>
      <c r="C75" s="12" t="s">
        <v>146</v>
      </c>
      <c r="D75" s="11" t="s">
        <v>19</v>
      </c>
      <c r="E75" s="13" t="s">
        <v>121</v>
      </c>
      <c r="F75" s="19">
        <v>4.29</v>
      </c>
      <c r="G75" s="14" t="s">
        <v>115</v>
      </c>
      <c r="H75" s="15">
        <v>55</v>
      </c>
      <c r="I75" s="15">
        <v>3543.68</v>
      </c>
      <c r="J75" s="37">
        <f t="shared" si="7"/>
        <v>888.754944</v>
      </c>
      <c r="K75" s="15" t="s">
        <v>148</v>
      </c>
      <c r="L75" s="38">
        <v>47</v>
      </c>
      <c r="M75" s="38">
        <v>2731.68</v>
      </c>
      <c r="N75" s="39">
        <f t="shared" si="8"/>
        <v>853.65</v>
      </c>
      <c r="O75" s="40">
        <v>0.3125</v>
      </c>
      <c r="P75" s="41">
        <f t="shared" si="9"/>
        <v>0.170212765957447</v>
      </c>
      <c r="Q75" s="41">
        <f t="shared" si="10"/>
        <v>0.297252972529725</v>
      </c>
      <c r="R75" s="41">
        <f>(K75-O75)/O75</f>
        <v>-0.19744</v>
      </c>
      <c r="S75" s="45"/>
    </row>
    <row r="76" s="2" customFormat="1" ht="12.75" spans="1:19">
      <c r="A76" s="11">
        <v>385</v>
      </c>
      <c r="B76" s="12" t="s">
        <v>149</v>
      </c>
      <c r="C76" s="12" t="s">
        <v>146</v>
      </c>
      <c r="D76" s="11" t="s">
        <v>92</v>
      </c>
      <c r="E76" s="13" t="s">
        <v>140</v>
      </c>
      <c r="F76" s="13">
        <v>4.2</v>
      </c>
      <c r="G76" s="14" t="s">
        <v>150</v>
      </c>
      <c r="H76" s="15">
        <v>106</v>
      </c>
      <c r="I76" s="15">
        <v>15250.78</v>
      </c>
      <c r="J76" s="37">
        <f t="shared" si="7"/>
        <v>2639.910018</v>
      </c>
      <c r="K76" s="15" t="s">
        <v>151</v>
      </c>
      <c r="L76" s="38">
        <v>90</v>
      </c>
      <c r="M76" s="38">
        <v>10678.22</v>
      </c>
      <c r="N76" s="39">
        <f t="shared" si="8"/>
        <v>2439.97327</v>
      </c>
      <c r="O76" s="40">
        <v>0.2285</v>
      </c>
      <c r="P76" s="41">
        <f t="shared" si="9"/>
        <v>0.177777777777778</v>
      </c>
      <c r="Q76" s="46">
        <f t="shared" si="10"/>
        <v>0.428213691045886</v>
      </c>
      <c r="R76" s="41">
        <f t="shared" ref="R76:R82" si="11">(K76-O76)</f>
        <v>-0.0554</v>
      </c>
      <c r="S76" s="47">
        <f>(J76-N76)*0.2</f>
        <v>39.9873495999999</v>
      </c>
    </row>
    <row r="77" s="2" customFormat="1" ht="12.75" spans="1:19">
      <c r="A77" s="11">
        <v>385</v>
      </c>
      <c r="B77" s="12" t="s">
        <v>149</v>
      </c>
      <c r="C77" s="12" t="s">
        <v>146</v>
      </c>
      <c r="D77" s="11" t="s">
        <v>92</v>
      </c>
      <c r="E77" s="13" t="s">
        <v>140</v>
      </c>
      <c r="F77" s="13">
        <v>4.9</v>
      </c>
      <c r="G77" s="14" t="s">
        <v>150</v>
      </c>
      <c r="H77" s="15">
        <v>119</v>
      </c>
      <c r="I77" s="15">
        <v>10148.46</v>
      </c>
      <c r="J77" s="37">
        <f t="shared" si="7"/>
        <v>2758.351428</v>
      </c>
      <c r="K77" s="15" t="s">
        <v>152</v>
      </c>
      <c r="L77" s="38">
        <v>90</v>
      </c>
      <c r="M77" s="38">
        <v>10678.22</v>
      </c>
      <c r="N77" s="39">
        <f t="shared" si="8"/>
        <v>2439.97327</v>
      </c>
      <c r="O77" s="40">
        <v>0.2285</v>
      </c>
      <c r="P77" s="41">
        <f t="shared" si="9"/>
        <v>0.322222222222222</v>
      </c>
      <c r="Q77" s="41">
        <f t="shared" si="10"/>
        <v>-0.0496112647988148</v>
      </c>
      <c r="R77" s="41">
        <f t="shared" si="11"/>
        <v>0.0433</v>
      </c>
      <c r="S77" s="47"/>
    </row>
    <row r="78" s="2" customFormat="1" ht="12.75" spans="1:19">
      <c r="A78" s="11">
        <v>385</v>
      </c>
      <c r="B78" s="12" t="s">
        <v>149</v>
      </c>
      <c r="C78" s="12" t="s">
        <v>146</v>
      </c>
      <c r="D78" s="11" t="s">
        <v>92</v>
      </c>
      <c r="E78" s="13" t="s">
        <v>140</v>
      </c>
      <c r="F78" s="13">
        <v>4.16</v>
      </c>
      <c r="G78" s="14" t="s">
        <v>150</v>
      </c>
      <c r="H78" s="15">
        <v>109</v>
      </c>
      <c r="I78" s="15">
        <v>11483.18</v>
      </c>
      <c r="J78" s="37">
        <f t="shared" si="7"/>
        <v>3183.137496</v>
      </c>
      <c r="K78" s="15" t="s">
        <v>153</v>
      </c>
      <c r="L78" s="38">
        <v>90</v>
      </c>
      <c r="M78" s="38">
        <v>10678.22</v>
      </c>
      <c r="N78" s="39">
        <f t="shared" si="8"/>
        <v>2439.97327</v>
      </c>
      <c r="O78" s="40">
        <v>0.2285</v>
      </c>
      <c r="P78" s="41">
        <f t="shared" si="9"/>
        <v>0.211111111111111</v>
      </c>
      <c r="Q78" s="41">
        <f t="shared" si="10"/>
        <v>0.0753833504085888</v>
      </c>
      <c r="R78" s="41">
        <f t="shared" si="11"/>
        <v>0.0487</v>
      </c>
      <c r="S78" s="47"/>
    </row>
    <row r="79" s="2" customFormat="1" ht="12.75" spans="1:19">
      <c r="A79" s="11">
        <v>385</v>
      </c>
      <c r="B79" s="12" t="s">
        <v>149</v>
      </c>
      <c r="C79" s="12" t="s">
        <v>146</v>
      </c>
      <c r="D79" s="11" t="s">
        <v>92</v>
      </c>
      <c r="E79" s="13" t="s">
        <v>140</v>
      </c>
      <c r="F79" s="13">
        <v>4.23</v>
      </c>
      <c r="G79" s="14" t="s">
        <v>150</v>
      </c>
      <c r="H79" s="15">
        <v>91</v>
      </c>
      <c r="I79" s="15">
        <v>10614.16</v>
      </c>
      <c r="J79" s="37">
        <f t="shared" si="7"/>
        <v>2648.23292</v>
      </c>
      <c r="K79" s="15" t="s">
        <v>154</v>
      </c>
      <c r="L79" s="38">
        <v>90</v>
      </c>
      <c r="M79" s="38">
        <v>10678.22</v>
      </c>
      <c r="N79" s="39">
        <f t="shared" si="8"/>
        <v>2439.97327</v>
      </c>
      <c r="O79" s="40">
        <v>0.2285</v>
      </c>
      <c r="P79" s="41">
        <f t="shared" si="9"/>
        <v>0.0111111111111111</v>
      </c>
      <c r="Q79" s="41">
        <f t="shared" si="10"/>
        <v>-0.00599912719535648</v>
      </c>
      <c r="R79" s="41">
        <f t="shared" si="11"/>
        <v>0.021</v>
      </c>
      <c r="S79" s="45"/>
    </row>
    <row r="80" s="2" customFormat="1" ht="12.75" spans="1:19">
      <c r="A80" s="11">
        <v>514</v>
      </c>
      <c r="B80" s="12" t="s">
        <v>155</v>
      </c>
      <c r="C80" s="12" t="s">
        <v>146</v>
      </c>
      <c r="D80" s="11" t="s">
        <v>97</v>
      </c>
      <c r="E80" s="13" t="s">
        <v>156</v>
      </c>
      <c r="F80" s="26">
        <v>4.3</v>
      </c>
      <c r="G80" s="14" t="s">
        <v>157</v>
      </c>
      <c r="H80" s="15">
        <v>130</v>
      </c>
      <c r="I80" s="15">
        <v>8335.16</v>
      </c>
      <c r="J80" s="37">
        <f t="shared" si="7"/>
        <v>2685.588552</v>
      </c>
      <c r="K80" s="15" t="s">
        <v>158</v>
      </c>
      <c r="L80" s="38">
        <v>127</v>
      </c>
      <c r="M80" s="38">
        <v>8176.45</v>
      </c>
      <c r="N80" s="39">
        <f t="shared" si="8"/>
        <v>2696.59321</v>
      </c>
      <c r="O80" s="40">
        <v>0.3298</v>
      </c>
      <c r="P80" s="41">
        <f t="shared" si="9"/>
        <v>0.0236220472440945</v>
      </c>
      <c r="Q80" s="41">
        <f t="shared" si="10"/>
        <v>0.0194106244152413</v>
      </c>
      <c r="R80" s="41">
        <f t="shared" si="11"/>
        <v>-0.0076</v>
      </c>
      <c r="S80" s="45"/>
    </row>
    <row r="81" s="2" customFormat="1" ht="12.75" spans="1:19">
      <c r="A81" s="11">
        <v>514</v>
      </c>
      <c r="B81" s="12" t="s">
        <v>155</v>
      </c>
      <c r="C81" s="12" t="s">
        <v>146</v>
      </c>
      <c r="D81" s="11" t="s">
        <v>97</v>
      </c>
      <c r="E81" s="13" t="s">
        <v>156</v>
      </c>
      <c r="F81" s="13">
        <v>4.13</v>
      </c>
      <c r="G81" s="14" t="s">
        <v>157</v>
      </c>
      <c r="H81" s="15">
        <v>114</v>
      </c>
      <c r="I81" s="15">
        <v>5368.95</v>
      </c>
      <c r="J81" s="37">
        <f t="shared" si="7"/>
        <v>1982.753235</v>
      </c>
      <c r="K81" s="15" t="s">
        <v>159</v>
      </c>
      <c r="L81" s="38">
        <v>127</v>
      </c>
      <c r="M81" s="38">
        <v>8176.45</v>
      </c>
      <c r="N81" s="39">
        <f t="shared" si="8"/>
        <v>2696.59321</v>
      </c>
      <c r="O81" s="40">
        <v>0.3298</v>
      </c>
      <c r="P81" s="41">
        <f t="shared" si="9"/>
        <v>-0.102362204724409</v>
      </c>
      <c r="Q81" s="41">
        <f t="shared" si="10"/>
        <v>-0.343364173938567</v>
      </c>
      <c r="R81" s="41">
        <f t="shared" si="11"/>
        <v>0.0395</v>
      </c>
      <c r="S81" s="45"/>
    </row>
    <row r="82" s="2" customFormat="1" ht="12.75" spans="1:19">
      <c r="A82" s="11">
        <v>514</v>
      </c>
      <c r="B82" s="12" t="s">
        <v>155</v>
      </c>
      <c r="C82" s="12" t="s">
        <v>146</v>
      </c>
      <c r="D82" s="11" t="s">
        <v>97</v>
      </c>
      <c r="E82" s="13" t="s">
        <v>156</v>
      </c>
      <c r="F82" s="16">
        <v>4.2</v>
      </c>
      <c r="G82" s="14" t="s">
        <v>157</v>
      </c>
      <c r="H82" s="15">
        <v>129</v>
      </c>
      <c r="I82" s="15">
        <v>8634.27</v>
      </c>
      <c r="J82" s="37">
        <f t="shared" si="7"/>
        <v>3055.668153</v>
      </c>
      <c r="K82" s="15" t="s">
        <v>160</v>
      </c>
      <c r="L82" s="38">
        <v>127</v>
      </c>
      <c r="M82" s="38">
        <v>8176.45</v>
      </c>
      <c r="N82" s="39">
        <f t="shared" si="8"/>
        <v>2696.59321</v>
      </c>
      <c r="O82" s="40">
        <v>0.3298</v>
      </c>
      <c r="P82" s="41">
        <f t="shared" si="9"/>
        <v>0.015748031496063</v>
      </c>
      <c r="Q82" s="41">
        <f t="shared" si="10"/>
        <v>0.0559925150890669</v>
      </c>
      <c r="R82" s="41">
        <f t="shared" si="11"/>
        <v>0.0241</v>
      </c>
      <c r="S82" s="45"/>
    </row>
    <row r="83" s="2" customFormat="1" ht="12.75" spans="1:19">
      <c r="A83" s="11">
        <v>514</v>
      </c>
      <c r="B83" s="12" t="s">
        <v>155</v>
      </c>
      <c r="C83" s="12" t="s">
        <v>146</v>
      </c>
      <c r="D83" s="11" t="s">
        <v>97</v>
      </c>
      <c r="E83" s="13" t="s">
        <v>156</v>
      </c>
      <c r="F83" s="13">
        <v>4.27</v>
      </c>
      <c r="G83" s="14" t="s">
        <v>157</v>
      </c>
      <c r="H83" s="15">
        <v>113</v>
      </c>
      <c r="I83" s="15">
        <v>6596.42</v>
      </c>
      <c r="J83" s="37">
        <f t="shared" si="7"/>
        <v>2358.22015</v>
      </c>
      <c r="K83" s="15" t="s">
        <v>161</v>
      </c>
      <c r="L83" s="38">
        <v>127</v>
      </c>
      <c r="M83" s="38">
        <v>8176.45</v>
      </c>
      <c r="N83" s="39">
        <f t="shared" si="8"/>
        <v>2696.59321</v>
      </c>
      <c r="O83" s="40">
        <v>0.3298</v>
      </c>
      <c r="P83" s="41">
        <f t="shared" si="9"/>
        <v>-0.110236220472441</v>
      </c>
      <c r="Q83" s="41">
        <f t="shared" si="10"/>
        <v>-0.193241565716173</v>
      </c>
      <c r="R83" s="48" t="s">
        <v>162</v>
      </c>
      <c r="S83" s="45"/>
    </row>
    <row r="84" s="2" customFormat="1" ht="12.75" spans="1:19">
      <c r="A84" s="11">
        <v>371</v>
      </c>
      <c r="B84" s="12" t="s">
        <v>145</v>
      </c>
      <c r="C84" s="12" t="s">
        <v>146</v>
      </c>
      <c r="D84" s="11" t="s">
        <v>19</v>
      </c>
      <c r="E84" s="13" t="s">
        <v>93</v>
      </c>
      <c r="F84" s="13">
        <v>4.3</v>
      </c>
      <c r="G84" s="14" t="s">
        <v>115</v>
      </c>
      <c r="H84" s="15">
        <v>67</v>
      </c>
      <c r="I84" s="15">
        <v>2771.39</v>
      </c>
      <c r="J84" s="37">
        <f t="shared" si="7"/>
        <v>937.561237</v>
      </c>
      <c r="K84" s="15" t="s">
        <v>163</v>
      </c>
      <c r="L84" s="38">
        <v>47</v>
      </c>
      <c r="M84" s="38">
        <v>2731.68</v>
      </c>
      <c r="N84" s="39">
        <f t="shared" si="8"/>
        <v>853.65</v>
      </c>
      <c r="O84" s="40">
        <v>0.3125</v>
      </c>
      <c r="P84" s="41">
        <f t="shared" si="9"/>
        <v>0.425531914893617</v>
      </c>
      <c r="Q84" s="41">
        <f t="shared" si="10"/>
        <v>0.0145368417969894</v>
      </c>
      <c r="R84" s="48" t="s">
        <v>164</v>
      </c>
      <c r="S84" s="45"/>
    </row>
    <row r="85" s="2" customFormat="1" ht="12.75" spans="1:19">
      <c r="A85" s="11">
        <v>371</v>
      </c>
      <c r="B85" s="12" t="s">
        <v>145</v>
      </c>
      <c r="C85" s="12" t="s">
        <v>146</v>
      </c>
      <c r="D85" s="11" t="s">
        <v>19</v>
      </c>
      <c r="E85" s="13" t="s">
        <v>93</v>
      </c>
      <c r="F85" s="16">
        <v>4.1</v>
      </c>
      <c r="G85" s="14" t="s">
        <v>115</v>
      </c>
      <c r="H85" s="15">
        <v>52</v>
      </c>
      <c r="I85" s="15">
        <v>3880.8</v>
      </c>
      <c r="J85" s="37">
        <f t="shared" si="7"/>
        <v>1203.048</v>
      </c>
      <c r="K85" s="15" t="s">
        <v>165</v>
      </c>
      <c r="L85" s="38">
        <v>47</v>
      </c>
      <c r="M85" s="38">
        <v>2731.68</v>
      </c>
      <c r="N85" s="39">
        <f t="shared" si="8"/>
        <v>853.65</v>
      </c>
      <c r="O85" s="40">
        <v>0.3125</v>
      </c>
      <c r="P85" s="41">
        <f t="shared" si="9"/>
        <v>0.106382978723404</v>
      </c>
      <c r="Q85" s="46">
        <f t="shared" si="10"/>
        <v>0.420664206642067</v>
      </c>
      <c r="R85" s="48" t="s">
        <v>166</v>
      </c>
      <c r="S85" s="47">
        <f>(J85-N85)*0.1</f>
        <v>34.9398</v>
      </c>
    </row>
    <row r="86" s="2" customFormat="1" ht="12.75" spans="1:19">
      <c r="A86" s="11">
        <v>371</v>
      </c>
      <c r="B86" s="12" t="s">
        <v>145</v>
      </c>
      <c r="C86" s="12" t="s">
        <v>146</v>
      </c>
      <c r="D86" s="11" t="s">
        <v>19</v>
      </c>
      <c r="E86" s="13" t="s">
        <v>93</v>
      </c>
      <c r="F86" s="13">
        <v>4.17</v>
      </c>
      <c r="G86" s="14" t="s">
        <v>115</v>
      </c>
      <c r="H86" s="15">
        <v>55</v>
      </c>
      <c r="I86" s="15">
        <v>2852.21</v>
      </c>
      <c r="J86" s="37">
        <f t="shared" si="7"/>
        <v>1088.688557</v>
      </c>
      <c r="K86" s="15" t="s">
        <v>167</v>
      </c>
      <c r="L86" s="38">
        <v>47</v>
      </c>
      <c r="M86" s="38">
        <v>2731.68</v>
      </c>
      <c r="N86" s="39">
        <f t="shared" si="8"/>
        <v>853.65</v>
      </c>
      <c r="O86" s="40">
        <v>0.3125</v>
      </c>
      <c r="P86" s="41">
        <f t="shared" si="9"/>
        <v>0.170212765957447</v>
      </c>
      <c r="Q86" s="41">
        <f t="shared" si="10"/>
        <v>0.0441230305160195</v>
      </c>
      <c r="R86" s="41">
        <f>(K86-O86)</f>
        <v>0.0692</v>
      </c>
      <c r="S86" s="45"/>
    </row>
    <row r="87" s="2" customFormat="1" ht="12.75" spans="1:19">
      <c r="A87" s="11">
        <v>371</v>
      </c>
      <c r="B87" s="12" t="s">
        <v>145</v>
      </c>
      <c r="C87" s="12" t="s">
        <v>146</v>
      </c>
      <c r="D87" s="11" t="s">
        <v>19</v>
      </c>
      <c r="E87" s="13" t="s">
        <v>93</v>
      </c>
      <c r="F87" s="13">
        <v>4.24</v>
      </c>
      <c r="G87" s="14" t="s">
        <v>115</v>
      </c>
      <c r="H87" s="15">
        <v>64</v>
      </c>
      <c r="I87" s="15">
        <v>2449</v>
      </c>
      <c r="J87" s="37">
        <f t="shared" si="7"/>
        <v>777.5575</v>
      </c>
      <c r="K87" s="15" t="s">
        <v>168</v>
      </c>
      <c r="L87" s="38">
        <v>47</v>
      </c>
      <c r="M87" s="38">
        <v>2731.68</v>
      </c>
      <c r="N87" s="39">
        <f t="shared" si="8"/>
        <v>853.65</v>
      </c>
      <c r="O87" s="40">
        <v>0.3125</v>
      </c>
      <c r="P87" s="41">
        <f t="shared" si="9"/>
        <v>0.361702127659574</v>
      </c>
      <c r="Q87" s="41">
        <f t="shared" si="10"/>
        <v>-0.103482106249634</v>
      </c>
      <c r="R87" s="48" t="s">
        <v>169</v>
      </c>
      <c r="S87" s="45"/>
    </row>
    <row r="88" s="2" customFormat="1" ht="12.75" spans="1:19">
      <c r="A88" s="11">
        <v>108656</v>
      </c>
      <c r="B88" s="12" t="s">
        <v>170</v>
      </c>
      <c r="C88" s="12" t="s">
        <v>146</v>
      </c>
      <c r="D88" s="11" t="s">
        <v>97</v>
      </c>
      <c r="E88" s="13" t="s">
        <v>121</v>
      </c>
      <c r="F88" s="17">
        <v>4.7</v>
      </c>
      <c r="G88" s="14" t="s">
        <v>150</v>
      </c>
      <c r="H88" s="15">
        <v>85</v>
      </c>
      <c r="I88" s="15">
        <v>8401.8</v>
      </c>
      <c r="J88" s="37">
        <f t="shared" si="7"/>
        <v>1461.07302</v>
      </c>
      <c r="K88" s="15" t="s">
        <v>171</v>
      </c>
      <c r="L88" s="38">
        <v>55</v>
      </c>
      <c r="M88" s="38">
        <v>7084.8</v>
      </c>
      <c r="N88" s="39">
        <f t="shared" si="8"/>
        <v>1438.92288</v>
      </c>
      <c r="O88" s="40">
        <v>0.2031</v>
      </c>
      <c r="P88" s="41">
        <f t="shared" si="9"/>
        <v>0.545454545454545</v>
      </c>
      <c r="Q88" s="41">
        <f t="shared" si="10"/>
        <v>0.185890921409214</v>
      </c>
      <c r="R88" s="48" t="s">
        <v>172</v>
      </c>
      <c r="S88" s="47"/>
    </row>
    <row r="89" s="2" customFormat="1" ht="12.75" spans="1:19">
      <c r="A89" s="11">
        <v>108656</v>
      </c>
      <c r="B89" s="12" t="s">
        <v>170</v>
      </c>
      <c r="C89" s="12" t="s">
        <v>146</v>
      </c>
      <c r="D89" s="11" t="s">
        <v>97</v>
      </c>
      <c r="E89" s="13" t="s">
        <v>121</v>
      </c>
      <c r="F89" s="17">
        <v>4.14</v>
      </c>
      <c r="G89" s="14" t="s">
        <v>150</v>
      </c>
      <c r="H89" s="15">
        <v>62</v>
      </c>
      <c r="I89" s="15">
        <v>5548.75</v>
      </c>
      <c r="J89" s="37">
        <f t="shared" si="7"/>
        <v>1229.048125</v>
      </c>
      <c r="K89" s="15" t="s">
        <v>173</v>
      </c>
      <c r="L89" s="38">
        <v>55</v>
      </c>
      <c r="M89" s="38">
        <v>7084.8</v>
      </c>
      <c r="N89" s="39">
        <f t="shared" si="8"/>
        <v>1438.92288</v>
      </c>
      <c r="O89" s="40">
        <v>0.2031</v>
      </c>
      <c r="P89" s="41">
        <f t="shared" si="9"/>
        <v>0.127272727272727</v>
      </c>
      <c r="Q89" s="41">
        <f t="shared" si="10"/>
        <v>-0.216809225383921</v>
      </c>
      <c r="R89" s="48" t="s">
        <v>174</v>
      </c>
      <c r="S89" s="45"/>
    </row>
    <row r="90" s="2" customFormat="1" ht="12.75" spans="1:19">
      <c r="A90" s="11">
        <v>108656</v>
      </c>
      <c r="B90" s="20" t="s">
        <v>170</v>
      </c>
      <c r="C90" s="12" t="s">
        <v>146</v>
      </c>
      <c r="D90" s="11" t="s">
        <v>97</v>
      </c>
      <c r="E90" s="13" t="s">
        <v>121</v>
      </c>
      <c r="F90" s="17">
        <v>4.28</v>
      </c>
      <c r="G90" s="14" t="s">
        <v>150</v>
      </c>
      <c r="H90" s="15">
        <v>80</v>
      </c>
      <c r="I90" s="15">
        <v>19990.76</v>
      </c>
      <c r="J90" s="37">
        <f t="shared" si="7"/>
        <v>3134.551168</v>
      </c>
      <c r="K90" s="15" t="s">
        <v>175</v>
      </c>
      <c r="L90" s="38">
        <v>55</v>
      </c>
      <c r="M90" s="38">
        <v>7084.8</v>
      </c>
      <c r="N90" s="39">
        <f t="shared" si="8"/>
        <v>1438.92288</v>
      </c>
      <c r="O90" s="40">
        <v>0.2031</v>
      </c>
      <c r="P90" s="41">
        <f t="shared" si="9"/>
        <v>0.454545454545455</v>
      </c>
      <c r="Q90" s="46">
        <f t="shared" si="10"/>
        <v>1.82164069557362</v>
      </c>
      <c r="R90" s="48" t="s">
        <v>176</v>
      </c>
      <c r="S90" s="47">
        <f>(J90-N90)*0.3</f>
        <v>508.6884864</v>
      </c>
    </row>
    <row r="91" s="2" customFormat="1" spans="1:19">
      <c r="A91" s="21">
        <v>385</v>
      </c>
      <c r="B91" s="22" t="s">
        <v>149</v>
      </c>
      <c r="C91" s="22" t="s">
        <v>146</v>
      </c>
      <c r="D91" s="11" t="s">
        <v>92</v>
      </c>
      <c r="E91" s="23" t="s">
        <v>140</v>
      </c>
      <c r="F91" s="24">
        <v>4.3</v>
      </c>
      <c r="G91" s="25" t="s">
        <v>177</v>
      </c>
      <c r="H91" s="15">
        <v>76</v>
      </c>
      <c r="I91" s="15">
        <v>9282.11</v>
      </c>
      <c r="J91" s="37">
        <f t="shared" si="7"/>
        <v>1760.816267</v>
      </c>
      <c r="K91" s="15" t="s">
        <v>178</v>
      </c>
      <c r="L91" s="38">
        <v>90</v>
      </c>
      <c r="M91" s="38">
        <v>10678.22</v>
      </c>
      <c r="N91" s="39">
        <f t="shared" si="8"/>
        <v>2439.97327</v>
      </c>
      <c r="O91" s="40">
        <v>0.2285</v>
      </c>
      <c r="P91" s="41">
        <f t="shared" si="9"/>
        <v>-0.155555555555556</v>
      </c>
      <c r="Q91" s="41">
        <f t="shared" si="10"/>
        <v>-0.130743700729148</v>
      </c>
      <c r="R91" s="48" t="s">
        <v>179</v>
      </c>
      <c r="S91" s="45"/>
    </row>
    <row r="92" s="2" customFormat="1" ht="12.75" spans="1:19">
      <c r="A92" s="11">
        <v>102567</v>
      </c>
      <c r="B92" s="12" t="s">
        <v>180</v>
      </c>
      <c r="C92" s="12" t="s">
        <v>146</v>
      </c>
      <c r="D92" s="11" t="s">
        <v>27</v>
      </c>
      <c r="E92" s="13" t="s">
        <v>140</v>
      </c>
      <c r="F92" s="13">
        <v>4.2</v>
      </c>
      <c r="G92" s="14" t="s">
        <v>181</v>
      </c>
      <c r="H92" s="15">
        <v>46</v>
      </c>
      <c r="I92" s="15">
        <v>2484.76</v>
      </c>
      <c r="J92" s="37">
        <f t="shared" si="7"/>
        <v>545.653296</v>
      </c>
      <c r="K92" s="15" t="s">
        <v>182</v>
      </c>
      <c r="L92" s="38">
        <v>42</v>
      </c>
      <c r="M92" s="38">
        <v>3463.49</v>
      </c>
      <c r="N92" s="39">
        <f t="shared" si="8"/>
        <v>841.281721</v>
      </c>
      <c r="O92" s="40">
        <v>0.2429</v>
      </c>
      <c r="P92" s="41">
        <f t="shared" si="9"/>
        <v>0.0952380952380952</v>
      </c>
      <c r="Q92" s="41">
        <f t="shared" si="10"/>
        <v>-0.282584907131246</v>
      </c>
      <c r="R92" s="48" t="s">
        <v>183</v>
      </c>
      <c r="S92" s="45"/>
    </row>
    <row r="93" s="2" customFormat="1" ht="12.75" spans="1:19">
      <c r="A93" s="11">
        <v>102567</v>
      </c>
      <c r="B93" s="12" t="s">
        <v>180</v>
      </c>
      <c r="C93" s="12" t="s">
        <v>146</v>
      </c>
      <c r="D93" s="11" t="s">
        <v>27</v>
      </c>
      <c r="E93" s="13" t="s">
        <v>140</v>
      </c>
      <c r="F93" s="13">
        <v>4.9</v>
      </c>
      <c r="G93" s="14" t="s">
        <v>181</v>
      </c>
      <c r="H93" s="15">
        <v>38</v>
      </c>
      <c r="I93" s="15">
        <v>3298.95</v>
      </c>
      <c r="J93" s="37">
        <f t="shared" si="7"/>
        <v>1023.664185</v>
      </c>
      <c r="K93" s="15" t="s">
        <v>184</v>
      </c>
      <c r="L93" s="38">
        <v>42</v>
      </c>
      <c r="M93" s="38">
        <v>3463.49</v>
      </c>
      <c r="N93" s="39">
        <f t="shared" si="8"/>
        <v>841.281721</v>
      </c>
      <c r="O93" s="40">
        <v>0.2429</v>
      </c>
      <c r="P93" s="41">
        <f t="shared" si="9"/>
        <v>-0.0952380952380952</v>
      </c>
      <c r="Q93" s="41">
        <f t="shared" si="10"/>
        <v>-0.0475069943900516</v>
      </c>
      <c r="R93" s="48" t="s">
        <v>185</v>
      </c>
      <c r="S93" s="45"/>
    </row>
    <row r="94" s="2" customFormat="1" ht="12.75" spans="1:19">
      <c r="A94" s="11">
        <v>102567</v>
      </c>
      <c r="B94" s="12" t="s">
        <v>180</v>
      </c>
      <c r="C94" s="12" t="s">
        <v>146</v>
      </c>
      <c r="D94" s="11" t="s">
        <v>27</v>
      </c>
      <c r="E94" s="13" t="s">
        <v>140</v>
      </c>
      <c r="F94" s="13">
        <v>4.16</v>
      </c>
      <c r="G94" s="14" t="s">
        <v>181</v>
      </c>
      <c r="H94" s="15">
        <v>60</v>
      </c>
      <c r="I94" s="15">
        <v>3544.16</v>
      </c>
      <c r="J94" s="37">
        <f t="shared" si="7"/>
        <v>903.406384</v>
      </c>
      <c r="K94" s="15" t="s">
        <v>22</v>
      </c>
      <c r="L94" s="38">
        <v>42</v>
      </c>
      <c r="M94" s="38">
        <v>3463.49</v>
      </c>
      <c r="N94" s="39">
        <f t="shared" si="8"/>
        <v>841.281721</v>
      </c>
      <c r="O94" s="40">
        <v>0.2429</v>
      </c>
      <c r="P94" s="41">
        <f t="shared" si="9"/>
        <v>0.428571428571429</v>
      </c>
      <c r="Q94" s="41">
        <f t="shared" si="10"/>
        <v>0.0232915354165885</v>
      </c>
      <c r="R94" s="48" t="s">
        <v>173</v>
      </c>
      <c r="S94" s="45"/>
    </row>
    <row r="95" s="2" customFormat="1" ht="12.75" spans="1:19">
      <c r="A95" s="11">
        <v>102567</v>
      </c>
      <c r="B95" s="12" t="s">
        <v>180</v>
      </c>
      <c r="C95" s="12" t="s">
        <v>146</v>
      </c>
      <c r="D95" s="11" t="s">
        <v>27</v>
      </c>
      <c r="E95" s="13" t="s">
        <v>140</v>
      </c>
      <c r="F95" s="13">
        <v>4.23</v>
      </c>
      <c r="G95" s="14" t="s">
        <v>181</v>
      </c>
      <c r="H95" s="15">
        <v>55</v>
      </c>
      <c r="I95" s="15">
        <v>2144</v>
      </c>
      <c r="J95" s="37">
        <f t="shared" si="7"/>
        <v>516.704</v>
      </c>
      <c r="K95" s="15" t="s">
        <v>186</v>
      </c>
      <c r="L95" s="38">
        <v>42</v>
      </c>
      <c r="M95" s="38">
        <v>3463.49</v>
      </c>
      <c r="N95" s="39">
        <f t="shared" si="8"/>
        <v>841.281721</v>
      </c>
      <c r="O95" s="40">
        <v>0.2429</v>
      </c>
      <c r="P95" s="41">
        <f t="shared" si="9"/>
        <v>0.30952380952381</v>
      </c>
      <c r="Q95" s="41">
        <f t="shared" si="10"/>
        <v>-0.380971216893942</v>
      </c>
      <c r="R95" s="48" t="s">
        <v>187</v>
      </c>
      <c r="S95" s="45"/>
    </row>
    <row r="96" s="2" customFormat="1" ht="12.75" spans="1:19">
      <c r="A96" s="11">
        <v>747</v>
      </c>
      <c r="B96" s="12" t="s">
        <v>188</v>
      </c>
      <c r="C96" s="12" t="s">
        <v>189</v>
      </c>
      <c r="D96" s="11" t="s">
        <v>190</v>
      </c>
      <c r="E96" s="13" t="s">
        <v>191</v>
      </c>
      <c r="F96" s="26">
        <v>4.3</v>
      </c>
      <c r="G96" s="14" t="s">
        <v>192</v>
      </c>
      <c r="H96" s="15">
        <v>55</v>
      </c>
      <c r="I96" s="15">
        <v>9236.54</v>
      </c>
      <c r="J96" s="37">
        <f t="shared" si="7"/>
        <v>1328.214452</v>
      </c>
      <c r="K96" s="15" t="s">
        <v>193</v>
      </c>
      <c r="L96" s="38">
        <v>60</v>
      </c>
      <c r="M96" s="38">
        <v>8700.89</v>
      </c>
      <c r="N96" s="39">
        <f t="shared" si="8"/>
        <v>1486.982101</v>
      </c>
      <c r="O96" s="40">
        <v>0.1709</v>
      </c>
      <c r="P96" s="41">
        <f t="shared" si="9"/>
        <v>-0.0833333333333333</v>
      </c>
      <c r="Q96" s="41">
        <f t="shared" si="10"/>
        <v>0.0615626677270948</v>
      </c>
      <c r="R96" s="48" t="s">
        <v>194</v>
      </c>
      <c r="S96" s="45"/>
    </row>
    <row r="97" s="2" customFormat="1" ht="12.75" spans="1:19">
      <c r="A97" s="11">
        <v>747</v>
      </c>
      <c r="B97" s="12" t="s">
        <v>188</v>
      </c>
      <c r="C97" s="12" t="s">
        <v>189</v>
      </c>
      <c r="D97" s="11" t="s">
        <v>190</v>
      </c>
      <c r="E97" s="13" t="s">
        <v>191</v>
      </c>
      <c r="F97" s="17">
        <v>4.14</v>
      </c>
      <c r="G97" s="14" t="s">
        <v>192</v>
      </c>
      <c r="H97" s="15">
        <v>68</v>
      </c>
      <c r="I97" s="15">
        <v>4588.22</v>
      </c>
      <c r="J97" s="37">
        <f t="shared" si="7"/>
        <v>816.70316</v>
      </c>
      <c r="K97" s="15" t="s">
        <v>195</v>
      </c>
      <c r="L97" s="38">
        <v>60</v>
      </c>
      <c r="M97" s="38">
        <v>8700.89</v>
      </c>
      <c r="N97" s="39">
        <f t="shared" si="8"/>
        <v>1486.982101</v>
      </c>
      <c r="O97" s="40">
        <v>0.1709</v>
      </c>
      <c r="P97" s="41">
        <f t="shared" si="9"/>
        <v>0.133333333333333</v>
      </c>
      <c r="Q97" s="41">
        <f t="shared" si="10"/>
        <v>-0.47267233581852</v>
      </c>
      <c r="R97" s="48" t="s">
        <v>196</v>
      </c>
      <c r="S97" s="45"/>
    </row>
    <row r="98" s="2" customFormat="1" ht="12.75" spans="1:19">
      <c r="A98" s="11">
        <v>747</v>
      </c>
      <c r="B98" s="12" t="s">
        <v>188</v>
      </c>
      <c r="C98" s="12" t="s">
        <v>189</v>
      </c>
      <c r="D98" s="11" t="s">
        <v>190</v>
      </c>
      <c r="E98" s="13" t="s">
        <v>191</v>
      </c>
      <c r="F98" s="17">
        <v>4.21</v>
      </c>
      <c r="G98" s="14" t="s">
        <v>192</v>
      </c>
      <c r="H98" s="15">
        <v>71</v>
      </c>
      <c r="I98" s="15">
        <v>9786.74</v>
      </c>
      <c r="J98" s="37">
        <f t="shared" si="7"/>
        <v>1538.475528</v>
      </c>
      <c r="K98" s="15" t="s">
        <v>197</v>
      </c>
      <c r="L98" s="38">
        <v>60</v>
      </c>
      <c r="M98" s="38">
        <v>8700.89</v>
      </c>
      <c r="N98" s="39">
        <f t="shared" si="8"/>
        <v>1486.982101</v>
      </c>
      <c r="O98" s="40">
        <v>0.1709</v>
      </c>
      <c r="P98" s="41">
        <f t="shared" si="9"/>
        <v>0.183333333333333</v>
      </c>
      <c r="Q98" s="41">
        <f t="shared" si="10"/>
        <v>0.124797578178784</v>
      </c>
      <c r="R98" s="48" t="s">
        <v>198</v>
      </c>
      <c r="S98" s="45"/>
    </row>
    <row r="99" s="2" customFormat="1" ht="12.75" spans="1:19">
      <c r="A99" s="11">
        <v>747</v>
      </c>
      <c r="B99" s="20" t="s">
        <v>188</v>
      </c>
      <c r="C99" s="12" t="s">
        <v>189</v>
      </c>
      <c r="D99" s="11" t="s">
        <v>190</v>
      </c>
      <c r="E99" s="13" t="s">
        <v>191</v>
      </c>
      <c r="F99" s="17">
        <v>4.28</v>
      </c>
      <c r="G99" s="14" t="s">
        <v>192</v>
      </c>
      <c r="H99" s="15">
        <v>63</v>
      </c>
      <c r="I99" s="15">
        <v>8351.75</v>
      </c>
      <c r="J99" s="37">
        <f t="shared" si="7"/>
        <v>1876.638225</v>
      </c>
      <c r="K99" s="15" t="s">
        <v>199</v>
      </c>
      <c r="L99" s="38">
        <v>60</v>
      </c>
      <c r="M99" s="38">
        <v>8700.89</v>
      </c>
      <c r="N99" s="39">
        <f t="shared" si="8"/>
        <v>1486.982101</v>
      </c>
      <c r="O99" s="40">
        <v>0.1709</v>
      </c>
      <c r="P99" s="41">
        <f t="shared" si="9"/>
        <v>0.05</v>
      </c>
      <c r="Q99" s="41">
        <f t="shared" si="10"/>
        <v>-0.0401269295439891</v>
      </c>
      <c r="R99" s="48" t="s">
        <v>200</v>
      </c>
      <c r="S99" s="45"/>
    </row>
    <row r="100" s="2" customFormat="1" ht="12.75" spans="1:19">
      <c r="A100" s="11">
        <v>102567</v>
      </c>
      <c r="B100" s="12" t="s">
        <v>180</v>
      </c>
      <c r="C100" s="12" t="s">
        <v>146</v>
      </c>
      <c r="D100" s="11" t="s">
        <v>27</v>
      </c>
      <c r="E100" s="13" t="s">
        <v>140</v>
      </c>
      <c r="F100" s="26">
        <v>4.29</v>
      </c>
      <c r="G100" s="14" t="s">
        <v>181</v>
      </c>
      <c r="H100" s="15">
        <v>43</v>
      </c>
      <c r="I100" s="15">
        <v>3312.84</v>
      </c>
      <c r="J100" s="37">
        <f t="shared" si="7"/>
        <v>897.77964</v>
      </c>
      <c r="K100" s="15" t="s">
        <v>201</v>
      </c>
      <c r="L100" s="38">
        <v>42</v>
      </c>
      <c r="M100" s="38">
        <v>3463.49</v>
      </c>
      <c r="N100" s="39">
        <f t="shared" si="8"/>
        <v>841.281721</v>
      </c>
      <c r="O100" s="40">
        <v>0.2429</v>
      </c>
      <c r="P100" s="41">
        <f t="shared" si="9"/>
        <v>0.0238095238095238</v>
      </c>
      <c r="Q100" s="41">
        <f t="shared" si="10"/>
        <v>-0.0434965887009922</v>
      </c>
      <c r="R100" s="48" t="s">
        <v>202</v>
      </c>
      <c r="S100" s="45"/>
    </row>
    <row r="101" s="2" customFormat="1" ht="12.75" spans="1:19">
      <c r="A101" s="11">
        <v>747</v>
      </c>
      <c r="B101" s="12" t="s">
        <v>188</v>
      </c>
      <c r="C101" s="12" t="s">
        <v>189</v>
      </c>
      <c r="D101" s="11" t="s">
        <v>190</v>
      </c>
      <c r="E101" s="13" t="s">
        <v>203</v>
      </c>
      <c r="F101" s="13">
        <v>4.2</v>
      </c>
      <c r="G101" s="14" t="s">
        <v>192</v>
      </c>
      <c r="H101" s="15">
        <v>50</v>
      </c>
      <c r="I101" s="15">
        <v>6747.97</v>
      </c>
      <c r="J101" s="37">
        <f t="shared" si="7"/>
        <v>1157.276855</v>
      </c>
      <c r="K101" s="15" t="s">
        <v>204</v>
      </c>
      <c r="L101" s="38">
        <v>60</v>
      </c>
      <c r="M101" s="38">
        <v>8700.89</v>
      </c>
      <c r="N101" s="39">
        <f t="shared" si="8"/>
        <v>1486.982101</v>
      </c>
      <c r="O101" s="40">
        <v>0.1709</v>
      </c>
      <c r="P101" s="41">
        <f t="shared" si="9"/>
        <v>-0.166666666666667</v>
      </c>
      <c r="Q101" s="41">
        <f t="shared" si="10"/>
        <v>-0.224450602179777</v>
      </c>
      <c r="R101" s="48" t="s">
        <v>205</v>
      </c>
      <c r="S101" s="45"/>
    </row>
    <row r="102" s="2" customFormat="1" ht="12.75" spans="1:19">
      <c r="A102" s="11">
        <v>747</v>
      </c>
      <c r="B102" s="12" t="s">
        <v>188</v>
      </c>
      <c r="C102" s="12" t="s">
        <v>189</v>
      </c>
      <c r="D102" s="11" t="s">
        <v>190</v>
      </c>
      <c r="E102" s="13" t="s">
        <v>203</v>
      </c>
      <c r="F102" s="13">
        <v>4.9</v>
      </c>
      <c r="G102" s="14" t="s">
        <v>192</v>
      </c>
      <c r="H102" s="15">
        <v>38</v>
      </c>
      <c r="I102" s="15">
        <v>8215.6</v>
      </c>
      <c r="J102" s="37">
        <f t="shared" si="7"/>
        <v>1157.57804</v>
      </c>
      <c r="K102" s="15" t="s">
        <v>206</v>
      </c>
      <c r="L102" s="38">
        <v>60</v>
      </c>
      <c r="M102" s="38">
        <v>8700.89</v>
      </c>
      <c r="N102" s="39">
        <f t="shared" si="8"/>
        <v>1486.982101</v>
      </c>
      <c r="O102" s="40">
        <v>0.1709</v>
      </c>
      <c r="P102" s="41">
        <f t="shared" si="9"/>
        <v>-0.366666666666667</v>
      </c>
      <c r="Q102" s="41">
        <f t="shared" si="10"/>
        <v>-0.0557747540768817</v>
      </c>
      <c r="R102" s="48" t="s">
        <v>207</v>
      </c>
      <c r="S102" s="45"/>
    </row>
    <row r="103" s="2" customFormat="1" ht="12.75" spans="1:19">
      <c r="A103" s="11">
        <v>747</v>
      </c>
      <c r="B103" s="12" t="s">
        <v>188</v>
      </c>
      <c r="C103" s="12" t="s">
        <v>189</v>
      </c>
      <c r="D103" s="11" t="s">
        <v>190</v>
      </c>
      <c r="E103" s="13" t="s">
        <v>203</v>
      </c>
      <c r="F103" s="13">
        <v>4.16</v>
      </c>
      <c r="G103" s="14" t="s">
        <v>192</v>
      </c>
      <c r="H103" s="15">
        <v>68</v>
      </c>
      <c r="I103" s="15">
        <v>4588.22</v>
      </c>
      <c r="J103" s="37">
        <f t="shared" si="7"/>
        <v>816.70316</v>
      </c>
      <c r="K103" s="15" t="s">
        <v>195</v>
      </c>
      <c r="L103" s="38">
        <v>60</v>
      </c>
      <c r="M103" s="38">
        <v>8700.89</v>
      </c>
      <c r="N103" s="39">
        <f t="shared" si="8"/>
        <v>1486.982101</v>
      </c>
      <c r="O103" s="40">
        <v>0.1709</v>
      </c>
      <c r="P103" s="41">
        <f t="shared" si="9"/>
        <v>0.133333333333333</v>
      </c>
      <c r="Q103" s="41">
        <f t="shared" si="10"/>
        <v>-0.47267233581852</v>
      </c>
      <c r="R103" s="48" t="s">
        <v>196</v>
      </c>
      <c r="S103" s="45"/>
    </row>
    <row r="104" s="2" customFormat="1" ht="12.75" spans="1:19">
      <c r="A104" s="11">
        <v>308</v>
      </c>
      <c r="B104" s="12" t="s">
        <v>208</v>
      </c>
      <c r="C104" s="12" t="s">
        <v>189</v>
      </c>
      <c r="D104" s="11" t="s">
        <v>27</v>
      </c>
      <c r="E104" s="13" t="s">
        <v>114</v>
      </c>
      <c r="F104" s="17">
        <v>4.8</v>
      </c>
      <c r="G104" s="14" t="s">
        <v>209</v>
      </c>
      <c r="H104" s="15">
        <v>61</v>
      </c>
      <c r="I104" s="15">
        <v>3763.47</v>
      </c>
      <c r="J104" s="37">
        <f t="shared" si="7"/>
        <v>1117.374243</v>
      </c>
      <c r="K104" s="15" t="s">
        <v>89</v>
      </c>
      <c r="L104" s="38">
        <v>71</v>
      </c>
      <c r="M104" s="38">
        <v>4249.97</v>
      </c>
      <c r="N104" s="39">
        <f t="shared" si="8"/>
        <v>1363.815373</v>
      </c>
      <c r="O104" s="40">
        <v>0.3209</v>
      </c>
      <c r="P104" s="41">
        <f t="shared" si="9"/>
        <v>-0.140845070422535</v>
      </c>
      <c r="Q104" s="41">
        <f t="shared" si="10"/>
        <v>-0.11447139626868</v>
      </c>
      <c r="R104" s="48" t="s">
        <v>147</v>
      </c>
      <c r="S104" s="45"/>
    </row>
    <row r="105" s="2" customFormat="1" ht="12.75" spans="1:19">
      <c r="A105" s="11">
        <v>308</v>
      </c>
      <c r="B105" s="12" t="s">
        <v>208</v>
      </c>
      <c r="C105" s="12" t="s">
        <v>189</v>
      </c>
      <c r="D105" s="11" t="s">
        <v>27</v>
      </c>
      <c r="E105" s="13" t="s">
        <v>114</v>
      </c>
      <c r="F105" s="17">
        <v>4.15</v>
      </c>
      <c r="G105" s="14" t="s">
        <v>209</v>
      </c>
      <c r="H105" s="15">
        <v>73</v>
      </c>
      <c r="I105" s="15">
        <v>3904.74</v>
      </c>
      <c r="J105" s="37">
        <f t="shared" si="7"/>
        <v>1276.459506</v>
      </c>
      <c r="K105" s="15" t="s">
        <v>210</v>
      </c>
      <c r="L105" s="38">
        <v>71</v>
      </c>
      <c r="M105" s="38">
        <v>4249.97</v>
      </c>
      <c r="N105" s="39">
        <f t="shared" si="8"/>
        <v>1363.815373</v>
      </c>
      <c r="O105" s="40">
        <v>0.3209</v>
      </c>
      <c r="P105" s="41">
        <f t="shared" si="9"/>
        <v>0.028169014084507</v>
      </c>
      <c r="Q105" s="41">
        <f t="shared" si="10"/>
        <v>-0.0812311616317293</v>
      </c>
      <c r="R105" s="48" t="s">
        <v>211</v>
      </c>
      <c r="S105" s="45"/>
    </row>
    <row r="106" s="2" customFormat="1" ht="12.75" spans="1:19">
      <c r="A106" s="11">
        <v>308</v>
      </c>
      <c r="B106" s="12" t="s">
        <v>208</v>
      </c>
      <c r="C106" s="12" t="s">
        <v>189</v>
      </c>
      <c r="D106" s="11" t="s">
        <v>27</v>
      </c>
      <c r="E106" s="13" t="s">
        <v>114</v>
      </c>
      <c r="F106" s="17">
        <v>4.23</v>
      </c>
      <c r="G106" s="14" t="s">
        <v>209</v>
      </c>
      <c r="H106" s="15">
        <v>63</v>
      </c>
      <c r="I106" s="15">
        <v>5746</v>
      </c>
      <c r="J106" s="37">
        <f t="shared" si="7"/>
        <v>2221.9782</v>
      </c>
      <c r="K106" s="15" t="s">
        <v>212</v>
      </c>
      <c r="L106" s="38">
        <v>71</v>
      </c>
      <c r="M106" s="38">
        <v>4249.97</v>
      </c>
      <c r="N106" s="39">
        <f t="shared" si="8"/>
        <v>1363.815373</v>
      </c>
      <c r="O106" s="40">
        <v>0.3209</v>
      </c>
      <c r="P106" s="41">
        <f t="shared" si="9"/>
        <v>-0.112676056338028</v>
      </c>
      <c r="Q106" s="41">
        <f t="shared" si="10"/>
        <v>0.352009543596778</v>
      </c>
      <c r="R106" s="48" t="s">
        <v>213</v>
      </c>
      <c r="S106" s="45"/>
    </row>
    <row r="107" s="2" customFormat="1" ht="12.75" spans="1:19">
      <c r="A107" s="11">
        <v>308</v>
      </c>
      <c r="B107" s="12" t="s">
        <v>208</v>
      </c>
      <c r="C107" s="12" t="s">
        <v>189</v>
      </c>
      <c r="D107" s="11" t="s">
        <v>27</v>
      </c>
      <c r="E107" s="13" t="s">
        <v>203</v>
      </c>
      <c r="F107" s="13">
        <v>4.2</v>
      </c>
      <c r="G107" s="14" t="s">
        <v>209</v>
      </c>
      <c r="H107" s="15">
        <v>76</v>
      </c>
      <c r="I107" s="15">
        <v>5328.61</v>
      </c>
      <c r="J107" s="37">
        <f t="shared" si="7"/>
        <v>1825.581786</v>
      </c>
      <c r="K107" s="15" t="s">
        <v>147</v>
      </c>
      <c r="L107" s="38">
        <v>71</v>
      </c>
      <c r="M107" s="38">
        <v>4249.97</v>
      </c>
      <c r="N107" s="39">
        <f t="shared" si="8"/>
        <v>1363.815373</v>
      </c>
      <c r="O107" s="40">
        <v>0.3209</v>
      </c>
      <c r="P107" s="41">
        <f t="shared" si="9"/>
        <v>0.0704225352112676</v>
      </c>
      <c r="Q107" s="41">
        <f t="shared" si="10"/>
        <v>0.253799438584272</v>
      </c>
      <c r="R107" s="48" t="s">
        <v>214</v>
      </c>
      <c r="S107" s="45"/>
    </row>
    <row r="108" s="2" customFormat="1" ht="12.75" spans="1:19">
      <c r="A108" s="11">
        <v>308</v>
      </c>
      <c r="B108" s="12" t="s">
        <v>208</v>
      </c>
      <c r="C108" s="12" t="s">
        <v>189</v>
      </c>
      <c r="D108" s="11" t="s">
        <v>27</v>
      </c>
      <c r="E108" s="13" t="s">
        <v>203</v>
      </c>
      <c r="F108" s="13">
        <v>4.9</v>
      </c>
      <c r="G108" s="14" t="s">
        <v>209</v>
      </c>
      <c r="H108" s="15">
        <v>92</v>
      </c>
      <c r="I108" s="15">
        <v>4329.84</v>
      </c>
      <c r="J108" s="37">
        <f t="shared" si="7"/>
        <v>538.632096</v>
      </c>
      <c r="K108" s="15" t="s">
        <v>215</v>
      </c>
      <c r="L108" s="38">
        <v>71</v>
      </c>
      <c r="M108" s="38">
        <v>4249.97</v>
      </c>
      <c r="N108" s="39">
        <f t="shared" si="8"/>
        <v>1363.815373</v>
      </c>
      <c r="O108" s="40">
        <v>0.3209</v>
      </c>
      <c r="P108" s="41">
        <f t="shared" si="9"/>
        <v>0.295774647887324</v>
      </c>
      <c r="Q108" s="41">
        <f t="shared" si="10"/>
        <v>0.0187930738334623</v>
      </c>
      <c r="R108" s="48" t="s">
        <v>147</v>
      </c>
      <c r="S108" s="45"/>
    </row>
    <row r="109" s="2" customFormat="1" ht="12.75" spans="1:19">
      <c r="A109" s="11">
        <v>572</v>
      </c>
      <c r="B109" s="12" t="s">
        <v>216</v>
      </c>
      <c r="C109" s="12" t="s">
        <v>189</v>
      </c>
      <c r="D109" s="11" t="s">
        <v>97</v>
      </c>
      <c r="E109" s="13" t="s">
        <v>93</v>
      </c>
      <c r="F109" s="17">
        <v>4.3</v>
      </c>
      <c r="G109" s="14" t="s">
        <v>32</v>
      </c>
      <c r="H109" s="15">
        <v>79</v>
      </c>
      <c r="I109" s="15">
        <v>6539.41</v>
      </c>
      <c r="J109" s="37">
        <f t="shared" si="7"/>
        <v>1993.866109</v>
      </c>
      <c r="K109" s="15" t="s">
        <v>217</v>
      </c>
      <c r="L109" s="38">
        <v>64</v>
      </c>
      <c r="M109" s="38">
        <v>5621.9</v>
      </c>
      <c r="N109" s="39">
        <f t="shared" si="8"/>
        <v>1547.70907</v>
      </c>
      <c r="O109" s="40">
        <v>0.2753</v>
      </c>
      <c r="P109" s="41">
        <f t="shared" si="9"/>
        <v>0.234375</v>
      </c>
      <c r="Q109" s="41">
        <f t="shared" si="10"/>
        <v>0.163202831782849</v>
      </c>
      <c r="R109" s="48" t="s">
        <v>218</v>
      </c>
      <c r="S109" s="45"/>
    </row>
    <row r="110" s="2" customFormat="1" ht="12.75" spans="1:19">
      <c r="A110" s="11">
        <v>572</v>
      </c>
      <c r="B110" s="12" t="s">
        <v>216</v>
      </c>
      <c r="C110" s="12" t="s">
        <v>189</v>
      </c>
      <c r="D110" s="11" t="s">
        <v>97</v>
      </c>
      <c r="E110" s="13" t="s">
        <v>93</v>
      </c>
      <c r="F110" s="18">
        <v>4.1</v>
      </c>
      <c r="G110" s="14" t="s">
        <v>32</v>
      </c>
      <c r="H110" s="15">
        <v>61</v>
      </c>
      <c r="I110" s="15">
        <v>4966.24</v>
      </c>
      <c r="J110" s="37">
        <f t="shared" si="7"/>
        <v>1560.889232</v>
      </c>
      <c r="K110" s="15" t="s">
        <v>219</v>
      </c>
      <c r="L110" s="38">
        <v>64</v>
      </c>
      <c r="M110" s="38">
        <v>5621.9</v>
      </c>
      <c r="N110" s="39">
        <f t="shared" si="8"/>
        <v>1547.70907</v>
      </c>
      <c r="O110" s="40">
        <v>0.2753</v>
      </c>
      <c r="P110" s="41">
        <f t="shared" si="9"/>
        <v>-0.046875</v>
      </c>
      <c r="Q110" s="41">
        <f t="shared" si="10"/>
        <v>-0.11662605169071</v>
      </c>
      <c r="R110" s="48" t="s">
        <v>220</v>
      </c>
      <c r="S110" s="45"/>
    </row>
    <row r="111" s="2" customFormat="1" ht="12.75" spans="1:19">
      <c r="A111" s="11">
        <v>572</v>
      </c>
      <c r="B111" s="12" t="s">
        <v>216</v>
      </c>
      <c r="C111" s="12" t="s">
        <v>189</v>
      </c>
      <c r="D111" s="11" t="s">
        <v>97</v>
      </c>
      <c r="E111" s="13" t="s">
        <v>93</v>
      </c>
      <c r="F111" s="17">
        <v>4.24</v>
      </c>
      <c r="G111" s="14" t="s">
        <v>32</v>
      </c>
      <c r="H111" s="15">
        <v>96</v>
      </c>
      <c r="I111" s="15">
        <v>6066.35</v>
      </c>
      <c r="J111" s="37">
        <f t="shared" si="7"/>
        <v>2715.904895</v>
      </c>
      <c r="K111" s="15" t="s">
        <v>221</v>
      </c>
      <c r="L111" s="38">
        <v>64</v>
      </c>
      <c r="M111" s="38">
        <v>5621.9</v>
      </c>
      <c r="N111" s="39">
        <f t="shared" si="8"/>
        <v>1547.70907</v>
      </c>
      <c r="O111" s="40">
        <v>0.2753</v>
      </c>
      <c r="P111" s="41">
        <f t="shared" si="9"/>
        <v>0.5</v>
      </c>
      <c r="Q111" s="41">
        <f t="shared" si="10"/>
        <v>0.0790569024706951</v>
      </c>
      <c r="R111" s="48" t="s">
        <v>222</v>
      </c>
      <c r="S111" s="47"/>
    </row>
    <row r="112" s="2" customFormat="1" ht="12.75" spans="1:19">
      <c r="A112" s="11">
        <v>572</v>
      </c>
      <c r="B112" s="12" t="s">
        <v>216</v>
      </c>
      <c r="C112" s="12" t="s">
        <v>189</v>
      </c>
      <c r="D112" s="11" t="s">
        <v>97</v>
      </c>
      <c r="E112" s="13" t="s">
        <v>223</v>
      </c>
      <c r="F112" s="13">
        <v>4.4</v>
      </c>
      <c r="G112" s="14" t="s">
        <v>32</v>
      </c>
      <c r="H112" s="15">
        <v>92</v>
      </c>
      <c r="I112" s="15">
        <v>10441.99</v>
      </c>
      <c r="J112" s="37">
        <f t="shared" si="7"/>
        <v>3795.663365</v>
      </c>
      <c r="K112" s="15" t="s">
        <v>224</v>
      </c>
      <c r="L112" s="38">
        <v>64</v>
      </c>
      <c r="M112" s="38">
        <v>5621.9</v>
      </c>
      <c r="N112" s="39">
        <f t="shared" si="8"/>
        <v>1547.70907</v>
      </c>
      <c r="O112" s="40">
        <v>0.2753</v>
      </c>
      <c r="P112" s="41">
        <f t="shared" si="9"/>
        <v>0.4375</v>
      </c>
      <c r="Q112" s="46">
        <f t="shared" si="10"/>
        <v>0.857377399099948</v>
      </c>
      <c r="R112" s="48" t="s">
        <v>225</v>
      </c>
      <c r="S112" s="47">
        <f>(J112-N112)*0.3</f>
        <v>674.3862885</v>
      </c>
    </row>
    <row r="113" s="2" customFormat="1" ht="12.75" spans="1:19">
      <c r="A113" s="11">
        <v>572</v>
      </c>
      <c r="B113" s="12" t="s">
        <v>216</v>
      </c>
      <c r="C113" s="12" t="s">
        <v>189</v>
      </c>
      <c r="D113" s="11" t="s">
        <v>97</v>
      </c>
      <c r="E113" s="13" t="s">
        <v>223</v>
      </c>
      <c r="F113" s="13">
        <v>4.11</v>
      </c>
      <c r="G113" s="14" t="s">
        <v>32</v>
      </c>
      <c r="H113" s="15">
        <v>106</v>
      </c>
      <c r="I113" s="15">
        <v>9691.54</v>
      </c>
      <c r="J113" s="37">
        <f t="shared" si="7"/>
        <v>3514.152404</v>
      </c>
      <c r="K113" s="15" t="s">
        <v>226</v>
      </c>
      <c r="L113" s="38">
        <v>64</v>
      </c>
      <c r="M113" s="38">
        <v>5621.9</v>
      </c>
      <c r="N113" s="39">
        <f t="shared" si="8"/>
        <v>1547.70907</v>
      </c>
      <c r="O113" s="40">
        <v>0.2753</v>
      </c>
      <c r="P113" s="41">
        <f t="shared" si="9"/>
        <v>0.65625</v>
      </c>
      <c r="Q113" s="46">
        <f t="shared" si="10"/>
        <v>0.723890499653142</v>
      </c>
      <c r="R113" s="48" t="s">
        <v>220</v>
      </c>
      <c r="S113" s="47">
        <f>(J113-N113)*0.2</f>
        <v>393.2886668</v>
      </c>
    </row>
    <row r="114" s="2" customFormat="1" ht="12.75" spans="1:19">
      <c r="A114" s="11">
        <v>355</v>
      </c>
      <c r="B114" s="12" t="s">
        <v>227</v>
      </c>
      <c r="C114" s="12" t="s">
        <v>189</v>
      </c>
      <c r="D114" s="11" t="s">
        <v>73</v>
      </c>
      <c r="E114" s="13" t="s">
        <v>156</v>
      </c>
      <c r="F114" s="13">
        <v>4.6</v>
      </c>
      <c r="G114" s="14" t="s">
        <v>192</v>
      </c>
      <c r="H114" s="15">
        <v>52</v>
      </c>
      <c r="I114" s="15">
        <v>4270.35</v>
      </c>
      <c r="J114" s="37">
        <f t="shared" si="7"/>
        <v>1000.97004</v>
      </c>
      <c r="K114" s="15" t="s">
        <v>228</v>
      </c>
      <c r="L114" s="38">
        <v>62</v>
      </c>
      <c r="M114" s="38">
        <v>4887.04</v>
      </c>
      <c r="N114" s="39">
        <f t="shared" si="8"/>
        <v>1445.097728</v>
      </c>
      <c r="O114" s="40">
        <v>0.2957</v>
      </c>
      <c r="P114" s="41">
        <f t="shared" si="9"/>
        <v>-0.161290322580645</v>
      </c>
      <c r="Q114" s="41">
        <f t="shared" si="10"/>
        <v>-0.126188858695652</v>
      </c>
      <c r="R114" s="48" t="s">
        <v>229</v>
      </c>
      <c r="S114" s="45"/>
    </row>
    <row r="115" s="2" customFormat="1" ht="12.75" spans="1:19">
      <c r="A115" s="11">
        <v>355</v>
      </c>
      <c r="B115" s="12" t="s">
        <v>227</v>
      </c>
      <c r="C115" s="12" t="s">
        <v>189</v>
      </c>
      <c r="D115" s="11" t="s">
        <v>73</v>
      </c>
      <c r="E115" s="13" t="s">
        <v>156</v>
      </c>
      <c r="F115" s="13">
        <v>4.13</v>
      </c>
      <c r="G115" s="14" t="s">
        <v>192</v>
      </c>
      <c r="H115" s="15">
        <v>73</v>
      </c>
      <c r="I115" s="15">
        <v>4009.12</v>
      </c>
      <c r="J115" s="37">
        <f t="shared" si="7"/>
        <v>931.719488</v>
      </c>
      <c r="K115" s="15" t="s">
        <v>230</v>
      </c>
      <c r="L115" s="38">
        <v>62</v>
      </c>
      <c r="M115" s="38">
        <v>4887.04</v>
      </c>
      <c r="N115" s="39">
        <f t="shared" si="8"/>
        <v>1445.097728</v>
      </c>
      <c r="O115" s="40">
        <v>0.2957</v>
      </c>
      <c r="P115" s="41">
        <f t="shared" si="9"/>
        <v>0.17741935483871</v>
      </c>
      <c r="Q115" s="41">
        <f t="shared" si="10"/>
        <v>-0.17964248297538</v>
      </c>
      <c r="R115" s="48" t="s">
        <v>231</v>
      </c>
      <c r="S115" s="45"/>
    </row>
    <row r="116" s="2" customFormat="1" ht="12.75" spans="1:19">
      <c r="A116" s="11">
        <v>355</v>
      </c>
      <c r="B116" s="12" t="s">
        <v>227</v>
      </c>
      <c r="C116" s="12" t="s">
        <v>189</v>
      </c>
      <c r="D116" s="11" t="s">
        <v>73</v>
      </c>
      <c r="E116" s="13" t="s">
        <v>156</v>
      </c>
      <c r="F116" s="16">
        <v>4.2</v>
      </c>
      <c r="G116" s="14" t="s">
        <v>192</v>
      </c>
      <c r="H116" s="15">
        <v>70</v>
      </c>
      <c r="I116" s="15">
        <v>5985.51</v>
      </c>
      <c r="J116" s="37">
        <f t="shared" si="7"/>
        <v>1903.39218</v>
      </c>
      <c r="K116" s="15" t="s">
        <v>232</v>
      </c>
      <c r="L116" s="38">
        <v>62</v>
      </c>
      <c r="M116" s="38">
        <v>4887.04</v>
      </c>
      <c r="N116" s="39">
        <f t="shared" si="8"/>
        <v>1445.097728</v>
      </c>
      <c r="O116" s="40">
        <v>0.2957</v>
      </c>
      <c r="P116" s="41">
        <f t="shared" si="9"/>
        <v>0.129032258064516</v>
      </c>
      <c r="Q116" s="41">
        <f t="shared" si="10"/>
        <v>0.22477205015715</v>
      </c>
      <c r="R116" s="41">
        <f>(K116-O116)</f>
        <v>0.0223</v>
      </c>
      <c r="S116" s="45"/>
    </row>
    <row r="117" s="2" customFormat="1" ht="12.75" spans="1:19">
      <c r="A117" s="11">
        <v>355</v>
      </c>
      <c r="B117" s="12" t="s">
        <v>227</v>
      </c>
      <c r="C117" s="12" t="s">
        <v>189</v>
      </c>
      <c r="D117" s="11" t="s">
        <v>73</v>
      </c>
      <c r="E117" s="13" t="s">
        <v>156</v>
      </c>
      <c r="F117" s="13">
        <v>4.27</v>
      </c>
      <c r="G117" s="14" t="s">
        <v>192</v>
      </c>
      <c r="H117" s="15">
        <v>83</v>
      </c>
      <c r="I117" s="15">
        <v>6081.75</v>
      </c>
      <c r="J117" s="37">
        <f t="shared" si="7"/>
        <v>2116.449</v>
      </c>
      <c r="K117" s="15" t="s">
        <v>233</v>
      </c>
      <c r="L117" s="38">
        <v>62</v>
      </c>
      <c r="M117" s="38">
        <v>4887.04</v>
      </c>
      <c r="N117" s="39">
        <f t="shared" si="8"/>
        <v>1445.097728</v>
      </c>
      <c r="O117" s="40">
        <v>0.2957</v>
      </c>
      <c r="P117" s="41">
        <f t="shared" si="9"/>
        <v>0.338709677419355</v>
      </c>
      <c r="Q117" s="41">
        <f t="shared" si="10"/>
        <v>0.244464952200105</v>
      </c>
      <c r="R117" s="48" t="s">
        <v>234</v>
      </c>
      <c r="S117" s="45"/>
    </row>
    <row r="118" s="2" customFormat="1" ht="12.75" spans="1:19">
      <c r="A118" s="11">
        <v>355</v>
      </c>
      <c r="B118" s="12" t="s">
        <v>208</v>
      </c>
      <c r="C118" s="12" t="s">
        <v>189</v>
      </c>
      <c r="D118" s="11" t="s">
        <v>73</v>
      </c>
      <c r="E118" s="13" t="s">
        <v>203</v>
      </c>
      <c r="F118" s="13">
        <v>4.16</v>
      </c>
      <c r="G118" s="14" t="s">
        <v>209</v>
      </c>
      <c r="H118" s="15">
        <v>73</v>
      </c>
      <c r="I118" s="15">
        <v>4009.12</v>
      </c>
      <c r="J118" s="37">
        <f t="shared" si="7"/>
        <v>931.719488</v>
      </c>
      <c r="K118" s="15" t="s">
        <v>230</v>
      </c>
      <c r="L118" s="38">
        <v>62</v>
      </c>
      <c r="M118" s="38">
        <v>4887.04</v>
      </c>
      <c r="N118" s="39">
        <f t="shared" si="8"/>
        <v>1445.097728</v>
      </c>
      <c r="O118" s="40">
        <v>0.2957</v>
      </c>
      <c r="P118" s="41">
        <f t="shared" si="9"/>
        <v>0.17741935483871</v>
      </c>
      <c r="Q118" s="41">
        <f t="shared" si="10"/>
        <v>-0.17964248297538</v>
      </c>
      <c r="R118" s="48" t="s">
        <v>235</v>
      </c>
      <c r="S118" s="45"/>
    </row>
    <row r="119" s="2" customFormat="1" ht="12.75" spans="1:19">
      <c r="A119" s="11">
        <v>355</v>
      </c>
      <c r="B119" s="12" t="s">
        <v>208</v>
      </c>
      <c r="C119" s="12" t="s">
        <v>189</v>
      </c>
      <c r="D119" s="11" t="s">
        <v>73</v>
      </c>
      <c r="E119" s="13" t="s">
        <v>203</v>
      </c>
      <c r="F119" s="16">
        <v>4.3</v>
      </c>
      <c r="G119" s="14" t="s">
        <v>209</v>
      </c>
      <c r="H119" s="15">
        <v>66</v>
      </c>
      <c r="I119" s="15">
        <v>8328.68</v>
      </c>
      <c r="J119" s="37">
        <f t="shared" si="7"/>
        <v>2335.361872</v>
      </c>
      <c r="K119" s="15" t="s">
        <v>236</v>
      </c>
      <c r="L119" s="38">
        <v>62</v>
      </c>
      <c r="M119" s="38">
        <v>4887.04</v>
      </c>
      <c r="N119" s="39">
        <f t="shared" si="8"/>
        <v>1445.097728</v>
      </c>
      <c r="O119" s="40">
        <v>0.2957</v>
      </c>
      <c r="P119" s="41">
        <f t="shared" si="9"/>
        <v>0.0645161290322581</v>
      </c>
      <c r="Q119" s="46">
        <f t="shared" si="10"/>
        <v>0.704238148245155</v>
      </c>
      <c r="R119" s="48" t="s">
        <v>237</v>
      </c>
      <c r="S119" s="47">
        <f>(J119-N119)*0.2</f>
        <v>178.0528288</v>
      </c>
    </row>
    <row r="120" s="2" customFormat="1" ht="12.75" spans="1:19">
      <c r="A120" s="11">
        <v>355</v>
      </c>
      <c r="B120" s="12" t="s">
        <v>227</v>
      </c>
      <c r="C120" s="12" t="s">
        <v>189</v>
      </c>
      <c r="D120" s="11" t="s">
        <v>73</v>
      </c>
      <c r="E120" s="13" t="s">
        <v>238</v>
      </c>
      <c r="F120" s="13">
        <v>4.8</v>
      </c>
      <c r="G120" s="14" t="s">
        <v>192</v>
      </c>
      <c r="H120" s="15">
        <v>46</v>
      </c>
      <c r="I120" s="15">
        <v>4110.29</v>
      </c>
      <c r="J120" s="37">
        <f t="shared" si="7"/>
        <v>1093.33714</v>
      </c>
      <c r="K120" s="15" t="s">
        <v>239</v>
      </c>
      <c r="L120" s="38">
        <v>62</v>
      </c>
      <c r="M120" s="38">
        <v>4887.04</v>
      </c>
      <c r="N120" s="39">
        <f t="shared" si="8"/>
        <v>1445.097728</v>
      </c>
      <c r="O120" s="40">
        <v>0.2957</v>
      </c>
      <c r="P120" s="41">
        <f t="shared" si="9"/>
        <v>-0.258064516129032</v>
      </c>
      <c r="Q120" s="41">
        <f t="shared" si="10"/>
        <v>-0.158940790335254</v>
      </c>
      <c r="R120" s="48" t="s">
        <v>240</v>
      </c>
      <c r="S120" s="45"/>
    </row>
    <row r="121" s="2" customFormat="1" ht="12.75" spans="1:19">
      <c r="A121" s="11">
        <v>355</v>
      </c>
      <c r="B121" s="12" t="s">
        <v>227</v>
      </c>
      <c r="C121" s="12" t="s">
        <v>189</v>
      </c>
      <c r="D121" s="11" t="s">
        <v>73</v>
      </c>
      <c r="E121" s="13" t="s">
        <v>238</v>
      </c>
      <c r="F121" s="13">
        <v>4.15</v>
      </c>
      <c r="G121" s="14" t="s">
        <v>192</v>
      </c>
      <c r="H121" s="15">
        <v>73</v>
      </c>
      <c r="I121" s="15">
        <v>4009.12</v>
      </c>
      <c r="J121" s="37">
        <f t="shared" si="7"/>
        <v>931.719488</v>
      </c>
      <c r="K121" s="15" t="s">
        <v>230</v>
      </c>
      <c r="L121" s="38">
        <v>62</v>
      </c>
      <c r="M121" s="38">
        <v>4887.04</v>
      </c>
      <c r="N121" s="39">
        <f t="shared" si="8"/>
        <v>1445.097728</v>
      </c>
      <c r="O121" s="40">
        <v>0.2957</v>
      </c>
      <c r="P121" s="41">
        <f t="shared" si="9"/>
        <v>0.17741935483871</v>
      </c>
      <c r="Q121" s="41">
        <f t="shared" si="10"/>
        <v>-0.17964248297538</v>
      </c>
      <c r="R121" s="48" t="s">
        <v>235</v>
      </c>
      <c r="S121" s="45"/>
    </row>
    <row r="122" s="2" customFormat="1" ht="12.75" spans="1:19">
      <c r="A122" s="11">
        <v>355</v>
      </c>
      <c r="B122" s="12" t="s">
        <v>227</v>
      </c>
      <c r="C122" s="12" t="s">
        <v>189</v>
      </c>
      <c r="D122" s="11" t="s">
        <v>73</v>
      </c>
      <c r="E122" s="13" t="s">
        <v>238</v>
      </c>
      <c r="F122" s="13">
        <v>4.22</v>
      </c>
      <c r="G122" s="14" t="s">
        <v>192</v>
      </c>
      <c r="H122" s="15">
        <v>88</v>
      </c>
      <c r="I122" s="15">
        <v>7960.89</v>
      </c>
      <c r="J122" s="37">
        <f t="shared" si="7"/>
        <v>2407.373136</v>
      </c>
      <c r="K122" s="15" t="s">
        <v>241</v>
      </c>
      <c r="L122" s="38">
        <v>62</v>
      </c>
      <c r="M122" s="38">
        <v>4887.04</v>
      </c>
      <c r="N122" s="39">
        <f t="shared" si="8"/>
        <v>1445.097728</v>
      </c>
      <c r="O122" s="40">
        <v>0.2957</v>
      </c>
      <c r="P122" s="41">
        <f t="shared" si="9"/>
        <v>0.419354838709677</v>
      </c>
      <c r="Q122" s="46">
        <f t="shared" si="10"/>
        <v>0.628979914222106</v>
      </c>
      <c r="R122" s="48" t="s">
        <v>57</v>
      </c>
      <c r="S122" s="47">
        <f>(J122-N122)*0.2</f>
        <v>192.4550816</v>
      </c>
    </row>
    <row r="123" s="2" customFormat="1" ht="12.75" spans="1:19">
      <c r="A123" s="11">
        <v>355</v>
      </c>
      <c r="B123" s="12" t="s">
        <v>227</v>
      </c>
      <c r="C123" s="12" t="s">
        <v>189</v>
      </c>
      <c r="D123" s="11" t="s">
        <v>73</v>
      </c>
      <c r="E123" s="13" t="s">
        <v>238</v>
      </c>
      <c r="F123" s="13">
        <v>4.29</v>
      </c>
      <c r="G123" s="14" t="s">
        <v>192</v>
      </c>
      <c r="H123" s="15">
        <v>80</v>
      </c>
      <c r="I123" s="15">
        <v>9859.5</v>
      </c>
      <c r="J123" s="37">
        <f t="shared" si="7"/>
        <v>2541.7791</v>
      </c>
      <c r="K123" s="15" t="s">
        <v>242</v>
      </c>
      <c r="L123" s="38">
        <v>62</v>
      </c>
      <c r="M123" s="38">
        <v>4887.04</v>
      </c>
      <c r="N123" s="39">
        <f t="shared" si="8"/>
        <v>1445.097728</v>
      </c>
      <c r="O123" s="40">
        <v>0.2957</v>
      </c>
      <c r="P123" s="41">
        <f t="shared" si="9"/>
        <v>0.290322580645161</v>
      </c>
      <c r="Q123" s="46">
        <f t="shared" si="10"/>
        <v>1.017478882923</v>
      </c>
      <c r="R123" s="48" t="s">
        <v>243</v>
      </c>
      <c r="S123" s="47">
        <f>(J123-N123)*0.3</f>
        <v>329.0044116</v>
      </c>
    </row>
    <row r="124" s="2" customFormat="1" ht="12.75" spans="1:19">
      <c r="A124" s="11">
        <v>349</v>
      </c>
      <c r="B124" s="12" t="s">
        <v>244</v>
      </c>
      <c r="C124" s="12" t="s">
        <v>189</v>
      </c>
      <c r="D124" s="11" t="s">
        <v>73</v>
      </c>
      <c r="E124" s="13" t="s">
        <v>245</v>
      </c>
      <c r="F124" s="13">
        <v>4.6</v>
      </c>
      <c r="G124" s="14" t="s">
        <v>32</v>
      </c>
      <c r="H124" s="15">
        <v>88</v>
      </c>
      <c r="I124" s="15">
        <v>4495.97</v>
      </c>
      <c r="J124" s="37">
        <f t="shared" si="7"/>
        <v>1654.966557</v>
      </c>
      <c r="K124" s="15" t="s">
        <v>246</v>
      </c>
      <c r="L124" s="38">
        <v>74</v>
      </c>
      <c r="M124" s="38">
        <v>4419.69</v>
      </c>
      <c r="N124" s="39">
        <f t="shared" si="8"/>
        <v>1230.441696</v>
      </c>
      <c r="O124" s="40">
        <v>0.2784</v>
      </c>
      <c r="P124" s="41">
        <f t="shared" si="9"/>
        <v>0.189189189189189</v>
      </c>
      <c r="Q124" s="41">
        <f t="shared" si="10"/>
        <v>0.0172591290339369</v>
      </c>
      <c r="R124" s="48" t="s">
        <v>247</v>
      </c>
      <c r="S124" s="45"/>
    </row>
    <row r="125" s="2" customFormat="1" ht="12.75" spans="1:19">
      <c r="A125" s="11">
        <v>349</v>
      </c>
      <c r="B125" s="12" t="s">
        <v>244</v>
      </c>
      <c r="C125" s="12" t="s">
        <v>189</v>
      </c>
      <c r="D125" s="11" t="s">
        <v>73</v>
      </c>
      <c r="E125" s="13" t="s">
        <v>156</v>
      </c>
      <c r="F125" s="13">
        <v>4.13</v>
      </c>
      <c r="G125" s="14" t="s">
        <v>32</v>
      </c>
      <c r="H125" s="15">
        <v>82</v>
      </c>
      <c r="I125" s="15">
        <v>4671.5</v>
      </c>
      <c r="J125" s="37">
        <f t="shared" si="7"/>
        <v>1425.7418</v>
      </c>
      <c r="K125" s="15" t="s">
        <v>248</v>
      </c>
      <c r="L125" s="38">
        <v>74</v>
      </c>
      <c r="M125" s="38">
        <v>4419.69</v>
      </c>
      <c r="N125" s="39">
        <f t="shared" si="8"/>
        <v>1230.441696</v>
      </c>
      <c r="O125" s="40">
        <v>0.2784</v>
      </c>
      <c r="P125" s="41">
        <f t="shared" si="9"/>
        <v>0.108108108108108</v>
      </c>
      <c r="Q125" s="41">
        <f t="shared" si="10"/>
        <v>0.056974584190294</v>
      </c>
      <c r="R125" s="48" t="s">
        <v>249</v>
      </c>
      <c r="S125" s="45"/>
    </row>
    <row r="126" s="2" customFormat="1" ht="12.75" spans="1:19">
      <c r="A126" s="11">
        <v>349</v>
      </c>
      <c r="B126" s="12" t="s">
        <v>244</v>
      </c>
      <c r="C126" s="12" t="s">
        <v>189</v>
      </c>
      <c r="D126" s="11" t="s">
        <v>73</v>
      </c>
      <c r="E126" s="13" t="s">
        <v>156</v>
      </c>
      <c r="F126" s="16">
        <v>4.2</v>
      </c>
      <c r="G126" s="14" t="s">
        <v>32</v>
      </c>
      <c r="H126" s="15">
        <v>79</v>
      </c>
      <c r="I126" s="15">
        <v>4941.21</v>
      </c>
      <c r="J126" s="37">
        <f t="shared" si="7"/>
        <v>1365.750444</v>
      </c>
      <c r="K126" s="15" t="s">
        <v>250</v>
      </c>
      <c r="L126" s="38">
        <v>74</v>
      </c>
      <c r="M126" s="38">
        <v>4419.69</v>
      </c>
      <c r="N126" s="39">
        <f t="shared" si="8"/>
        <v>1230.441696</v>
      </c>
      <c r="O126" s="40">
        <v>0.2784</v>
      </c>
      <c r="P126" s="41">
        <f t="shared" si="9"/>
        <v>0.0675675675675676</v>
      </c>
      <c r="Q126" s="41">
        <f t="shared" si="10"/>
        <v>0.117999226190072</v>
      </c>
      <c r="R126" s="41">
        <f>(K126-O126)</f>
        <v>-0.002</v>
      </c>
      <c r="S126" s="45"/>
    </row>
    <row r="127" s="2" customFormat="1" ht="12.75" spans="1:19">
      <c r="A127" s="11">
        <v>349</v>
      </c>
      <c r="B127" s="12" t="s">
        <v>244</v>
      </c>
      <c r="C127" s="12" t="s">
        <v>189</v>
      </c>
      <c r="D127" s="11" t="s">
        <v>73</v>
      </c>
      <c r="E127" s="13" t="s">
        <v>156</v>
      </c>
      <c r="F127" s="13">
        <v>4.27</v>
      </c>
      <c r="G127" s="14" t="s">
        <v>32</v>
      </c>
      <c r="H127" s="15">
        <v>108</v>
      </c>
      <c r="I127" s="15">
        <v>6704.2</v>
      </c>
      <c r="J127" s="37">
        <f t="shared" si="7"/>
        <v>1881.86894</v>
      </c>
      <c r="K127" s="15" t="s">
        <v>251</v>
      </c>
      <c r="L127" s="38">
        <v>74</v>
      </c>
      <c r="M127" s="38">
        <v>4419.69</v>
      </c>
      <c r="N127" s="39">
        <f t="shared" si="8"/>
        <v>1230.441696</v>
      </c>
      <c r="O127" s="40">
        <v>0.2784</v>
      </c>
      <c r="P127" s="41">
        <f t="shared" si="9"/>
        <v>0.459459459459459</v>
      </c>
      <c r="Q127" s="46">
        <f t="shared" si="10"/>
        <v>0.516893718790232</v>
      </c>
      <c r="R127" s="48" t="s">
        <v>252</v>
      </c>
      <c r="S127" s="47">
        <f>(J127-N127)*0.1</f>
        <v>65.1427244</v>
      </c>
    </row>
    <row r="128" s="2" customFormat="1" ht="12.75" spans="1:19">
      <c r="A128" s="11">
        <v>349</v>
      </c>
      <c r="B128" s="12" t="s">
        <v>244</v>
      </c>
      <c r="C128" s="12" t="s">
        <v>189</v>
      </c>
      <c r="D128" s="11" t="s">
        <v>73</v>
      </c>
      <c r="E128" s="13" t="s">
        <v>238</v>
      </c>
      <c r="F128" s="13">
        <v>4.8</v>
      </c>
      <c r="G128" s="14" t="s">
        <v>32</v>
      </c>
      <c r="H128" s="15">
        <v>87</v>
      </c>
      <c r="I128" s="15">
        <v>6062.64</v>
      </c>
      <c r="J128" s="37">
        <f t="shared" si="7"/>
        <v>2165.575008</v>
      </c>
      <c r="K128" s="15" t="s">
        <v>253</v>
      </c>
      <c r="L128" s="38">
        <v>74</v>
      </c>
      <c r="M128" s="38">
        <v>4419.69</v>
      </c>
      <c r="N128" s="39">
        <f t="shared" si="8"/>
        <v>1230.441696</v>
      </c>
      <c r="O128" s="40">
        <v>0.2784</v>
      </c>
      <c r="P128" s="41">
        <f t="shared" si="9"/>
        <v>0.175675675675676</v>
      </c>
      <c r="Q128" s="41">
        <f t="shared" si="10"/>
        <v>0.371734216653204</v>
      </c>
      <c r="R128" s="48" t="s">
        <v>254</v>
      </c>
      <c r="S128" s="45"/>
    </row>
    <row r="129" s="2" customFormat="1" ht="12.75" spans="1:19">
      <c r="A129" s="11">
        <v>349</v>
      </c>
      <c r="B129" s="12" t="s">
        <v>244</v>
      </c>
      <c r="C129" s="12" t="s">
        <v>189</v>
      </c>
      <c r="D129" s="11" t="s">
        <v>73</v>
      </c>
      <c r="E129" s="13" t="s">
        <v>238</v>
      </c>
      <c r="F129" s="13">
        <v>4.15</v>
      </c>
      <c r="G129" s="14" t="s">
        <v>32</v>
      </c>
      <c r="H129" s="15">
        <v>82</v>
      </c>
      <c r="I129" s="15">
        <v>4671.5</v>
      </c>
      <c r="J129" s="37">
        <f t="shared" si="7"/>
        <v>1425.7418</v>
      </c>
      <c r="K129" s="15" t="s">
        <v>248</v>
      </c>
      <c r="L129" s="38">
        <v>74</v>
      </c>
      <c r="M129" s="38">
        <v>4419.69</v>
      </c>
      <c r="N129" s="39">
        <f t="shared" si="8"/>
        <v>1230.441696</v>
      </c>
      <c r="O129" s="40">
        <v>0.2784</v>
      </c>
      <c r="P129" s="41">
        <f t="shared" si="9"/>
        <v>0.108108108108108</v>
      </c>
      <c r="Q129" s="41">
        <f t="shared" si="10"/>
        <v>0.056974584190294</v>
      </c>
      <c r="R129" s="48" t="s">
        <v>255</v>
      </c>
      <c r="S129" s="45"/>
    </row>
    <row r="130" s="2" customFormat="1" ht="12.75" spans="1:19">
      <c r="A130" s="11">
        <v>723</v>
      </c>
      <c r="B130" s="12" t="s">
        <v>256</v>
      </c>
      <c r="C130" s="12" t="s">
        <v>189</v>
      </c>
      <c r="D130" s="11" t="s">
        <v>27</v>
      </c>
      <c r="E130" s="13" t="s">
        <v>128</v>
      </c>
      <c r="F130" s="13">
        <v>4.26</v>
      </c>
      <c r="G130" s="14" t="s">
        <v>257</v>
      </c>
      <c r="H130" s="15">
        <v>67</v>
      </c>
      <c r="I130" s="15">
        <v>3694.29</v>
      </c>
      <c r="J130" s="37">
        <f t="shared" ref="J130:J193" si="12">I130*K130</f>
        <v>631.72359</v>
      </c>
      <c r="K130" s="15" t="s">
        <v>258</v>
      </c>
      <c r="L130" s="38">
        <v>71</v>
      </c>
      <c r="M130" s="38">
        <v>4007.88</v>
      </c>
      <c r="N130" s="39">
        <f t="shared" ref="N130:N193" si="13">M130*O130</f>
        <v>955.478592</v>
      </c>
      <c r="O130" s="40">
        <v>0.2384</v>
      </c>
      <c r="P130" s="41">
        <f t="shared" ref="P130:P193" si="14">(H130-L130)/L130</f>
        <v>-0.0563380281690141</v>
      </c>
      <c r="Q130" s="41">
        <f t="shared" ref="Q130:Q193" si="15">(I130-M130)/M130</f>
        <v>-0.0782433605796581</v>
      </c>
      <c r="R130" s="48" t="s">
        <v>259</v>
      </c>
      <c r="S130" s="45"/>
    </row>
    <row r="131" s="2" customFormat="1" ht="12.75" spans="1:19">
      <c r="A131" s="11">
        <v>723</v>
      </c>
      <c r="B131" s="12" t="s">
        <v>256</v>
      </c>
      <c r="C131" s="12" t="s">
        <v>189</v>
      </c>
      <c r="D131" s="11" t="s">
        <v>27</v>
      </c>
      <c r="E131" s="13" t="s">
        <v>128</v>
      </c>
      <c r="F131" s="13">
        <v>4.29</v>
      </c>
      <c r="G131" s="14" t="s">
        <v>257</v>
      </c>
      <c r="H131" s="15">
        <v>42</v>
      </c>
      <c r="I131" s="15">
        <v>2589.19</v>
      </c>
      <c r="J131" s="37">
        <f t="shared" si="12"/>
        <v>478.223393</v>
      </c>
      <c r="K131" s="15" t="s">
        <v>260</v>
      </c>
      <c r="L131" s="38">
        <v>71</v>
      </c>
      <c r="M131" s="38">
        <v>4007.88</v>
      </c>
      <c r="N131" s="39">
        <f t="shared" si="13"/>
        <v>955.478592</v>
      </c>
      <c r="O131" s="40">
        <v>0.2384</v>
      </c>
      <c r="P131" s="41">
        <f t="shared" si="14"/>
        <v>-0.408450704225352</v>
      </c>
      <c r="Q131" s="41">
        <f t="shared" si="15"/>
        <v>-0.353975168917233</v>
      </c>
      <c r="R131" s="48" t="s">
        <v>261</v>
      </c>
      <c r="S131" s="45"/>
    </row>
    <row r="132" s="2" customFormat="1" ht="12.75" spans="1:19">
      <c r="A132" s="11">
        <v>723</v>
      </c>
      <c r="B132" s="12" t="s">
        <v>256</v>
      </c>
      <c r="C132" s="12" t="s">
        <v>189</v>
      </c>
      <c r="D132" s="11" t="s">
        <v>27</v>
      </c>
      <c r="E132" s="13" t="s">
        <v>128</v>
      </c>
      <c r="F132" s="19">
        <v>4.25</v>
      </c>
      <c r="G132" s="14" t="s">
        <v>262</v>
      </c>
      <c r="H132" s="15">
        <v>101</v>
      </c>
      <c r="I132" s="15">
        <v>3840.77</v>
      </c>
      <c r="J132" s="37">
        <f t="shared" si="12"/>
        <v>539.244108</v>
      </c>
      <c r="K132" s="15" t="s">
        <v>263</v>
      </c>
      <c r="L132" s="38">
        <v>71</v>
      </c>
      <c r="M132" s="38">
        <v>4007.88</v>
      </c>
      <c r="N132" s="39">
        <f t="shared" si="13"/>
        <v>955.478592</v>
      </c>
      <c r="O132" s="40">
        <v>0.2384</v>
      </c>
      <c r="P132" s="41">
        <f t="shared" si="14"/>
        <v>0.422535211267606</v>
      </c>
      <c r="Q132" s="41">
        <f t="shared" si="15"/>
        <v>-0.0416953601405232</v>
      </c>
      <c r="R132" s="48" t="s">
        <v>264</v>
      </c>
      <c r="S132" s="45"/>
    </row>
    <row r="133" s="2" customFormat="1" ht="12.75" spans="1:19">
      <c r="A133" s="11">
        <v>723</v>
      </c>
      <c r="B133" s="12" t="s">
        <v>256</v>
      </c>
      <c r="C133" s="12" t="s">
        <v>189</v>
      </c>
      <c r="D133" s="11" t="s">
        <v>27</v>
      </c>
      <c r="E133" s="13" t="s">
        <v>223</v>
      </c>
      <c r="F133" s="17">
        <v>4.4</v>
      </c>
      <c r="G133" s="14" t="s">
        <v>257</v>
      </c>
      <c r="H133" s="15">
        <v>67</v>
      </c>
      <c r="I133" s="15">
        <v>2747.48</v>
      </c>
      <c r="J133" s="37">
        <f t="shared" si="12"/>
        <v>429.431124</v>
      </c>
      <c r="K133" s="15" t="s">
        <v>265</v>
      </c>
      <c r="L133" s="38">
        <v>71</v>
      </c>
      <c r="M133" s="38">
        <v>4007.88</v>
      </c>
      <c r="N133" s="39">
        <f t="shared" si="13"/>
        <v>955.478592</v>
      </c>
      <c r="O133" s="40">
        <v>0.2384</v>
      </c>
      <c r="P133" s="41">
        <f t="shared" si="14"/>
        <v>-0.0563380281690141</v>
      </c>
      <c r="Q133" s="41">
        <f t="shared" si="15"/>
        <v>-0.314480473467269</v>
      </c>
      <c r="R133" s="48" t="s">
        <v>266</v>
      </c>
      <c r="S133" s="45"/>
    </row>
    <row r="134" s="2" customFormat="1" ht="12.75" spans="1:19">
      <c r="A134" s="11">
        <v>723</v>
      </c>
      <c r="B134" s="12" t="s">
        <v>256</v>
      </c>
      <c r="C134" s="12" t="s">
        <v>189</v>
      </c>
      <c r="D134" s="11" t="s">
        <v>27</v>
      </c>
      <c r="E134" s="13" t="s">
        <v>223</v>
      </c>
      <c r="F134" s="13">
        <v>4.11</v>
      </c>
      <c r="G134" s="14" t="s">
        <v>257</v>
      </c>
      <c r="H134" s="15">
        <v>89</v>
      </c>
      <c r="I134" s="15">
        <v>4635.73</v>
      </c>
      <c r="J134" s="37">
        <f t="shared" si="12"/>
        <v>677.743726</v>
      </c>
      <c r="K134" s="15" t="s">
        <v>267</v>
      </c>
      <c r="L134" s="38">
        <v>71</v>
      </c>
      <c r="M134" s="38">
        <v>4007.88</v>
      </c>
      <c r="N134" s="39">
        <f t="shared" si="13"/>
        <v>955.478592</v>
      </c>
      <c r="O134" s="40">
        <v>0.2384</v>
      </c>
      <c r="P134" s="41">
        <f t="shared" si="14"/>
        <v>0.253521126760563</v>
      </c>
      <c r="Q134" s="41">
        <f t="shared" si="15"/>
        <v>0.156653891833089</v>
      </c>
      <c r="R134" s="48" t="s">
        <v>268</v>
      </c>
      <c r="S134" s="45"/>
    </row>
    <row r="135" s="2" customFormat="1" ht="12.75" spans="1:19">
      <c r="A135" s="11">
        <v>102479</v>
      </c>
      <c r="B135" s="12" t="s">
        <v>269</v>
      </c>
      <c r="C135" s="12" t="s">
        <v>189</v>
      </c>
      <c r="D135" s="11" t="s">
        <v>27</v>
      </c>
      <c r="E135" s="13" t="s">
        <v>270</v>
      </c>
      <c r="F135" s="17">
        <v>4.5</v>
      </c>
      <c r="G135" s="14" t="s">
        <v>271</v>
      </c>
      <c r="H135" s="15">
        <v>109</v>
      </c>
      <c r="I135" s="15">
        <v>3772.89</v>
      </c>
      <c r="J135" s="37">
        <f t="shared" si="12"/>
        <v>1555.185258</v>
      </c>
      <c r="K135" s="15" t="s">
        <v>272</v>
      </c>
      <c r="L135" s="38">
        <v>87</v>
      </c>
      <c r="M135" s="38">
        <v>4278.79</v>
      </c>
      <c r="N135" s="39">
        <f t="shared" si="13"/>
        <v>1388.039476</v>
      </c>
      <c r="O135" s="40">
        <v>0.3244</v>
      </c>
      <c r="P135" s="41">
        <f t="shared" si="14"/>
        <v>0.252873563218391</v>
      </c>
      <c r="Q135" s="41">
        <f t="shared" si="15"/>
        <v>-0.118234360648688</v>
      </c>
      <c r="R135" s="48" t="s">
        <v>273</v>
      </c>
      <c r="S135" s="45"/>
    </row>
    <row r="136" s="2" customFormat="1" ht="12.75" spans="1:19">
      <c r="A136" s="11">
        <v>102479</v>
      </c>
      <c r="B136" s="12" t="s">
        <v>269</v>
      </c>
      <c r="C136" s="12" t="s">
        <v>189</v>
      </c>
      <c r="D136" s="11" t="s">
        <v>27</v>
      </c>
      <c r="E136" s="13" t="s">
        <v>270</v>
      </c>
      <c r="F136" s="17">
        <v>4.12</v>
      </c>
      <c r="G136" s="14" t="s">
        <v>271</v>
      </c>
      <c r="H136" s="15">
        <v>104</v>
      </c>
      <c r="I136" s="15">
        <v>3492.01</v>
      </c>
      <c r="J136" s="37">
        <f t="shared" si="12"/>
        <v>1340.582639</v>
      </c>
      <c r="K136" s="15" t="s">
        <v>274</v>
      </c>
      <c r="L136" s="38">
        <v>87</v>
      </c>
      <c r="M136" s="38">
        <v>4278.79</v>
      </c>
      <c r="N136" s="39">
        <f t="shared" si="13"/>
        <v>1388.039476</v>
      </c>
      <c r="O136" s="40">
        <v>0.3244</v>
      </c>
      <c r="P136" s="41">
        <f t="shared" si="14"/>
        <v>0.195402298850575</v>
      </c>
      <c r="Q136" s="41">
        <f t="shared" si="15"/>
        <v>-0.183879087312067</v>
      </c>
      <c r="R136" s="48" t="s">
        <v>275</v>
      </c>
      <c r="S136" s="45"/>
    </row>
    <row r="137" s="2" customFormat="1" ht="12.75" spans="1:19">
      <c r="A137" s="11">
        <v>102479</v>
      </c>
      <c r="B137" s="12" t="s">
        <v>269</v>
      </c>
      <c r="C137" s="12" t="s">
        <v>189</v>
      </c>
      <c r="D137" s="11" t="s">
        <v>27</v>
      </c>
      <c r="E137" s="13" t="s">
        <v>270</v>
      </c>
      <c r="F137" s="17">
        <v>4.26</v>
      </c>
      <c r="G137" s="14" t="s">
        <v>271</v>
      </c>
      <c r="H137" s="15">
        <v>117</v>
      </c>
      <c r="I137" s="15">
        <v>5033.64</v>
      </c>
      <c r="J137" s="37">
        <f t="shared" si="12"/>
        <v>1667.141568</v>
      </c>
      <c r="K137" s="15" t="s">
        <v>276</v>
      </c>
      <c r="L137" s="38">
        <v>87</v>
      </c>
      <c r="M137" s="38">
        <v>4278.79</v>
      </c>
      <c r="N137" s="39">
        <f t="shared" si="13"/>
        <v>1388.039476</v>
      </c>
      <c r="O137" s="40">
        <v>0.3244</v>
      </c>
      <c r="P137" s="41">
        <f t="shared" si="14"/>
        <v>0.344827586206897</v>
      </c>
      <c r="Q137" s="41">
        <f t="shared" si="15"/>
        <v>0.176416697243847</v>
      </c>
      <c r="R137" s="48" t="s">
        <v>277</v>
      </c>
      <c r="S137" s="45"/>
    </row>
    <row r="138" s="2" customFormat="1" ht="12.75" spans="1:19">
      <c r="A138" s="11">
        <v>102479</v>
      </c>
      <c r="B138" s="12" t="s">
        <v>269</v>
      </c>
      <c r="C138" s="12" t="s">
        <v>189</v>
      </c>
      <c r="D138" s="11" t="s">
        <v>27</v>
      </c>
      <c r="E138" s="13" t="s">
        <v>238</v>
      </c>
      <c r="F138" s="13">
        <v>4.29</v>
      </c>
      <c r="G138" s="14" t="s">
        <v>271</v>
      </c>
      <c r="H138" s="15">
        <v>108</v>
      </c>
      <c r="I138" s="15">
        <v>5787.05</v>
      </c>
      <c r="J138" s="37">
        <f t="shared" si="12"/>
        <v>1744.21687</v>
      </c>
      <c r="K138" s="15" t="s">
        <v>278</v>
      </c>
      <c r="L138" s="38">
        <v>87</v>
      </c>
      <c r="M138" s="38">
        <v>4278.79</v>
      </c>
      <c r="N138" s="39">
        <f t="shared" si="13"/>
        <v>1388.039476</v>
      </c>
      <c r="O138" s="40">
        <v>0.3244</v>
      </c>
      <c r="P138" s="41">
        <f t="shared" si="14"/>
        <v>0.241379310344828</v>
      </c>
      <c r="Q138" s="41">
        <f t="shared" si="15"/>
        <v>0.352496850745187</v>
      </c>
      <c r="R138" s="48" t="s">
        <v>147</v>
      </c>
      <c r="S138" s="45"/>
    </row>
    <row r="139" s="2" customFormat="1" ht="12.75" spans="1:19">
      <c r="A139" s="11">
        <v>102479</v>
      </c>
      <c r="B139" s="12" t="s">
        <v>269</v>
      </c>
      <c r="C139" s="12" t="s">
        <v>189</v>
      </c>
      <c r="D139" s="11" t="s">
        <v>27</v>
      </c>
      <c r="E139" s="13" t="s">
        <v>238</v>
      </c>
      <c r="F139" s="13">
        <v>4.15</v>
      </c>
      <c r="G139" s="14" t="s">
        <v>271</v>
      </c>
      <c r="H139" s="15">
        <v>104</v>
      </c>
      <c r="I139" s="15">
        <v>3492.01</v>
      </c>
      <c r="J139" s="37">
        <f t="shared" si="12"/>
        <v>1340.582639</v>
      </c>
      <c r="K139" s="15" t="s">
        <v>274</v>
      </c>
      <c r="L139" s="38">
        <v>87</v>
      </c>
      <c r="M139" s="38">
        <v>4278.79</v>
      </c>
      <c r="N139" s="39">
        <f t="shared" si="13"/>
        <v>1388.039476</v>
      </c>
      <c r="O139" s="40">
        <v>0.3244</v>
      </c>
      <c r="P139" s="41">
        <f t="shared" si="14"/>
        <v>0.195402298850575</v>
      </c>
      <c r="Q139" s="41">
        <f t="shared" si="15"/>
        <v>-0.183879087312067</v>
      </c>
      <c r="R139" s="48" t="s">
        <v>279</v>
      </c>
      <c r="S139" s="45"/>
    </row>
    <row r="140" s="2" customFormat="1" ht="12.75" spans="1:19">
      <c r="A140" s="11">
        <v>102479</v>
      </c>
      <c r="B140" s="12" t="s">
        <v>269</v>
      </c>
      <c r="C140" s="12" t="s">
        <v>189</v>
      </c>
      <c r="D140" s="11" t="s">
        <v>27</v>
      </c>
      <c r="E140" s="13" t="s">
        <v>238</v>
      </c>
      <c r="F140" s="27">
        <v>4.28</v>
      </c>
      <c r="G140" s="14" t="s">
        <v>271</v>
      </c>
      <c r="H140" s="15">
        <v>88</v>
      </c>
      <c r="I140" s="15">
        <v>4061</v>
      </c>
      <c r="J140" s="37">
        <f t="shared" si="12"/>
        <v>1169.568</v>
      </c>
      <c r="K140" s="15" t="s">
        <v>280</v>
      </c>
      <c r="L140" s="38">
        <v>87</v>
      </c>
      <c r="M140" s="38">
        <v>4278.79</v>
      </c>
      <c r="N140" s="39">
        <f t="shared" si="13"/>
        <v>1388.039476</v>
      </c>
      <c r="O140" s="40">
        <v>0.3244</v>
      </c>
      <c r="P140" s="41">
        <f t="shared" si="14"/>
        <v>0.0114942528735632</v>
      </c>
      <c r="Q140" s="41">
        <f t="shared" si="15"/>
        <v>-0.0508999039448068</v>
      </c>
      <c r="R140" s="48" t="s">
        <v>281</v>
      </c>
      <c r="S140" s="45"/>
    </row>
    <row r="141" s="2" customFormat="1" ht="12.75" spans="1:19">
      <c r="A141" s="11">
        <v>349</v>
      </c>
      <c r="B141" s="12" t="s">
        <v>244</v>
      </c>
      <c r="C141" s="12" t="s">
        <v>189</v>
      </c>
      <c r="D141" s="11" t="s">
        <v>73</v>
      </c>
      <c r="E141" s="13" t="s">
        <v>238</v>
      </c>
      <c r="F141" s="13">
        <v>4.22</v>
      </c>
      <c r="G141" s="14" t="s">
        <v>32</v>
      </c>
      <c r="H141" s="15">
        <v>70</v>
      </c>
      <c r="I141" s="15">
        <v>6970.73</v>
      </c>
      <c r="J141" s="37">
        <f t="shared" si="12"/>
        <v>1208.724582</v>
      </c>
      <c r="K141" s="15" t="s">
        <v>282</v>
      </c>
      <c r="L141" s="38">
        <v>74</v>
      </c>
      <c r="M141" s="38">
        <v>4419.69</v>
      </c>
      <c r="N141" s="39">
        <f t="shared" si="13"/>
        <v>1230.441696</v>
      </c>
      <c r="O141" s="40">
        <v>0.2784</v>
      </c>
      <c r="P141" s="41">
        <f t="shared" si="14"/>
        <v>-0.0540540540540541</v>
      </c>
      <c r="Q141" s="41">
        <f t="shared" si="15"/>
        <v>0.577198853313241</v>
      </c>
      <c r="R141" s="48" t="s">
        <v>283</v>
      </c>
      <c r="S141" s="45"/>
    </row>
    <row r="142" s="2" customFormat="1" ht="12.75" spans="1:19">
      <c r="A142" s="11">
        <v>349</v>
      </c>
      <c r="B142" s="12" t="s">
        <v>244</v>
      </c>
      <c r="C142" s="12" t="s">
        <v>189</v>
      </c>
      <c r="D142" s="11" t="s">
        <v>73</v>
      </c>
      <c r="E142" s="13" t="s">
        <v>238</v>
      </c>
      <c r="F142" s="13">
        <v>4.29</v>
      </c>
      <c r="G142" s="14" t="s">
        <v>32</v>
      </c>
      <c r="H142" s="15">
        <v>79</v>
      </c>
      <c r="I142" s="15">
        <v>4930.39</v>
      </c>
      <c r="J142" s="37">
        <f t="shared" si="12"/>
        <v>1476.158766</v>
      </c>
      <c r="K142" s="15" t="s">
        <v>284</v>
      </c>
      <c r="L142" s="38">
        <v>74</v>
      </c>
      <c r="M142" s="38">
        <v>4419.69</v>
      </c>
      <c r="N142" s="39">
        <f t="shared" si="13"/>
        <v>1230.441696</v>
      </c>
      <c r="O142" s="40">
        <v>0.2784</v>
      </c>
      <c r="P142" s="41">
        <f t="shared" si="14"/>
        <v>0.0675675675675676</v>
      </c>
      <c r="Q142" s="41">
        <f t="shared" si="15"/>
        <v>0.115551090687356</v>
      </c>
      <c r="R142" s="48" t="s">
        <v>285</v>
      </c>
      <c r="S142" s="45"/>
    </row>
    <row r="143" s="2" customFormat="1" ht="12.75" spans="1:19">
      <c r="A143" s="11">
        <v>337</v>
      </c>
      <c r="B143" s="12" t="s">
        <v>286</v>
      </c>
      <c r="C143" s="12" t="s">
        <v>189</v>
      </c>
      <c r="D143" s="11" t="s">
        <v>287</v>
      </c>
      <c r="E143" s="13" t="s">
        <v>245</v>
      </c>
      <c r="F143" s="13">
        <v>4.6</v>
      </c>
      <c r="G143" s="14" t="s">
        <v>62</v>
      </c>
      <c r="H143" s="15">
        <v>229</v>
      </c>
      <c r="I143" s="15">
        <v>23808.26</v>
      </c>
      <c r="J143" s="37">
        <f t="shared" si="12"/>
        <v>6880.58714</v>
      </c>
      <c r="K143" s="15" t="s">
        <v>288</v>
      </c>
      <c r="L143" s="38">
        <v>225</v>
      </c>
      <c r="M143" s="38">
        <v>25093.8</v>
      </c>
      <c r="N143" s="39">
        <f t="shared" si="13"/>
        <v>5395.167</v>
      </c>
      <c r="O143" s="50">
        <v>0.215</v>
      </c>
      <c r="P143" s="41">
        <f t="shared" si="14"/>
        <v>0.0177777777777778</v>
      </c>
      <c r="Q143" s="41">
        <f t="shared" si="15"/>
        <v>-0.0512293873387052</v>
      </c>
      <c r="R143" s="48" t="s">
        <v>289</v>
      </c>
      <c r="S143" s="45"/>
    </row>
    <row r="144" s="2" customFormat="1" ht="12.75" spans="1:19">
      <c r="A144" s="11">
        <v>337</v>
      </c>
      <c r="B144" s="12" t="s">
        <v>286</v>
      </c>
      <c r="C144" s="12" t="s">
        <v>189</v>
      </c>
      <c r="D144" s="11" t="s">
        <v>287</v>
      </c>
      <c r="E144" s="13" t="s">
        <v>245</v>
      </c>
      <c r="F144" s="13">
        <v>4.13</v>
      </c>
      <c r="G144" s="14" t="s">
        <v>62</v>
      </c>
      <c r="H144" s="15">
        <v>222</v>
      </c>
      <c r="I144" s="15">
        <v>26126.39</v>
      </c>
      <c r="J144" s="37">
        <f t="shared" si="12"/>
        <v>7864.04339</v>
      </c>
      <c r="K144" s="15" t="s">
        <v>290</v>
      </c>
      <c r="L144" s="38">
        <v>225</v>
      </c>
      <c r="M144" s="38">
        <v>25093.8</v>
      </c>
      <c r="N144" s="39">
        <f t="shared" si="13"/>
        <v>5395.167</v>
      </c>
      <c r="O144" s="50">
        <v>0.215</v>
      </c>
      <c r="P144" s="41">
        <f t="shared" si="14"/>
        <v>-0.0133333333333333</v>
      </c>
      <c r="Q144" s="41">
        <f t="shared" si="15"/>
        <v>0.0411492081709426</v>
      </c>
      <c r="R144" s="48" t="s">
        <v>291</v>
      </c>
      <c r="S144" s="45"/>
    </row>
    <row r="145" s="2" customFormat="1" ht="12.75" spans="1:19">
      <c r="A145" s="11">
        <v>337</v>
      </c>
      <c r="B145" s="12" t="s">
        <v>286</v>
      </c>
      <c r="C145" s="12" t="s">
        <v>189</v>
      </c>
      <c r="D145" s="11" t="s">
        <v>287</v>
      </c>
      <c r="E145" s="13" t="s">
        <v>203</v>
      </c>
      <c r="F145" s="13">
        <v>4.2</v>
      </c>
      <c r="G145" s="14" t="s">
        <v>62</v>
      </c>
      <c r="H145" s="15">
        <v>257</v>
      </c>
      <c r="I145" s="15">
        <v>21432.89</v>
      </c>
      <c r="J145" s="37">
        <f t="shared" si="12"/>
        <v>6037.645113</v>
      </c>
      <c r="K145" s="15" t="s">
        <v>292</v>
      </c>
      <c r="L145" s="38">
        <v>225</v>
      </c>
      <c r="M145" s="38">
        <v>25093.8</v>
      </c>
      <c r="N145" s="39">
        <f t="shared" si="13"/>
        <v>5395.167</v>
      </c>
      <c r="O145" s="50">
        <v>0.215</v>
      </c>
      <c r="P145" s="41">
        <f t="shared" si="14"/>
        <v>0.142222222222222</v>
      </c>
      <c r="Q145" s="41">
        <f t="shared" si="15"/>
        <v>-0.145889024380524</v>
      </c>
      <c r="R145" s="48" t="s">
        <v>293</v>
      </c>
      <c r="S145" s="45"/>
    </row>
    <row r="146" s="2" customFormat="1" ht="12.75" spans="1:19">
      <c r="A146" s="11">
        <v>337</v>
      </c>
      <c r="B146" s="12" t="s">
        <v>286</v>
      </c>
      <c r="C146" s="12" t="s">
        <v>189</v>
      </c>
      <c r="D146" s="11" t="s">
        <v>287</v>
      </c>
      <c r="E146" s="13" t="s">
        <v>203</v>
      </c>
      <c r="F146" s="13">
        <v>4.9</v>
      </c>
      <c r="G146" s="14" t="s">
        <v>62</v>
      </c>
      <c r="H146" s="15">
        <v>194</v>
      </c>
      <c r="I146" s="15">
        <v>24182.13</v>
      </c>
      <c r="J146" s="37">
        <f t="shared" si="12"/>
        <v>4754.206758</v>
      </c>
      <c r="K146" s="15" t="s">
        <v>294</v>
      </c>
      <c r="L146" s="38">
        <v>225</v>
      </c>
      <c r="M146" s="38">
        <v>25093.8</v>
      </c>
      <c r="N146" s="39">
        <f t="shared" si="13"/>
        <v>5395.167</v>
      </c>
      <c r="O146" s="50">
        <v>0.215</v>
      </c>
      <c r="P146" s="41">
        <f t="shared" si="14"/>
        <v>-0.137777777777778</v>
      </c>
      <c r="Q146" s="41">
        <f t="shared" si="15"/>
        <v>-0.0363304880089902</v>
      </c>
      <c r="R146" s="48" t="s">
        <v>295</v>
      </c>
      <c r="S146" s="45"/>
    </row>
    <row r="147" s="2" customFormat="1" ht="12.75" spans="1:19">
      <c r="A147" s="11">
        <v>572</v>
      </c>
      <c r="B147" s="12" t="s">
        <v>216</v>
      </c>
      <c r="C147" s="12" t="s">
        <v>189</v>
      </c>
      <c r="D147" s="11" t="s">
        <v>97</v>
      </c>
      <c r="E147" s="13" t="s">
        <v>223</v>
      </c>
      <c r="F147" s="26">
        <v>4.3</v>
      </c>
      <c r="G147" s="14" t="s">
        <v>32</v>
      </c>
      <c r="H147" s="15">
        <v>79</v>
      </c>
      <c r="I147" s="15">
        <v>5873.44</v>
      </c>
      <c r="J147" s="37">
        <f t="shared" si="12"/>
        <v>1729.72808</v>
      </c>
      <c r="K147" s="15" t="s">
        <v>296</v>
      </c>
      <c r="L147" s="38">
        <v>64</v>
      </c>
      <c r="M147" s="38">
        <v>5621.9</v>
      </c>
      <c r="N147" s="39">
        <f t="shared" si="13"/>
        <v>1547.70907</v>
      </c>
      <c r="O147" s="40">
        <v>0.2753</v>
      </c>
      <c r="P147" s="41">
        <f t="shared" si="14"/>
        <v>0.234375</v>
      </c>
      <c r="Q147" s="41">
        <f t="shared" si="15"/>
        <v>0.0447428805208204</v>
      </c>
      <c r="R147" s="48" t="s">
        <v>297</v>
      </c>
      <c r="S147" s="45"/>
    </row>
    <row r="148" s="2" customFormat="1" ht="12.75" spans="1:19">
      <c r="A148" s="11">
        <v>572</v>
      </c>
      <c r="B148" s="12" t="s">
        <v>216</v>
      </c>
      <c r="C148" s="12" t="s">
        <v>189</v>
      </c>
      <c r="D148" s="11" t="s">
        <v>97</v>
      </c>
      <c r="E148" s="13" t="s">
        <v>223</v>
      </c>
      <c r="F148" s="13">
        <v>4.25</v>
      </c>
      <c r="G148" s="14" t="s">
        <v>32</v>
      </c>
      <c r="H148" s="15">
        <v>58</v>
      </c>
      <c r="I148" s="15">
        <v>5838.73</v>
      </c>
      <c r="J148" s="37">
        <f t="shared" si="12"/>
        <v>1180.591206</v>
      </c>
      <c r="K148" s="15" t="s">
        <v>298</v>
      </c>
      <c r="L148" s="38">
        <v>64</v>
      </c>
      <c r="M148" s="38">
        <v>5621.9</v>
      </c>
      <c r="N148" s="39">
        <f t="shared" si="13"/>
        <v>1547.70907</v>
      </c>
      <c r="O148" s="40">
        <v>0.2753</v>
      </c>
      <c r="P148" s="41">
        <f t="shared" si="14"/>
        <v>-0.09375</v>
      </c>
      <c r="Q148" s="41">
        <f t="shared" si="15"/>
        <v>0.0385688112559811</v>
      </c>
      <c r="R148" s="48" t="s">
        <v>299</v>
      </c>
      <c r="S148" s="45"/>
    </row>
    <row r="149" s="2" customFormat="1" ht="12.75" spans="1:19">
      <c r="A149" s="11">
        <v>515</v>
      </c>
      <c r="B149" s="12" t="s">
        <v>300</v>
      </c>
      <c r="C149" s="12" t="s">
        <v>189</v>
      </c>
      <c r="D149" s="11" t="s">
        <v>73</v>
      </c>
      <c r="E149" s="13" t="s">
        <v>191</v>
      </c>
      <c r="F149" s="17">
        <v>4.7</v>
      </c>
      <c r="G149" s="14" t="s">
        <v>301</v>
      </c>
      <c r="H149" s="15">
        <v>77</v>
      </c>
      <c r="I149" s="15">
        <v>5226.91</v>
      </c>
      <c r="J149" s="37">
        <f t="shared" si="12"/>
        <v>1703.449969</v>
      </c>
      <c r="K149" s="15" t="s">
        <v>302</v>
      </c>
      <c r="L149" s="38">
        <v>91</v>
      </c>
      <c r="M149" s="38">
        <v>5890.1</v>
      </c>
      <c r="N149" s="39">
        <f t="shared" si="13"/>
        <v>1747.59267</v>
      </c>
      <c r="O149" s="40">
        <v>0.2967</v>
      </c>
      <c r="P149" s="41">
        <f t="shared" si="14"/>
        <v>-0.153846153846154</v>
      </c>
      <c r="Q149" s="41">
        <f t="shared" si="15"/>
        <v>-0.112594013683978</v>
      </c>
      <c r="R149" s="48" t="s">
        <v>219</v>
      </c>
      <c r="S149" s="45"/>
    </row>
    <row r="150" s="2" customFormat="1" ht="12.75" spans="1:19">
      <c r="A150" s="11">
        <v>515</v>
      </c>
      <c r="B150" s="12" t="s">
        <v>300</v>
      </c>
      <c r="C150" s="12" t="s">
        <v>189</v>
      </c>
      <c r="D150" s="11" t="s">
        <v>73</v>
      </c>
      <c r="E150" s="13" t="s">
        <v>191</v>
      </c>
      <c r="F150" s="17">
        <v>4.14</v>
      </c>
      <c r="G150" s="14" t="s">
        <v>301</v>
      </c>
      <c r="H150" s="15">
        <v>96</v>
      </c>
      <c r="I150" s="15">
        <v>5955.55</v>
      </c>
      <c r="J150" s="37">
        <f t="shared" si="12"/>
        <v>2149.357995</v>
      </c>
      <c r="K150" s="15" t="s">
        <v>303</v>
      </c>
      <c r="L150" s="38">
        <v>91</v>
      </c>
      <c r="M150" s="38">
        <v>5890.1</v>
      </c>
      <c r="N150" s="39">
        <f t="shared" si="13"/>
        <v>1747.59267</v>
      </c>
      <c r="O150" s="40">
        <v>0.2967</v>
      </c>
      <c r="P150" s="41">
        <f t="shared" si="14"/>
        <v>0.0549450549450549</v>
      </c>
      <c r="Q150" s="41">
        <f t="shared" si="15"/>
        <v>0.0111118656729087</v>
      </c>
      <c r="R150" s="48" t="s">
        <v>304</v>
      </c>
      <c r="S150" s="45"/>
    </row>
    <row r="151" s="2" customFormat="1" ht="12.75" spans="1:19">
      <c r="A151" s="11">
        <v>515</v>
      </c>
      <c r="B151" s="12" t="s">
        <v>300</v>
      </c>
      <c r="C151" s="12" t="s">
        <v>189</v>
      </c>
      <c r="D151" s="11" t="s">
        <v>73</v>
      </c>
      <c r="E151" s="13" t="s">
        <v>191</v>
      </c>
      <c r="F151" s="17">
        <v>4.29</v>
      </c>
      <c r="G151" s="14" t="s">
        <v>301</v>
      </c>
      <c r="H151" s="15">
        <v>100</v>
      </c>
      <c r="I151" s="15">
        <v>6801.23</v>
      </c>
      <c r="J151" s="37">
        <f t="shared" si="12"/>
        <v>1964.875347</v>
      </c>
      <c r="K151" s="15" t="s">
        <v>305</v>
      </c>
      <c r="L151" s="38">
        <v>91</v>
      </c>
      <c r="M151" s="38">
        <v>5890.1</v>
      </c>
      <c r="N151" s="39">
        <f t="shared" si="13"/>
        <v>1747.59267</v>
      </c>
      <c r="O151" s="40">
        <v>0.2967</v>
      </c>
      <c r="P151" s="41">
        <f t="shared" si="14"/>
        <v>0.0989010989010989</v>
      </c>
      <c r="Q151" s="41">
        <f t="shared" si="15"/>
        <v>0.154688375409585</v>
      </c>
      <c r="R151" s="48" t="s">
        <v>306</v>
      </c>
      <c r="S151" s="45"/>
    </row>
    <row r="152" s="2" customFormat="1" ht="12.75" spans="1:19">
      <c r="A152" s="11">
        <v>515</v>
      </c>
      <c r="B152" s="12" t="s">
        <v>300</v>
      </c>
      <c r="C152" s="12" t="s">
        <v>189</v>
      </c>
      <c r="D152" s="11" t="s">
        <v>73</v>
      </c>
      <c r="E152" s="13" t="s">
        <v>307</v>
      </c>
      <c r="F152" s="13">
        <v>4.3</v>
      </c>
      <c r="G152" s="14" t="s">
        <v>301</v>
      </c>
      <c r="H152" s="15">
        <v>101</v>
      </c>
      <c r="I152" s="15">
        <v>6292</v>
      </c>
      <c r="J152" s="37">
        <f t="shared" si="12"/>
        <v>1752.9512</v>
      </c>
      <c r="K152" s="15" t="s">
        <v>308</v>
      </c>
      <c r="L152" s="38">
        <v>91</v>
      </c>
      <c r="M152" s="38">
        <v>5890.1</v>
      </c>
      <c r="N152" s="39">
        <f t="shared" si="13"/>
        <v>1747.59267</v>
      </c>
      <c r="O152" s="40">
        <v>0.2967</v>
      </c>
      <c r="P152" s="41">
        <f t="shared" si="14"/>
        <v>0.10989010989011</v>
      </c>
      <c r="Q152" s="41">
        <f t="shared" si="15"/>
        <v>0.0682331369586254</v>
      </c>
      <c r="R152" s="48" t="s">
        <v>309</v>
      </c>
      <c r="S152" s="45"/>
    </row>
    <row r="153" s="2" customFormat="1" ht="12.75" spans="1:19">
      <c r="A153" s="11">
        <v>515</v>
      </c>
      <c r="B153" s="12" t="s">
        <v>300</v>
      </c>
      <c r="C153" s="12" t="s">
        <v>189</v>
      </c>
      <c r="D153" s="11" t="s">
        <v>73</v>
      </c>
      <c r="E153" s="13" t="s">
        <v>307</v>
      </c>
      <c r="F153" s="16">
        <v>4.1</v>
      </c>
      <c r="G153" s="14" t="s">
        <v>301</v>
      </c>
      <c r="H153" s="15">
        <v>92</v>
      </c>
      <c r="I153" s="15">
        <v>5218.81</v>
      </c>
      <c r="J153" s="37">
        <f t="shared" si="12"/>
        <v>1672.628605</v>
      </c>
      <c r="K153" s="15" t="s">
        <v>310</v>
      </c>
      <c r="L153" s="38">
        <v>91</v>
      </c>
      <c r="M153" s="38">
        <v>5890.1</v>
      </c>
      <c r="N153" s="39">
        <f t="shared" si="13"/>
        <v>1747.59267</v>
      </c>
      <c r="O153" s="40">
        <v>0.2967</v>
      </c>
      <c r="P153" s="41">
        <f t="shared" si="14"/>
        <v>0.010989010989011</v>
      </c>
      <c r="Q153" s="41">
        <f t="shared" si="15"/>
        <v>-0.113969202560228</v>
      </c>
      <c r="R153" s="48" t="s">
        <v>311</v>
      </c>
      <c r="S153" s="45"/>
    </row>
    <row r="154" s="2" customFormat="1" ht="12.75" spans="1:19">
      <c r="A154" s="11">
        <v>373</v>
      </c>
      <c r="B154" s="12" t="s">
        <v>312</v>
      </c>
      <c r="C154" s="12" t="s">
        <v>189</v>
      </c>
      <c r="D154" s="11" t="s">
        <v>190</v>
      </c>
      <c r="E154" s="13" t="s">
        <v>93</v>
      </c>
      <c r="F154" s="17">
        <v>4.3</v>
      </c>
      <c r="G154" s="14" t="s">
        <v>192</v>
      </c>
      <c r="H154" s="15">
        <v>105</v>
      </c>
      <c r="I154" s="15">
        <v>8835.23</v>
      </c>
      <c r="J154" s="37">
        <f t="shared" si="12"/>
        <v>3122.370282</v>
      </c>
      <c r="K154" s="15" t="s">
        <v>313</v>
      </c>
      <c r="L154" s="38">
        <v>114</v>
      </c>
      <c r="M154" s="38">
        <v>9850.3</v>
      </c>
      <c r="N154" s="39">
        <f t="shared" si="13"/>
        <v>2730.50316</v>
      </c>
      <c r="O154" s="40">
        <v>0.2772</v>
      </c>
      <c r="P154" s="41">
        <f t="shared" si="14"/>
        <v>-0.0789473684210526</v>
      </c>
      <c r="Q154" s="41">
        <f t="shared" si="15"/>
        <v>-0.103049653310051</v>
      </c>
      <c r="R154" s="48" t="s">
        <v>314</v>
      </c>
      <c r="S154" s="45"/>
    </row>
    <row r="155" s="2" customFormat="1" ht="12.75" spans="1:19">
      <c r="A155" s="11">
        <v>373</v>
      </c>
      <c r="B155" s="12" t="s">
        <v>312</v>
      </c>
      <c r="C155" s="12" t="s">
        <v>189</v>
      </c>
      <c r="D155" s="11" t="s">
        <v>190</v>
      </c>
      <c r="E155" s="13" t="s">
        <v>93</v>
      </c>
      <c r="F155" s="18">
        <v>4.1</v>
      </c>
      <c r="G155" s="14" t="s">
        <v>192</v>
      </c>
      <c r="H155" s="15">
        <v>94</v>
      </c>
      <c r="I155" s="15">
        <v>8829.18</v>
      </c>
      <c r="J155" s="37">
        <f t="shared" si="12"/>
        <v>3157.314768</v>
      </c>
      <c r="K155" s="15" t="s">
        <v>315</v>
      </c>
      <c r="L155" s="38">
        <v>114</v>
      </c>
      <c r="M155" s="38">
        <v>9850.3</v>
      </c>
      <c r="N155" s="39">
        <f t="shared" si="13"/>
        <v>2730.50316</v>
      </c>
      <c r="O155" s="40">
        <v>0.2772</v>
      </c>
      <c r="P155" s="41">
        <f t="shared" si="14"/>
        <v>-0.175438596491228</v>
      </c>
      <c r="Q155" s="41">
        <f t="shared" si="15"/>
        <v>-0.10366384780159</v>
      </c>
      <c r="R155" s="48" t="s">
        <v>316</v>
      </c>
      <c r="S155" s="45"/>
    </row>
    <row r="156" s="2" customFormat="1" ht="12.75" spans="1:19">
      <c r="A156" s="11">
        <v>373</v>
      </c>
      <c r="B156" s="12" t="s">
        <v>312</v>
      </c>
      <c r="C156" s="12" t="s">
        <v>189</v>
      </c>
      <c r="D156" s="11" t="s">
        <v>190</v>
      </c>
      <c r="E156" s="13" t="s">
        <v>93</v>
      </c>
      <c r="F156" s="19">
        <v>4.22</v>
      </c>
      <c r="G156" s="14" t="s">
        <v>192</v>
      </c>
      <c r="H156" s="15">
        <v>96</v>
      </c>
      <c r="I156" s="15">
        <v>9025.76</v>
      </c>
      <c r="J156" s="37">
        <f t="shared" si="12"/>
        <v>2980.305952</v>
      </c>
      <c r="K156" s="15" t="s">
        <v>317</v>
      </c>
      <c r="L156" s="38">
        <v>114</v>
      </c>
      <c r="M156" s="38">
        <v>9850.3</v>
      </c>
      <c r="N156" s="39">
        <f t="shared" si="13"/>
        <v>2730.50316</v>
      </c>
      <c r="O156" s="40">
        <v>0.2772</v>
      </c>
      <c r="P156" s="41">
        <f t="shared" si="14"/>
        <v>-0.157894736842105</v>
      </c>
      <c r="Q156" s="41">
        <f t="shared" si="15"/>
        <v>-0.0837070952153741</v>
      </c>
      <c r="R156" s="48" t="s">
        <v>318</v>
      </c>
      <c r="S156" s="45"/>
    </row>
    <row r="157" s="2" customFormat="1" ht="12.75" spans="1:19">
      <c r="A157" s="11">
        <v>373</v>
      </c>
      <c r="B157" s="12" t="s">
        <v>312</v>
      </c>
      <c r="C157" s="12" t="s">
        <v>189</v>
      </c>
      <c r="D157" s="11" t="s">
        <v>190</v>
      </c>
      <c r="E157" s="13" t="s">
        <v>93</v>
      </c>
      <c r="F157" s="17">
        <v>4.24</v>
      </c>
      <c r="G157" s="14" t="s">
        <v>192</v>
      </c>
      <c r="H157" s="15">
        <v>129</v>
      </c>
      <c r="I157" s="15">
        <v>10475.97</v>
      </c>
      <c r="J157" s="37">
        <f t="shared" si="12"/>
        <v>3885.537273</v>
      </c>
      <c r="K157" s="15" t="s">
        <v>319</v>
      </c>
      <c r="L157" s="38">
        <v>114</v>
      </c>
      <c r="M157" s="38">
        <v>9850.3</v>
      </c>
      <c r="N157" s="39">
        <f t="shared" si="13"/>
        <v>2730.50316</v>
      </c>
      <c r="O157" s="40">
        <v>0.2772</v>
      </c>
      <c r="P157" s="41">
        <f t="shared" si="14"/>
        <v>0.131578947368421</v>
      </c>
      <c r="Q157" s="41">
        <f t="shared" si="15"/>
        <v>0.06351786240013</v>
      </c>
      <c r="R157" s="48" t="s">
        <v>320</v>
      </c>
      <c r="S157" s="45"/>
    </row>
    <row r="158" s="2" customFormat="1" ht="12.75" spans="1:19">
      <c r="A158" s="11">
        <v>373</v>
      </c>
      <c r="B158" s="12" t="s">
        <v>312</v>
      </c>
      <c r="C158" s="12" t="s">
        <v>189</v>
      </c>
      <c r="D158" s="11" t="s">
        <v>190</v>
      </c>
      <c r="E158" s="13" t="s">
        <v>223</v>
      </c>
      <c r="F158" s="13">
        <v>4.4</v>
      </c>
      <c r="G158" s="14" t="s">
        <v>192</v>
      </c>
      <c r="H158" s="15">
        <v>110</v>
      </c>
      <c r="I158" s="15">
        <v>7642.76</v>
      </c>
      <c r="J158" s="37">
        <f t="shared" si="12"/>
        <v>797.139868</v>
      </c>
      <c r="K158" s="15" t="s">
        <v>321</v>
      </c>
      <c r="L158" s="38">
        <v>114</v>
      </c>
      <c r="M158" s="38">
        <v>9850.3</v>
      </c>
      <c r="N158" s="39">
        <f t="shared" si="13"/>
        <v>2730.50316</v>
      </c>
      <c r="O158" s="40">
        <v>0.2772</v>
      </c>
      <c r="P158" s="41">
        <f t="shared" si="14"/>
        <v>-0.0350877192982456</v>
      </c>
      <c r="Q158" s="41">
        <f t="shared" si="15"/>
        <v>-0.224108910388516</v>
      </c>
      <c r="R158" s="48" t="s">
        <v>322</v>
      </c>
      <c r="S158" s="45"/>
    </row>
    <row r="159" s="2" customFormat="1" ht="12.75" spans="1:19">
      <c r="A159" s="11">
        <v>373</v>
      </c>
      <c r="B159" s="12" t="s">
        <v>312</v>
      </c>
      <c r="C159" s="12" t="s">
        <v>189</v>
      </c>
      <c r="D159" s="11" t="s">
        <v>190</v>
      </c>
      <c r="E159" s="13" t="s">
        <v>223</v>
      </c>
      <c r="F159" s="13">
        <v>4.11</v>
      </c>
      <c r="G159" s="14" t="s">
        <v>192</v>
      </c>
      <c r="H159" s="15">
        <v>116</v>
      </c>
      <c r="I159" s="15">
        <v>9067.27</v>
      </c>
      <c r="J159" s="37">
        <f t="shared" si="12"/>
        <v>2663.963926</v>
      </c>
      <c r="K159" s="15" t="s">
        <v>323</v>
      </c>
      <c r="L159" s="38">
        <v>114</v>
      </c>
      <c r="M159" s="38">
        <v>9850.3</v>
      </c>
      <c r="N159" s="39">
        <f t="shared" si="13"/>
        <v>2730.50316</v>
      </c>
      <c r="O159" s="40">
        <v>0.2772</v>
      </c>
      <c r="P159" s="41">
        <f t="shared" si="14"/>
        <v>0.0175438596491228</v>
      </c>
      <c r="Q159" s="41">
        <f t="shared" si="15"/>
        <v>-0.0794930103651664</v>
      </c>
      <c r="R159" s="48" t="s">
        <v>316</v>
      </c>
      <c r="S159" s="45"/>
    </row>
    <row r="160" s="2" customFormat="1" ht="12.75" spans="1:19">
      <c r="A160" s="11">
        <v>373</v>
      </c>
      <c r="B160" s="12" t="s">
        <v>312</v>
      </c>
      <c r="C160" s="12" t="s">
        <v>189</v>
      </c>
      <c r="D160" s="11" t="s">
        <v>190</v>
      </c>
      <c r="E160" s="13" t="s">
        <v>223</v>
      </c>
      <c r="F160" s="27">
        <v>4.23</v>
      </c>
      <c r="G160" s="14" t="s">
        <v>192</v>
      </c>
      <c r="H160" s="15">
        <v>115</v>
      </c>
      <c r="I160" s="15">
        <v>7576.55</v>
      </c>
      <c r="J160" s="37">
        <f t="shared" si="12"/>
        <v>2220.686805</v>
      </c>
      <c r="K160" s="15" t="s">
        <v>324</v>
      </c>
      <c r="L160" s="38">
        <v>114</v>
      </c>
      <c r="M160" s="38">
        <v>9850.3</v>
      </c>
      <c r="N160" s="39">
        <f t="shared" si="13"/>
        <v>2730.50316</v>
      </c>
      <c r="O160" s="40">
        <v>0.2772</v>
      </c>
      <c r="P160" s="41">
        <f t="shared" si="14"/>
        <v>0.0087719298245614</v>
      </c>
      <c r="Q160" s="41">
        <f t="shared" si="15"/>
        <v>-0.230830533080211</v>
      </c>
      <c r="R160" s="48" t="s">
        <v>325</v>
      </c>
      <c r="S160" s="45"/>
    </row>
    <row r="161" s="2" customFormat="1" ht="12.75" spans="1:19">
      <c r="A161" s="11">
        <v>373</v>
      </c>
      <c r="B161" s="12" t="s">
        <v>312</v>
      </c>
      <c r="C161" s="12" t="s">
        <v>189</v>
      </c>
      <c r="D161" s="11" t="s">
        <v>190</v>
      </c>
      <c r="E161" s="13" t="s">
        <v>223</v>
      </c>
      <c r="F161" s="13">
        <v>4.25</v>
      </c>
      <c r="G161" s="14" t="s">
        <v>192</v>
      </c>
      <c r="H161" s="15">
        <v>106</v>
      </c>
      <c r="I161" s="15">
        <v>8983.74</v>
      </c>
      <c r="J161" s="37">
        <f t="shared" si="12"/>
        <v>2139.926868</v>
      </c>
      <c r="K161" s="15" t="s">
        <v>326</v>
      </c>
      <c r="L161" s="38">
        <v>114</v>
      </c>
      <c r="M161" s="38">
        <v>9850.3</v>
      </c>
      <c r="N161" s="39">
        <f t="shared" si="13"/>
        <v>2730.50316</v>
      </c>
      <c r="O161" s="40">
        <v>0.2772</v>
      </c>
      <c r="P161" s="41">
        <f t="shared" si="14"/>
        <v>-0.0701754385964912</v>
      </c>
      <c r="Q161" s="41">
        <f t="shared" si="15"/>
        <v>-0.0879729551384221</v>
      </c>
      <c r="R161" s="48" t="s">
        <v>306</v>
      </c>
      <c r="S161" s="45"/>
    </row>
    <row r="162" s="2" customFormat="1" ht="12.75" spans="1:19">
      <c r="A162" s="11">
        <v>515</v>
      </c>
      <c r="B162" s="12" t="s">
        <v>300</v>
      </c>
      <c r="C162" s="12" t="s">
        <v>189</v>
      </c>
      <c r="D162" s="11" t="s">
        <v>73</v>
      </c>
      <c r="E162" s="13" t="s">
        <v>307</v>
      </c>
      <c r="F162" s="27">
        <v>4.22</v>
      </c>
      <c r="G162" s="14" t="s">
        <v>301</v>
      </c>
      <c r="H162" s="15">
        <v>78</v>
      </c>
      <c r="I162" s="15">
        <v>6506.84</v>
      </c>
      <c r="J162" s="37">
        <f t="shared" si="12"/>
        <v>1672.25788</v>
      </c>
      <c r="K162" s="15" t="s">
        <v>327</v>
      </c>
      <c r="L162" s="38">
        <v>91</v>
      </c>
      <c r="M162" s="38">
        <v>5890.1</v>
      </c>
      <c r="N162" s="39">
        <f t="shared" si="13"/>
        <v>1747.59267</v>
      </c>
      <c r="O162" s="40">
        <v>0.2967</v>
      </c>
      <c r="P162" s="41">
        <f t="shared" si="14"/>
        <v>-0.142857142857143</v>
      </c>
      <c r="Q162" s="41">
        <f t="shared" si="15"/>
        <v>0.1047078996961</v>
      </c>
      <c r="R162" s="48" t="s">
        <v>235</v>
      </c>
      <c r="S162" s="45"/>
    </row>
    <row r="163" s="2" customFormat="1" ht="12.75" spans="1:19">
      <c r="A163" s="11">
        <v>515</v>
      </c>
      <c r="B163" s="12" t="s">
        <v>300</v>
      </c>
      <c r="C163" s="12" t="s">
        <v>189</v>
      </c>
      <c r="D163" s="11" t="s">
        <v>73</v>
      </c>
      <c r="E163" s="13" t="s">
        <v>307</v>
      </c>
      <c r="F163" s="13">
        <v>4.24</v>
      </c>
      <c r="G163" s="14" t="s">
        <v>301</v>
      </c>
      <c r="H163" s="15">
        <v>72</v>
      </c>
      <c r="I163" s="15">
        <v>3950.93</v>
      </c>
      <c r="J163" s="37">
        <f t="shared" si="12"/>
        <v>1552.320397</v>
      </c>
      <c r="K163" s="15" t="s">
        <v>328</v>
      </c>
      <c r="L163" s="38">
        <v>91</v>
      </c>
      <c r="M163" s="38">
        <v>5890.1</v>
      </c>
      <c r="N163" s="39">
        <f t="shared" si="13"/>
        <v>1747.59267</v>
      </c>
      <c r="O163" s="40">
        <v>0.2967</v>
      </c>
      <c r="P163" s="41">
        <f t="shared" si="14"/>
        <v>-0.208791208791209</v>
      </c>
      <c r="Q163" s="41">
        <f t="shared" si="15"/>
        <v>-0.329225310266379</v>
      </c>
      <c r="R163" s="48" t="s">
        <v>329</v>
      </c>
      <c r="S163" s="45"/>
    </row>
    <row r="164" s="2" customFormat="1" ht="12.75" spans="1:19">
      <c r="A164" s="11">
        <v>578</v>
      </c>
      <c r="B164" s="12" t="s">
        <v>330</v>
      </c>
      <c r="C164" s="12" t="s">
        <v>189</v>
      </c>
      <c r="D164" s="11" t="s">
        <v>97</v>
      </c>
      <c r="E164" s="13" t="s">
        <v>191</v>
      </c>
      <c r="F164" s="17">
        <v>4.7</v>
      </c>
      <c r="G164" s="14" t="s">
        <v>331</v>
      </c>
      <c r="H164" s="15">
        <v>123</v>
      </c>
      <c r="I164" s="15">
        <v>8291.97</v>
      </c>
      <c r="J164" s="37">
        <f t="shared" si="12"/>
        <v>2666.697552</v>
      </c>
      <c r="K164" s="15" t="s">
        <v>332</v>
      </c>
      <c r="L164" s="38">
        <v>123</v>
      </c>
      <c r="M164" s="38">
        <v>8809</v>
      </c>
      <c r="N164" s="39">
        <f t="shared" si="13"/>
        <v>2830.3317</v>
      </c>
      <c r="O164" s="40">
        <v>0.3213</v>
      </c>
      <c r="P164" s="41">
        <f t="shared" si="14"/>
        <v>0</v>
      </c>
      <c r="Q164" s="41">
        <f t="shared" si="15"/>
        <v>-0.0586933817686458</v>
      </c>
      <c r="R164" s="48" t="s">
        <v>333</v>
      </c>
      <c r="S164" s="45"/>
    </row>
    <row r="165" s="2" customFormat="1" ht="12.75" spans="1:19">
      <c r="A165" s="11">
        <v>578</v>
      </c>
      <c r="B165" s="12" t="s">
        <v>330</v>
      </c>
      <c r="C165" s="12" t="s">
        <v>189</v>
      </c>
      <c r="D165" s="11" t="s">
        <v>97</v>
      </c>
      <c r="E165" s="13" t="s">
        <v>191</v>
      </c>
      <c r="F165" s="17">
        <v>4.14</v>
      </c>
      <c r="G165" s="14" t="s">
        <v>331</v>
      </c>
      <c r="H165" s="15">
        <v>112</v>
      </c>
      <c r="I165" s="15">
        <v>5346.7</v>
      </c>
      <c r="J165" s="37">
        <f t="shared" si="12"/>
        <v>1975.60565</v>
      </c>
      <c r="K165" s="15" t="s">
        <v>334</v>
      </c>
      <c r="L165" s="38">
        <v>123</v>
      </c>
      <c r="M165" s="38">
        <v>8809</v>
      </c>
      <c r="N165" s="39">
        <f t="shared" si="13"/>
        <v>2830.3317</v>
      </c>
      <c r="O165" s="40">
        <v>0.3213</v>
      </c>
      <c r="P165" s="41">
        <f t="shared" si="14"/>
        <v>-0.0894308943089431</v>
      </c>
      <c r="Q165" s="41">
        <f t="shared" si="15"/>
        <v>-0.393041207855602</v>
      </c>
      <c r="R165" s="48" t="s">
        <v>335</v>
      </c>
      <c r="S165" s="45"/>
    </row>
    <row r="166" s="2" customFormat="1" ht="12.75" spans="1:19">
      <c r="A166" s="11">
        <v>578</v>
      </c>
      <c r="B166" s="12" t="s">
        <v>330</v>
      </c>
      <c r="C166" s="12" t="s">
        <v>189</v>
      </c>
      <c r="D166" s="11" t="s">
        <v>97</v>
      </c>
      <c r="E166" s="13" t="s">
        <v>191</v>
      </c>
      <c r="F166" s="17">
        <v>4.21</v>
      </c>
      <c r="G166" s="14" t="s">
        <v>331</v>
      </c>
      <c r="H166" s="15">
        <v>107</v>
      </c>
      <c r="I166" s="15">
        <v>8853.69</v>
      </c>
      <c r="J166" s="37">
        <f t="shared" si="12"/>
        <v>2789.797719</v>
      </c>
      <c r="K166" s="15" t="s">
        <v>60</v>
      </c>
      <c r="L166" s="38">
        <v>123</v>
      </c>
      <c r="M166" s="38">
        <v>8809</v>
      </c>
      <c r="N166" s="39">
        <f t="shared" si="13"/>
        <v>2830.3317</v>
      </c>
      <c r="O166" s="40">
        <v>0.3213</v>
      </c>
      <c r="P166" s="41">
        <f t="shared" si="14"/>
        <v>-0.130081300813008</v>
      </c>
      <c r="Q166" s="41">
        <f t="shared" si="15"/>
        <v>0.00507322056987178</v>
      </c>
      <c r="R166" s="48" t="s">
        <v>147</v>
      </c>
      <c r="S166" s="45"/>
    </row>
    <row r="167" s="2" customFormat="1" ht="12.75" spans="1:19">
      <c r="A167" s="11">
        <v>578</v>
      </c>
      <c r="B167" s="20" t="s">
        <v>330</v>
      </c>
      <c r="C167" s="12" t="s">
        <v>189</v>
      </c>
      <c r="D167" s="11" t="s">
        <v>97</v>
      </c>
      <c r="E167" s="13" t="s">
        <v>191</v>
      </c>
      <c r="F167" s="17">
        <v>4.28</v>
      </c>
      <c r="G167" s="14" t="s">
        <v>331</v>
      </c>
      <c r="H167" s="15">
        <v>103</v>
      </c>
      <c r="I167" s="15">
        <v>6293.79</v>
      </c>
      <c r="J167" s="37">
        <f t="shared" si="12"/>
        <v>2158.140591</v>
      </c>
      <c r="K167" s="15" t="s">
        <v>336</v>
      </c>
      <c r="L167" s="38">
        <v>123</v>
      </c>
      <c r="M167" s="38">
        <v>8809</v>
      </c>
      <c r="N167" s="39">
        <f t="shared" si="13"/>
        <v>2830.3317</v>
      </c>
      <c r="O167" s="40">
        <v>0.3213</v>
      </c>
      <c r="P167" s="41">
        <f t="shared" si="14"/>
        <v>-0.16260162601626</v>
      </c>
      <c r="Q167" s="41">
        <f t="shared" si="15"/>
        <v>-0.28552730162334</v>
      </c>
      <c r="R167" s="48" t="s">
        <v>337</v>
      </c>
      <c r="S167" s="45"/>
    </row>
    <row r="168" s="2" customFormat="1" ht="12.75" spans="1:19">
      <c r="A168" s="11">
        <v>578</v>
      </c>
      <c r="B168" s="12" t="s">
        <v>330</v>
      </c>
      <c r="C168" s="12" t="s">
        <v>189</v>
      </c>
      <c r="D168" s="11" t="s">
        <v>97</v>
      </c>
      <c r="E168" s="13" t="s">
        <v>223</v>
      </c>
      <c r="F168" s="13">
        <v>4.4</v>
      </c>
      <c r="G168" s="14" t="s">
        <v>331</v>
      </c>
      <c r="H168" s="15">
        <v>116</v>
      </c>
      <c r="I168" s="15">
        <v>7086.11</v>
      </c>
      <c r="J168" s="37">
        <f t="shared" si="12"/>
        <v>2651.622362</v>
      </c>
      <c r="K168" s="15" t="s">
        <v>338</v>
      </c>
      <c r="L168" s="38">
        <v>123</v>
      </c>
      <c r="M168" s="38">
        <v>8809</v>
      </c>
      <c r="N168" s="39">
        <f t="shared" si="13"/>
        <v>2830.3317</v>
      </c>
      <c r="O168" s="40">
        <v>0.3213</v>
      </c>
      <c r="P168" s="41">
        <f t="shared" si="14"/>
        <v>-0.0569105691056911</v>
      </c>
      <c r="Q168" s="41">
        <f t="shared" si="15"/>
        <v>-0.19558292655239</v>
      </c>
      <c r="R168" s="48" t="s">
        <v>339</v>
      </c>
      <c r="S168" s="45"/>
    </row>
    <row r="169" s="2" customFormat="1" ht="12.75" spans="1:19">
      <c r="A169" s="11">
        <v>578</v>
      </c>
      <c r="B169" s="12" t="s">
        <v>330</v>
      </c>
      <c r="C169" s="12" t="s">
        <v>189</v>
      </c>
      <c r="D169" s="11" t="s">
        <v>97</v>
      </c>
      <c r="E169" s="13" t="s">
        <v>223</v>
      </c>
      <c r="F169" s="13">
        <v>4.11</v>
      </c>
      <c r="G169" s="14" t="s">
        <v>331</v>
      </c>
      <c r="H169" s="15">
        <v>147</v>
      </c>
      <c r="I169" s="15">
        <v>10381.27</v>
      </c>
      <c r="J169" s="37">
        <f t="shared" si="12"/>
        <v>3234.803732</v>
      </c>
      <c r="K169" s="15" t="s">
        <v>340</v>
      </c>
      <c r="L169" s="38">
        <v>123</v>
      </c>
      <c r="M169" s="38">
        <v>8809</v>
      </c>
      <c r="N169" s="39">
        <f t="shared" si="13"/>
        <v>2830.3317</v>
      </c>
      <c r="O169" s="40">
        <v>0.3213</v>
      </c>
      <c r="P169" s="41">
        <f t="shared" si="14"/>
        <v>0.195121951219512</v>
      </c>
      <c r="Q169" s="41">
        <f t="shared" si="15"/>
        <v>0.17848450448405</v>
      </c>
      <c r="R169" s="48" t="s">
        <v>341</v>
      </c>
      <c r="S169" s="45"/>
    </row>
    <row r="170" s="2" customFormat="1" ht="12.75" spans="1:19">
      <c r="A170" s="11">
        <v>578</v>
      </c>
      <c r="B170" s="12" t="s">
        <v>330</v>
      </c>
      <c r="C170" s="12" t="s">
        <v>189</v>
      </c>
      <c r="D170" s="11" t="s">
        <v>97</v>
      </c>
      <c r="E170" s="13" t="s">
        <v>223</v>
      </c>
      <c r="F170" s="26">
        <v>4.3</v>
      </c>
      <c r="G170" s="14" t="s">
        <v>331</v>
      </c>
      <c r="H170" s="15">
        <v>117</v>
      </c>
      <c r="I170" s="15">
        <v>10071.48</v>
      </c>
      <c r="J170" s="37">
        <f t="shared" si="12"/>
        <v>3324.595548</v>
      </c>
      <c r="K170" s="15" t="s">
        <v>342</v>
      </c>
      <c r="L170" s="38">
        <v>123</v>
      </c>
      <c r="M170" s="38">
        <v>8809</v>
      </c>
      <c r="N170" s="39">
        <f t="shared" si="13"/>
        <v>2830.3317</v>
      </c>
      <c r="O170" s="40">
        <v>0.3213</v>
      </c>
      <c r="P170" s="41">
        <f t="shared" si="14"/>
        <v>-0.0487804878048781</v>
      </c>
      <c r="Q170" s="41">
        <f t="shared" si="15"/>
        <v>0.143317062095584</v>
      </c>
      <c r="R170" s="48" t="s">
        <v>343</v>
      </c>
      <c r="S170" s="45"/>
    </row>
    <row r="171" s="2" customFormat="1" ht="12.75" spans="1:19">
      <c r="A171" s="11">
        <v>511</v>
      </c>
      <c r="B171" s="12" t="s">
        <v>344</v>
      </c>
      <c r="C171" s="12" t="s">
        <v>189</v>
      </c>
      <c r="D171" s="11" t="s">
        <v>190</v>
      </c>
      <c r="E171" s="13" t="s">
        <v>223</v>
      </c>
      <c r="F171" s="13">
        <v>4.25</v>
      </c>
      <c r="G171" s="49" t="s">
        <v>345</v>
      </c>
      <c r="H171" s="15">
        <v>134</v>
      </c>
      <c r="I171" s="15">
        <v>12137.14</v>
      </c>
      <c r="J171" s="37">
        <f t="shared" si="12"/>
        <v>2711.437076</v>
      </c>
      <c r="K171" s="15" t="s">
        <v>346</v>
      </c>
      <c r="L171" s="38">
        <v>124</v>
      </c>
      <c r="M171" s="38">
        <v>8323.23</v>
      </c>
      <c r="N171" s="39">
        <f t="shared" si="13"/>
        <v>2373.785196</v>
      </c>
      <c r="O171" s="40">
        <v>0.2852</v>
      </c>
      <c r="P171" s="41">
        <f t="shared" si="14"/>
        <v>0.0806451612903226</v>
      </c>
      <c r="Q171" s="46">
        <f t="shared" si="15"/>
        <v>0.458224751688948</v>
      </c>
      <c r="R171" s="48" t="s">
        <v>347</v>
      </c>
      <c r="S171" s="47">
        <f>(J171-N171)*0.2</f>
        <v>67.530376</v>
      </c>
    </row>
    <row r="172" s="2" customFormat="1" ht="12.75" spans="1:19">
      <c r="A172" s="11">
        <v>103199</v>
      </c>
      <c r="B172" s="12" t="s">
        <v>348</v>
      </c>
      <c r="C172" s="12" t="s">
        <v>189</v>
      </c>
      <c r="D172" s="11" t="s">
        <v>27</v>
      </c>
      <c r="E172" s="13" t="s">
        <v>191</v>
      </c>
      <c r="F172" s="17">
        <v>4.7</v>
      </c>
      <c r="G172" s="14" t="s">
        <v>331</v>
      </c>
      <c r="H172" s="15">
        <v>97</v>
      </c>
      <c r="I172" s="15">
        <v>5946.49</v>
      </c>
      <c r="J172" s="37">
        <f t="shared" si="12"/>
        <v>2190.092267</v>
      </c>
      <c r="K172" s="15" t="s">
        <v>79</v>
      </c>
      <c r="L172" s="38">
        <v>81</v>
      </c>
      <c r="M172" s="38">
        <v>4561.08</v>
      </c>
      <c r="N172" s="39">
        <f t="shared" si="13"/>
        <v>1376.077836</v>
      </c>
      <c r="O172" s="40">
        <v>0.3017</v>
      </c>
      <c r="P172" s="41">
        <f t="shared" si="14"/>
        <v>0.197530864197531</v>
      </c>
      <c r="Q172" s="41">
        <f t="shared" si="15"/>
        <v>0.303746042603945</v>
      </c>
      <c r="R172" s="48" t="s">
        <v>349</v>
      </c>
      <c r="S172" s="45"/>
    </row>
    <row r="173" s="2" customFormat="1" ht="12.75" spans="1:19">
      <c r="A173" s="11">
        <v>103199</v>
      </c>
      <c r="B173" s="12" t="s">
        <v>348</v>
      </c>
      <c r="C173" s="12" t="s">
        <v>189</v>
      </c>
      <c r="D173" s="11" t="s">
        <v>27</v>
      </c>
      <c r="E173" s="13" t="s">
        <v>191</v>
      </c>
      <c r="F173" s="17">
        <v>4.14</v>
      </c>
      <c r="G173" s="14" t="s">
        <v>331</v>
      </c>
      <c r="H173" s="15">
        <v>55</v>
      </c>
      <c r="I173" s="15">
        <v>2695.9</v>
      </c>
      <c r="J173" s="37">
        <f t="shared" si="12"/>
        <v>934.39894</v>
      </c>
      <c r="K173" s="15" t="s">
        <v>350</v>
      </c>
      <c r="L173" s="38">
        <v>81</v>
      </c>
      <c r="M173" s="38">
        <v>4561.08</v>
      </c>
      <c r="N173" s="39">
        <f t="shared" si="13"/>
        <v>1376.077836</v>
      </c>
      <c r="O173" s="40">
        <v>0.3017</v>
      </c>
      <c r="P173" s="41">
        <f t="shared" si="14"/>
        <v>-0.320987654320988</v>
      </c>
      <c r="Q173" s="41">
        <f t="shared" si="15"/>
        <v>-0.408933849000675</v>
      </c>
      <c r="R173" s="48" t="s">
        <v>332</v>
      </c>
      <c r="S173" s="45"/>
    </row>
    <row r="174" s="2" customFormat="1" ht="12.75" spans="1:19">
      <c r="A174" s="11">
        <v>103199</v>
      </c>
      <c r="B174" s="12" t="s">
        <v>348</v>
      </c>
      <c r="C174" s="12" t="s">
        <v>189</v>
      </c>
      <c r="D174" s="11" t="s">
        <v>27</v>
      </c>
      <c r="E174" s="13" t="s">
        <v>191</v>
      </c>
      <c r="F174" s="17">
        <v>4.21</v>
      </c>
      <c r="G174" s="14" t="s">
        <v>331</v>
      </c>
      <c r="H174" s="15">
        <v>84</v>
      </c>
      <c r="I174" s="15">
        <v>3359.35</v>
      </c>
      <c r="J174" s="37">
        <f t="shared" si="12"/>
        <v>1088.093465</v>
      </c>
      <c r="K174" s="15" t="s">
        <v>351</v>
      </c>
      <c r="L174" s="38">
        <v>81</v>
      </c>
      <c r="M174" s="38">
        <v>4561.08</v>
      </c>
      <c r="N174" s="39">
        <f t="shared" si="13"/>
        <v>1376.077836</v>
      </c>
      <c r="O174" s="40">
        <v>0.3017</v>
      </c>
      <c r="P174" s="41">
        <f t="shared" si="14"/>
        <v>0.037037037037037</v>
      </c>
      <c r="Q174" s="41">
        <f t="shared" si="15"/>
        <v>-0.263474878756786</v>
      </c>
      <c r="R174" s="48" t="s">
        <v>352</v>
      </c>
      <c r="S174" s="45"/>
    </row>
    <row r="175" s="2" customFormat="1" ht="12.75" spans="1:19">
      <c r="A175" s="11">
        <v>103199</v>
      </c>
      <c r="B175" s="12" t="s">
        <v>348</v>
      </c>
      <c r="C175" s="12" t="s">
        <v>189</v>
      </c>
      <c r="D175" s="11" t="s">
        <v>27</v>
      </c>
      <c r="E175" s="13" t="s">
        <v>191</v>
      </c>
      <c r="F175" s="17">
        <v>4.28</v>
      </c>
      <c r="G175" s="14" t="s">
        <v>331</v>
      </c>
      <c r="H175" s="15">
        <v>66</v>
      </c>
      <c r="I175" s="15">
        <v>3478.42</v>
      </c>
      <c r="J175" s="37">
        <f t="shared" si="12"/>
        <v>1269.6233</v>
      </c>
      <c r="K175" s="15" t="s">
        <v>353</v>
      </c>
      <c r="L175" s="38">
        <v>81</v>
      </c>
      <c r="M175" s="38">
        <v>4561.08</v>
      </c>
      <c r="N175" s="39">
        <f t="shared" si="13"/>
        <v>1376.077836</v>
      </c>
      <c r="O175" s="40">
        <v>0.3017</v>
      </c>
      <c r="P175" s="41">
        <f t="shared" si="14"/>
        <v>-0.185185185185185</v>
      </c>
      <c r="Q175" s="41">
        <f t="shared" si="15"/>
        <v>-0.237369219570803</v>
      </c>
      <c r="R175" s="48" t="s">
        <v>354</v>
      </c>
      <c r="S175" s="45"/>
    </row>
    <row r="176" s="2" customFormat="1" ht="12.75" spans="1:19">
      <c r="A176" s="11">
        <v>103199</v>
      </c>
      <c r="B176" s="12" t="s">
        <v>348</v>
      </c>
      <c r="C176" s="12" t="s">
        <v>189</v>
      </c>
      <c r="D176" s="11" t="s">
        <v>27</v>
      </c>
      <c r="E176" s="13" t="s">
        <v>203</v>
      </c>
      <c r="F176" s="13">
        <v>4.2</v>
      </c>
      <c r="G176" s="14" t="s">
        <v>331</v>
      </c>
      <c r="H176" s="15">
        <v>82</v>
      </c>
      <c r="I176" s="15">
        <v>4096.36</v>
      </c>
      <c r="J176" s="37">
        <f t="shared" si="12"/>
        <v>1443.147628</v>
      </c>
      <c r="K176" s="15" t="s">
        <v>355</v>
      </c>
      <c r="L176" s="38">
        <v>81</v>
      </c>
      <c r="M176" s="38">
        <v>4561.08</v>
      </c>
      <c r="N176" s="39">
        <f t="shared" si="13"/>
        <v>1376.077836</v>
      </c>
      <c r="O176" s="40">
        <v>0.3017</v>
      </c>
      <c r="P176" s="41">
        <f t="shared" si="14"/>
        <v>0.0123456790123457</v>
      </c>
      <c r="Q176" s="41">
        <f t="shared" si="15"/>
        <v>-0.101888149297973</v>
      </c>
      <c r="R176" s="48" t="s">
        <v>356</v>
      </c>
      <c r="S176" s="45"/>
    </row>
    <row r="177" s="2" customFormat="1" ht="12.75" spans="1:19">
      <c r="A177" s="11">
        <v>103199</v>
      </c>
      <c r="B177" s="12" t="s">
        <v>348</v>
      </c>
      <c r="C177" s="12" t="s">
        <v>189</v>
      </c>
      <c r="D177" s="11" t="s">
        <v>27</v>
      </c>
      <c r="E177" s="13" t="s">
        <v>203</v>
      </c>
      <c r="F177" s="13">
        <v>4.9</v>
      </c>
      <c r="G177" s="14" t="s">
        <v>331</v>
      </c>
      <c r="H177" s="15">
        <v>81</v>
      </c>
      <c r="I177" s="15">
        <v>3146.92</v>
      </c>
      <c r="J177" s="37">
        <f t="shared" si="12"/>
        <v>1276.390752</v>
      </c>
      <c r="K177" s="15" t="s">
        <v>357</v>
      </c>
      <c r="L177" s="38">
        <v>81</v>
      </c>
      <c r="M177" s="38">
        <v>4561.08</v>
      </c>
      <c r="N177" s="39">
        <f t="shared" si="13"/>
        <v>1376.077836</v>
      </c>
      <c r="O177" s="40">
        <v>0.3017</v>
      </c>
      <c r="P177" s="41">
        <f t="shared" si="14"/>
        <v>0</v>
      </c>
      <c r="Q177" s="41">
        <f t="shared" si="15"/>
        <v>-0.310049374271006</v>
      </c>
      <c r="R177" s="48" t="s">
        <v>358</v>
      </c>
      <c r="S177" s="45"/>
    </row>
    <row r="178" s="2" customFormat="1" ht="12.75" spans="1:19">
      <c r="A178" s="11">
        <v>103199</v>
      </c>
      <c r="B178" s="12" t="s">
        <v>348</v>
      </c>
      <c r="C178" s="12" t="s">
        <v>189</v>
      </c>
      <c r="D178" s="11" t="s">
        <v>27</v>
      </c>
      <c r="E178" s="13" t="s">
        <v>203</v>
      </c>
      <c r="F178" s="13">
        <v>4.16</v>
      </c>
      <c r="G178" s="14" t="s">
        <v>331</v>
      </c>
      <c r="H178" s="15">
        <v>55</v>
      </c>
      <c r="I178" s="15">
        <v>2695.9</v>
      </c>
      <c r="J178" s="37">
        <f t="shared" si="12"/>
        <v>934.39894</v>
      </c>
      <c r="K178" s="15" t="s">
        <v>350</v>
      </c>
      <c r="L178" s="38">
        <v>81</v>
      </c>
      <c r="M178" s="38">
        <v>4561.08</v>
      </c>
      <c r="N178" s="39">
        <f t="shared" si="13"/>
        <v>1376.077836</v>
      </c>
      <c r="O178" s="40">
        <v>0.3017</v>
      </c>
      <c r="P178" s="41">
        <f t="shared" si="14"/>
        <v>-0.320987654320988</v>
      </c>
      <c r="Q178" s="41">
        <f t="shared" si="15"/>
        <v>-0.408933849000675</v>
      </c>
      <c r="R178" s="48" t="s">
        <v>332</v>
      </c>
      <c r="S178" s="45"/>
    </row>
    <row r="179" s="2" customFormat="1" ht="12.75" spans="1:19">
      <c r="A179" s="11">
        <v>103199</v>
      </c>
      <c r="B179" s="12" t="s">
        <v>348</v>
      </c>
      <c r="C179" s="12" t="s">
        <v>189</v>
      </c>
      <c r="D179" s="11" t="s">
        <v>27</v>
      </c>
      <c r="E179" s="13" t="s">
        <v>203</v>
      </c>
      <c r="F179" s="16">
        <v>4.3</v>
      </c>
      <c r="G179" s="14" t="s">
        <v>331</v>
      </c>
      <c r="H179" s="15">
        <v>84</v>
      </c>
      <c r="I179" s="15">
        <v>5745.44</v>
      </c>
      <c r="J179" s="37">
        <f t="shared" si="12"/>
        <v>1471.407184</v>
      </c>
      <c r="K179" s="15" t="s">
        <v>359</v>
      </c>
      <c r="L179" s="38">
        <v>81</v>
      </c>
      <c r="M179" s="38">
        <v>4561.08</v>
      </c>
      <c r="N179" s="39">
        <f t="shared" si="13"/>
        <v>1376.077836</v>
      </c>
      <c r="O179" s="40">
        <v>0.3017</v>
      </c>
      <c r="P179" s="41">
        <f t="shared" si="14"/>
        <v>0.037037037037037</v>
      </c>
      <c r="Q179" s="41">
        <f t="shared" si="15"/>
        <v>0.259666570198286</v>
      </c>
      <c r="R179" s="48" t="s">
        <v>360</v>
      </c>
      <c r="S179" s="45"/>
    </row>
    <row r="180" s="2" customFormat="1" ht="12.75" spans="1:19">
      <c r="A180" s="11">
        <v>585</v>
      </c>
      <c r="B180" s="12" t="s">
        <v>361</v>
      </c>
      <c r="C180" s="12" t="s">
        <v>189</v>
      </c>
      <c r="D180" s="11" t="s">
        <v>190</v>
      </c>
      <c r="E180" s="13" t="s">
        <v>191</v>
      </c>
      <c r="F180" s="17">
        <v>4.7</v>
      </c>
      <c r="G180" s="14" t="s">
        <v>362</v>
      </c>
      <c r="H180" s="15">
        <v>149</v>
      </c>
      <c r="I180" s="15">
        <v>10627.52</v>
      </c>
      <c r="J180" s="37">
        <f t="shared" si="12"/>
        <v>2871.555904</v>
      </c>
      <c r="K180" s="15" t="s">
        <v>363</v>
      </c>
      <c r="L180" s="38">
        <v>134</v>
      </c>
      <c r="M180" s="38">
        <v>9812.08</v>
      </c>
      <c r="N180" s="39">
        <f t="shared" si="13"/>
        <v>2995.628024</v>
      </c>
      <c r="O180" s="40">
        <v>0.3053</v>
      </c>
      <c r="P180" s="41">
        <f t="shared" si="14"/>
        <v>0.111940298507463</v>
      </c>
      <c r="Q180" s="41">
        <f t="shared" si="15"/>
        <v>0.0831057227417633</v>
      </c>
      <c r="R180" s="48" t="s">
        <v>364</v>
      </c>
      <c r="S180" s="45"/>
    </row>
    <row r="181" s="2" customFormat="1" ht="12.75" spans="1:19">
      <c r="A181" s="11">
        <v>585</v>
      </c>
      <c r="B181" s="12" t="s">
        <v>361</v>
      </c>
      <c r="C181" s="12" t="s">
        <v>189</v>
      </c>
      <c r="D181" s="11" t="s">
        <v>190</v>
      </c>
      <c r="E181" s="13" t="s">
        <v>191</v>
      </c>
      <c r="F181" s="17">
        <v>4.14</v>
      </c>
      <c r="G181" s="14" t="s">
        <v>362</v>
      </c>
      <c r="H181" s="15">
        <v>123</v>
      </c>
      <c r="I181" s="15">
        <v>7353.86</v>
      </c>
      <c r="J181" s="37">
        <f t="shared" si="12"/>
        <v>2611.355686</v>
      </c>
      <c r="K181" s="15" t="s">
        <v>365</v>
      </c>
      <c r="L181" s="38">
        <v>134</v>
      </c>
      <c r="M181" s="38">
        <v>9812.08</v>
      </c>
      <c r="N181" s="39">
        <f t="shared" si="13"/>
        <v>2995.628024</v>
      </c>
      <c r="O181" s="40">
        <v>0.3053</v>
      </c>
      <c r="P181" s="41">
        <f t="shared" si="14"/>
        <v>-0.082089552238806</v>
      </c>
      <c r="Q181" s="41">
        <f t="shared" si="15"/>
        <v>-0.250529958989327</v>
      </c>
      <c r="R181" s="48" t="s">
        <v>366</v>
      </c>
      <c r="S181" s="45"/>
    </row>
    <row r="182" s="2" customFormat="1" ht="12.75" spans="1:19">
      <c r="A182" s="11">
        <v>585</v>
      </c>
      <c r="B182" s="20" t="s">
        <v>361</v>
      </c>
      <c r="C182" s="12" t="s">
        <v>189</v>
      </c>
      <c r="D182" s="11" t="s">
        <v>190</v>
      </c>
      <c r="E182" s="13" t="s">
        <v>191</v>
      </c>
      <c r="F182" s="17">
        <v>4.28</v>
      </c>
      <c r="G182" s="14" t="s">
        <v>362</v>
      </c>
      <c r="H182" s="15">
        <v>149</v>
      </c>
      <c r="I182" s="15">
        <v>12904.78</v>
      </c>
      <c r="J182" s="37">
        <f t="shared" si="12"/>
        <v>4014.677058</v>
      </c>
      <c r="K182" s="15" t="s">
        <v>367</v>
      </c>
      <c r="L182" s="38">
        <v>134</v>
      </c>
      <c r="M182" s="38">
        <v>9812.08</v>
      </c>
      <c r="N182" s="39">
        <f t="shared" si="13"/>
        <v>2995.628024</v>
      </c>
      <c r="O182" s="40">
        <v>0.3053</v>
      </c>
      <c r="P182" s="41">
        <f t="shared" si="14"/>
        <v>0.111940298507463</v>
      </c>
      <c r="Q182" s="46">
        <f t="shared" si="15"/>
        <v>0.315193108902496</v>
      </c>
      <c r="R182" s="48" t="s">
        <v>368</v>
      </c>
      <c r="S182" s="47">
        <f>(J182-N182)*0.1</f>
        <v>101.9049034</v>
      </c>
    </row>
    <row r="183" s="2" customFormat="1" ht="12.75" spans="1:19">
      <c r="A183" s="11">
        <v>585</v>
      </c>
      <c r="B183" s="12" t="s">
        <v>361</v>
      </c>
      <c r="C183" s="12" t="s">
        <v>189</v>
      </c>
      <c r="D183" s="11" t="s">
        <v>190</v>
      </c>
      <c r="E183" s="13" t="s">
        <v>223</v>
      </c>
      <c r="F183" s="13">
        <v>4.4</v>
      </c>
      <c r="G183" s="14" t="s">
        <v>362</v>
      </c>
      <c r="H183" s="15">
        <v>137</v>
      </c>
      <c r="I183" s="15">
        <v>9406.06</v>
      </c>
      <c r="J183" s="37">
        <f t="shared" si="12"/>
        <v>2810.530728</v>
      </c>
      <c r="K183" s="15" t="s">
        <v>369</v>
      </c>
      <c r="L183" s="38">
        <v>134</v>
      </c>
      <c r="M183" s="38">
        <v>9812.08</v>
      </c>
      <c r="N183" s="39">
        <f t="shared" si="13"/>
        <v>2995.628024</v>
      </c>
      <c r="O183" s="40">
        <v>0.3053</v>
      </c>
      <c r="P183" s="41">
        <f t="shared" si="14"/>
        <v>0.0223880597014925</v>
      </c>
      <c r="Q183" s="41">
        <f t="shared" si="15"/>
        <v>-0.0413796055474477</v>
      </c>
      <c r="R183" s="48" t="s">
        <v>370</v>
      </c>
      <c r="S183" s="45"/>
    </row>
    <row r="184" s="2" customFormat="1" ht="12.75" spans="1:19">
      <c r="A184" s="11">
        <v>585</v>
      </c>
      <c r="B184" s="12" t="s">
        <v>361</v>
      </c>
      <c r="C184" s="12" t="s">
        <v>189</v>
      </c>
      <c r="D184" s="11" t="s">
        <v>190</v>
      </c>
      <c r="E184" s="13" t="s">
        <v>223</v>
      </c>
      <c r="F184" s="13">
        <v>4.11</v>
      </c>
      <c r="G184" s="14" t="s">
        <v>362</v>
      </c>
      <c r="H184" s="15">
        <v>162</v>
      </c>
      <c r="I184" s="15">
        <v>14084.2</v>
      </c>
      <c r="J184" s="37">
        <f t="shared" si="12"/>
        <v>4484.40928</v>
      </c>
      <c r="K184" s="15" t="s">
        <v>371</v>
      </c>
      <c r="L184" s="38">
        <v>134</v>
      </c>
      <c r="M184" s="38">
        <v>9812.08</v>
      </c>
      <c r="N184" s="39">
        <f t="shared" si="13"/>
        <v>2995.628024</v>
      </c>
      <c r="O184" s="40">
        <v>0.3053</v>
      </c>
      <c r="P184" s="41">
        <f t="shared" si="14"/>
        <v>0.208955223880597</v>
      </c>
      <c r="Q184" s="46">
        <f t="shared" si="15"/>
        <v>0.435393922593375</v>
      </c>
      <c r="R184" s="48" t="s">
        <v>317</v>
      </c>
      <c r="S184" s="47">
        <f>(J184-N184)*0.2</f>
        <v>297.7562512</v>
      </c>
    </row>
    <row r="185" s="2" customFormat="1" ht="12.75" spans="1:19">
      <c r="A185" s="11">
        <v>511</v>
      </c>
      <c r="B185" s="12" t="s">
        <v>344</v>
      </c>
      <c r="C185" s="12" t="s">
        <v>189</v>
      </c>
      <c r="D185" s="11" t="s">
        <v>190</v>
      </c>
      <c r="E185" s="13" t="s">
        <v>93</v>
      </c>
      <c r="F185" s="17">
        <v>4.3</v>
      </c>
      <c r="G185" s="49" t="s">
        <v>345</v>
      </c>
      <c r="H185" s="15">
        <v>117</v>
      </c>
      <c r="I185" s="15">
        <v>9058.24</v>
      </c>
      <c r="J185" s="37">
        <f t="shared" si="12"/>
        <v>2358.765696</v>
      </c>
      <c r="K185" s="15" t="s">
        <v>372</v>
      </c>
      <c r="L185" s="38">
        <v>124</v>
      </c>
      <c r="M185" s="38">
        <v>8323.23</v>
      </c>
      <c r="N185" s="39">
        <f t="shared" si="13"/>
        <v>2373.785196</v>
      </c>
      <c r="O185" s="40">
        <v>0.2852</v>
      </c>
      <c r="P185" s="41">
        <f t="shared" si="14"/>
        <v>-0.0564516129032258</v>
      </c>
      <c r="Q185" s="41">
        <f t="shared" si="15"/>
        <v>0.0883082649404138</v>
      </c>
      <c r="R185" s="48" t="s">
        <v>373</v>
      </c>
      <c r="S185" s="45"/>
    </row>
    <row r="186" s="2" customFormat="1" ht="12.75" spans="1:19">
      <c r="A186" s="11">
        <v>511</v>
      </c>
      <c r="B186" s="12" t="s">
        <v>344</v>
      </c>
      <c r="C186" s="12" t="s">
        <v>189</v>
      </c>
      <c r="D186" s="11" t="s">
        <v>190</v>
      </c>
      <c r="E186" s="13" t="s">
        <v>93</v>
      </c>
      <c r="F186" s="18">
        <v>4.1</v>
      </c>
      <c r="G186" s="49" t="s">
        <v>345</v>
      </c>
      <c r="H186" s="15">
        <v>121</v>
      </c>
      <c r="I186" s="15">
        <v>7604.41</v>
      </c>
      <c r="J186" s="37">
        <f t="shared" si="12"/>
        <v>2298.052702</v>
      </c>
      <c r="K186" s="15" t="s">
        <v>374</v>
      </c>
      <c r="L186" s="38">
        <v>124</v>
      </c>
      <c r="M186" s="38">
        <v>8323.23</v>
      </c>
      <c r="N186" s="39">
        <f t="shared" si="13"/>
        <v>2373.785196</v>
      </c>
      <c r="O186" s="40">
        <v>0.2852</v>
      </c>
      <c r="P186" s="41">
        <f t="shared" si="14"/>
        <v>-0.0241935483870968</v>
      </c>
      <c r="Q186" s="41">
        <f t="shared" si="15"/>
        <v>-0.0863631066304788</v>
      </c>
      <c r="R186" s="48" t="s">
        <v>375</v>
      </c>
      <c r="S186" s="45"/>
    </row>
    <row r="187" s="2" customFormat="1" ht="12.75" spans="1:19">
      <c r="A187" s="11">
        <v>511</v>
      </c>
      <c r="B187" s="12" t="s">
        <v>344</v>
      </c>
      <c r="C187" s="12" t="s">
        <v>189</v>
      </c>
      <c r="D187" s="11" t="s">
        <v>190</v>
      </c>
      <c r="E187" s="13" t="s">
        <v>93</v>
      </c>
      <c r="F187" s="19">
        <v>4.24</v>
      </c>
      <c r="G187" s="49" t="s">
        <v>345</v>
      </c>
      <c r="H187" s="15">
        <v>130</v>
      </c>
      <c r="I187" s="15">
        <v>9730.34</v>
      </c>
      <c r="J187" s="37">
        <f t="shared" si="12"/>
        <v>2359.60745</v>
      </c>
      <c r="K187" s="15" t="s">
        <v>376</v>
      </c>
      <c r="L187" s="38">
        <v>124</v>
      </c>
      <c r="M187" s="38">
        <v>8323.23</v>
      </c>
      <c r="N187" s="39">
        <f t="shared" si="13"/>
        <v>2373.785196</v>
      </c>
      <c r="O187" s="40">
        <v>0.2852</v>
      </c>
      <c r="P187" s="41">
        <f t="shared" si="14"/>
        <v>0.0483870967741935</v>
      </c>
      <c r="Q187" s="41">
        <f t="shared" si="15"/>
        <v>0.169058166120605</v>
      </c>
      <c r="R187" s="48" t="s">
        <v>377</v>
      </c>
      <c r="S187" s="45"/>
    </row>
    <row r="188" s="2" customFormat="1" ht="12.75" spans="1:19">
      <c r="A188" s="11">
        <v>511</v>
      </c>
      <c r="B188" s="12" t="s">
        <v>344</v>
      </c>
      <c r="C188" s="12" t="s">
        <v>189</v>
      </c>
      <c r="D188" s="11" t="s">
        <v>190</v>
      </c>
      <c r="E188" s="13" t="s">
        <v>223</v>
      </c>
      <c r="F188" s="13">
        <v>4.4</v>
      </c>
      <c r="G188" s="49" t="s">
        <v>345</v>
      </c>
      <c r="H188" s="15">
        <v>117</v>
      </c>
      <c r="I188" s="15">
        <v>7189.06</v>
      </c>
      <c r="J188" s="37">
        <f t="shared" si="12"/>
        <v>2104.956768</v>
      </c>
      <c r="K188" s="15" t="s">
        <v>185</v>
      </c>
      <c r="L188" s="38">
        <v>124</v>
      </c>
      <c r="M188" s="38">
        <v>8323.23</v>
      </c>
      <c r="N188" s="39">
        <f t="shared" si="13"/>
        <v>2373.785196</v>
      </c>
      <c r="O188" s="40">
        <v>0.2852</v>
      </c>
      <c r="P188" s="41">
        <f t="shared" si="14"/>
        <v>-0.0564516129032258</v>
      </c>
      <c r="Q188" s="41">
        <f t="shared" si="15"/>
        <v>-0.136265608423653</v>
      </c>
      <c r="R188" s="48" t="s">
        <v>378</v>
      </c>
      <c r="S188" s="45"/>
    </row>
    <row r="189" s="2" customFormat="1" ht="12.75" spans="1:19">
      <c r="A189" s="11">
        <v>511</v>
      </c>
      <c r="B189" s="12" t="s">
        <v>344</v>
      </c>
      <c r="C189" s="12" t="s">
        <v>189</v>
      </c>
      <c r="D189" s="11" t="s">
        <v>190</v>
      </c>
      <c r="E189" s="13" t="s">
        <v>223</v>
      </c>
      <c r="F189" s="13">
        <v>4.11</v>
      </c>
      <c r="G189" s="49" t="s">
        <v>345</v>
      </c>
      <c r="H189" s="15">
        <v>158</v>
      </c>
      <c r="I189" s="15">
        <v>10531.1</v>
      </c>
      <c r="J189" s="37">
        <f t="shared" si="12"/>
        <v>3364.68645</v>
      </c>
      <c r="K189" s="15" t="s">
        <v>379</v>
      </c>
      <c r="L189" s="38">
        <v>124</v>
      </c>
      <c r="M189" s="38">
        <v>8323.23</v>
      </c>
      <c r="N189" s="39">
        <f t="shared" si="13"/>
        <v>2373.785196</v>
      </c>
      <c r="O189" s="40">
        <v>0.2852</v>
      </c>
      <c r="P189" s="41">
        <f t="shared" si="14"/>
        <v>0.274193548387097</v>
      </c>
      <c r="Q189" s="46">
        <f t="shared" si="15"/>
        <v>0.265266008508716</v>
      </c>
      <c r="R189" s="48" t="s">
        <v>375</v>
      </c>
      <c r="S189" s="47">
        <f>(J189-N189)*0.1</f>
        <v>99.0901254</v>
      </c>
    </row>
    <row r="190" s="2" customFormat="1" ht="12.75" spans="1:19">
      <c r="A190" s="11">
        <v>737</v>
      </c>
      <c r="B190" s="12" t="s">
        <v>380</v>
      </c>
      <c r="C190" s="12" t="s">
        <v>381</v>
      </c>
      <c r="D190" s="11" t="s">
        <v>97</v>
      </c>
      <c r="E190" s="13" t="s">
        <v>140</v>
      </c>
      <c r="F190" s="13">
        <v>4.18</v>
      </c>
      <c r="G190" s="14" t="s">
        <v>382</v>
      </c>
      <c r="H190" s="15">
        <v>111</v>
      </c>
      <c r="I190" s="15">
        <v>6526.44</v>
      </c>
      <c r="J190" s="37">
        <f t="shared" si="12"/>
        <v>1957.279356</v>
      </c>
      <c r="K190" s="15" t="s">
        <v>119</v>
      </c>
      <c r="L190" s="38">
        <v>110</v>
      </c>
      <c r="M190" s="38">
        <v>6693.53</v>
      </c>
      <c r="N190" s="39">
        <f t="shared" si="13"/>
        <v>2104.445832</v>
      </c>
      <c r="O190" s="40">
        <v>0.3144</v>
      </c>
      <c r="P190" s="41">
        <f t="shared" si="14"/>
        <v>0.00909090909090909</v>
      </c>
      <c r="Q190" s="41">
        <f t="shared" si="15"/>
        <v>-0.0249629119463124</v>
      </c>
      <c r="R190" s="41">
        <f>(K190-O190)</f>
        <v>-0.0145</v>
      </c>
      <c r="S190" s="45"/>
    </row>
    <row r="191" s="2" customFormat="1" ht="12.75" spans="1:19">
      <c r="A191" s="11">
        <v>737</v>
      </c>
      <c r="B191" s="12" t="s">
        <v>380</v>
      </c>
      <c r="C191" s="12" t="s">
        <v>381</v>
      </c>
      <c r="D191" s="11" t="s">
        <v>97</v>
      </c>
      <c r="E191" s="13" t="s">
        <v>140</v>
      </c>
      <c r="F191" s="13">
        <v>4.25</v>
      </c>
      <c r="G191" s="14" t="s">
        <v>383</v>
      </c>
      <c r="H191" s="15">
        <v>128</v>
      </c>
      <c r="I191" s="15">
        <v>5191.78</v>
      </c>
      <c r="J191" s="37">
        <f t="shared" si="12"/>
        <v>1801.028482</v>
      </c>
      <c r="K191" s="15" t="s">
        <v>384</v>
      </c>
      <c r="L191" s="38">
        <v>110</v>
      </c>
      <c r="M191" s="38">
        <v>6693.53</v>
      </c>
      <c r="N191" s="39">
        <f t="shared" si="13"/>
        <v>2104.445832</v>
      </c>
      <c r="O191" s="40">
        <v>0.3144</v>
      </c>
      <c r="P191" s="41">
        <f t="shared" si="14"/>
        <v>0.163636363636364</v>
      </c>
      <c r="Q191" s="41">
        <f t="shared" si="15"/>
        <v>-0.224358447635254</v>
      </c>
      <c r="R191" s="48" t="s">
        <v>385</v>
      </c>
      <c r="S191" s="45"/>
    </row>
    <row r="192" s="2" customFormat="1" ht="12.75" spans="1:19">
      <c r="A192" s="11">
        <v>737</v>
      </c>
      <c r="B192" s="12" t="s">
        <v>380</v>
      </c>
      <c r="C192" s="12" t="s">
        <v>381</v>
      </c>
      <c r="D192" s="11" t="s">
        <v>97</v>
      </c>
      <c r="E192" s="13" t="s">
        <v>140</v>
      </c>
      <c r="F192" s="13">
        <v>4.16</v>
      </c>
      <c r="G192" s="14" t="s">
        <v>382</v>
      </c>
      <c r="H192" s="15">
        <v>95</v>
      </c>
      <c r="I192" s="15">
        <v>4931.32</v>
      </c>
      <c r="J192" s="37">
        <f t="shared" si="12"/>
        <v>1468.053964</v>
      </c>
      <c r="K192" s="15" t="s">
        <v>386</v>
      </c>
      <c r="L192" s="38">
        <v>110</v>
      </c>
      <c r="M192" s="38">
        <v>6693.53</v>
      </c>
      <c r="N192" s="39">
        <f t="shared" si="13"/>
        <v>2104.445832</v>
      </c>
      <c r="O192" s="40">
        <v>0.3144</v>
      </c>
      <c r="P192" s="41">
        <f t="shared" si="14"/>
        <v>-0.136363636363636</v>
      </c>
      <c r="Q192" s="41">
        <f t="shared" si="15"/>
        <v>-0.26327065091215</v>
      </c>
      <c r="R192" s="48" t="s">
        <v>387</v>
      </c>
      <c r="S192" s="45"/>
    </row>
    <row r="193" s="2" customFormat="1" ht="12.75" spans="1:19">
      <c r="A193" s="11">
        <v>737</v>
      </c>
      <c r="B193" s="12" t="s">
        <v>380</v>
      </c>
      <c r="C193" s="12" t="s">
        <v>381</v>
      </c>
      <c r="D193" s="11" t="s">
        <v>97</v>
      </c>
      <c r="E193" s="13" t="s">
        <v>140</v>
      </c>
      <c r="F193" s="13">
        <v>4.23</v>
      </c>
      <c r="G193" s="14" t="s">
        <v>382</v>
      </c>
      <c r="H193" s="15">
        <v>119</v>
      </c>
      <c r="I193" s="15">
        <v>6485.46</v>
      </c>
      <c r="J193" s="37">
        <f t="shared" si="12"/>
        <v>2121.393966</v>
      </c>
      <c r="K193" s="15" t="s">
        <v>388</v>
      </c>
      <c r="L193" s="38">
        <v>110</v>
      </c>
      <c r="M193" s="38">
        <v>6693.53</v>
      </c>
      <c r="N193" s="39">
        <f t="shared" si="13"/>
        <v>2104.445832</v>
      </c>
      <c r="O193" s="40">
        <v>0.3144</v>
      </c>
      <c r="P193" s="41">
        <f t="shared" si="14"/>
        <v>0.0818181818181818</v>
      </c>
      <c r="Q193" s="41">
        <f t="shared" si="15"/>
        <v>-0.0310852420172913</v>
      </c>
      <c r="R193" s="48" t="s">
        <v>389</v>
      </c>
      <c r="S193" s="45"/>
    </row>
    <row r="194" s="2" customFormat="1" ht="12.75" spans="1:19">
      <c r="A194" s="11">
        <v>102479</v>
      </c>
      <c r="B194" s="12" t="s">
        <v>269</v>
      </c>
      <c r="C194" s="12" t="s">
        <v>189</v>
      </c>
      <c r="D194" s="11" t="s">
        <v>27</v>
      </c>
      <c r="E194" s="13" t="s">
        <v>238</v>
      </c>
      <c r="F194" s="26">
        <v>4.3</v>
      </c>
      <c r="G194" s="14" t="s">
        <v>271</v>
      </c>
      <c r="H194" s="15">
        <v>100</v>
      </c>
      <c r="I194" s="15">
        <v>5160.23</v>
      </c>
      <c r="J194" s="37">
        <f t="shared" ref="J194:J257" si="16">I194*K194</f>
        <v>1199.237452</v>
      </c>
      <c r="K194" s="15" t="s">
        <v>230</v>
      </c>
      <c r="L194" s="38">
        <v>87</v>
      </c>
      <c r="M194" s="38">
        <v>4278.79</v>
      </c>
      <c r="N194" s="39">
        <f t="shared" ref="N194:N257" si="17">M194*O194</f>
        <v>1388.039476</v>
      </c>
      <c r="O194" s="40">
        <v>0.3244</v>
      </c>
      <c r="P194" s="41">
        <f t="shared" ref="P194:P257" si="18">(H194-L194)/L194</f>
        <v>0.149425287356322</v>
      </c>
      <c r="Q194" s="41">
        <f t="shared" ref="Q194:Q257" si="19">(I194-M194)/M194</f>
        <v>0.206002164163233</v>
      </c>
      <c r="R194" s="48" t="s">
        <v>390</v>
      </c>
      <c r="S194" s="45"/>
    </row>
    <row r="195" s="2" customFormat="1" ht="12.75" spans="1:19">
      <c r="A195" s="11">
        <v>103639</v>
      </c>
      <c r="B195" s="12" t="s">
        <v>391</v>
      </c>
      <c r="C195" s="12" t="s">
        <v>381</v>
      </c>
      <c r="D195" s="11" t="s">
        <v>97</v>
      </c>
      <c r="E195" s="13" t="s">
        <v>128</v>
      </c>
      <c r="F195" s="17">
        <v>4.5</v>
      </c>
      <c r="G195" s="14" t="s">
        <v>29</v>
      </c>
      <c r="H195" s="15">
        <v>96</v>
      </c>
      <c r="I195" s="15">
        <v>5620.03</v>
      </c>
      <c r="J195" s="37">
        <f t="shared" si="16"/>
        <v>2155.843508</v>
      </c>
      <c r="K195" s="15" t="s">
        <v>392</v>
      </c>
      <c r="L195" s="38">
        <v>88</v>
      </c>
      <c r="M195" s="38">
        <v>5639.29</v>
      </c>
      <c r="N195" s="39">
        <f t="shared" si="17"/>
        <v>1516.405081</v>
      </c>
      <c r="O195" s="40">
        <v>0.2689</v>
      </c>
      <c r="P195" s="41">
        <f t="shared" si="18"/>
        <v>0.0909090909090909</v>
      </c>
      <c r="Q195" s="41">
        <f t="shared" si="19"/>
        <v>-0.00341532356023546</v>
      </c>
      <c r="R195" s="48" t="s">
        <v>124</v>
      </c>
      <c r="S195" s="45"/>
    </row>
    <row r="196" s="2" customFormat="1" ht="12.75" spans="1:19">
      <c r="A196" s="11">
        <v>103639</v>
      </c>
      <c r="B196" s="12" t="s">
        <v>391</v>
      </c>
      <c r="C196" s="12" t="s">
        <v>381</v>
      </c>
      <c r="D196" s="11" t="s">
        <v>97</v>
      </c>
      <c r="E196" s="13" t="s">
        <v>128</v>
      </c>
      <c r="F196" s="17">
        <v>4.12</v>
      </c>
      <c r="G196" s="14" t="s">
        <v>29</v>
      </c>
      <c r="H196" s="15">
        <v>126</v>
      </c>
      <c r="I196" s="15">
        <v>7475.44</v>
      </c>
      <c r="J196" s="37">
        <f t="shared" si="16"/>
        <v>2301.687976</v>
      </c>
      <c r="K196" s="15" t="s">
        <v>393</v>
      </c>
      <c r="L196" s="38">
        <v>88</v>
      </c>
      <c r="M196" s="38">
        <v>5639.29</v>
      </c>
      <c r="N196" s="39">
        <f t="shared" si="17"/>
        <v>1516.405081</v>
      </c>
      <c r="O196" s="40">
        <v>0.2689</v>
      </c>
      <c r="P196" s="41">
        <f t="shared" si="18"/>
        <v>0.431818181818182</v>
      </c>
      <c r="Q196" s="41">
        <f t="shared" si="19"/>
        <v>0.32559949922774</v>
      </c>
      <c r="R196" s="48" t="s">
        <v>394</v>
      </c>
      <c r="S196" s="47"/>
    </row>
    <row r="197" s="2" customFormat="1" ht="12.75" spans="1:19">
      <c r="A197" s="11">
        <v>103639</v>
      </c>
      <c r="B197" s="12" t="s">
        <v>391</v>
      </c>
      <c r="C197" s="12" t="s">
        <v>381</v>
      </c>
      <c r="D197" s="11" t="s">
        <v>97</v>
      </c>
      <c r="E197" s="13" t="s">
        <v>128</v>
      </c>
      <c r="F197" s="17">
        <v>4.23</v>
      </c>
      <c r="G197" s="14" t="s">
        <v>29</v>
      </c>
      <c r="H197" s="15">
        <v>102</v>
      </c>
      <c r="I197" s="15">
        <v>8447.64</v>
      </c>
      <c r="J197" s="37">
        <f t="shared" si="16"/>
        <v>2236.090308</v>
      </c>
      <c r="K197" s="15" t="s">
        <v>395</v>
      </c>
      <c r="L197" s="38">
        <v>88</v>
      </c>
      <c r="M197" s="38">
        <v>5639.29</v>
      </c>
      <c r="N197" s="39">
        <f t="shared" si="17"/>
        <v>1516.405081</v>
      </c>
      <c r="O197" s="40">
        <v>0.2689</v>
      </c>
      <c r="P197" s="41">
        <f t="shared" si="18"/>
        <v>0.159090909090909</v>
      </c>
      <c r="Q197" s="46">
        <f t="shared" si="19"/>
        <v>0.497997088285937</v>
      </c>
      <c r="R197" s="48" t="s">
        <v>396</v>
      </c>
      <c r="S197" s="47">
        <f>(J197-N197)*0.1</f>
        <v>71.9685227</v>
      </c>
    </row>
    <row r="198" s="2" customFormat="1" ht="12.75" spans="1:19">
      <c r="A198" s="11">
        <v>103639</v>
      </c>
      <c r="B198" s="12" t="s">
        <v>391</v>
      </c>
      <c r="C198" s="12" t="s">
        <v>381</v>
      </c>
      <c r="D198" s="11" t="s">
        <v>97</v>
      </c>
      <c r="E198" s="13" t="s">
        <v>128</v>
      </c>
      <c r="F198" s="17">
        <v>4.27</v>
      </c>
      <c r="G198" s="14" t="s">
        <v>29</v>
      </c>
      <c r="H198" s="15">
        <v>96</v>
      </c>
      <c r="I198" s="15">
        <v>5987</v>
      </c>
      <c r="J198" s="37">
        <f t="shared" si="16"/>
        <v>1735.6313</v>
      </c>
      <c r="K198" s="15" t="s">
        <v>397</v>
      </c>
      <c r="L198" s="38">
        <v>88</v>
      </c>
      <c r="M198" s="38">
        <v>5639.29</v>
      </c>
      <c r="N198" s="39">
        <f t="shared" si="17"/>
        <v>1516.405081</v>
      </c>
      <c r="O198" s="40">
        <v>0.2689</v>
      </c>
      <c r="P198" s="41">
        <f t="shared" si="18"/>
        <v>0.0909090909090909</v>
      </c>
      <c r="Q198" s="41">
        <f t="shared" si="19"/>
        <v>0.0616584711905222</v>
      </c>
      <c r="R198" s="48" t="s">
        <v>398</v>
      </c>
      <c r="S198" s="45"/>
    </row>
    <row r="199" s="2" customFormat="1" ht="12.75" spans="1:19">
      <c r="A199" s="11">
        <v>511</v>
      </c>
      <c r="B199" s="12" t="s">
        <v>344</v>
      </c>
      <c r="C199" s="12" t="s">
        <v>189</v>
      </c>
      <c r="D199" s="11" t="s">
        <v>190</v>
      </c>
      <c r="E199" s="13" t="s">
        <v>223</v>
      </c>
      <c r="F199" s="26">
        <v>4.3</v>
      </c>
      <c r="G199" s="49" t="s">
        <v>345</v>
      </c>
      <c r="H199" s="15">
        <v>120</v>
      </c>
      <c r="I199" s="15">
        <v>7253.5</v>
      </c>
      <c r="J199" s="37">
        <f t="shared" si="16"/>
        <v>2060.71935</v>
      </c>
      <c r="K199" s="15" t="s">
        <v>399</v>
      </c>
      <c r="L199" s="38">
        <v>124</v>
      </c>
      <c r="M199" s="38">
        <v>8323.23</v>
      </c>
      <c r="N199" s="39">
        <f t="shared" si="17"/>
        <v>2373.785196</v>
      </c>
      <c r="O199" s="40">
        <v>0.2852</v>
      </c>
      <c r="P199" s="41">
        <f t="shared" si="18"/>
        <v>-0.032258064516129</v>
      </c>
      <c r="Q199" s="41">
        <f t="shared" si="19"/>
        <v>-0.128523421796586</v>
      </c>
      <c r="R199" s="48" t="s">
        <v>400</v>
      </c>
      <c r="S199" s="45"/>
    </row>
    <row r="200" s="2" customFormat="1" ht="12.75" spans="1:19">
      <c r="A200" s="11">
        <v>578</v>
      </c>
      <c r="B200" s="12" t="s">
        <v>330</v>
      </c>
      <c r="C200" s="12" t="s">
        <v>189</v>
      </c>
      <c r="D200" s="11" t="s">
        <v>97</v>
      </c>
      <c r="E200" s="13" t="s">
        <v>223</v>
      </c>
      <c r="F200" s="13">
        <v>4.25</v>
      </c>
      <c r="G200" s="14" t="s">
        <v>331</v>
      </c>
      <c r="H200" s="15">
        <v>100</v>
      </c>
      <c r="I200" s="15">
        <v>7077.56</v>
      </c>
      <c r="J200" s="37">
        <f t="shared" si="16"/>
        <v>1868.47584</v>
      </c>
      <c r="K200" s="15" t="s">
        <v>401</v>
      </c>
      <c r="L200" s="38">
        <v>123</v>
      </c>
      <c r="M200" s="38">
        <v>8809</v>
      </c>
      <c r="N200" s="39">
        <f t="shared" si="17"/>
        <v>2830.3317</v>
      </c>
      <c r="O200" s="40">
        <v>0.3213</v>
      </c>
      <c r="P200" s="41">
        <f t="shared" si="18"/>
        <v>-0.186991869918699</v>
      </c>
      <c r="Q200" s="41">
        <f t="shared" si="19"/>
        <v>-0.196553524804178</v>
      </c>
      <c r="R200" s="48" t="s">
        <v>320</v>
      </c>
      <c r="S200" s="45"/>
    </row>
    <row r="201" s="2" customFormat="1" ht="12.75" spans="1:19">
      <c r="A201" s="11">
        <v>545</v>
      </c>
      <c r="B201" s="12" t="s">
        <v>402</v>
      </c>
      <c r="C201" s="12" t="s">
        <v>381</v>
      </c>
      <c r="D201" s="11" t="s">
        <v>19</v>
      </c>
      <c r="E201" s="13" t="s">
        <v>93</v>
      </c>
      <c r="F201" s="17">
        <v>4.3</v>
      </c>
      <c r="G201" s="14" t="s">
        <v>403</v>
      </c>
      <c r="H201" s="15">
        <v>41</v>
      </c>
      <c r="I201" s="15">
        <v>3571.22</v>
      </c>
      <c r="J201" s="37">
        <f t="shared" si="16"/>
        <v>842.093676</v>
      </c>
      <c r="K201" s="15" t="s">
        <v>404</v>
      </c>
      <c r="L201" s="38">
        <v>40</v>
      </c>
      <c r="M201" s="38">
        <v>2441.7</v>
      </c>
      <c r="N201" s="39">
        <f t="shared" si="17"/>
        <v>701.98875</v>
      </c>
      <c r="O201" s="40">
        <v>0.2875</v>
      </c>
      <c r="P201" s="41">
        <f t="shared" si="18"/>
        <v>0.025</v>
      </c>
      <c r="Q201" s="46">
        <f t="shared" si="19"/>
        <v>0.462595732481468</v>
      </c>
      <c r="R201" s="48" t="s">
        <v>57</v>
      </c>
      <c r="S201" s="47">
        <f>(J201-N201)*0.1</f>
        <v>14.0104926</v>
      </c>
    </row>
    <row r="202" s="2" customFormat="1" ht="12.75" spans="1:19">
      <c r="A202" s="11">
        <v>545</v>
      </c>
      <c r="B202" s="12" t="s">
        <v>402</v>
      </c>
      <c r="C202" s="12" t="s">
        <v>381</v>
      </c>
      <c r="D202" s="11" t="s">
        <v>19</v>
      </c>
      <c r="E202" s="13" t="s">
        <v>93</v>
      </c>
      <c r="F202" s="18">
        <v>4.1</v>
      </c>
      <c r="G202" s="14" t="s">
        <v>403</v>
      </c>
      <c r="H202" s="15">
        <v>61</v>
      </c>
      <c r="I202" s="15">
        <v>4356.9</v>
      </c>
      <c r="J202" s="37">
        <f t="shared" si="16"/>
        <v>1273.08618</v>
      </c>
      <c r="K202" s="15" t="s">
        <v>405</v>
      </c>
      <c r="L202" s="38">
        <v>40</v>
      </c>
      <c r="M202" s="38">
        <v>2441.7</v>
      </c>
      <c r="N202" s="39">
        <f t="shared" si="17"/>
        <v>701.98875</v>
      </c>
      <c r="O202" s="40">
        <v>0.2875</v>
      </c>
      <c r="P202" s="41">
        <f t="shared" si="18"/>
        <v>0.525</v>
      </c>
      <c r="Q202" s="46">
        <f t="shared" si="19"/>
        <v>0.784371544415776</v>
      </c>
      <c r="R202" s="48" t="s">
        <v>99</v>
      </c>
      <c r="S202" s="47">
        <f>(J202-N202)*0.1</f>
        <v>57.109743</v>
      </c>
    </row>
    <row r="203" s="2" customFormat="1" ht="12.75" spans="1:19">
      <c r="A203" s="11">
        <v>545</v>
      </c>
      <c r="B203" s="12" t="s">
        <v>402</v>
      </c>
      <c r="C203" s="12" t="s">
        <v>381</v>
      </c>
      <c r="D203" s="11" t="s">
        <v>19</v>
      </c>
      <c r="E203" s="13" t="s">
        <v>93</v>
      </c>
      <c r="F203" s="17">
        <v>4.22</v>
      </c>
      <c r="G203" s="14" t="s">
        <v>403</v>
      </c>
      <c r="H203" s="15">
        <v>50</v>
      </c>
      <c r="I203" s="15">
        <v>2019.21</v>
      </c>
      <c r="J203" s="37">
        <f t="shared" si="16"/>
        <v>619.695549</v>
      </c>
      <c r="K203" s="15" t="s">
        <v>406</v>
      </c>
      <c r="L203" s="38">
        <v>40</v>
      </c>
      <c r="M203" s="38">
        <v>2441.7</v>
      </c>
      <c r="N203" s="39">
        <f t="shared" si="17"/>
        <v>701.98875</v>
      </c>
      <c r="O203" s="40">
        <v>0.2875</v>
      </c>
      <c r="P203" s="41">
        <f t="shared" si="18"/>
        <v>0.25</v>
      </c>
      <c r="Q203" s="41">
        <f t="shared" si="19"/>
        <v>-0.173031084899865</v>
      </c>
      <c r="R203" s="48" t="s">
        <v>407</v>
      </c>
      <c r="S203" s="45"/>
    </row>
    <row r="204" s="2" customFormat="1" ht="12.75" spans="1:19">
      <c r="A204" s="11">
        <v>545</v>
      </c>
      <c r="B204" s="12" t="s">
        <v>402</v>
      </c>
      <c r="C204" s="12" t="s">
        <v>381</v>
      </c>
      <c r="D204" s="11" t="s">
        <v>19</v>
      </c>
      <c r="E204" s="13" t="s">
        <v>93</v>
      </c>
      <c r="F204" s="17">
        <v>4.24</v>
      </c>
      <c r="G204" s="14" t="s">
        <v>403</v>
      </c>
      <c r="H204" s="15">
        <v>54</v>
      </c>
      <c r="I204" s="15">
        <v>2441.07</v>
      </c>
      <c r="J204" s="37">
        <f t="shared" si="16"/>
        <v>885.620196</v>
      </c>
      <c r="K204" s="15" t="s">
        <v>408</v>
      </c>
      <c r="L204" s="38">
        <v>40</v>
      </c>
      <c r="M204" s="38">
        <v>2441.7</v>
      </c>
      <c r="N204" s="39">
        <f t="shared" si="17"/>
        <v>701.98875</v>
      </c>
      <c r="O204" s="40">
        <v>0.2875</v>
      </c>
      <c r="P204" s="41">
        <f t="shared" si="18"/>
        <v>0.35</v>
      </c>
      <c r="Q204" s="41">
        <f t="shared" si="19"/>
        <v>-0.000258016955399785</v>
      </c>
      <c r="R204" s="48" t="s">
        <v>409</v>
      </c>
      <c r="S204" s="45"/>
    </row>
    <row r="205" s="2" customFormat="1" ht="12.75" spans="1:19">
      <c r="A205" s="11">
        <v>585</v>
      </c>
      <c r="B205" s="12" t="s">
        <v>361</v>
      </c>
      <c r="C205" s="12" t="s">
        <v>189</v>
      </c>
      <c r="D205" s="11" t="s">
        <v>190</v>
      </c>
      <c r="E205" s="13" t="s">
        <v>223</v>
      </c>
      <c r="F205" s="27">
        <v>4.22</v>
      </c>
      <c r="G205" s="14" t="s">
        <v>362</v>
      </c>
      <c r="H205" s="15">
        <v>101</v>
      </c>
      <c r="I205" s="15">
        <v>7007.46</v>
      </c>
      <c r="J205" s="37">
        <f t="shared" si="16"/>
        <v>2630.600484</v>
      </c>
      <c r="K205" s="15" t="s">
        <v>410</v>
      </c>
      <c r="L205" s="38">
        <v>134</v>
      </c>
      <c r="M205" s="38">
        <v>9812.08</v>
      </c>
      <c r="N205" s="39">
        <f t="shared" si="17"/>
        <v>2995.628024</v>
      </c>
      <c r="O205" s="40">
        <v>0.3053</v>
      </c>
      <c r="P205" s="41">
        <f t="shared" si="18"/>
        <v>-0.246268656716418</v>
      </c>
      <c r="Q205" s="41">
        <f t="shared" si="19"/>
        <v>-0.285833380893755</v>
      </c>
      <c r="R205" s="48" t="s">
        <v>411</v>
      </c>
      <c r="S205" s="45"/>
    </row>
    <row r="206" s="2" customFormat="1" customHeight="1" spans="1:19">
      <c r="A206" s="11">
        <v>377</v>
      </c>
      <c r="B206" s="12" t="s">
        <v>412</v>
      </c>
      <c r="C206" s="12" t="s">
        <v>381</v>
      </c>
      <c r="D206" s="11" t="s">
        <v>97</v>
      </c>
      <c r="E206" s="13" t="s">
        <v>121</v>
      </c>
      <c r="F206" s="17">
        <v>4.7</v>
      </c>
      <c r="G206" s="14" t="s">
        <v>403</v>
      </c>
      <c r="H206" s="15">
        <v>147</v>
      </c>
      <c r="I206" s="15">
        <v>8011.04</v>
      </c>
      <c r="J206" s="37">
        <f t="shared" si="16"/>
        <v>2654.057552</v>
      </c>
      <c r="K206" s="15" t="s">
        <v>413</v>
      </c>
      <c r="L206" s="38">
        <v>112</v>
      </c>
      <c r="M206" s="38">
        <v>6896.51</v>
      </c>
      <c r="N206" s="39">
        <f t="shared" si="17"/>
        <v>2166.193791</v>
      </c>
      <c r="O206" s="40">
        <v>0.3141</v>
      </c>
      <c r="P206" s="41">
        <f t="shared" si="18"/>
        <v>0.3125</v>
      </c>
      <c r="Q206" s="41">
        <f t="shared" si="19"/>
        <v>0.161607827727358</v>
      </c>
      <c r="R206" s="48" t="s">
        <v>414</v>
      </c>
      <c r="S206" s="45"/>
    </row>
    <row r="207" s="2" customFormat="1" ht="12.75" spans="1:19">
      <c r="A207" s="11">
        <v>377</v>
      </c>
      <c r="B207" s="12" t="s">
        <v>412</v>
      </c>
      <c r="C207" s="12" t="s">
        <v>381</v>
      </c>
      <c r="D207" s="11" t="s">
        <v>97</v>
      </c>
      <c r="E207" s="13" t="s">
        <v>121</v>
      </c>
      <c r="F207" s="17">
        <v>4.14</v>
      </c>
      <c r="G207" s="14" t="s">
        <v>403</v>
      </c>
      <c r="H207" s="15">
        <v>113</v>
      </c>
      <c r="I207" s="15">
        <v>6013.14</v>
      </c>
      <c r="J207" s="37">
        <f t="shared" si="16"/>
        <v>1864.674714</v>
      </c>
      <c r="K207" s="15" t="s">
        <v>415</v>
      </c>
      <c r="L207" s="38">
        <v>112</v>
      </c>
      <c r="M207" s="38">
        <v>6896.51</v>
      </c>
      <c r="N207" s="39">
        <f t="shared" si="17"/>
        <v>2166.193791</v>
      </c>
      <c r="O207" s="40">
        <v>0.3141</v>
      </c>
      <c r="P207" s="41">
        <f t="shared" si="18"/>
        <v>0.00892857142857143</v>
      </c>
      <c r="Q207" s="41">
        <f t="shared" si="19"/>
        <v>-0.128089424941021</v>
      </c>
      <c r="R207" s="48" t="s">
        <v>416</v>
      </c>
      <c r="S207" s="45"/>
    </row>
    <row r="208" s="2" customFormat="1" ht="12.75" spans="1:19">
      <c r="A208" s="11">
        <v>377</v>
      </c>
      <c r="B208" s="12" t="s">
        <v>412</v>
      </c>
      <c r="C208" s="12" t="s">
        <v>381</v>
      </c>
      <c r="D208" s="11" t="s">
        <v>97</v>
      </c>
      <c r="E208" s="13" t="s">
        <v>121</v>
      </c>
      <c r="F208" s="17">
        <v>4.28</v>
      </c>
      <c r="G208" s="14" t="s">
        <v>403</v>
      </c>
      <c r="H208" s="15">
        <v>114</v>
      </c>
      <c r="I208" s="15">
        <v>4918</v>
      </c>
      <c r="J208" s="37">
        <f t="shared" si="16"/>
        <v>1822.6108</v>
      </c>
      <c r="K208" s="15" t="s">
        <v>417</v>
      </c>
      <c r="L208" s="38">
        <v>112</v>
      </c>
      <c r="M208" s="38">
        <v>6896.51</v>
      </c>
      <c r="N208" s="39">
        <f t="shared" si="17"/>
        <v>2166.193791</v>
      </c>
      <c r="O208" s="40">
        <v>0.3141</v>
      </c>
      <c r="P208" s="41">
        <f t="shared" si="18"/>
        <v>0.0178571428571429</v>
      </c>
      <c r="Q208" s="41">
        <f t="shared" si="19"/>
        <v>-0.286885685658398</v>
      </c>
      <c r="R208" s="48" t="s">
        <v>418</v>
      </c>
      <c r="S208" s="45"/>
    </row>
    <row r="209" s="2" customFormat="1" ht="12.75" spans="1:19">
      <c r="A209" s="11">
        <v>399</v>
      </c>
      <c r="B209" s="12" t="s">
        <v>419</v>
      </c>
      <c r="C209" s="12" t="s">
        <v>381</v>
      </c>
      <c r="D209" s="11" t="s">
        <v>97</v>
      </c>
      <c r="E209" s="13" t="s">
        <v>114</v>
      </c>
      <c r="F209" s="17">
        <v>4.8</v>
      </c>
      <c r="G209" s="14" t="s">
        <v>420</v>
      </c>
      <c r="H209" s="15">
        <v>78</v>
      </c>
      <c r="I209" s="15">
        <v>6317.56</v>
      </c>
      <c r="J209" s="37">
        <f t="shared" si="16"/>
        <v>1846.622788</v>
      </c>
      <c r="K209" s="15" t="s">
        <v>421</v>
      </c>
      <c r="L209" s="38">
        <v>73</v>
      </c>
      <c r="M209" s="38">
        <v>5934.05</v>
      </c>
      <c r="N209" s="39">
        <f t="shared" si="17"/>
        <v>1410.523685</v>
      </c>
      <c r="O209" s="40">
        <v>0.2377</v>
      </c>
      <c r="P209" s="41">
        <f t="shared" si="18"/>
        <v>0.0684931506849315</v>
      </c>
      <c r="Q209" s="41">
        <f t="shared" si="19"/>
        <v>0.0646287105770933</v>
      </c>
      <c r="R209" s="48" t="s">
        <v>422</v>
      </c>
      <c r="S209" s="45"/>
    </row>
    <row r="210" s="2" customFormat="1" ht="12.75" spans="1:19">
      <c r="A210" s="11">
        <v>399</v>
      </c>
      <c r="B210" s="12" t="s">
        <v>419</v>
      </c>
      <c r="C210" s="12" t="s">
        <v>381</v>
      </c>
      <c r="D210" s="11" t="s">
        <v>97</v>
      </c>
      <c r="E210" s="13" t="s">
        <v>114</v>
      </c>
      <c r="F210" s="17">
        <v>4.15</v>
      </c>
      <c r="G210" s="14" t="s">
        <v>420</v>
      </c>
      <c r="H210" s="15">
        <v>52</v>
      </c>
      <c r="I210" s="15">
        <v>5025.94</v>
      </c>
      <c r="J210" s="37">
        <f t="shared" si="16"/>
        <v>1148.929884</v>
      </c>
      <c r="K210" s="15" t="s">
        <v>423</v>
      </c>
      <c r="L210" s="38">
        <v>73</v>
      </c>
      <c r="M210" s="38">
        <v>5934.05</v>
      </c>
      <c r="N210" s="39">
        <f t="shared" si="17"/>
        <v>1410.523685</v>
      </c>
      <c r="O210" s="40">
        <v>0.2377</v>
      </c>
      <c r="P210" s="41">
        <f t="shared" si="18"/>
        <v>-0.287671232876712</v>
      </c>
      <c r="Q210" s="41">
        <f t="shared" si="19"/>
        <v>-0.153033762775845</v>
      </c>
      <c r="R210" s="48" t="s">
        <v>424</v>
      </c>
      <c r="S210" s="45"/>
    </row>
    <row r="211" s="2" customFormat="1" ht="12.75" spans="1:19">
      <c r="A211" s="11">
        <v>399</v>
      </c>
      <c r="B211" s="12" t="s">
        <v>419</v>
      </c>
      <c r="C211" s="12" t="s">
        <v>381</v>
      </c>
      <c r="D211" s="11" t="s">
        <v>97</v>
      </c>
      <c r="E211" s="13" t="s">
        <v>114</v>
      </c>
      <c r="F211" s="17">
        <v>4.22</v>
      </c>
      <c r="G211" s="14" t="s">
        <v>420</v>
      </c>
      <c r="H211" s="15">
        <v>65</v>
      </c>
      <c r="I211" s="15">
        <v>4331.13</v>
      </c>
      <c r="J211" s="37">
        <f t="shared" si="16"/>
        <v>1148.615676</v>
      </c>
      <c r="K211" s="15" t="s">
        <v>425</v>
      </c>
      <c r="L211" s="38">
        <v>73</v>
      </c>
      <c r="M211" s="38">
        <v>5934.05</v>
      </c>
      <c r="N211" s="39">
        <f t="shared" si="17"/>
        <v>1410.523685</v>
      </c>
      <c r="O211" s="40">
        <v>0.2377</v>
      </c>
      <c r="P211" s="41">
        <f t="shared" si="18"/>
        <v>-0.10958904109589</v>
      </c>
      <c r="Q211" s="41">
        <f t="shared" si="19"/>
        <v>-0.270122429032448</v>
      </c>
      <c r="R211" s="48" t="s">
        <v>60</v>
      </c>
      <c r="S211" s="45"/>
    </row>
    <row r="212" s="2" customFormat="1" ht="12.75" spans="1:19">
      <c r="A212" s="11">
        <v>399</v>
      </c>
      <c r="B212" s="12" t="s">
        <v>419</v>
      </c>
      <c r="C212" s="12" t="s">
        <v>381</v>
      </c>
      <c r="D212" s="11" t="s">
        <v>97</v>
      </c>
      <c r="E212" s="13" t="s">
        <v>114</v>
      </c>
      <c r="F212" s="17">
        <v>4.29</v>
      </c>
      <c r="G212" s="14" t="s">
        <v>420</v>
      </c>
      <c r="H212" s="15">
        <v>56</v>
      </c>
      <c r="I212" s="15">
        <v>5462.67</v>
      </c>
      <c r="J212" s="37">
        <f t="shared" si="16"/>
        <v>1644.26367</v>
      </c>
      <c r="K212" s="15" t="s">
        <v>290</v>
      </c>
      <c r="L212" s="38">
        <v>73</v>
      </c>
      <c r="M212" s="38">
        <v>5934.05</v>
      </c>
      <c r="N212" s="39">
        <f t="shared" si="17"/>
        <v>1410.523685</v>
      </c>
      <c r="O212" s="40">
        <v>0.2377</v>
      </c>
      <c r="P212" s="41">
        <f t="shared" si="18"/>
        <v>-0.232876712328767</v>
      </c>
      <c r="Q212" s="41">
        <f t="shared" si="19"/>
        <v>-0.0794364725608986</v>
      </c>
      <c r="R212" s="48" t="s">
        <v>426</v>
      </c>
      <c r="S212" s="45"/>
    </row>
    <row r="213" s="2" customFormat="1" ht="12.75" spans="1:19">
      <c r="A213" s="11">
        <v>106485</v>
      </c>
      <c r="B213" s="12" t="s">
        <v>427</v>
      </c>
      <c r="C213" s="12" t="s">
        <v>381</v>
      </c>
      <c r="D213" s="11" t="s">
        <v>27</v>
      </c>
      <c r="E213" s="13" t="s">
        <v>121</v>
      </c>
      <c r="F213" s="17">
        <v>4.7</v>
      </c>
      <c r="G213" s="14" t="s">
        <v>428</v>
      </c>
      <c r="H213" s="15">
        <v>64</v>
      </c>
      <c r="I213" s="15">
        <v>4642.41</v>
      </c>
      <c r="J213" s="37">
        <f t="shared" si="16"/>
        <v>1268.306412</v>
      </c>
      <c r="K213" s="15" t="s">
        <v>429</v>
      </c>
      <c r="L213" s="38">
        <v>64</v>
      </c>
      <c r="M213" s="38">
        <v>3487.66</v>
      </c>
      <c r="N213" s="39">
        <f t="shared" si="17"/>
        <v>862.149552</v>
      </c>
      <c r="O213" s="40">
        <v>0.2472</v>
      </c>
      <c r="P213" s="41">
        <f t="shared" si="18"/>
        <v>0</v>
      </c>
      <c r="Q213" s="41">
        <f t="shared" si="19"/>
        <v>0.33109592104735</v>
      </c>
      <c r="R213" s="48" t="s">
        <v>430</v>
      </c>
      <c r="S213" s="45"/>
    </row>
    <row r="214" s="2" customFormat="1" ht="12.75" spans="1:19">
      <c r="A214" s="11">
        <v>106485</v>
      </c>
      <c r="B214" s="12" t="s">
        <v>427</v>
      </c>
      <c r="C214" s="12" t="s">
        <v>381</v>
      </c>
      <c r="D214" s="11" t="s">
        <v>27</v>
      </c>
      <c r="E214" s="13" t="s">
        <v>121</v>
      </c>
      <c r="F214" s="17">
        <v>4.14</v>
      </c>
      <c r="G214" s="14" t="s">
        <v>428</v>
      </c>
      <c r="H214" s="15">
        <v>47</v>
      </c>
      <c r="I214" s="15">
        <v>2240.58</v>
      </c>
      <c r="J214" s="37">
        <f t="shared" si="16"/>
        <v>731.101254</v>
      </c>
      <c r="K214" s="15" t="s">
        <v>431</v>
      </c>
      <c r="L214" s="38">
        <v>64</v>
      </c>
      <c r="M214" s="38">
        <v>3487.66</v>
      </c>
      <c r="N214" s="39">
        <f t="shared" si="17"/>
        <v>862.149552</v>
      </c>
      <c r="O214" s="40">
        <v>0.2472</v>
      </c>
      <c r="P214" s="41">
        <f t="shared" si="18"/>
        <v>-0.265625</v>
      </c>
      <c r="Q214" s="41">
        <f t="shared" si="19"/>
        <v>-0.357569258471296</v>
      </c>
      <c r="R214" s="48" t="s">
        <v>432</v>
      </c>
      <c r="S214" s="45"/>
    </row>
    <row r="215" s="2" customFormat="1" ht="12.75" spans="1:19">
      <c r="A215" s="11">
        <v>106485</v>
      </c>
      <c r="B215" s="12" t="s">
        <v>427</v>
      </c>
      <c r="C215" s="12" t="s">
        <v>381</v>
      </c>
      <c r="D215" s="11" t="s">
        <v>27</v>
      </c>
      <c r="E215" s="13" t="s">
        <v>121</v>
      </c>
      <c r="F215" s="17">
        <v>4.28</v>
      </c>
      <c r="G215" s="14" t="s">
        <v>428</v>
      </c>
      <c r="H215" s="15">
        <v>83</v>
      </c>
      <c r="I215" s="15">
        <v>3959.13</v>
      </c>
      <c r="J215" s="37">
        <f t="shared" si="16"/>
        <v>898.72251</v>
      </c>
      <c r="K215" s="15" t="s">
        <v>433</v>
      </c>
      <c r="L215" s="38">
        <v>64</v>
      </c>
      <c r="M215" s="38">
        <v>3487.66</v>
      </c>
      <c r="N215" s="39">
        <f t="shared" si="17"/>
        <v>862.149552</v>
      </c>
      <c r="O215" s="40">
        <v>0.2472</v>
      </c>
      <c r="P215" s="41">
        <f t="shared" si="18"/>
        <v>0.296875</v>
      </c>
      <c r="Q215" s="41">
        <f t="shared" si="19"/>
        <v>0.135182328552669</v>
      </c>
      <c r="R215" s="48" t="s">
        <v>434</v>
      </c>
      <c r="S215" s="45"/>
    </row>
    <row r="216" s="2" customFormat="1" ht="12.75" spans="1:19">
      <c r="A216" s="11">
        <v>737</v>
      </c>
      <c r="B216" s="12" t="s">
        <v>380</v>
      </c>
      <c r="C216" s="12" t="s">
        <v>381</v>
      </c>
      <c r="D216" s="11" t="s">
        <v>97</v>
      </c>
      <c r="E216" s="13" t="s">
        <v>140</v>
      </c>
      <c r="F216" s="16">
        <v>4.3</v>
      </c>
      <c r="G216" s="14" t="s">
        <v>382</v>
      </c>
      <c r="H216" s="15">
        <v>90</v>
      </c>
      <c r="I216" s="15">
        <v>5753.42</v>
      </c>
      <c r="J216" s="37">
        <f t="shared" si="16"/>
        <v>1578.738448</v>
      </c>
      <c r="K216" s="15" t="s">
        <v>187</v>
      </c>
      <c r="L216" s="38">
        <v>110</v>
      </c>
      <c r="M216" s="38">
        <v>6693.53</v>
      </c>
      <c r="N216" s="39">
        <f t="shared" si="17"/>
        <v>2104.445832</v>
      </c>
      <c r="O216" s="40">
        <v>0.3144</v>
      </c>
      <c r="P216" s="41">
        <f t="shared" si="18"/>
        <v>-0.181818181818182</v>
      </c>
      <c r="Q216" s="41">
        <f t="shared" si="19"/>
        <v>-0.14045055449068</v>
      </c>
      <c r="R216" s="48" t="s">
        <v>435</v>
      </c>
      <c r="S216" s="45"/>
    </row>
    <row r="217" s="2" customFormat="1" ht="12.75" spans="1:19">
      <c r="A217" s="11">
        <v>573</v>
      </c>
      <c r="B217" s="12" t="s">
        <v>436</v>
      </c>
      <c r="C217" s="12" t="s">
        <v>381</v>
      </c>
      <c r="D217" s="11" t="s">
        <v>27</v>
      </c>
      <c r="E217" s="13" t="s">
        <v>48</v>
      </c>
      <c r="F217" s="13">
        <v>4.2</v>
      </c>
      <c r="G217" s="14" t="s">
        <v>428</v>
      </c>
      <c r="H217" s="15">
        <v>62</v>
      </c>
      <c r="I217" s="15">
        <v>3162.3</v>
      </c>
      <c r="J217" s="37">
        <f t="shared" si="16"/>
        <v>1138.428</v>
      </c>
      <c r="K217" s="15" t="s">
        <v>437</v>
      </c>
      <c r="L217" s="38">
        <v>67</v>
      </c>
      <c r="M217" s="38">
        <v>3487.8</v>
      </c>
      <c r="N217" s="39">
        <f t="shared" si="17"/>
        <v>1052.96682</v>
      </c>
      <c r="O217" s="40">
        <v>0.3019</v>
      </c>
      <c r="P217" s="41">
        <f t="shared" si="18"/>
        <v>-0.0746268656716418</v>
      </c>
      <c r="Q217" s="41">
        <f t="shared" si="19"/>
        <v>-0.0933253053500774</v>
      </c>
      <c r="R217" s="48" t="s">
        <v>438</v>
      </c>
      <c r="S217" s="45"/>
    </row>
    <row r="218" s="2" customFormat="1" ht="12.75" spans="1:19">
      <c r="A218" s="11">
        <v>573</v>
      </c>
      <c r="B218" s="12" t="s">
        <v>436</v>
      </c>
      <c r="C218" s="12" t="s">
        <v>381</v>
      </c>
      <c r="D218" s="11" t="s">
        <v>27</v>
      </c>
      <c r="E218" s="13" t="s">
        <v>48</v>
      </c>
      <c r="F218" s="13">
        <v>4.9</v>
      </c>
      <c r="G218" s="14" t="s">
        <v>428</v>
      </c>
      <c r="H218" s="15">
        <v>49</v>
      </c>
      <c r="I218" s="15">
        <v>3770.06</v>
      </c>
      <c r="J218" s="37">
        <f t="shared" si="16"/>
        <v>1438.27789</v>
      </c>
      <c r="K218" s="15" t="s">
        <v>439</v>
      </c>
      <c r="L218" s="38">
        <v>67</v>
      </c>
      <c r="M218" s="38">
        <v>3487.8</v>
      </c>
      <c r="N218" s="39">
        <f t="shared" si="17"/>
        <v>1052.96682</v>
      </c>
      <c r="O218" s="40">
        <v>0.3019</v>
      </c>
      <c r="P218" s="41">
        <f t="shared" si="18"/>
        <v>-0.26865671641791</v>
      </c>
      <c r="Q218" s="41">
        <f t="shared" si="19"/>
        <v>0.0809278054934342</v>
      </c>
      <c r="R218" s="48" t="s">
        <v>440</v>
      </c>
      <c r="S218" s="45"/>
    </row>
    <row r="219" s="2" customFormat="1" ht="12.75" spans="1:19">
      <c r="A219" s="11">
        <v>573</v>
      </c>
      <c r="B219" s="12" t="s">
        <v>436</v>
      </c>
      <c r="C219" s="12" t="s">
        <v>381</v>
      </c>
      <c r="D219" s="11" t="s">
        <v>27</v>
      </c>
      <c r="E219" s="13" t="s">
        <v>48</v>
      </c>
      <c r="F219" s="13">
        <v>4.16</v>
      </c>
      <c r="G219" s="14" t="s">
        <v>428</v>
      </c>
      <c r="H219" s="15">
        <v>63</v>
      </c>
      <c r="I219" s="15">
        <v>4646.62</v>
      </c>
      <c r="J219" s="37">
        <f t="shared" si="16"/>
        <v>1322.428052</v>
      </c>
      <c r="K219" s="15" t="s">
        <v>441</v>
      </c>
      <c r="L219" s="38">
        <v>67</v>
      </c>
      <c r="M219" s="38">
        <v>3487.8</v>
      </c>
      <c r="N219" s="39">
        <f t="shared" si="17"/>
        <v>1052.96682</v>
      </c>
      <c r="O219" s="40">
        <v>0.3019</v>
      </c>
      <c r="P219" s="41">
        <f t="shared" si="18"/>
        <v>-0.0597014925373134</v>
      </c>
      <c r="Q219" s="41">
        <f t="shared" si="19"/>
        <v>0.332249555593784</v>
      </c>
      <c r="R219" s="48" t="s">
        <v>442</v>
      </c>
      <c r="S219" s="45"/>
    </row>
    <row r="220" s="2" customFormat="1" ht="12.75" spans="1:19">
      <c r="A220" s="11">
        <v>573</v>
      </c>
      <c r="B220" s="12" t="s">
        <v>436</v>
      </c>
      <c r="C220" s="12" t="s">
        <v>381</v>
      </c>
      <c r="D220" s="11" t="s">
        <v>27</v>
      </c>
      <c r="E220" s="13" t="s">
        <v>48</v>
      </c>
      <c r="F220" s="13">
        <v>4.23</v>
      </c>
      <c r="G220" s="14" t="s">
        <v>428</v>
      </c>
      <c r="H220" s="15">
        <v>68</v>
      </c>
      <c r="I220" s="15">
        <v>4040.98</v>
      </c>
      <c r="J220" s="37">
        <f t="shared" si="16"/>
        <v>1303.620148</v>
      </c>
      <c r="K220" s="15" t="s">
        <v>443</v>
      </c>
      <c r="L220" s="38">
        <v>67</v>
      </c>
      <c r="M220" s="38">
        <v>3487.8</v>
      </c>
      <c r="N220" s="39">
        <f t="shared" si="17"/>
        <v>1052.96682</v>
      </c>
      <c r="O220" s="40">
        <v>0.3019</v>
      </c>
      <c r="P220" s="41">
        <f t="shared" si="18"/>
        <v>0.0149253731343284</v>
      </c>
      <c r="Q220" s="41">
        <f t="shared" si="19"/>
        <v>0.158604277768221</v>
      </c>
      <c r="R220" s="48" t="s">
        <v>444</v>
      </c>
      <c r="S220" s="45"/>
    </row>
    <row r="221" s="2" customFormat="1" spans="1:19">
      <c r="A221" s="21">
        <v>573</v>
      </c>
      <c r="B221" s="22" t="s">
        <v>436</v>
      </c>
      <c r="C221" s="22" t="s">
        <v>381</v>
      </c>
      <c r="D221" s="11" t="s">
        <v>27</v>
      </c>
      <c r="E221" s="23" t="s">
        <v>48</v>
      </c>
      <c r="F221" s="24">
        <v>4.3</v>
      </c>
      <c r="G221" s="25" t="s">
        <v>445</v>
      </c>
      <c r="H221" s="15">
        <v>69</v>
      </c>
      <c r="I221" s="15">
        <v>5304.64</v>
      </c>
      <c r="J221" s="37">
        <f t="shared" si="16"/>
        <v>1457.715072</v>
      </c>
      <c r="K221" s="15" t="s">
        <v>446</v>
      </c>
      <c r="L221" s="38">
        <v>67</v>
      </c>
      <c r="M221" s="38">
        <v>3487.8</v>
      </c>
      <c r="N221" s="39">
        <f t="shared" si="17"/>
        <v>1052.96682</v>
      </c>
      <c r="O221" s="40">
        <v>0.3019</v>
      </c>
      <c r="P221" s="41">
        <f t="shared" si="18"/>
        <v>0.0298507462686567</v>
      </c>
      <c r="Q221" s="46">
        <f t="shared" si="19"/>
        <v>0.520912896381673</v>
      </c>
      <c r="R221" s="48" t="s">
        <v>401</v>
      </c>
      <c r="S221" s="47">
        <f>(J221-N221)*0.1</f>
        <v>40.4748252</v>
      </c>
    </row>
    <row r="222" s="2" customFormat="1" ht="12.75" spans="1:19">
      <c r="A222" s="11">
        <v>724</v>
      </c>
      <c r="B222" s="12" t="s">
        <v>447</v>
      </c>
      <c r="C222" s="12" t="s">
        <v>381</v>
      </c>
      <c r="D222" s="11" t="s">
        <v>97</v>
      </c>
      <c r="E222" s="13" t="s">
        <v>93</v>
      </c>
      <c r="F222" s="17">
        <v>4.3</v>
      </c>
      <c r="G222" s="14" t="s">
        <v>448</v>
      </c>
      <c r="H222" s="15">
        <v>112</v>
      </c>
      <c r="I222" s="15">
        <v>8790.55</v>
      </c>
      <c r="J222" s="37">
        <f t="shared" si="16"/>
        <v>2754.079315</v>
      </c>
      <c r="K222" s="15" t="s">
        <v>449</v>
      </c>
      <c r="L222" s="38">
        <v>99</v>
      </c>
      <c r="M222" s="38">
        <v>7452.02</v>
      </c>
      <c r="N222" s="39">
        <f t="shared" si="17"/>
        <v>2271.375696</v>
      </c>
      <c r="O222" s="40">
        <v>0.3048</v>
      </c>
      <c r="P222" s="41">
        <f t="shared" si="18"/>
        <v>0.131313131313131</v>
      </c>
      <c r="Q222" s="41">
        <f t="shared" si="19"/>
        <v>0.17961975410694</v>
      </c>
      <c r="R222" s="48" t="s">
        <v>450</v>
      </c>
      <c r="S222" s="45"/>
    </row>
    <row r="223" s="2" customFormat="1" ht="12.75" spans="1:19">
      <c r="A223" s="11">
        <v>724</v>
      </c>
      <c r="B223" s="12" t="s">
        <v>447</v>
      </c>
      <c r="C223" s="12" t="s">
        <v>381</v>
      </c>
      <c r="D223" s="11" t="s">
        <v>97</v>
      </c>
      <c r="E223" s="13" t="s">
        <v>93</v>
      </c>
      <c r="F223" s="18">
        <v>4.1</v>
      </c>
      <c r="G223" s="14" t="s">
        <v>448</v>
      </c>
      <c r="H223" s="15">
        <v>84</v>
      </c>
      <c r="I223" s="15">
        <v>6123</v>
      </c>
      <c r="J223" s="37">
        <f t="shared" si="16"/>
        <v>2217.1383</v>
      </c>
      <c r="K223" s="15" t="s">
        <v>414</v>
      </c>
      <c r="L223" s="38">
        <v>99</v>
      </c>
      <c r="M223" s="38">
        <v>7452.02</v>
      </c>
      <c r="N223" s="39">
        <f t="shared" si="17"/>
        <v>2271.375696</v>
      </c>
      <c r="O223" s="40">
        <v>0.3048</v>
      </c>
      <c r="P223" s="41">
        <f t="shared" si="18"/>
        <v>-0.151515151515152</v>
      </c>
      <c r="Q223" s="41">
        <f t="shared" si="19"/>
        <v>-0.178343590060145</v>
      </c>
      <c r="R223" s="48" t="s">
        <v>451</v>
      </c>
      <c r="S223" s="45"/>
    </row>
    <row r="224" s="2" customFormat="1" ht="12.75" spans="1:19">
      <c r="A224" s="11">
        <v>724</v>
      </c>
      <c r="B224" s="12" t="s">
        <v>447</v>
      </c>
      <c r="C224" s="12" t="s">
        <v>381</v>
      </c>
      <c r="D224" s="11" t="s">
        <v>97</v>
      </c>
      <c r="E224" s="13" t="s">
        <v>93</v>
      </c>
      <c r="F224" s="29">
        <v>4.3</v>
      </c>
      <c r="G224" s="14" t="s">
        <v>448</v>
      </c>
      <c r="H224" s="15">
        <v>98</v>
      </c>
      <c r="I224" s="15">
        <v>7895.88</v>
      </c>
      <c r="J224" s="37">
        <f t="shared" si="16"/>
        <v>2225.058984</v>
      </c>
      <c r="K224" s="15" t="s">
        <v>452</v>
      </c>
      <c r="L224" s="38">
        <v>99</v>
      </c>
      <c r="M224" s="38">
        <v>7452.02</v>
      </c>
      <c r="N224" s="39">
        <f t="shared" si="17"/>
        <v>2271.375696</v>
      </c>
      <c r="O224" s="40">
        <v>0.3048</v>
      </c>
      <c r="P224" s="41">
        <f t="shared" si="18"/>
        <v>-0.0101010101010101</v>
      </c>
      <c r="Q224" s="41">
        <f t="shared" si="19"/>
        <v>0.0595623736919654</v>
      </c>
      <c r="R224" s="48" t="s">
        <v>453</v>
      </c>
      <c r="S224" s="45"/>
    </row>
    <row r="225" s="2" customFormat="1" ht="12.75" spans="1:19">
      <c r="A225" s="11">
        <v>724</v>
      </c>
      <c r="B225" s="12" t="s">
        <v>447</v>
      </c>
      <c r="C225" s="12" t="s">
        <v>381</v>
      </c>
      <c r="D225" s="11" t="s">
        <v>97</v>
      </c>
      <c r="E225" s="13" t="s">
        <v>93</v>
      </c>
      <c r="F225" s="17">
        <v>4.24</v>
      </c>
      <c r="G225" s="14" t="s">
        <v>448</v>
      </c>
      <c r="H225" s="15">
        <v>124</v>
      </c>
      <c r="I225" s="15">
        <v>7606.18</v>
      </c>
      <c r="J225" s="37">
        <f t="shared" si="16"/>
        <v>2300.86945</v>
      </c>
      <c r="K225" s="15" t="s">
        <v>454</v>
      </c>
      <c r="L225" s="38">
        <v>99</v>
      </c>
      <c r="M225" s="38">
        <v>7452.02</v>
      </c>
      <c r="N225" s="39">
        <f t="shared" si="17"/>
        <v>2271.375696</v>
      </c>
      <c r="O225" s="40">
        <v>0.3048</v>
      </c>
      <c r="P225" s="41">
        <f t="shared" si="18"/>
        <v>0.252525252525253</v>
      </c>
      <c r="Q225" s="41">
        <f t="shared" si="19"/>
        <v>0.0206870083547816</v>
      </c>
      <c r="R225" s="48" t="s">
        <v>455</v>
      </c>
      <c r="S225" s="45"/>
    </row>
    <row r="226" s="2" customFormat="1" ht="25.5" spans="1:19">
      <c r="A226" s="11">
        <v>753</v>
      </c>
      <c r="B226" s="12" t="s">
        <v>456</v>
      </c>
      <c r="C226" s="12" t="s">
        <v>381</v>
      </c>
      <c r="D226" s="11" t="s">
        <v>19</v>
      </c>
      <c r="E226" s="13" t="s">
        <v>140</v>
      </c>
      <c r="F226" s="13">
        <v>4.9</v>
      </c>
      <c r="G226" s="51" t="s">
        <v>457</v>
      </c>
      <c r="H226" s="15">
        <v>37</v>
      </c>
      <c r="I226" s="15">
        <v>3394.43</v>
      </c>
      <c r="J226" s="37">
        <f t="shared" si="16"/>
        <v>953.83483</v>
      </c>
      <c r="K226" s="15" t="s">
        <v>458</v>
      </c>
      <c r="L226" s="38">
        <v>40</v>
      </c>
      <c r="M226" s="38">
        <v>2110.65</v>
      </c>
      <c r="N226" s="39">
        <f t="shared" si="17"/>
        <v>622.64175</v>
      </c>
      <c r="O226" s="40">
        <v>0.295</v>
      </c>
      <c r="P226" s="42">
        <f t="shared" si="18"/>
        <v>-0.075</v>
      </c>
      <c r="Q226" s="46">
        <f t="shared" si="19"/>
        <v>0.608239168028806</v>
      </c>
      <c r="R226" s="48">
        <v>0</v>
      </c>
      <c r="S226" s="47">
        <v>0</v>
      </c>
    </row>
    <row r="227" s="2" customFormat="1" ht="25.5" spans="1:19">
      <c r="A227" s="11">
        <v>753</v>
      </c>
      <c r="B227" s="12" t="s">
        <v>456</v>
      </c>
      <c r="C227" s="12" t="s">
        <v>381</v>
      </c>
      <c r="D227" s="11" t="s">
        <v>19</v>
      </c>
      <c r="E227" s="13" t="s">
        <v>140</v>
      </c>
      <c r="F227" s="13">
        <v>4.16</v>
      </c>
      <c r="G227" s="51" t="s">
        <v>457</v>
      </c>
      <c r="H227" s="15">
        <v>58</v>
      </c>
      <c r="I227" s="15">
        <v>1775.97</v>
      </c>
      <c r="J227" s="37">
        <f t="shared" si="16"/>
        <v>334.947942</v>
      </c>
      <c r="K227" s="15" t="s">
        <v>459</v>
      </c>
      <c r="L227" s="38">
        <v>40</v>
      </c>
      <c r="M227" s="38">
        <v>2110.65</v>
      </c>
      <c r="N227" s="39">
        <f t="shared" si="17"/>
        <v>622.64175</v>
      </c>
      <c r="O227" s="40">
        <v>0.295</v>
      </c>
      <c r="P227" s="41">
        <f t="shared" si="18"/>
        <v>0.45</v>
      </c>
      <c r="Q227" s="41">
        <f t="shared" si="19"/>
        <v>-0.158567266008102</v>
      </c>
      <c r="R227" s="48">
        <v>0</v>
      </c>
      <c r="S227" s="45"/>
    </row>
    <row r="228" s="2" customFormat="1" ht="25.5" spans="1:19">
      <c r="A228" s="11">
        <v>753</v>
      </c>
      <c r="B228" s="12" t="s">
        <v>456</v>
      </c>
      <c r="C228" s="12" t="s">
        <v>381</v>
      </c>
      <c r="D228" s="11" t="s">
        <v>19</v>
      </c>
      <c r="E228" s="13" t="s">
        <v>140</v>
      </c>
      <c r="F228" s="13">
        <v>4.23</v>
      </c>
      <c r="G228" s="51" t="s">
        <v>457</v>
      </c>
      <c r="H228" s="15">
        <v>46</v>
      </c>
      <c r="I228" s="15">
        <v>1865.11</v>
      </c>
      <c r="J228" s="37">
        <f t="shared" si="16"/>
        <v>402.490738</v>
      </c>
      <c r="K228" s="15" t="s">
        <v>460</v>
      </c>
      <c r="L228" s="38">
        <v>40</v>
      </c>
      <c r="M228" s="38">
        <v>2110.65</v>
      </c>
      <c r="N228" s="39">
        <f t="shared" si="17"/>
        <v>622.64175</v>
      </c>
      <c r="O228" s="40">
        <v>0.295</v>
      </c>
      <c r="P228" s="41">
        <f t="shared" si="18"/>
        <v>0.15</v>
      </c>
      <c r="Q228" s="41">
        <f t="shared" si="19"/>
        <v>-0.116333830810414</v>
      </c>
      <c r="R228" s="48">
        <v>0</v>
      </c>
      <c r="S228" s="45"/>
    </row>
    <row r="229" s="2" customFormat="1" spans="1:19">
      <c r="A229" s="21">
        <v>726</v>
      </c>
      <c r="B229" s="22" t="s">
        <v>461</v>
      </c>
      <c r="C229" s="22" t="s">
        <v>91</v>
      </c>
      <c r="D229" s="11" t="s">
        <v>97</v>
      </c>
      <c r="E229" s="23" t="s">
        <v>48</v>
      </c>
      <c r="F229" s="24">
        <v>4.3</v>
      </c>
      <c r="G229" s="25" t="s">
        <v>462</v>
      </c>
      <c r="H229" s="15">
        <v>138</v>
      </c>
      <c r="I229" s="15">
        <v>12128.13</v>
      </c>
      <c r="J229" s="37">
        <f t="shared" si="16"/>
        <v>1227.366756</v>
      </c>
      <c r="K229" s="15" t="s">
        <v>463</v>
      </c>
      <c r="L229" s="38">
        <v>109</v>
      </c>
      <c r="M229" s="38">
        <v>6672.3</v>
      </c>
      <c r="N229" s="39">
        <f t="shared" si="17"/>
        <v>1831.54635</v>
      </c>
      <c r="O229" s="40">
        <v>0.2745</v>
      </c>
      <c r="P229" s="41">
        <f t="shared" si="18"/>
        <v>0.26605504587156</v>
      </c>
      <c r="Q229" s="46">
        <f t="shared" si="19"/>
        <v>0.817683557394002</v>
      </c>
      <c r="R229" s="48" t="s">
        <v>464</v>
      </c>
      <c r="S229" s="47">
        <v>0</v>
      </c>
    </row>
    <row r="230" s="2" customFormat="1" ht="12.75" spans="1:19">
      <c r="A230" s="11">
        <v>707</v>
      </c>
      <c r="B230" s="12" t="s">
        <v>465</v>
      </c>
      <c r="C230" s="12" t="s">
        <v>381</v>
      </c>
      <c r="D230" s="11" t="s">
        <v>92</v>
      </c>
      <c r="E230" s="13" t="s">
        <v>93</v>
      </c>
      <c r="F230" s="17">
        <v>4.3</v>
      </c>
      <c r="G230" s="14" t="s">
        <v>94</v>
      </c>
      <c r="H230" s="15">
        <v>195</v>
      </c>
      <c r="I230" s="15">
        <v>12477.93</v>
      </c>
      <c r="J230" s="37">
        <f t="shared" si="16"/>
        <v>3759.600309</v>
      </c>
      <c r="K230" s="15" t="s">
        <v>466</v>
      </c>
      <c r="L230" s="38">
        <v>149</v>
      </c>
      <c r="M230" s="38">
        <v>10575.34</v>
      </c>
      <c r="N230" s="39">
        <f t="shared" si="17"/>
        <v>3260.377322</v>
      </c>
      <c r="O230" s="40">
        <v>0.3083</v>
      </c>
      <c r="P230" s="41">
        <f t="shared" si="18"/>
        <v>0.308724832214765</v>
      </c>
      <c r="Q230" s="41">
        <f t="shared" si="19"/>
        <v>0.179908163709157</v>
      </c>
      <c r="R230" s="48" t="s">
        <v>467</v>
      </c>
      <c r="S230" s="47"/>
    </row>
    <row r="231" s="2" customFormat="1" ht="12.75" spans="1:19">
      <c r="A231" s="11">
        <v>707</v>
      </c>
      <c r="B231" s="12" t="s">
        <v>465</v>
      </c>
      <c r="C231" s="12" t="s">
        <v>381</v>
      </c>
      <c r="D231" s="11" t="s">
        <v>92</v>
      </c>
      <c r="E231" s="13" t="s">
        <v>93</v>
      </c>
      <c r="F231" s="18">
        <v>4.1</v>
      </c>
      <c r="G231" s="14" t="s">
        <v>94</v>
      </c>
      <c r="H231" s="15">
        <v>169</v>
      </c>
      <c r="I231" s="15">
        <v>11422.32</v>
      </c>
      <c r="J231" s="37">
        <f t="shared" si="16"/>
        <v>3808.201488</v>
      </c>
      <c r="K231" s="15" t="s">
        <v>468</v>
      </c>
      <c r="L231" s="38">
        <v>149</v>
      </c>
      <c r="M231" s="38">
        <v>10575.34</v>
      </c>
      <c r="N231" s="39">
        <f t="shared" si="17"/>
        <v>3260.377322</v>
      </c>
      <c r="O231" s="40">
        <v>0.3083</v>
      </c>
      <c r="P231" s="41">
        <f t="shared" si="18"/>
        <v>0.134228187919463</v>
      </c>
      <c r="Q231" s="41">
        <f t="shared" si="19"/>
        <v>0.0800900963940639</v>
      </c>
      <c r="R231" s="48" t="s">
        <v>319</v>
      </c>
      <c r="S231" s="45"/>
    </row>
    <row r="232" s="2" customFormat="1" ht="12.75" spans="1:19">
      <c r="A232" s="11">
        <v>707</v>
      </c>
      <c r="B232" s="12" t="s">
        <v>465</v>
      </c>
      <c r="C232" s="12" t="s">
        <v>381</v>
      </c>
      <c r="D232" s="11" t="s">
        <v>92</v>
      </c>
      <c r="E232" s="13" t="s">
        <v>93</v>
      </c>
      <c r="F232" s="19">
        <v>4.23</v>
      </c>
      <c r="G232" s="14" t="s">
        <v>94</v>
      </c>
      <c r="H232" s="15">
        <v>151</v>
      </c>
      <c r="I232" s="15">
        <v>9833.53</v>
      </c>
      <c r="J232" s="37">
        <f t="shared" si="16"/>
        <v>2984.476355</v>
      </c>
      <c r="K232" s="15" t="s">
        <v>247</v>
      </c>
      <c r="L232" s="38">
        <v>149</v>
      </c>
      <c r="M232" s="38">
        <v>10575.34</v>
      </c>
      <c r="N232" s="39">
        <f t="shared" si="17"/>
        <v>3260.377322</v>
      </c>
      <c r="O232" s="40">
        <v>0.3083</v>
      </c>
      <c r="P232" s="41">
        <f t="shared" si="18"/>
        <v>0.0134228187919463</v>
      </c>
      <c r="Q232" s="41">
        <f t="shared" si="19"/>
        <v>-0.0701452624691026</v>
      </c>
      <c r="R232" s="48" t="s">
        <v>469</v>
      </c>
      <c r="S232" s="45"/>
    </row>
    <row r="233" s="2" customFormat="1" ht="12.75" spans="1:19">
      <c r="A233" s="11">
        <v>707</v>
      </c>
      <c r="B233" s="12" t="s">
        <v>465</v>
      </c>
      <c r="C233" s="12" t="s">
        <v>381</v>
      </c>
      <c r="D233" s="11" t="s">
        <v>92</v>
      </c>
      <c r="E233" s="13" t="s">
        <v>93</v>
      </c>
      <c r="F233" s="17">
        <v>4.24</v>
      </c>
      <c r="G233" s="14" t="s">
        <v>94</v>
      </c>
      <c r="H233" s="15">
        <v>179</v>
      </c>
      <c r="I233" s="15">
        <v>10853.54</v>
      </c>
      <c r="J233" s="37">
        <f t="shared" si="16"/>
        <v>3923.55471</v>
      </c>
      <c r="K233" s="15" t="s">
        <v>470</v>
      </c>
      <c r="L233" s="38">
        <v>149</v>
      </c>
      <c r="M233" s="38">
        <v>10575.34</v>
      </c>
      <c r="N233" s="39">
        <f t="shared" si="17"/>
        <v>3260.377322</v>
      </c>
      <c r="O233" s="40">
        <v>0.3083</v>
      </c>
      <c r="P233" s="41">
        <f t="shared" si="18"/>
        <v>0.201342281879195</v>
      </c>
      <c r="Q233" s="41">
        <f t="shared" si="19"/>
        <v>0.0263064828175738</v>
      </c>
      <c r="R233" s="48" t="s">
        <v>471</v>
      </c>
      <c r="S233" s="47"/>
    </row>
    <row r="234" s="2" customFormat="1" ht="12.75" spans="1:19">
      <c r="A234" s="11">
        <v>105751</v>
      </c>
      <c r="B234" s="12" t="s">
        <v>472</v>
      </c>
      <c r="C234" s="12" t="s">
        <v>381</v>
      </c>
      <c r="D234" s="11" t="s">
        <v>97</v>
      </c>
      <c r="E234" s="13" t="s">
        <v>114</v>
      </c>
      <c r="F234" s="17">
        <v>4.8</v>
      </c>
      <c r="G234" s="14" t="s">
        <v>109</v>
      </c>
      <c r="H234" s="15">
        <v>103</v>
      </c>
      <c r="I234" s="15">
        <v>5956.66</v>
      </c>
      <c r="J234" s="37">
        <f t="shared" si="16"/>
        <v>1857.882254</v>
      </c>
      <c r="K234" s="15" t="s">
        <v>473</v>
      </c>
      <c r="L234" s="38">
        <v>101</v>
      </c>
      <c r="M234" s="38">
        <v>6325.41</v>
      </c>
      <c r="N234" s="39">
        <f t="shared" si="17"/>
        <v>1955.184231</v>
      </c>
      <c r="O234" s="40">
        <v>0.3091</v>
      </c>
      <c r="P234" s="41">
        <f t="shared" si="18"/>
        <v>0.0198019801980198</v>
      </c>
      <c r="Q234" s="41">
        <f t="shared" si="19"/>
        <v>-0.0582966163458179</v>
      </c>
      <c r="R234" s="48" t="s">
        <v>474</v>
      </c>
      <c r="S234" s="45"/>
    </row>
    <row r="235" s="2" customFormat="1" ht="12.75" spans="1:19">
      <c r="A235" s="11">
        <v>105751</v>
      </c>
      <c r="B235" s="12" t="s">
        <v>472</v>
      </c>
      <c r="C235" s="12" t="s">
        <v>381</v>
      </c>
      <c r="D235" s="11" t="s">
        <v>97</v>
      </c>
      <c r="E235" s="13" t="s">
        <v>114</v>
      </c>
      <c r="F235" s="17">
        <v>4.15</v>
      </c>
      <c r="G235" s="14" t="s">
        <v>109</v>
      </c>
      <c r="H235" s="15">
        <v>109</v>
      </c>
      <c r="I235" s="15">
        <v>5647.72</v>
      </c>
      <c r="J235" s="37">
        <f t="shared" si="16"/>
        <v>2366.39468</v>
      </c>
      <c r="K235" s="15" t="s">
        <v>475</v>
      </c>
      <c r="L235" s="38">
        <v>101</v>
      </c>
      <c r="M235" s="38">
        <v>6325.41</v>
      </c>
      <c r="N235" s="39">
        <f t="shared" si="17"/>
        <v>1955.184231</v>
      </c>
      <c r="O235" s="40">
        <v>0.3091</v>
      </c>
      <c r="P235" s="41">
        <f t="shared" si="18"/>
        <v>0.0792079207920792</v>
      </c>
      <c r="Q235" s="41">
        <f t="shared" si="19"/>
        <v>-0.107137719135993</v>
      </c>
      <c r="R235" s="48" t="s">
        <v>476</v>
      </c>
      <c r="S235" s="45"/>
    </row>
    <row r="236" s="2" customFormat="1" ht="12.75" spans="1:19">
      <c r="A236" s="11">
        <v>743</v>
      </c>
      <c r="B236" s="12" t="s">
        <v>477</v>
      </c>
      <c r="C236" s="12" t="s">
        <v>381</v>
      </c>
      <c r="D236" s="11" t="s">
        <v>27</v>
      </c>
      <c r="E236" s="13" t="s">
        <v>108</v>
      </c>
      <c r="F236" s="17">
        <v>4.25</v>
      </c>
      <c r="G236" s="14" t="s">
        <v>478</v>
      </c>
      <c r="H236" s="15">
        <v>62</v>
      </c>
      <c r="I236" s="15">
        <v>4490.01</v>
      </c>
      <c r="J236" s="37">
        <f t="shared" si="16"/>
        <v>1391.005098</v>
      </c>
      <c r="K236" s="15" t="s">
        <v>479</v>
      </c>
      <c r="L236" s="38">
        <v>63</v>
      </c>
      <c r="M236" s="38">
        <v>5125.02</v>
      </c>
      <c r="N236" s="39">
        <f t="shared" si="17"/>
        <v>1526.230956</v>
      </c>
      <c r="O236" s="40">
        <v>0.2978</v>
      </c>
      <c r="P236" s="41">
        <f t="shared" si="18"/>
        <v>-0.0158730158730159</v>
      </c>
      <c r="Q236" s="41">
        <f t="shared" si="19"/>
        <v>-0.123903906716462</v>
      </c>
      <c r="R236" s="48" t="s">
        <v>147</v>
      </c>
      <c r="S236" s="45"/>
    </row>
    <row r="237" s="2" customFormat="1" ht="12.75" spans="1:19">
      <c r="A237" s="11">
        <v>105751</v>
      </c>
      <c r="B237" s="12" t="s">
        <v>472</v>
      </c>
      <c r="C237" s="12" t="s">
        <v>381</v>
      </c>
      <c r="D237" s="11" t="s">
        <v>97</v>
      </c>
      <c r="E237" s="13" t="s">
        <v>114</v>
      </c>
      <c r="F237" s="17">
        <v>4.29</v>
      </c>
      <c r="G237" s="14" t="s">
        <v>109</v>
      </c>
      <c r="H237" s="15">
        <v>118</v>
      </c>
      <c r="I237" s="15">
        <v>7034.84</v>
      </c>
      <c r="J237" s="37">
        <f t="shared" si="16"/>
        <v>2427.723284</v>
      </c>
      <c r="K237" s="15" t="s">
        <v>138</v>
      </c>
      <c r="L237" s="38">
        <v>101</v>
      </c>
      <c r="M237" s="38">
        <v>6325.41</v>
      </c>
      <c r="N237" s="39">
        <f t="shared" si="17"/>
        <v>1955.184231</v>
      </c>
      <c r="O237" s="40">
        <v>0.3091</v>
      </c>
      <c r="P237" s="41">
        <f t="shared" si="18"/>
        <v>0.168316831683168</v>
      </c>
      <c r="Q237" s="41">
        <f t="shared" si="19"/>
        <v>0.112155575686003</v>
      </c>
      <c r="R237" s="48" t="s">
        <v>480</v>
      </c>
      <c r="S237" s="45"/>
    </row>
    <row r="238" s="2" customFormat="1" ht="12.75" spans="1:19">
      <c r="A238" s="11">
        <v>743</v>
      </c>
      <c r="B238" s="12" t="s">
        <v>477</v>
      </c>
      <c r="C238" s="12" t="s">
        <v>381</v>
      </c>
      <c r="D238" s="11" t="s">
        <v>27</v>
      </c>
      <c r="E238" s="13" t="s">
        <v>108</v>
      </c>
      <c r="F238" s="17">
        <v>4.4</v>
      </c>
      <c r="G238" s="14" t="s">
        <v>478</v>
      </c>
      <c r="H238" s="15">
        <v>51</v>
      </c>
      <c r="I238" s="15">
        <v>4518</v>
      </c>
      <c r="J238" s="37">
        <f t="shared" si="16"/>
        <v>1270.0098</v>
      </c>
      <c r="K238" s="15" t="s">
        <v>481</v>
      </c>
      <c r="L238" s="38">
        <v>63</v>
      </c>
      <c r="M238" s="38">
        <v>5125.02</v>
      </c>
      <c r="N238" s="39">
        <f t="shared" si="17"/>
        <v>1526.230956</v>
      </c>
      <c r="O238" s="40">
        <v>0.2978</v>
      </c>
      <c r="P238" s="41">
        <f t="shared" si="18"/>
        <v>-0.19047619047619</v>
      </c>
      <c r="Q238" s="41">
        <f t="shared" si="19"/>
        <v>-0.118442464614772</v>
      </c>
      <c r="R238" s="48" t="s">
        <v>482</v>
      </c>
      <c r="S238" s="45"/>
    </row>
    <row r="239" s="2" customFormat="1" ht="12.75" spans="1:19">
      <c r="A239" s="11">
        <v>743</v>
      </c>
      <c r="B239" s="12" t="s">
        <v>477</v>
      </c>
      <c r="C239" s="12" t="s">
        <v>381</v>
      </c>
      <c r="D239" s="11" t="s">
        <v>27</v>
      </c>
      <c r="E239" s="13" t="s">
        <v>108</v>
      </c>
      <c r="F239" s="17">
        <v>4.11</v>
      </c>
      <c r="G239" s="14" t="s">
        <v>478</v>
      </c>
      <c r="H239" s="15">
        <v>68</v>
      </c>
      <c r="I239" s="15">
        <v>5505.27</v>
      </c>
      <c r="J239" s="37">
        <f t="shared" si="16"/>
        <v>1888.30761</v>
      </c>
      <c r="K239" s="15" t="s">
        <v>483</v>
      </c>
      <c r="L239" s="38">
        <v>63</v>
      </c>
      <c r="M239" s="38">
        <v>5125.02</v>
      </c>
      <c r="N239" s="39">
        <f t="shared" si="17"/>
        <v>1526.230956</v>
      </c>
      <c r="O239" s="40">
        <v>0.2978</v>
      </c>
      <c r="P239" s="41">
        <f t="shared" si="18"/>
        <v>0.0793650793650794</v>
      </c>
      <c r="Q239" s="41">
        <f t="shared" si="19"/>
        <v>0.0741948324104101</v>
      </c>
      <c r="R239" s="48" t="s">
        <v>484</v>
      </c>
      <c r="S239" s="45"/>
    </row>
    <row r="240" s="2" customFormat="1" ht="12.75" spans="1:19">
      <c r="A240" s="11">
        <v>743</v>
      </c>
      <c r="B240" s="12" t="s">
        <v>477</v>
      </c>
      <c r="C240" s="12" t="s">
        <v>381</v>
      </c>
      <c r="D240" s="11" t="s">
        <v>27</v>
      </c>
      <c r="E240" s="13" t="s">
        <v>108</v>
      </c>
      <c r="F240" s="19">
        <v>4.24</v>
      </c>
      <c r="G240" s="14" t="s">
        <v>478</v>
      </c>
      <c r="H240" s="15">
        <v>48</v>
      </c>
      <c r="I240" s="15">
        <v>4135.36</v>
      </c>
      <c r="J240" s="37">
        <f t="shared" si="16"/>
        <v>1679.369696</v>
      </c>
      <c r="K240" s="15" t="s">
        <v>485</v>
      </c>
      <c r="L240" s="38">
        <v>63</v>
      </c>
      <c r="M240" s="38">
        <v>5125.02</v>
      </c>
      <c r="N240" s="39">
        <f t="shared" si="17"/>
        <v>1526.230956</v>
      </c>
      <c r="O240" s="40">
        <v>0.2978</v>
      </c>
      <c r="P240" s="41">
        <f t="shared" si="18"/>
        <v>-0.238095238095238</v>
      </c>
      <c r="Q240" s="41">
        <f t="shared" si="19"/>
        <v>-0.193103636668735</v>
      </c>
      <c r="R240" s="48" t="s">
        <v>486</v>
      </c>
      <c r="S240" s="45"/>
    </row>
    <row r="241" s="2" customFormat="1" ht="12.75" spans="1:19">
      <c r="A241" s="11">
        <v>745</v>
      </c>
      <c r="B241" s="12" t="s">
        <v>487</v>
      </c>
      <c r="C241" s="12" t="s">
        <v>91</v>
      </c>
      <c r="D241" s="11" t="s">
        <v>27</v>
      </c>
      <c r="E241" s="13" t="s">
        <v>108</v>
      </c>
      <c r="F241" s="17">
        <v>4.25</v>
      </c>
      <c r="G241" s="14" t="s">
        <v>94</v>
      </c>
      <c r="H241" s="15">
        <v>80</v>
      </c>
      <c r="I241" s="15">
        <v>3423.6</v>
      </c>
      <c r="J241" s="37">
        <f t="shared" si="16"/>
        <v>911.01996</v>
      </c>
      <c r="K241" s="15" t="s">
        <v>488</v>
      </c>
      <c r="L241" s="38">
        <v>88</v>
      </c>
      <c r="M241" s="38">
        <v>5314.47</v>
      </c>
      <c r="N241" s="39">
        <f t="shared" si="17"/>
        <v>1320.645795</v>
      </c>
      <c r="O241" s="40">
        <v>0.2485</v>
      </c>
      <c r="P241" s="41">
        <f t="shared" si="18"/>
        <v>-0.0909090909090909</v>
      </c>
      <c r="Q241" s="41">
        <f t="shared" si="19"/>
        <v>-0.355796532862167</v>
      </c>
      <c r="R241" s="48" t="s">
        <v>489</v>
      </c>
      <c r="S241" s="45"/>
    </row>
    <row r="242" s="2" customFormat="1" ht="12.75" spans="1:19">
      <c r="A242" s="11">
        <v>387</v>
      </c>
      <c r="B242" s="12" t="s">
        <v>490</v>
      </c>
      <c r="C242" s="12" t="s">
        <v>381</v>
      </c>
      <c r="D242" s="11" t="s">
        <v>190</v>
      </c>
      <c r="E242" s="13" t="s">
        <v>93</v>
      </c>
      <c r="F242" s="17">
        <v>4.3</v>
      </c>
      <c r="G242" s="14" t="s">
        <v>491</v>
      </c>
      <c r="H242" s="15">
        <v>127</v>
      </c>
      <c r="I242" s="15">
        <v>8862.73</v>
      </c>
      <c r="J242" s="37">
        <f t="shared" si="16"/>
        <v>2371.666548</v>
      </c>
      <c r="K242" s="15" t="s">
        <v>75</v>
      </c>
      <c r="L242" s="38">
        <v>118</v>
      </c>
      <c r="M242" s="38">
        <v>8409.48</v>
      </c>
      <c r="N242" s="39">
        <f t="shared" si="17"/>
        <v>2008.183824</v>
      </c>
      <c r="O242" s="40">
        <v>0.2388</v>
      </c>
      <c r="P242" s="41">
        <f t="shared" si="18"/>
        <v>0.076271186440678</v>
      </c>
      <c r="Q242" s="41">
        <f t="shared" si="19"/>
        <v>0.0538975061478236</v>
      </c>
      <c r="R242" s="48" t="s">
        <v>492</v>
      </c>
      <c r="S242" s="45"/>
    </row>
    <row r="243" s="2" customFormat="1" ht="12.75" spans="1:19">
      <c r="A243" s="11">
        <v>387</v>
      </c>
      <c r="B243" s="12" t="s">
        <v>490</v>
      </c>
      <c r="C243" s="12" t="s">
        <v>381</v>
      </c>
      <c r="D243" s="11" t="s">
        <v>190</v>
      </c>
      <c r="E243" s="13" t="s">
        <v>93</v>
      </c>
      <c r="F243" s="18">
        <v>4.1</v>
      </c>
      <c r="G243" s="14" t="s">
        <v>491</v>
      </c>
      <c r="H243" s="15">
        <v>105</v>
      </c>
      <c r="I243" s="15">
        <v>7774.93</v>
      </c>
      <c r="J243" s="37">
        <f t="shared" si="16"/>
        <v>2101.563579</v>
      </c>
      <c r="K243" s="15" t="s">
        <v>493</v>
      </c>
      <c r="L243" s="38">
        <v>118</v>
      </c>
      <c r="M243" s="38">
        <v>8409.48</v>
      </c>
      <c r="N243" s="39">
        <f t="shared" si="17"/>
        <v>2008.183824</v>
      </c>
      <c r="O243" s="40">
        <v>0.2388</v>
      </c>
      <c r="P243" s="41">
        <f t="shared" si="18"/>
        <v>-0.110169491525424</v>
      </c>
      <c r="Q243" s="41">
        <f t="shared" si="19"/>
        <v>-0.075456508606953</v>
      </c>
      <c r="R243" s="48" t="s">
        <v>494</v>
      </c>
      <c r="S243" s="45"/>
    </row>
    <row r="244" s="2" customFormat="1" ht="12.75" spans="1:19">
      <c r="A244" s="11">
        <v>387</v>
      </c>
      <c r="B244" s="12" t="s">
        <v>490</v>
      </c>
      <c r="C244" s="12" t="s">
        <v>381</v>
      </c>
      <c r="D244" s="11" t="s">
        <v>190</v>
      </c>
      <c r="E244" s="13" t="s">
        <v>93</v>
      </c>
      <c r="F244" s="17">
        <v>4.17</v>
      </c>
      <c r="G244" s="14" t="s">
        <v>491</v>
      </c>
      <c r="H244" s="15">
        <v>130</v>
      </c>
      <c r="I244" s="15">
        <v>11656.97</v>
      </c>
      <c r="J244" s="37">
        <f t="shared" si="16"/>
        <v>3092.594141</v>
      </c>
      <c r="K244" s="15" t="s">
        <v>495</v>
      </c>
      <c r="L244" s="38">
        <v>118</v>
      </c>
      <c r="M244" s="38">
        <v>8409.48</v>
      </c>
      <c r="N244" s="39">
        <f t="shared" si="17"/>
        <v>2008.183824</v>
      </c>
      <c r="O244" s="40">
        <v>0.2388</v>
      </c>
      <c r="P244" s="41">
        <f t="shared" si="18"/>
        <v>0.101694915254237</v>
      </c>
      <c r="Q244" s="46">
        <f t="shared" si="19"/>
        <v>0.386170131803631</v>
      </c>
      <c r="R244" s="41">
        <f>(K244-O244)</f>
        <v>0.0265</v>
      </c>
      <c r="S244" s="47">
        <f>(J244-N244)*0.1</f>
        <v>108.4410317</v>
      </c>
    </row>
    <row r="245" s="2" customFormat="1" ht="12.75" spans="1:19">
      <c r="A245" s="11">
        <v>387</v>
      </c>
      <c r="B245" s="12" t="s">
        <v>490</v>
      </c>
      <c r="C245" s="12" t="s">
        <v>381</v>
      </c>
      <c r="D245" s="11" t="s">
        <v>190</v>
      </c>
      <c r="E245" s="13" t="s">
        <v>93</v>
      </c>
      <c r="F245" s="17">
        <v>4.24</v>
      </c>
      <c r="G245" s="14" t="s">
        <v>491</v>
      </c>
      <c r="H245" s="15">
        <v>97</v>
      </c>
      <c r="I245" s="15">
        <v>6722</v>
      </c>
      <c r="J245" s="37">
        <f t="shared" si="16"/>
        <v>1868.716</v>
      </c>
      <c r="K245" s="15" t="s">
        <v>496</v>
      </c>
      <c r="L245" s="38">
        <v>118</v>
      </c>
      <c r="M245" s="38">
        <v>8409.48</v>
      </c>
      <c r="N245" s="39">
        <f t="shared" si="17"/>
        <v>2008.183824</v>
      </c>
      <c r="O245" s="40">
        <v>0.2388</v>
      </c>
      <c r="P245" s="41">
        <f t="shared" si="18"/>
        <v>-0.177966101694915</v>
      </c>
      <c r="Q245" s="41">
        <f t="shared" si="19"/>
        <v>-0.200664012519204</v>
      </c>
      <c r="R245" s="48" t="s">
        <v>230</v>
      </c>
      <c r="S245" s="45"/>
    </row>
    <row r="246" s="2" customFormat="1" ht="12.75" spans="1:19">
      <c r="A246" s="11">
        <v>598</v>
      </c>
      <c r="B246" s="12" t="s">
        <v>497</v>
      </c>
      <c r="C246" s="12" t="s">
        <v>381</v>
      </c>
      <c r="D246" s="11" t="s">
        <v>97</v>
      </c>
      <c r="E246" s="13" t="s">
        <v>114</v>
      </c>
      <c r="F246" s="17">
        <v>4.8</v>
      </c>
      <c r="G246" s="14" t="s">
        <v>498</v>
      </c>
      <c r="H246" s="15">
        <v>156</v>
      </c>
      <c r="I246" s="15">
        <v>8289.23</v>
      </c>
      <c r="J246" s="37">
        <f t="shared" si="16"/>
        <v>2292.801018</v>
      </c>
      <c r="K246" s="15" t="s">
        <v>499</v>
      </c>
      <c r="L246" s="38">
        <v>100</v>
      </c>
      <c r="M246" s="38">
        <v>7069.41</v>
      </c>
      <c r="N246" s="39">
        <f t="shared" si="17"/>
        <v>2211.311448</v>
      </c>
      <c r="O246" s="40">
        <v>0.3128</v>
      </c>
      <c r="P246" s="41">
        <f t="shared" si="18"/>
        <v>0.56</v>
      </c>
      <c r="Q246" s="41">
        <f t="shared" si="19"/>
        <v>0.17254905289126</v>
      </c>
      <c r="R246" s="48" t="s">
        <v>500</v>
      </c>
      <c r="S246" s="47"/>
    </row>
    <row r="247" s="2" customFormat="1" ht="12.75" spans="1:19">
      <c r="A247" s="11">
        <v>598</v>
      </c>
      <c r="B247" s="12" t="s">
        <v>497</v>
      </c>
      <c r="C247" s="12" t="s">
        <v>381</v>
      </c>
      <c r="D247" s="11" t="s">
        <v>97</v>
      </c>
      <c r="E247" s="13" t="s">
        <v>114</v>
      </c>
      <c r="F247" s="17">
        <v>4.15</v>
      </c>
      <c r="G247" s="14" t="s">
        <v>498</v>
      </c>
      <c r="H247" s="15">
        <v>76</v>
      </c>
      <c r="I247" s="15">
        <v>5396.02</v>
      </c>
      <c r="J247" s="37">
        <f t="shared" si="16"/>
        <v>1741.835256</v>
      </c>
      <c r="K247" s="15" t="s">
        <v>501</v>
      </c>
      <c r="L247" s="38">
        <v>100</v>
      </c>
      <c r="M247" s="38">
        <v>7069.41</v>
      </c>
      <c r="N247" s="39">
        <f t="shared" si="17"/>
        <v>2211.311448</v>
      </c>
      <c r="O247" s="40">
        <v>0.3128</v>
      </c>
      <c r="P247" s="41">
        <f t="shared" si="18"/>
        <v>-0.24</v>
      </c>
      <c r="Q247" s="41">
        <f t="shared" si="19"/>
        <v>-0.236708579641017</v>
      </c>
      <c r="R247" s="48" t="s">
        <v>350</v>
      </c>
      <c r="S247" s="45"/>
    </row>
    <row r="248" s="2" customFormat="1" ht="12.75" spans="1:19">
      <c r="A248" s="11">
        <v>598</v>
      </c>
      <c r="B248" s="12" t="s">
        <v>497</v>
      </c>
      <c r="C248" s="12" t="s">
        <v>381</v>
      </c>
      <c r="D248" s="11" t="s">
        <v>97</v>
      </c>
      <c r="E248" s="13" t="s">
        <v>114</v>
      </c>
      <c r="F248" s="17">
        <v>4.22</v>
      </c>
      <c r="G248" s="14" t="s">
        <v>498</v>
      </c>
      <c r="H248" s="15">
        <v>119</v>
      </c>
      <c r="I248" s="15">
        <v>6063.95</v>
      </c>
      <c r="J248" s="37">
        <f t="shared" si="16"/>
        <v>2138.755165</v>
      </c>
      <c r="K248" s="15" t="s">
        <v>502</v>
      </c>
      <c r="L248" s="38">
        <v>100</v>
      </c>
      <c r="M248" s="38">
        <v>7069.41</v>
      </c>
      <c r="N248" s="39">
        <f t="shared" si="17"/>
        <v>2211.311448</v>
      </c>
      <c r="O248" s="40">
        <v>0.3128</v>
      </c>
      <c r="P248" s="41">
        <f t="shared" si="18"/>
        <v>0.19</v>
      </c>
      <c r="Q248" s="41">
        <f t="shared" si="19"/>
        <v>-0.142226861930486</v>
      </c>
      <c r="R248" s="48" t="s">
        <v>503</v>
      </c>
      <c r="S248" s="45"/>
    </row>
    <row r="249" s="2" customFormat="1" ht="12.75" spans="1:19">
      <c r="A249" s="11">
        <v>598</v>
      </c>
      <c r="B249" s="12" t="s">
        <v>497</v>
      </c>
      <c r="C249" s="12" t="s">
        <v>381</v>
      </c>
      <c r="D249" s="11" t="s">
        <v>97</v>
      </c>
      <c r="E249" s="13" t="s">
        <v>114</v>
      </c>
      <c r="F249" s="17">
        <v>4.29</v>
      </c>
      <c r="G249" s="14" t="s">
        <v>498</v>
      </c>
      <c r="H249" s="15">
        <v>90</v>
      </c>
      <c r="I249" s="15">
        <v>6780.44</v>
      </c>
      <c r="J249" s="37">
        <f t="shared" si="16"/>
        <v>1666.632152</v>
      </c>
      <c r="K249" s="15" t="s">
        <v>504</v>
      </c>
      <c r="L249" s="38">
        <v>100</v>
      </c>
      <c r="M249" s="38">
        <v>7069.41</v>
      </c>
      <c r="N249" s="39">
        <f t="shared" si="17"/>
        <v>2211.311448</v>
      </c>
      <c r="O249" s="40">
        <v>0.3128</v>
      </c>
      <c r="P249" s="41">
        <f t="shared" si="18"/>
        <v>-0.1</v>
      </c>
      <c r="Q249" s="41">
        <f t="shared" si="19"/>
        <v>-0.04087611271662</v>
      </c>
      <c r="R249" s="48" t="s">
        <v>505</v>
      </c>
      <c r="S249" s="45"/>
    </row>
    <row r="250" s="2" customFormat="1" ht="12.75" spans="1:19">
      <c r="A250" s="11">
        <v>733</v>
      </c>
      <c r="B250" s="12" t="s">
        <v>506</v>
      </c>
      <c r="C250" s="12" t="s">
        <v>381</v>
      </c>
      <c r="D250" s="11" t="s">
        <v>27</v>
      </c>
      <c r="E250" s="13" t="s">
        <v>108</v>
      </c>
      <c r="F250" s="17">
        <v>4.4</v>
      </c>
      <c r="G250" s="14" t="s">
        <v>498</v>
      </c>
      <c r="H250" s="15">
        <v>89</v>
      </c>
      <c r="I250" s="15">
        <v>5766.21</v>
      </c>
      <c r="J250" s="37">
        <f t="shared" si="16"/>
        <v>1926.490761</v>
      </c>
      <c r="K250" s="15" t="s">
        <v>505</v>
      </c>
      <c r="L250" s="38">
        <v>71</v>
      </c>
      <c r="M250" s="38">
        <v>3853.11</v>
      </c>
      <c r="N250" s="39">
        <f t="shared" si="17"/>
        <v>1349.744433</v>
      </c>
      <c r="O250" s="40">
        <v>0.3503</v>
      </c>
      <c r="P250" s="41">
        <f t="shared" si="18"/>
        <v>0.253521126760563</v>
      </c>
      <c r="Q250" s="46">
        <f t="shared" si="19"/>
        <v>0.49650801560298</v>
      </c>
      <c r="R250" s="48" t="s">
        <v>507</v>
      </c>
      <c r="S250" s="47">
        <f>(J250-N250)*0.1</f>
        <v>57.6746328</v>
      </c>
    </row>
    <row r="251" s="2" customFormat="1" ht="12.75" spans="1:19">
      <c r="A251" s="11">
        <v>733</v>
      </c>
      <c r="B251" s="12" t="s">
        <v>506</v>
      </c>
      <c r="C251" s="12" t="s">
        <v>381</v>
      </c>
      <c r="D251" s="11" t="s">
        <v>27</v>
      </c>
      <c r="E251" s="13" t="s">
        <v>108</v>
      </c>
      <c r="F251" s="17">
        <v>4.11</v>
      </c>
      <c r="G251" s="14" t="s">
        <v>498</v>
      </c>
      <c r="H251" s="15">
        <v>75</v>
      </c>
      <c r="I251" s="15">
        <v>3636.69</v>
      </c>
      <c r="J251" s="37">
        <f t="shared" si="16"/>
        <v>1437.219888</v>
      </c>
      <c r="K251" s="15" t="s">
        <v>508</v>
      </c>
      <c r="L251" s="38">
        <v>71</v>
      </c>
      <c r="M251" s="38">
        <v>3853.11</v>
      </c>
      <c r="N251" s="39">
        <f t="shared" si="17"/>
        <v>1349.744433</v>
      </c>
      <c r="O251" s="40">
        <v>0.3503</v>
      </c>
      <c r="P251" s="41">
        <f t="shared" si="18"/>
        <v>0.0563380281690141</v>
      </c>
      <c r="Q251" s="41">
        <f t="shared" si="19"/>
        <v>-0.056167615251057</v>
      </c>
      <c r="R251" s="48" t="s">
        <v>509</v>
      </c>
      <c r="S251" s="45"/>
    </row>
    <row r="252" s="2" customFormat="1" ht="12.75" spans="1:19">
      <c r="A252" s="11">
        <v>733</v>
      </c>
      <c r="B252" s="12" t="s">
        <v>506</v>
      </c>
      <c r="C252" s="12" t="s">
        <v>381</v>
      </c>
      <c r="D252" s="11" t="s">
        <v>27</v>
      </c>
      <c r="E252" s="13" t="s">
        <v>108</v>
      </c>
      <c r="F252" s="17">
        <v>4.18</v>
      </c>
      <c r="G252" s="14" t="s">
        <v>498</v>
      </c>
      <c r="H252" s="15">
        <v>89</v>
      </c>
      <c r="I252" s="15">
        <v>4941.73</v>
      </c>
      <c r="J252" s="37">
        <f t="shared" si="16"/>
        <v>1836.841041</v>
      </c>
      <c r="K252" s="15" t="s">
        <v>510</v>
      </c>
      <c r="L252" s="38">
        <v>71</v>
      </c>
      <c r="M252" s="38">
        <v>3853.11</v>
      </c>
      <c r="N252" s="39">
        <f t="shared" si="17"/>
        <v>1349.744433</v>
      </c>
      <c r="O252" s="40">
        <v>0.3503</v>
      </c>
      <c r="P252" s="41">
        <f t="shared" si="18"/>
        <v>0.253521126760563</v>
      </c>
      <c r="Q252" s="41">
        <f t="shared" si="19"/>
        <v>0.282530215851611</v>
      </c>
      <c r="R252" s="41">
        <f>(K252-O252)</f>
        <v>0.0214</v>
      </c>
      <c r="S252" s="45"/>
    </row>
    <row r="253" s="2" customFormat="1" ht="12.75" spans="1:19">
      <c r="A253" s="11">
        <v>733</v>
      </c>
      <c r="B253" s="20" t="s">
        <v>506</v>
      </c>
      <c r="C253" s="12" t="s">
        <v>381</v>
      </c>
      <c r="D253" s="11" t="s">
        <v>27</v>
      </c>
      <c r="E253" s="13" t="s">
        <v>108</v>
      </c>
      <c r="F253" s="19">
        <v>4.28</v>
      </c>
      <c r="G253" s="14" t="s">
        <v>498</v>
      </c>
      <c r="H253" s="15">
        <v>78</v>
      </c>
      <c r="I253" s="15">
        <v>4423.32</v>
      </c>
      <c r="J253" s="37">
        <f t="shared" si="16"/>
        <v>1616.281128</v>
      </c>
      <c r="K253" s="15" t="s">
        <v>341</v>
      </c>
      <c r="L253" s="38">
        <v>71</v>
      </c>
      <c r="M253" s="38">
        <v>3853.11</v>
      </c>
      <c r="N253" s="39">
        <f t="shared" si="17"/>
        <v>1349.744433</v>
      </c>
      <c r="O253" s="40">
        <v>0.3503</v>
      </c>
      <c r="P253" s="41">
        <f t="shared" si="18"/>
        <v>0.0985915492957746</v>
      </c>
      <c r="Q253" s="41">
        <f t="shared" si="19"/>
        <v>0.147986950800782</v>
      </c>
      <c r="R253" s="48" t="s">
        <v>511</v>
      </c>
      <c r="S253" s="45"/>
    </row>
    <row r="254" s="2" customFormat="1" ht="12.75" spans="1:19">
      <c r="A254" s="11">
        <v>750</v>
      </c>
      <c r="B254" s="12" t="s">
        <v>512</v>
      </c>
      <c r="C254" s="12" t="s">
        <v>381</v>
      </c>
      <c r="D254" s="11" t="s">
        <v>287</v>
      </c>
      <c r="E254" s="13" t="s">
        <v>140</v>
      </c>
      <c r="F254" s="13">
        <v>4.2</v>
      </c>
      <c r="G254" s="14" t="s">
        <v>513</v>
      </c>
      <c r="H254" s="15">
        <v>238</v>
      </c>
      <c r="I254" s="15">
        <v>22222.67</v>
      </c>
      <c r="J254" s="37">
        <f t="shared" si="16"/>
        <v>8037.939739</v>
      </c>
      <c r="K254" s="15" t="s">
        <v>514</v>
      </c>
      <c r="L254" s="38">
        <v>244</v>
      </c>
      <c r="M254" s="38">
        <v>27768.14</v>
      </c>
      <c r="N254" s="39">
        <f t="shared" si="17"/>
        <v>7541.826824</v>
      </c>
      <c r="O254" s="40">
        <v>0.2716</v>
      </c>
      <c r="P254" s="41">
        <f t="shared" si="18"/>
        <v>-0.0245901639344262</v>
      </c>
      <c r="Q254" s="41">
        <f t="shared" si="19"/>
        <v>-0.199706210066645</v>
      </c>
      <c r="R254" s="48" t="s">
        <v>515</v>
      </c>
      <c r="S254" s="45"/>
    </row>
    <row r="255" s="2" customFormat="1" ht="12.75" spans="1:19">
      <c r="A255" s="11">
        <v>750</v>
      </c>
      <c r="B255" s="12" t="s">
        <v>512</v>
      </c>
      <c r="C255" s="12" t="s">
        <v>381</v>
      </c>
      <c r="D255" s="11" t="s">
        <v>287</v>
      </c>
      <c r="E255" s="13" t="s">
        <v>140</v>
      </c>
      <c r="F255" s="13">
        <v>4.9</v>
      </c>
      <c r="G255" s="14" t="s">
        <v>513</v>
      </c>
      <c r="H255" s="15">
        <v>229</v>
      </c>
      <c r="I255" s="15">
        <v>28877.98</v>
      </c>
      <c r="J255" s="37">
        <f t="shared" si="16"/>
        <v>9422.884874</v>
      </c>
      <c r="K255" s="15" t="s">
        <v>431</v>
      </c>
      <c r="L255" s="38">
        <v>244</v>
      </c>
      <c r="M255" s="38">
        <v>27768.14</v>
      </c>
      <c r="N255" s="39">
        <f t="shared" si="17"/>
        <v>7541.826824</v>
      </c>
      <c r="O255" s="40">
        <v>0.2716</v>
      </c>
      <c r="P255" s="41">
        <f t="shared" si="18"/>
        <v>-0.0614754098360656</v>
      </c>
      <c r="Q255" s="41">
        <f t="shared" si="19"/>
        <v>0.0399681073345208</v>
      </c>
      <c r="R255" s="48" t="s">
        <v>516</v>
      </c>
      <c r="S255" s="45"/>
    </row>
    <row r="256" s="2" customFormat="1" ht="12.75" spans="1:19">
      <c r="A256" s="11">
        <v>750</v>
      </c>
      <c r="B256" s="12" t="s">
        <v>512</v>
      </c>
      <c r="C256" s="12" t="s">
        <v>381</v>
      </c>
      <c r="D256" s="11" t="s">
        <v>287</v>
      </c>
      <c r="E256" s="13" t="s">
        <v>140</v>
      </c>
      <c r="F256" s="13">
        <v>4.16</v>
      </c>
      <c r="G256" s="14" t="s">
        <v>513</v>
      </c>
      <c r="H256" s="15">
        <v>217</v>
      </c>
      <c r="I256" s="15">
        <v>25202.64</v>
      </c>
      <c r="J256" s="37">
        <f t="shared" si="16"/>
        <v>8505.891</v>
      </c>
      <c r="K256" s="15" t="s">
        <v>517</v>
      </c>
      <c r="L256" s="38">
        <v>244</v>
      </c>
      <c r="M256" s="38">
        <v>27768.14</v>
      </c>
      <c r="N256" s="39">
        <f t="shared" si="17"/>
        <v>7541.826824</v>
      </c>
      <c r="O256" s="40">
        <v>0.2716</v>
      </c>
      <c r="P256" s="41">
        <f t="shared" si="18"/>
        <v>-0.110655737704918</v>
      </c>
      <c r="Q256" s="41">
        <f t="shared" si="19"/>
        <v>-0.0923900556537096</v>
      </c>
      <c r="R256" s="48" t="s">
        <v>518</v>
      </c>
      <c r="S256" s="45"/>
    </row>
    <row r="257" s="2" customFormat="1" ht="12.75" spans="1:19">
      <c r="A257" s="11">
        <v>102934</v>
      </c>
      <c r="B257" s="12" t="s">
        <v>519</v>
      </c>
      <c r="C257" s="12" t="s">
        <v>91</v>
      </c>
      <c r="D257" s="11" t="s">
        <v>97</v>
      </c>
      <c r="E257" s="13" t="s">
        <v>108</v>
      </c>
      <c r="F257" s="17">
        <v>4.4</v>
      </c>
      <c r="G257" s="14" t="s">
        <v>94</v>
      </c>
      <c r="H257" s="15">
        <v>103</v>
      </c>
      <c r="I257" s="15">
        <v>5448.37</v>
      </c>
      <c r="J257" s="37">
        <f t="shared" si="16"/>
        <v>1738.03003</v>
      </c>
      <c r="K257" s="15" t="s">
        <v>520</v>
      </c>
      <c r="L257" s="38">
        <v>115</v>
      </c>
      <c r="M257" s="38">
        <v>6958.13</v>
      </c>
      <c r="N257" s="39">
        <f t="shared" si="17"/>
        <v>1417.371081</v>
      </c>
      <c r="O257" s="40">
        <v>0.2037</v>
      </c>
      <c r="P257" s="41">
        <f t="shared" si="18"/>
        <v>-0.104347826086957</v>
      </c>
      <c r="Q257" s="41">
        <f t="shared" si="19"/>
        <v>-0.216977837436208</v>
      </c>
      <c r="R257" s="48" t="s">
        <v>367</v>
      </c>
      <c r="S257" s="45"/>
    </row>
    <row r="258" s="2" customFormat="1" ht="12.75" spans="1:19">
      <c r="A258" s="11">
        <v>102934</v>
      </c>
      <c r="B258" s="12" t="s">
        <v>519</v>
      </c>
      <c r="C258" s="12" t="s">
        <v>91</v>
      </c>
      <c r="D258" s="11" t="s">
        <v>97</v>
      </c>
      <c r="E258" s="13" t="s">
        <v>108</v>
      </c>
      <c r="F258" s="17">
        <v>4.11</v>
      </c>
      <c r="G258" s="14" t="s">
        <v>94</v>
      </c>
      <c r="H258" s="15">
        <v>124</v>
      </c>
      <c r="I258" s="15">
        <v>7899.53</v>
      </c>
      <c r="J258" s="37">
        <f t="shared" ref="J258:J321" si="20">I258*K258</f>
        <v>1969.352829</v>
      </c>
      <c r="K258" s="15" t="s">
        <v>521</v>
      </c>
      <c r="L258" s="38">
        <v>115</v>
      </c>
      <c r="M258" s="38">
        <v>6958.13</v>
      </c>
      <c r="N258" s="39">
        <f t="shared" ref="N258:N321" si="21">M258*O258</f>
        <v>1417.371081</v>
      </c>
      <c r="O258" s="40">
        <v>0.2037</v>
      </c>
      <c r="P258" s="41">
        <f t="shared" ref="P258:P321" si="22">(H258-L258)/L258</f>
        <v>0.0782608695652174</v>
      </c>
      <c r="Q258" s="41">
        <f t="shared" ref="Q258:Q321" si="23">(I258-M258)/M258</f>
        <v>0.135294971493778</v>
      </c>
      <c r="R258" s="48" t="s">
        <v>101</v>
      </c>
      <c r="S258" s="45"/>
    </row>
    <row r="259" s="2" customFormat="1" ht="12.75" spans="1:19">
      <c r="A259" s="11">
        <v>102934</v>
      </c>
      <c r="B259" s="20" t="s">
        <v>519</v>
      </c>
      <c r="C259" s="12" t="s">
        <v>91</v>
      </c>
      <c r="D259" s="11" t="s">
        <v>97</v>
      </c>
      <c r="E259" s="13" t="s">
        <v>108</v>
      </c>
      <c r="F259" s="19">
        <v>4.28</v>
      </c>
      <c r="G259" s="14" t="s">
        <v>94</v>
      </c>
      <c r="H259" s="15">
        <v>121</v>
      </c>
      <c r="I259" s="15">
        <v>8870.77</v>
      </c>
      <c r="J259" s="37">
        <f t="shared" si="20"/>
        <v>2427.929749</v>
      </c>
      <c r="K259" s="15" t="s">
        <v>522</v>
      </c>
      <c r="L259" s="38">
        <v>115</v>
      </c>
      <c r="M259" s="38">
        <v>6958.13</v>
      </c>
      <c r="N259" s="39">
        <f t="shared" si="21"/>
        <v>1417.371081</v>
      </c>
      <c r="O259" s="40">
        <v>0.2037</v>
      </c>
      <c r="P259" s="41">
        <f t="shared" si="22"/>
        <v>0.0521739130434783</v>
      </c>
      <c r="Q259" s="41">
        <f t="shared" si="23"/>
        <v>0.274878451537985</v>
      </c>
      <c r="R259" s="48" t="s">
        <v>523</v>
      </c>
      <c r="S259" s="45"/>
    </row>
    <row r="260" s="2" customFormat="1" ht="12.75" spans="1:19">
      <c r="A260" s="11">
        <v>101453</v>
      </c>
      <c r="B260" s="12" t="s">
        <v>103</v>
      </c>
      <c r="C260" s="12" t="s">
        <v>18</v>
      </c>
      <c r="D260" s="11" t="s">
        <v>97</v>
      </c>
      <c r="E260" s="13" t="s">
        <v>104</v>
      </c>
      <c r="F260" s="19">
        <v>4.25</v>
      </c>
      <c r="G260" s="14" t="s">
        <v>36</v>
      </c>
      <c r="H260" s="15">
        <v>81</v>
      </c>
      <c r="I260" s="15">
        <v>6685.11</v>
      </c>
      <c r="J260" s="37">
        <f t="shared" si="20"/>
        <v>1887.875064</v>
      </c>
      <c r="K260" s="15" t="s">
        <v>524</v>
      </c>
      <c r="L260" s="38">
        <v>85</v>
      </c>
      <c r="M260" s="38">
        <v>6669.76</v>
      </c>
      <c r="N260" s="39">
        <f t="shared" si="21"/>
        <v>2183.012448</v>
      </c>
      <c r="O260" s="40">
        <v>0.3273</v>
      </c>
      <c r="P260" s="41">
        <f t="shared" si="22"/>
        <v>-0.0470588235294118</v>
      </c>
      <c r="Q260" s="41">
        <f t="shared" si="23"/>
        <v>0.00230143213548905</v>
      </c>
      <c r="R260" s="48" t="s">
        <v>525</v>
      </c>
      <c r="S260" s="45"/>
    </row>
    <row r="261" s="2" customFormat="1" ht="12.75" spans="1:19">
      <c r="A261" s="11">
        <v>730</v>
      </c>
      <c r="B261" s="12" t="s">
        <v>526</v>
      </c>
      <c r="C261" s="12" t="s">
        <v>91</v>
      </c>
      <c r="D261" s="11" t="s">
        <v>190</v>
      </c>
      <c r="E261" s="13" t="s">
        <v>121</v>
      </c>
      <c r="F261" s="17">
        <v>4.7</v>
      </c>
      <c r="G261" s="14" t="s">
        <v>498</v>
      </c>
      <c r="H261" s="15">
        <v>112</v>
      </c>
      <c r="I261" s="15">
        <v>7204.72</v>
      </c>
      <c r="J261" s="37">
        <f t="shared" si="20"/>
        <v>2353.782024</v>
      </c>
      <c r="K261" s="15" t="s">
        <v>527</v>
      </c>
      <c r="L261" s="38">
        <v>134</v>
      </c>
      <c r="M261" s="38">
        <v>12332.8</v>
      </c>
      <c r="N261" s="39">
        <f t="shared" si="21"/>
        <v>1219.71392</v>
      </c>
      <c r="O261" s="40">
        <v>0.0989</v>
      </c>
      <c r="P261" s="41">
        <f t="shared" si="22"/>
        <v>-0.164179104477612</v>
      </c>
      <c r="Q261" s="41">
        <f t="shared" si="23"/>
        <v>-0.415808251167618</v>
      </c>
      <c r="R261" s="48" t="s">
        <v>528</v>
      </c>
      <c r="S261" s="45"/>
    </row>
    <row r="262" s="2" customFormat="1" ht="12.75" spans="1:19">
      <c r="A262" s="11">
        <v>730</v>
      </c>
      <c r="B262" s="12" t="s">
        <v>526</v>
      </c>
      <c r="C262" s="12" t="s">
        <v>91</v>
      </c>
      <c r="D262" s="11" t="s">
        <v>190</v>
      </c>
      <c r="E262" s="13" t="s">
        <v>121</v>
      </c>
      <c r="F262" s="17">
        <v>4.14</v>
      </c>
      <c r="G262" s="14" t="s">
        <v>498</v>
      </c>
      <c r="H262" s="15">
        <v>111</v>
      </c>
      <c r="I262" s="15">
        <v>6950</v>
      </c>
      <c r="J262" s="37">
        <f t="shared" si="20"/>
        <v>2280.99</v>
      </c>
      <c r="K262" s="15" t="s">
        <v>529</v>
      </c>
      <c r="L262" s="38">
        <v>134</v>
      </c>
      <c r="M262" s="38">
        <v>12332.8</v>
      </c>
      <c r="N262" s="39">
        <f t="shared" si="21"/>
        <v>1219.71392</v>
      </c>
      <c r="O262" s="40">
        <v>0.0989</v>
      </c>
      <c r="P262" s="41">
        <f t="shared" si="22"/>
        <v>-0.171641791044776</v>
      </c>
      <c r="Q262" s="41">
        <f t="shared" si="23"/>
        <v>-0.436462117280747</v>
      </c>
      <c r="R262" s="48" t="s">
        <v>494</v>
      </c>
      <c r="S262" s="45"/>
    </row>
    <row r="263" s="2" customFormat="1" ht="12.75" spans="1:19">
      <c r="A263" s="11">
        <v>730</v>
      </c>
      <c r="B263" s="12" t="s">
        <v>526</v>
      </c>
      <c r="C263" s="12" t="s">
        <v>91</v>
      </c>
      <c r="D263" s="11" t="s">
        <v>190</v>
      </c>
      <c r="E263" s="13" t="s">
        <v>121</v>
      </c>
      <c r="F263" s="17">
        <v>4.21</v>
      </c>
      <c r="G263" s="14" t="s">
        <v>498</v>
      </c>
      <c r="H263" s="15">
        <v>117</v>
      </c>
      <c r="I263" s="15">
        <v>9110.54</v>
      </c>
      <c r="J263" s="37">
        <f t="shared" si="20"/>
        <v>2337.764564</v>
      </c>
      <c r="K263" s="15" t="s">
        <v>530</v>
      </c>
      <c r="L263" s="38">
        <v>134</v>
      </c>
      <c r="M263" s="38">
        <v>12332.8</v>
      </c>
      <c r="N263" s="39">
        <f t="shared" si="21"/>
        <v>1219.71392</v>
      </c>
      <c r="O263" s="40">
        <v>0.0989</v>
      </c>
      <c r="P263" s="41">
        <f t="shared" si="22"/>
        <v>-0.126865671641791</v>
      </c>
      <c r="Q263" s="41">
        <f t="shared" si="23"/>
        <v>-0.261275622729631</v>
      </c>
      <c r="R263" s="48" t="s">
        <v>531</v>
      </c>
      <c r="S263" s="45"/>
    </row>
    <row r="264" s="2" customFormat="1" ht="12.75" spans="1:19">
      <c r="A264" s="11">
        <v>730</v>
      </c>
      <c r="B264" s="20" t="s">
        <v>526</v>
      </c>
      <c r="C264" s="12" t="s">
        <v>91</v>
      </c>
      <c r="D264" s="11" t="s">
        <v>190</v>
      </c>
      <c r="E264" s="13" t="s">
        <v>121</v>
      </c>
      <c r="F264" s="17">
        <v>4.28</v>
      </c>
      <c r="G264" s="14" t="s">
        <v>498</v>
      </c>
      <c r="H264" s="15">
        <v>115</v>
      </c>
      <c r="I264" s="15">
        <v>8953.42</v>
      </c>
      <c r="J264" s="37">
        <f t="shared" si="20"/>
        <v>2510.538968</v>
      </c>
      <c r="K264" s="15" t="s">
        <v>236</v>
      </c>
      <c r="L264" s="38">
        <v>134</v>
      </c>
      <c r="M264" s="38">
        <v>12332.8</v>
      </c>
      <c r="N264" s="39">
        <f t="shared" si="21"/>
        <v>1219.71392</v>
      </c>
      <c r="O264" s="40">
        <v>0.0989</v>
      </c>
      <c r="P264" s="41">
        <f t="shared" si="22"/>
        <v>-0.141791044776119</v>
      </c>
      <c r="Q264" s="41">
        <f t="shared" si="23"/>
        <v>-0.274015633108459</v>
      </c>
      <c r="R264" s="48" t="s">
        <v>234</v>
      </c>
      <c r="S264" s="45"/>
    </row>
    <row r="265" s="2" customFormat="1" ht="12.75" spans="1:19">
      <c r="A265" s="11">
        <v>709</v>
      </c>
      <c r="B265" s="12" t="s">
        <v>532</v>
      </c>
      <c r="C265" s="12" t="s">
        <v>91</v>
      </c>
      <c r="D265" s="11" t="s">
        <v>97</v>
      </c>
      <c r="E265" s="13" t="s">
        <v>140</v>
      </c>
      <c r="F265" s="13">
        <v>4.2</v>
      </c>
      <c r="G265" s="14" t="s">
        <v>491</v>
      </c>
      <c r="H265" s="15">
        <v>90</v>
      </c>
      <c r="I265" s="15">
        <v>8451.16</v>
      </c>
      <c r="J265" s="37">
        <f t="shared" si="20"/>
        <v>2873.3944</v>
      </c>
      <c r="K265" s="15" t="s">
        <v>533</v>
      </c>
      <c r="L265" s="38">
        <v>108</v>
      </c>
      <c r="M265" s="38">
        <v>8354.85</v>
      </c>
      <c r="N265" s="39">
        <f t="shared" si="21"/>
        <v>2270.84823</v>
      </c>
      <c r="O265" s="40">
        <v>0.2718</v>
      </c>
      <c r="P265" s="41">
        <f t="shared" si="22"/>
        <v>-0.166666666666667</v>
      </c>
      <c r="Q265" s="41">
        <f t="shared" si="23"/>
        <v>0.0115274361598352</v>
      </c>
      <c r="R265" s="48" t="s">
        <v>534</v>
      </c>
      <c r="S265" s="45"/>
    </row>
    <row r="266" s="2" customFormat="1" ht="12.75" spans="1:19">
      <c r="A266" s="11">
        <v>709</v>
      </c>
      <c r="B266" s="12" t="s">
        <v>532</v>
      </c>
      <c r="C266" s="12" t="s">
        <v>91</v>
      </c>
      <c r="D266" s="11" t="s">
        <v>97</v>
      </c>
      <c r="E266" s="13" t="s">
        <v>140</v>
      </c>
      <c r="F266" s="13">
        <v>4.9</v>
      </c>
      <c r="G266" s="14" t="s">
        <v>491</v>
      </c>
      <c r="H266" s="15">
        <v>98</v>
      </c>
      <c r="I266" s="15">
        <v>5968.23</v>
      </c>
      <c r="J266" s="37">
        <f t="shared" si="20"/>
        <v>1993.38882</v>
      </c>
      <c r="K266" s="15" t="s">
        <v>25</v>
      </c>
      <c r="L266" s="38">
        <v>108</v>
      </c>
      <c r="M266" s="38">
        <v>8354.85</v>
      </c>
      <c r="N266" s="39">
        <f t="shared" si="21"/>
        <v>2270.84823</v>
      </c>
      <c r="O266" s="40">
        <v>0.2718</v>
      </c>
      <c r="P266" s="41">
        <f t="shared" si="22"/>
        <v>-0.0925925925925926</v>
      </c>
      <c r="Q266" s="41">
        <f t="shared" si="23"/>
        <v>-0.285656834054471</v>
      </c>
      <c r="R266" s="48" t="s">
        <v>535</v>
      </c>
      <c r="S266" s="45"/>
    </row>
    <row r="267" s="2" customFormat="1" ht="12.75" spans="1:19">
      <c r="A267" s="11">
        <v>709</v>
      </c>
      <c r="B267" s="12" t="s">
        <v>532</v>
      </c>
      <c r="C267" s="12" t="s">
        <v>91</v>
      </c>
      <c r="D267" s="11" t="s">
        <v>97</v>
      </c>
      <c r="E267" s="13" t="s">
        <v>140</v>
      </c>
      <c r="F267" s="13">
        <v>4.16</v>
      </c>
      <c r="G267" s="14" t="s">
        <v>491</v>
      </c>
      <c r="H267" s="15">
        <v>100</v>
      </c>
      <c r="I267" s="15">
        <v>7044.17</v>
      </c>
      <c r="J267" s="37">
        <f t="shared" si="20"/>
        <v>1974.480851</v>
      </c>
      <c r="K267" s="15" t="s">
        <v>54</v>
      </c>
      <c r="L267" s="38">
        <v>108</v>
      </c>
      <c r="M267" s="38">
        <v>8354.85</v>
      </c>
      <c r="N267" s="39">
        <f t="shared" si="21"/>
        <v>2270.84823</v>
      </c>
      <c r="O267" s="40">
        <v>0.2718</v>
      </c>
      <c r="P267" s="41">
        <f t="shared" si="22"/>
        <v>-0.0740740740740741</v>
      </c>
      <c r="Q267" s="41">
        <f t="shared" si="23"/>
        <v>-0.156876544761426</v>
      </c>
      <c r="R267" s="48" t="s">
        <v>266</v>
      </c>
      <c r="S267" s="45"/>
    </row>
    <row r="268" s="2" customFormat="1" ht="12.75" spans="1:19">
      <c r="A268" s="11">
        <v>709</v>
      </c>
      <c r="B268" s="12" t="s">
        <v>532</v>
      </c>
      <c r="C268" s="12" t="s">
        <v>91</v>
      </c>
      <c r="D268" s="11" t="s">
        <v>97</v>
      </c>
      <c r="E268" s="13" t="s">
        <v>140</v>
      </c>
      <c r="F268" s="13">
        <v>4.23</v>
      </c>
      <c r="G268" s="14" t="s">
        <v>491</v>
      </c>
      <c r="H268" s="15">
        <v>89</v>
      </c>
      <c r="I268" s="15">
        <v>6860.29</v>
      </c>
      <c r="J268" s="37">
        <f t="shared" si="20"/>
        <v>1602.563744</v>
      </c>
      <c r="K268" s="15" t="s">
        <v>536</v>
      </c>
      <c r="L268" s="38">
        <v>108</v>
      </c>
      <c r="M268" s="38">
        <v>8354.85</v>
      </c>
      <c r="N268" s="39">
        <f t="shared" si="21"/>
        <v>2270.84823</v>
      </c>
      <c r="O268" s="40">
        <v>0.2718</v>
      </c>
      <c r="P268" s="41">
        <f t="shared" si="22"/>
        <v>-0.175925925925926</v>
      </c>
      <c r="Q268" s="41">
        <f t="shared" si="23"/>
        <v>-0.178885318108644</v>
      </c>
      <c r="R268" s="48" t="s">
        <v>537</v>
      </c>
      <c r="S268" s="45"/>
    </row>
    <row r="269" s="2" customFormat="1" ht="12.75" spans="1:19">
      <c r="A269" s="11">
        <v>709</v>
      </c>
      <c r="B269" s="12" t="s">
        <v>532</v>
      </c>
      <c r="C269" s="12" t="s">
        <v>91</v>
      </c>
      <c r="D269" s="11" t="s">
        <v>97</v>
      </c>
      <c r="E269" s="13" t="s">
        <v>140</v>
      </c>
      <c r="F269" s="16">
        <v>4.3</v>
      </c>
      <c r="G269" s="14" t="s">
        <v>491</v>
      </c>
      <c r="H269" s="15">
        <v>86</v>
      </c>
      <c r="I269" s="15">
        <v>5978.57</v>
      </c>
      <c r="J269" s="37">
        <f t="shared" si="20"/>
        <v>2137.936632</v>
      </c>
      <c r="K269" s="15" t="s">
        <v>315</v>
      </c>
      <c r="L269" s="38">
        <v>108</v>
      </c>
      <c r="M269" s="38">
        <v>8354.85</v>
      </c>
      <c r="N269" s="39">
        <f t="shared" si="21"/>
        <v>2270.84823</v>
      </c>
      <c r="O269" s="40">
        <v>0.2718</v>
      </c>
      <c r="P269" s="41">
        <f t="shared" si="22"/>
        <v>-0.203703703703704</v>
      </c>
      <c r="Q269" s="41">
        <f t="shared" si="23"/>
        <v>-0.284419229549304</v>
      </c>
      <c r="R269" s="48" t="s">
        <v>538</v>
      </c>
      <c r="S269" s="45"/>
    </row>
    <row r="270" s="2" customFormat="1" ht="12.75" spans="1:19">
      <c r="A270" s="11">
        <v>347</v>
      </c>
      <c r="B270" s="12" t="s">
        <v>539</v>
      </c>
      <c r="C270" s="12" t="s">
        <v>91</v>
      </c>
      <c r="D270" s="11" t="s">
        <v>27</v>
      </c>
      <c r="E270" s="13" t="s">
        <v>140</v>
      </c>
      <c r="F270" s="13">
        <v>4.2</v>
      </c>
      <c r="G270" s="14" t="s">
        <v>94</v>
      </c>
      <c r="H270" s="15">
        <v>59</v>
      </c>
      <c r="I270" s="15">
        <v>3515.87</v>
      </c>
      <c r="J270" s="37">
        <f t="shared" si="20"/>
        <v>662.741495</v>
      </c>
      <c r="K270" s="15" t="s">
        <v>540</v>
      </c>
      <c r="L270" s="38">
        <v>71</v>
      </c>
      <c r="M270" s="38">
        <v>3714.58</v>
      </c>
      <c r="N270" s="39">
        <f t="shared" si="21"/>
        <v>967.64809</v>
      </c>
      <c r="O270" s="40">
        <v>0.2605</v>
      </c>
      <c r="P270" s="41">
        <f t="shared" si="22"/>
        <v>-0.169014084507042</v>
      </c>
      <c r="Q270" s="41">
        <f t="shared" si="23"/>
        <v>-0.0534946077349256</v>
      </c>
      <c r="R270" s="48" t="s">
        <v>541</v>
      </c>
      <c r="S270" s="45"/>
    </row>
    <row r="271" s="2" customFormat="1" ht="12.75" spans="1:19">
      <c r="A271" s="11">
        <v>347</v>
      </c>
      <c r="B271" s="12" t="s">
        <v>539</v>
      </c>
      <c r="C271" s="12" t="s">
        <v>91</v>
      </c>
      <c r="D271" s="11" t="s">
        <v>27</v>
      </c>
      <c r="E271" s="13" t="s">
        <v>140</v>
      </c>
      <c r="F271" s="13">
        <v>4.9</v>
      </c>
      <c r="G271" s="14" t="s">
        <v>94</v>
      </c>
      <c r="H271" s="15">
        <v>52</v>
      </c>
      <c r="I271" s="15">
        <v>2337.45</v>
      </c>
      <c r="J271" s="37">
        <f t="shared" si="20"/>
        <v>680.66544</v>
      </c>
      <c r="K271" s="15" t="s">
        <v>542</v>
      </c>
      <c r="L271" s="38">
        <v>71</v>
      </c>
      <c r="M271" s="38">
        <v>3714.58</v>
      </c>
      <c r="N271" s="39">
        <f t="shared" si="21"/>
        <v>967.64809</v>
      </c>
      <c r="O271" s="40">
        <v>0.2605</v>
      </c>
      <c r="P271" s="41">
        <f t="shared" si="22"/>
        <v>-0.267605633802817</v>
      </c>
      <c r="Q271" s="41">
        <f t="shared" si="23"/>
        <v>-0.370736395500972</v>
      </c>
      <c r="R271" s="48" t="s">
        <v>543</v>
      </c>
      <c r="S271" s="45"/>
    </row>
    <row r="272" s="2" customFormat="1" ht="12.75" spans="1:19">
      <c r="A272" s="11">
        <v>347</v>
      </c>
      <c r="B272" s="12" t="s">
        <v>539</v>
      </c>
      <c r="C272" s="12" t="s">
        <v>91</v>
      </c>
      <c r="D272" s="11" t="s">
        <v>27</v>
      </c>
      <c r="E272" s="13" t="s">
        <v>140</v>
      </c>
      <c r="F272" s="13">
        <v>4.16</v>
      </c>
      <c r="G272" s="14" t="s">
        <v>94</v>
      </c>
      <c r="H272" s="15">
        <v>72</v>
      </c>
      <c r="I272" s="15">
        <v>3792.59</v>
      </c>
      <c r="J272" s="37">
        <f t="shared" si="20"/>
        <v>550.304809</v>
      </c>
      <c r="K272" s="15" t="s">
        <v>544</v>
      </c>
      <c r="L272" s="38">
        <v>71</v>
      </c>
      <c r="M272" s="38">
        <v>3714.58</v>
      </c>
      <c r="N272" s="39">
        <f t="shared" si="21"/>
        <v>967.64809</v>
      </c>
      <c r="O272" s="40">
        <v>0.2605</v>
      </c>
      <c r="P272" s="41">
        <f t="shared" si="22"/>
        <v>0.0140845070422535</v>
      </c>
      <c r="Q272" s="41">
        <f t="shared" si="23"/>
        <v>0.0210010283800592</v>
      </c>
      <c r="R272" s="48" t="s">
        <v>34</v>
      </c>
      <c r="S272" s="45"/>
    </row>
    <row r="273" s="2" customFormat="1" ht="12.75" spans="1:19">
      <c r="A273" s="11">
        <v>347</v>
      </c>
      <c r="B273" s="12" t="s">
        <v>539</v>
      </c>
      <c r="C273" s="12" t="s">
        <v>91</v>
      </c>
      <c r="D273" s="11" t="s">
        <v>27</v>
      </c>
      <c r="E273" s="13" t="s">
        <v>140</v>
      </c>
      <c r="F273" s="13">
        <v>4.23</v>
      </c>
      <c r="G273" s="14" t="s">
        <v>94</v>
      </c>
      <c r="H273" s="15">
        <v>60</v>
      </c>
      <c r="I273" s="15">
        <v>2876.24</v>
      </c>
      <c r="J273" s="37">
        <f t="shared" si="20"/>
        <v>806.78532</v>
      </c>
      <c r="K273" s="15" t="s">
        <v>545</v>
      </c>
      <c r="L273" s="38">
        <v>71</v>
      </c>
      <c r="M273" s="38">
        <v>3714.58</v>
      </c>
      <c r="N273" s="39">
        <f t="shared" si="21"/>
        <v>967.64809</v>
      </c>
      <c r="O273" s="40">
        <v>0.2605</v>
      </c>
      <c r="P273" s="41">
        <f t="shared" si="22"/>
        <v>-0.154929577464789</v>
      </c>
      <c r="Q273" s="41">
        <f t="shared" si="23"/>
        <v>-0.225689041560553</v>
      </c>
      <c r="R273" s="48" t="s">
        <v>451</v>
      </c>
      <c r="S273" s="45"/>
    </row>
    <row r="274" s="2" customFormat="1" ht="12.75" spans="1:19">
      <c r="A274" s="11">
        <v>347</v>
      </c>
      <c r="B274" s="12" t="s">
        <v>539</v>
      </c>
      <c r="C274" s="12" t="s">
        <v>91</v>
      </c>
      <c r="D274" s="11" t="s">
        <v>27</v>
      </c>
      <c r="E274" s="13" t="s">
        <v>140</v>
      </c>
      <c r="F274" s="16">
        <v>4.3</v>
      </c>
      <c r="G274" s="14" t="s">
        <v>94</v>
      </c>
      <c r="H274" s="15">
        <v>86</v>
      </c>
      <c r="I274" s="15">
        <v>3530.4</v>
      </c>
      <c r="J274" s="37">
        <f t="shared" si="20"/>
        <v>965.21136</v>
      </c>
      <c r="K274" s="15" t="s">
        <v>523</v>
      </c>
      <c r="L274" s="38">
        <v>71</v>
      </c>
      <c r="M274" s="38">
        <v>3714.58</v>
      </c>
      <c r="N274" s="39">
        <f t="shared" si="21"/>
        <v>967.64809</v>
      </c>
      <c r="O274" s="40">
        <v>0.2605</v>
      </c>
      <c r="P274" s="41">
        <f t="shared" si="22"/>
        <v>0.211267605633803</v>
      </c>
      <c r="Q274" s="41">
        <f t="shared" si="23"/>
        <v>-0.0495829945781218</v>
      </c>
      <c r="R274" s="48" t="s">
        <v>546</v>
      </c>
      <c r="S274" s="45"/>
    </row>
    <row r="275" s="2" customFormat="1" ht="12.75" spans="1:19">
      <c r="A275" s="11">
        <v>104429</v>
      </c>
      <c r="B275" s="12" t="s">
        <v>547</v>
      </c>
      <c r="C275" s="12" t="s">
        <v>91</v>
      </c>
      <c r="D275" s="11" t="s">
        <v>27</v>
      </c>
      <c r="E275" s="13" t="s">
        <v>108</v>
      </c>
      <c r="F275" s="17">
        <v>4.4</v>
      </c>
      <c r="G275" s="14" t="s">
        <v>94</v>
      </c>
      <c r="H275" s="15">
        <v>47</v>
      </c>
      <c r="I275" s="15">
        <v>4730.22</v>
      </c>
      <c r="J275" s="37">
        <f t="shared" si="20"/>
        <v>919.081746</v>
      </c>
      <c r="K275" s="15" t="s">
        <v>548</v>
      </c>
      <c r="L275" s="38">
        <v>53</v>
      </c>
      <c r="M275" s="38">
        <v>2986.12</v>
      </c>
      <c r="N275" s="39">
        <f t="shared" si="21"/>
        <v>666.800596</v>
      </c>
      <c r="O275" s="40">
        <v>0.2233</v>
      </c>
      <c r="P275" s="42">
        <f t="shared" si="22"/>
        <v>-0.113207547169811</v>
      </c>
      <c r="Q275" s="46">
        <f t="shared" si="23"/>
        <v>0.584068959050541</v>
      </c>
      <c r="R275" s="48" t="s">
        <v>549</v>
      </c>
      <c r="S275" s="47">
        <v>0</v>
      </c>
    </row>
    <row r="276" s="2" customFormat="1" ht="12.75" spans="1:19">
      <c r="A276" s="11">
        <v>104429</v>
      </c>
      <c r="B276" s="12" t="s">
        <v>547</v>
      </c>
      <c r="C276" s="12" t="s">
        <v>91</v>
      </c>
      <c r="D276" s="11" t="s">
        <v>27</v>
      </c>
      <c r="E276" s="13" t="s">
        <v>108</v>
      </c>
      <c r="F276" s="17">
        <v>4.11</v>
      </c>
      <c r="G276" s="14" t="s">
        <v>94</v>
      </c>
      <c r="H276" s="15">
        <v>67</v>
      </c>
      <c r="I276" s="15">
        <v>5084.54</v>
      </c>
      <c r="J276" s="37">
        <f t="shared" si="20"/>
        <v>1082.498566</v>
      </c>
      <c r="K276" s="15" t="s">
        <v>550</v>
      </c>
      <c r="L276" s="38">
        <v>53</v>
      </c>
      <c r="M276" s="38">
        <v>2986.12</v>
      </c>
      <c r="N276" s="39">
        <f t="shared" si="21"/>
        <v>666.800596</v>
      </c>
      <c r="O276" s="40">
        <v>0.2233</v>
      </c>
      <c r="P276" s="41">
        <f t="shared" si="22"/>
        <v>0.264150943396226</v>
      </c>
      <c r="Q276" s="46">
        <f t="shared" si="23"/>
        <v>0.702724605843034</v>
      </c>
      <c r="R276" s="48" t="s">
        <v>551</v>
      </c>
      <c r="S276" s="47">
        <f>(J276-N276)*0.1</f>
        <v>41.569797</v>
      </c>
    </row>
    <row r="277" s="2" customFormat="1" ht="12.75" spans="1:19">
      <c r="A277" s="11">
        <v>104429</v>
      </c>
      <c r="B277" s="12" t="s">
        <v>547</v>
      </c>
      <c r="C277" s="12" t="s">
        <v>91</v>
      </c>
      <c r="D277" s="11" t="s">
        <v>27</v>
      </c>
      <c r="E277" s="13" t="s">
        <v>108</v>
      </c>
      <c r="F277" s="29">
        <v>4.3</v>
      </c>
      <c r="G277" s="14" t="s">
        <v>94</v>
      </c>
      <c r="H277" s="15">
        <v>68</v>
      </c>
      <c r="I277" s="15">
        <v>2351.11</v>
      </c>
      <c r="J277" s="37">
        <f t="shared" si="20"/>
        <v>561.680179</v>
      </c>
      <c r="K277" s="15" t="s">
        <v>552</v>
      </c>
      <c r="L277" s="38">
        <v>53</v>
      </c>
      <c r="M277" s="38">
        <v>2986.12</v>
      </c>
      <c r="N277" s="39">
        <f t="shared" si="21"/>
        <v>666.800596</v>
      </c>
      <c r="O277" s="40">
        <v>0.2233</v>
      </c>
      <c r="P277" s="41">
        <f t="shared" si="22"/>
        <v>0.283018867924528</v>
      </c>
      <c r="Q277" s="41">
        <f t="shared" si="23"/>
        <v>-0.21265387861171</v>
      </c>
      <c r="R277" s="48" t="s">
        <v>553</v>
      </c>
      <c r="S277" s="45"/>
    </row>
    <row r="278" s="2" customFormat="1" ht="12.75" spans="1:19">
      <c r="A278" s="11">
        <v>102934</v>
      </c>
      <c r="B278" s="12" t="s">
        <v>519</v>
      </c>
      <c r="C278" s="12" t="s">
        <v>91</v>
      </c>
      <c r="D278" s="11" t="s">
        <v>97</v>
      </c>
      <c r="E278" s="13" t="s">
        <v>108</v>
      </c>
      <c r="F278" s="17">
        <v>4.25</v>
      </c>
      <c r="G278" s="14" t="s">
        <v>94</v>
      </c>
      <c r="H278" s="15">
        <v>127</v>
      </c>
      <c r="I278" s="15">
        <v>8395.43</v>
      </c>
      <c r="J278" s="37">
        <f t="shared" si="20"/>
        <v>1931.788443</v>
      </c>
      <c r="K278" s="15" t="s">
        <v>554</v>
      </c>
      <c r="L278" s="38">
        <v>115</v>
      </c>
      <c r="M278" s="38">
        <v>6958.13</v>
      </c>
      <c r="N278" s="39">
        <f t="shared" si="21"/>
        <v>1417.371081</v>
      </c>
      <c r="O278" s="40">
        <v>0.2037</v>
      </c>
      <c r="P278" s="41">
        <f t="shared" si="22"/>
        <v>0.104347826086957</v>
      </c>
      <c r="Q278" s="41">
        <f t="shared" si="23"/>
        <v>0.206564119957517</v>
      </c>
      <c r="R278" s="48" t="s">
        <v>395</v>
      </c>
      <c r="S278" s="45"/>
    </row>
    <row r="279" s="2" customFormat="1" ht="12.75" spans="1:19">
      <c r="A279" s="11">
        <v>513</v>
      </c>
      <c r="B279" s="12" t="s">
        <v>555</v>
      </c>
      <c r="C279" s="12" t="s">
        <v>91</v>
      </c>
      <c r="D279" s="11" t="s">
        <v>97</v>
      </c>
      <c r="E279" s="13" t="s">
        <v>140</v>
      </c>
      <c r="F279" s="13">
        <v>4.2</v>
      </c>
      <c r="G279" s="14" t="s">
        <v>94</v>
      </c>
      <c r="H279" s="15">
        <v>143</v>
      </c>
      <c r="I279" s="15">
        <v>8161.52</v>
      </c>
      <c r="J279" s="37">
        <f t="shared" si="20"/>
        <v>2366.8408</v>
      </c>
      <c r="K279" s="15" t="s">
        <v>556</v>
      </c>
      <c r="L279" s="38">
        <v>102</v>
      </c>
      <c r="M279" s="38">
        <v>8057.06</v>
      </c>
      <c r="N279" s="39">
        <f t="shared" si="21"/>
        <v>2440.483474</v>
      </c>
      <c r="O279" s="40">
        <v>0.3029</v>
      </c>
      <c r="P279" s="41">
        <f t="shared" si="22"/>
        <v>0.401960784313726</v>
      </c>
      <c r="Q279" s="41">
        <f t="shared" si="23"/>
        <v>0.0129650269453126</v>
      </c>
      <c r="R279" s="48" t="s">
        <v>557</v>
      </c>
      <c r="S279" s="47"/>
    </row>
    <row r="280" s="2" customFormat="1" ht="12.75" spans="1:19">
      <c r="A280" s="11">
        <v>513</v>
      </c>
      <c r="B280" s="12" t="s">
        <v>555</v>
      </c>
      <c r="C280" s="12" t="s">
        <v>91</v>
      </c>
      <c r="D280" s="11" t="s">
        <v>97</v>
      </c>
      <c r="E280" s="13" t="s">
        <v>140</v>
      </c>
      <c r="F280" s="13">
        <v>4.9</v>
      </c>
      <c r="G280" s="14" t="s">
        <v>94</v>
      </c>
      <c r="H280" s="15">
        <v>102</v>
      </c>
      <c r="I280" s="15">
        <v>7117.7</v>
      </c>
      <c r="J280" s="37">
        <f t="shared" si="20"/>
        <v>2024.98565</v>
      </c>
      <c r="K280" s="15" t="s">
        <v>558</v>
      </c>
      <c r="L280" s="38">
        <v>102</v>
      </c>
      <c r="M280" s="38">
        <v>8057.06</v>
      </c>
      <c r="N280" s="39">
        <f t="shared" si="21"/>
        <v>2440.483474</v>
      </c>
      <c r="O280" s="40">
        <v>0.3029</v>
      </c>
      <c r="P280" s="41">
        <f t="shared" si="22"/>
        <v>0</v>
      </c>
      <c r="Q280" s="41">
        <f t="shared" si="23"/>
        <v>-0.116588433001616</v>
      </c>
      <c r="R280" s="48" t="s">
        <v>559</v>
      </c>
      <c r="S280" s="45"/>
    </row>
    <row r="281" s="2" customFormat="1" ht="12.75" spans="1:19">
      <c r="A281" s="11">
        <v>513</v>
      </c>
      <c r="B281" s="12" t="s">
        <v>555</v>
      </c>
      <c r="C281" s="12" t="s">
        <v>91</v>
      </c>
      <c r="D281" s="11" t="s">
        <v>97</v>
      </c>
      <c r="E281" s="13" t="s">
        <v>140</v>
      </c>
      <c r="F281" s="13">
        <v>4.16</v>
      </c>
      <c r="G281" s="14" t="s">
        <v>94</v>
      </c>
      <c r="H281" s="15">
        <v>112</v>
      </c>
      <c r="I281" s="15">
        <v>9748.05</v>
      </c>
      <c r="J281" s="37">
        <f t="shared" si="20"/>
        <v>2646.595575</v>
      </c>
      <c r="K281" s="15" t="s">
        <v>560</v>
      </c>
      <c r="L281" s="38">
        <v>102</v>
      </c>
      <c r="M281" s="38">
        <v>8057.06</v>
      </c>
      <c r="N281" s="39">
        <f t="shared" si="21"/>
        <v>2440.483474</v>
      </c>
      <c r="O281" s="40">
        <v>0.3029</v>
      </c>
      <c r="P281" s="41">
        <f t="shared" si="22"/>
        <v>0.0980392156862745</v>
      </c>
      <c r="Q281" s="41">
        <f t="shared" si="23"/>
        <v>0.209876803697627</v>
      </c>
      <c r="R281" s="48" t="s">
        <v>561</v>
      </c>
      <c r="S281" s="45"/>
    </row>
    <row r="282" s="2" customFormat="1" ht="12.75" spans="1:19">
      <c r="A282" s="11">
        <v>513</v>
      </c>
      <c r="B282" s="12" t="s">
        <v>555</v>
      </c>
      <c r="C282" s="12" t="s">
        <v>91</v>
      </c>
      <c r="D282" s="11" t="s">
        <v>97</v>
      </c>
      <c r="E282" s="13" t="s">
        <v>140</v>
      </c>
      <c r="F282" s="13">
        <v>4.23</v>
      </c>
      <c r="G282" s="14" t="s">
        <v>94</v>
      </c>
      <c r="H282" s="15">
        <v>108</v>
      </c>
      <c r="I282" s="15">
        <v>8604.54</v>
      </c>
      <c r="J282" s="37">
        <f t="shared" si="20"/>
        <v>2739.685536</v>
      </c>
      <c r="K282" s="15" t="s">
        <v>371</v>
      </c>
      <c r="L282" s="38">
        <v>102</v>
      </c>
      <c r="M282" s="38">
        <v>8057.06</v>
      </c>
      <c r="N282" s="39">
        <f t="shared" si="21"/>
        <v>2440.483474</v>
      </c>
      <c r="O282" s="40">
        <v>0.3029</v>
      </c>
      <c r="P282" s="41">
        <f t="shared" si="22"/>
        <v>0.0588235294117647</v>
      </c>
      <c r="Q282" s="41">
        <f t="shared" si="23"/>
        <v>0.0679503441702061</v>
      </c>
      <c r="R282" s="48" t="s">
        <v>562</v>
      </c>
      <c r="S282" s="45"/>
    </row>
    <row r="283" s="2" customFormat="1" ht="12.75" spans="1:19">
      <c r="A283" s="11">
        <v>513</v>
      </c>
      <c r="B283" s="12" t="s">
        <v>555</v>
      </c>
      <c r="C283" s="12" t="s">
        <v>91</v>
      </c>
      <c r="D283" s="11" t="s">
        <v>97</v>
      </c>
      <c r="E283" s="13" t="s">
        <v>140</v>
      </c>
      <c r="F283" s="16">
        <v>4.3</v>
      </c>
      <c r="G283" s="14" t="s">
        <v>94</v>
      </c>
      <c r="H283" s="15">
        <v>115</v>
      </c>
      <c r="I283" s="15">
        <v>8685.68</v>
      </c>
      <c r="J283" s="37">
        <f t="shared" si="20"/>
        <v>2519.715768</v>
      </c>
      <c r="K283" s="15" t="s">
        <v>563</v>
      </c>
      <c r="L283" s="38">
        <v>102</v>
      </c>
      <c r="M283" s="38">
        <v>8057.06</v>
      </c>
      <c r="N283" s="39">
        <f t="shared" si="21"/>
        <v>2440.483474</v>
      </c>
      <c r="O283" s="40">
        <v>0.3029</v>
      </c>
      <c r="P283" s="41">
        <f t="shared" si="22"/>
        <v>0.127450980392157</v>
      </c>
      <c r="Q283" s="41">
        <f t="shared" si="23"/>
        <v>0.0780210151097298</v>
      </c>
      <c r="R283" s="48" t="s">
        <v>232</v>
      </c>
      <c r="S283" s="45"/>
    </row>
    <row r="284" s="2" customFormat="1" ht="12.75" spans="1:19">
      <c r="A284" s="11">
        <v>365</v>
      </c>
      <c r="B284" s="12" t="s">
        <v>107</v>
      </c>
      <c r="C284" s="12" t="s">
        <v>91</v>
      </c>
      <c r="D284" s="11" t="s">
        <v>92</v>
      </c>
      <c r="E284" s="13" t="s">
        <v>108</v>
      </c>
      <c r="F284" s="17">
        <v>4.4</v>
      </c>
      <c r="G284" s="14" t="s">
        <v>109</v>
      </c>
      <c r="H284" s="15">
        <v>103</v>
      </c>
      <c r="I284" s="15">
        <v>13804.58</v>
      </c>
      <c r="J284" s="37">
        <f t="shared" si="20"/>
        <v>4740.492772</v>
      </c>
      <c r="K284" s="15" t="s">
        <v>564</v>
      </c>
      <c r="L284" s="38">
        <v>109</v>
      </c>
      <c r="M284" s="38">
        <v>10868.39</v>
      </c>
      <c r="N284" s="39">
        <f t="shared" si="21"/>
        <v>2546.463777</v>
      </c>
      <c r="O284" s="40">
        <v>0.2343</v>
      </c>
      <c r="P284" s="42">
        <f t="shared" si="22"/>
        <v>-0.055045871559633</v>
      </c>
      <c r="Q284" s="46">
        <f t="shared" si="23"/>
        <v>0.270158689557515</v>
      </c>
      <c r="R284" s="48" t="s">
        <v>565</v>
      </c>
      <c r="S284" s="47">
        <v>0</v>
      </c>
    </row>
    <row r="285" s="2" customFormat="1" ht="12.75" spans="1:19">
      <c r="A285" s="11">
        <v>365</v>
      </c>
      <c r="B285" s="12" t="s">
        <v>107</v>
      </c>
      <c r="C285" s="12" t="s">
        <v>91</v>
      </c>
      <c r="D285" s="11" t="s">
        <v>92</v>
      </c>
      <c r="E285" s="13" t="s">
        <v>108</v>
      </c>
      <c r="F285" s="17">
        <v>4.11</v>
      </c>
      <c r="G285" s="14" t="s">
        <v>109</v>
      </c>
      <c r="H285" s="15">
        <v>102</v>
      </c>
      <c r="I285" s="15">
        <v>7738.3</v>
      </c>
      <c r="J285" s="37">
        <f t="shared" si="20"/>
        <v>2261.90509</v>
      </c>
      <c r="K285" s="15" t="s">
        <v>421</v>
      </c>
      <c r="L285" s="38">
        <v>109</v>
      </c>
      <c r="M285" s="38">
        <v>10868.39</v>
      </c>
      <c r="N285" s="39">
        <f t="shared" si="21"/>
        <v>2546.463777</v>
      </c>
      <c r="O285" s="40">
        <v>0.2343</v>
      </c>
      <c r="P285" s="41">
        <f t="shared" si="22"/>
        <v>-0.0642201834862385</v>
      </c>
      <c r="Q285" s="41">
        <f t="shared" si="23"/>
        <v>-0.287999418497128</v>
      </c>
      <c r="R285" s="48" t="s">
        <v>566</v>
      </c>
      <c r="S285" s="45"/>
    </row>
    <row r="286" s="2" customFormat="1" ht="12.75" spans="1:19">
      <c r="A286" s="11">
        <v>365</v>
      </c>
      <c r="B286" s="12" t="s">
        <v>107</v>
      </c>
      <c r="C286" s="12" t="s">
        <v>91</v>
      </c>
      <c r="D286" s="11" t="s">
        <v>92</v>
      </c>
      <c r="E286" s="13" t="s">
        <v>108</v>
      </c>
      <c r="F286" s="17">
        <v>4.18</v>
      </c>
      <c r="G286" s="14" t="s">
        <v>109</v>
      </c>
      <c r="H286" s="15">
        <v>131</v>
      </c>
      <c r="I286" s="15">
        <v>22089.99</v>
      </c>
      <c r="J286" s="37">
        <f t="shared" si="20"/>
        <v>3501.263415</v>
      </c>
      <c r="K286" s="15" t="s">
        <v>567</v>
      </c>
      <c r="L286" s="38">
        <v>109</v>
      </c>
      <c r="M286" s="38">
        <v>10868.39</v>
      </c>
      <c r="N286" s="39">
        <f t="shared" si="21"/>
        <v>2546.463777</v>
      </c>
      <c r="O286" s="40">
        <v>0.2343</v>
      </c>
      <c r="P286" s="41">
        <f t="shared" si="22"/>
        <v>0.201834862385321</v>
      </c>
      <c r="Q286" s="46">
        <f t="shared" si="23"/>
        <v>1.03249883377391</v>
      </c>
      <c r="R286" s="41">
        <f>(K286-O286)</f>
        <v>-0.0758</v>
      </c>
      <c r="S286" s="47">
        <f>(J286-N286)*0.3</f>
        <v>286.4398914</v>
      </c>
    </row>
    <row r="287" s="2" customFormat="1" ht="12.75" spans="1:19">
      <c r="A287" s="11">
        <v>104429</v>
      </c>
      <c r="B287" s="12" t="s">
        <v>547</v>
      </c>
      <c r="C287" s="12" t="s">
        <v>91</v>
      </c>
      <c r="D287" s="11" t="s">
        <v>27</v>
      </c>
      <c r="E287" s="13" t="s">
        <v>108</v>
      </c>
      <c r="F287" s="17">
        <v>4.25</v>
      </c>
      <c r="G287" s="14" t="s">
        <v>94</v>
      </c>
      <c r="H287" s="15">
        <v>51</v>
      </c>
      <c r="I287" s="15">
        <v>3215.9</v>
      </c>
      <c r="J287" s="37">
        <f t="shared" si="20"/>
        <v>701.70938</v>
      </c>
      <c r="K287" s="15" t="s">
        <v>568</v>
      </c>
      <c r="L287" s="38">
        <v>53</v>
      </c>
      <c r="M287" s="38">
        <v>2986.12</v>
      </c>
      <c r="N287" s="39">
        <f t="shared" si="21"/>
        <v>666.800596</v>
      </c>
      <c r="O287" s="40">
        <v>0.2233</v>
      </c>
      <c r="P287" s="41">
        <f t="shared" si="22"/>
        <v>-0.0377358490566038</v>
      </c>
      <c r="Q287" s="41">
        <f t="shared" si="23"/>
        <v>0.0769493523368117</v>
      </c>
      <c r="R287" s="48" t="s">
        <v>432</v>
      </c>
      <c r="S287" s="45"/>
    </row>
    <row r="288" s="2" customFormat="1" ht="12.75" spans="1:19">
      <c r="A288" s="11">
        <v>337</v>
      </c>
      <c r="B288" s="12" t="s">
        <v>286</v>
      </c>
      <c r="C288" s="12" t="s">
        <v>189</v>
      </c>
      <c r="D288" s="11" t="s">
        <v>287</v>
      </c>
      <c r="E288" s="13" t="s">
        <v>203</v>
      </c>
      <c r="F288" s="13">
        <v>4.16</v>
      </c>
      <c r="G288" s="14" t="s">
        <v>62</v>
      </c>
      <c r="H288" s="15">
        <v>235</v>
      </c>
      <c r="I288" s="15">
        <v>27126.39</v>
      </c>
      <c r="J288" s="37">
        <f t="shared" si="20"/>
        <v>8165.04339</v>
      </c>
      <c r="K288" s="52">
        <v>0.301</v>
      </c>
      <c r="L288" s="38">
        <v>225</v>
      </c>
      <c r="M288" s="38">
        <v>25093.8</v>
      </c>
      <c r="N288" s="39">
        <f t="shared" si="21"/>
        <v>5395.167</v>
      </c>
      <c r="O288" s="50">
        <v>0.215</v>
      </c>
      <c r="P288" s="41">
        <f t="shared" si="22"/>
        <v>0.0444444444444444</v>
      </c>
      <c r="Q288" s="41">
        <f t="shared" si="23"/>
        <v>0.0809996891662483</v>
      </c>
      <c r="R288" s="48" t="s">
        <v>569</v>
      </c>
      <c r="S288" s="45"/>
    </row>
    <row r="289" s="2" customFormat="1" ht="12.75" spans="1:19">
      <c r="A289" s="11">
        <v>337</v>
      </c>
      <c r="B289" s="12" t="s">
        <v>286</v>
      </c>
      <c r="C289" s="12" t="s">
        <v>189</v>
      </c>
      <c r="D289" s="11" t="s">
        <v>287</v>
      </c>
      <c r="E289" s="13" t="s">
        <v>203</v>
      </c>
      <c r="F289" s="16">
        <v>4.3</v>
      </c>
      <c r="G289" s="14" t="s">
        <v>62</v>
      </c>
      <c r="H289" s="15">
        <v>205</v>
      </c>
      <c r="I289" s="15">
        <v>28837.28</v>
      </c>
      <c r="J289" s="37">
        <f t="shared" si="20"/>
        <v>6373.03888</v>
      </c>
      <c r="K289" s="15" t="s">
        <v>570</v>
      </c>
      <c r="L289" s="38">
        <v>225</v>
      </c>
      <c r="M289" s="38">
        <v>25093.8</v>
      </c>
      <c r="N289" s="39">
        <f t="shared" si="21"/>
        <v>5395.167</v>
      </c>
      <c r="O289" s="50">
        <v>0.215</v>
      </c>
      <c r="P289" s="41">
        <f t="shared" si="22"/>
        <v>-0.0888888888888889</v>
      </c>
      <c r="Q289" s="41">
        <f t="shared" si="23"/>
        <v>0.149179478596307</v>
      </c>
      <c r="R289" s="48" t="s">
        <v>571</v>
      </c>
      <c r="S289" s="45"/>
    </row>
    <row r="290" s="2" customFormat="1" ht="12.75" spans="1:19">
      <c r="A290" s="11">
        <v>339</v>
      </c>
      <c r="B290" s="12" t="s">
        <v>572</v>
      </c>
      <c r="C290" s="12" t="s">
        <v>91</v>
      </c>
      <c r="D290" s="11" t="s">
        <v>27</v>
      </c>
      <c r="E290" s="13" t="s">
        <v>156</v>
      </c>
      <c r="F290" s="13">
        <v>4.6</v>
      </c>
      <c r="G290" s="14" t="s">
        <v>94</v>
      </c>
      <c r="H290" s="15">
        <v>72</v>
      </c>
      <c r="I290" s="15">
        <v>4833.95</v>
      </c>
      <c r="J290" s="37">
        <f t="shared" si="20"/>
        <v>1194.469045</v>
      </c>
      <c r="K290" s="15" t="s">
        <v>573</v>
      </c>
      <c r="L290" s="38">
        <v>53</v>
      </c>
      <c r="M290" s="38">
        <v>3476.48</v>
      </c>
      <c r="N290" s="39">
        <f t="shared" si="21"/>
        <v>996.01152</v>
      </c>
      <c r="O290" s="40">
        <v>0.2865</v>
      </c>
      <c r="P290" s="41">
        <f t="shared" si="22"/>
        <v>0.358490566037736</v>
      </c>
      <c r="Q290" s="41">
        <f t="shared" si="23"/>
        <v>0.390472546944035</v>
      </c>
      <c r="R290" s="48" t="s">
        <v>574</v>
      </c>
      <c r="S290" s="45"/>
    </row>
    <row r="291" s="2" customFormat="1" ht="12.75" spans="1:19">
      <c r="A291" s="11">
        <v>339</v>
      </c>
      <c r="B291" s="12" t="s">
        <v>572</v>
      </c>
      <c r="C291" s="12" t="s">
        <v>91</v>
      </c>
      <c r="D291" s="11" t="s">
        <v>27</v>
      </c>
      <c r="E291" s="13" t="s">
        <v>156</v>
      </c>
      <c r="F291" s="13">
        <v>4.13</v>
      </c>
      <c r="G291" s="14" t="s">
        <v>94</v>
      </c>
      <c r="H291" s="15">
        <v>50</v>
      </c>
      <c r="I291" s="15">
        <v>3424.96</v>
      </c>
      <c r="J291" s="37">
        <f t="shared" si="20"/>
        <v>1100.097152</v>
      </c>
      <c r="K291" s="15" t="s">
        <v>575</v>
      </c>
      <c r="L291" s="38">
        <v>53</v>
      </c>
      <c r="M291" s="38">
        <v>3476.48</v>
      </c>
      <c r="N291" s="39">
        <f t="shared" si="21"/>
        <v>996.01152</v>
      </c>
      <c r="O291" s="40">
        <v>0.2865</v>
      </c>
      <c r="P291" s="41">
        <f t="shared" si="22"/>
        <v>-0.0566037735849057</v>
      </c>
      <c r="Q291" s="41">
        <f t="shared" si="23"/>
        <v>-0.014819587628866</v>
      </c>
      <c r="R291" s="48" t="s">
        <v>309</v>
      </c>
      <c r="S291" s="45"/>
    </row>
    <row r="292" s="2" customFormat="1" ht="12.75" spans="1:19">
      <c r="A292" s="11">
        <v>339</v>
      </c>
      <c r="B292" s="12" t="s">
        <v>572</v>
      </c>
      <c r="C292" s="12" t="s">
        <v>91</v>
      </c>
      <c r="D292" s="11" t="s">
        <v>27</v>
      </c>
      <c r="E292" s="13" t="s">
        <v>156</v>
      </c>
      <c r="F292" s="16">
        <v>4.2</v>
      </c>
      <c r="G292" s="14" t="s">
        <v>94</v>
      </c>
      <c r="H292" s="15">
        <v>73</v>
      </c>
      <c r="I292" s="15">
        <v>4368.97</v>
      </c>
      <c r="J292" s="37">
        <f t="shared" si="20"/>
        <v>1370.545889</v>
      </c>
      <c r="K292" s="15" t="s">
        <v>576</v>
      </c>
      <c r="L292" s="38">
        <v>53</v>
      </c>
      <c r="M292" s="38">
        <v>3476.48</v>
      </c>
      <c r="N292" s="39">
        <f t="shared" si="21"/>
        <v>996.01152</v>
      </c>
      <c r="O292" s="40">
        <v>0.2865</v>
      </c>
      <c r="P292" s="41">
        <f t="shared" si="22"/>
        <v>0.377358490566038</v>
      </c>
      <c r="Q292" s="41">
        <f t="shared" si="23"/>
        <v>0.256722316826215</v>
      </c>
      <c r="R292" s="41">
        <f>(K292-O292)</f>
        <v>0.0272000000000001</v>
      </c>
      <c r="S292" s="45"/>
    </row>
    <row r="293" s="2" customFormat="1" ht="12.75" spans="1:19">
      <c r="A293" s="11">
        <v>339</v>
      </c>
      <c r="B293" s="12" t="s">
        <v>572</v>
      </c>
      <c r="C293" s="12" t="s">
        <v>91</v>
      </c>
      <c r="D293" s="11" t="s">
        <v>27</v>
      </c>
      <c r="E293" s="13" t="s">
        <v>156</v>
      </c>
      <c r="F293" s="13">
        <v>4.27</v>
      </c>
      <c r="G293" s="14" t="s">
        <v>94</v>
      </c>
      <c r="H293" s="15">
        <v>44</v>
      </c>
      <c r="I293" s="15">
        <v>3712.05</v>
      </c>
      <c r="J293" s="37">
        <f t="shared" si="20"/>
        <v>985.92048</v>
      </c>
      <c r="K293" s="15" t="s">
        <v>577</v>
      </c>
      <c r="L293" s="38">
        <v>53</v>
      </c>
      <c r="M293" s="38">
        <v>3476.48</v>
      </c>
      <c r="N293" s="39">
        <f t="shared" si="21"/>
        <v>996.01152</v>
      </c>
      <c r="O293" s="40">
        <v>0.2865</v>
      </c>
      <c r="P293" s="41">
        <f t="shared" si="22"/>
        <v>-0.169811320754717</v>
      </c>
      <c r="Q293" s="41">
        <f t="shared" si="23"/>
        <v>0.0677610686671576</v>
      </c>
      <c r="R293" s="48" t="s">
        <v>578</v>
      </c>
      <c r="S293" s="45"/>
    </row>
    <row r="294" s="2" customFormat="1" ht="12.75" spans="1:19">
      <c r="A294" s="11">
        <v>582</v>
      </c>
      <c r="B294" s="12" t="s">
        <v>579</v>
      </c>
      <c r="C294" s="12" t="s">
        <v>91</v>
      </c>
      <c r="D294" s="11" t="s">
        <v>580</v>
      </c>
      <c r="E294" s="13" t="s">
        <v>140</v>
      </c>
      <c r="F294" s="13">
        <v>4.2</v>
      </c>
      <c r="G294" s="14" t="s">
        <v>21</v>
      </c>
      <c r="H294" s="15">
        <v>249</v>
      </c>
      <c r="I294" s="15">
        <v>44782.47</v>
      </c>
      <c r="J294" s="37">
        <f t="shared" si="20"/>
        <v>6865.152651</v>
      </c>
      <c r="K294" s="15" t="s">
        <v>581</v>
      </c>
      <c r="L294" s="38">
        <v>258</v>
      </c>
      <c r="M294" s="38">
        <v>39866.02</v>
      </c>
      <c r="N294" s="39">
        <f t="shared" si="21"/>
        <v>6035.715428</v>
      </c>
      <c r="O294" s="40">
        <v>0.1514</v>
      </c>
      <c r="P294" s="41">
        <f t="shared" si="22"/>
        <v>-0.0348837209302326</v>
      </c>
      <c r="Q294" s="41">
        <f t="shared" si="23"/>
        <v>0.123324324826005</v>
      </c>
      <c r="R294" s="48" t="s">
        <v>582</v>
      </c>
      <c r="S294" s="45"/>
    </row>
    <row r="295" s="2" customFormat="1" ht="12.75" spans="1:19">
      <c r="A295" s="11">
        <v>582</v>
      </c>
      <c r="B295" s="12" t="s">
        <v>579</v>
      </c>
      <c r="C295" s="12" t="s">
        <v>91</v>
      </c>
      <c r="D295" s="11" t="s">
        <v>580</v>
      </c>
      <c r="E295" s="13" t="s">
        <v>140</v>
      </c>
      <c r="F295" s="13">
        <v>4.9</v>
      </c>
      <c r="G295" s="14" t="s">
        <v>21</v>
      </c>
      <c r="H295" s="15">
        <v>250</v>
      </c>
      <c r="I295" s="15">
        <v>44802.78</v>
      </c>
      <c r="J295" s="37">
        <f t="shared" si="20"/>
        <v>8651.416818</v>
      </c>
      <c r="K295" s="15" t="s">
        <v>583</v>
      </c>
      <c r="L295" s="38">
        <v>258</v>
      </c>
      <c r="M295" s="38">
        <v>39866.02</v>
      </c>
      <c r="N295" s="39">
        <f t="shared" si="21"/>
        <v>6035.715428</v>
      </c>
      <c r="O295" s="40">
        <v>0.1514</v>
      </c>
      <c r="P295" s="41">
        <f t="shared" si="22"/>
        <v>-0.0310077519379845</v>
      </c>
      <c r="Q295" s="41">
        <f t="shared" si="23"/>
        <v>0.123833781250298</v>
      </c>
      <c r="R295" s="48" t="s">
        <v>584</v>
      </c>
      <c r="S295" s="45"/>
    </row>
    <row r="296" s="2" customFormat="1" ht="12.75" spans="1:19">
      <c r="A296" s="11">
        <v>582</v>
      </c>
      <c r="B296" s="12" t="s">
        <v>579</v>
      </c>
      <c r="C296" s="12" t="s">
        <v>91</v>
      </c>
      <c r="D296" s="11" t="s">
        <v>580</v>
      </c>
      <c r="E296" s="13" t="s">
        <v>140</v>
      </c>
      <c r="F296" s="13">
        <v>4.16</v>
      </c>
      <c r="G296" s="14" t="s">
        <v>21</v>
      </c>
      <c r="H296" s="15">
        <v>226</v>
      </c>
      <c r="I296" s="15">
        <v>43869.29</v>
      </c>
      <c r="J296" s="37">
        <f t="shared" si="20"/>
        <v>7119.985767</v>
      </c>
      <c r="K296" s="15" t="s">
        <v>585</v>
      </c>
      <c r="L296" s="38">
        <v>258</v>
      </c>
      <c r="M296" s="38">
        <v>39866.02</v>
      </c>
      <c r="N296" s="39">
        <f t="shared" si="21"/>
        <v>6035.715428</v>
      </c>
      <c r="O296" s="40">
        <v>0.1514</v>
      </c>
      <c r="P296" s="41">
        <f t="shared" si="22"/>
        <v>-0.124031007751938</v>
      </c>
      <c r="Q296" s="41">
        <f t="shared" si="23"/>
        <v>0.100418100427382</v>
      </c>
      <c r="R296" s="48" t="s">
        <v>205</v>
      </c>
      <c r="S296" s="45"/>
    </row>
    <row r="297" s="2" customFormat="1" ht="12.75" spans="1:19">
      <c r="A297" s="11">
        <v>582</v>
      </c>
      <c r="B297" s="12" t="s">
        <v>579</v>
      </c>
      <c r="C297" s="12" t="s">
        <v>91</v>
      </c>
      <c r="D297" s="11" t="s">
        <v>580</v>
      </c>
      <c r="E297" s="13" t="s">
        <v>140</v>
      </c>
      <c r="F297" s="16">
        <v>4.3</v>
      </c>
      <c r="G297" s="14" t="s">
        <v>21</v>
      </c>
      <c r="H297" s="15">
        <v>303</v>
      </c>
      <c r="I297" s="15">
        <v>58127.95</v>
      </c>
      <c r="J297" s="37">
        <f t="shared" si="20"/>
        <v>9515.545415</v>
      </c>
      <c r="K297" s="15" t="s">
        <v>586</v>
      </c>
      <c r="L297" s="38">
        <v>258</v>
      </c>
      <c r="M297" s="38">
        <v>39866.02</v>
      </c>
      <c r="N297" s="39">
        <f t="shared" si="21"/>
        <v>6035.715428</v>
      </c>
      <c r="O297" s="40">
        <v>0.1514</v>
      </c>
      <c r="P297" s="41">
        <f t="shared" si="22"/>
        <v>0.174418604651163</v>
      </c>
      <c r="Q297" s="41">
        <f t="shared" si="23"/>
        <v>0.458082597660865</v>
      </c>
      <c r="R297" s="48" t="s">
        <v>587</v>
      </c>
      <c r="S297" s="45"/>
    </row>
    <row r="298" s="2" customFormat="1" ht="12.75" spans="1:19">
      <c r="A298" s="11">
        <v>745</v>
      </c>
      <c r="B298" s="12" t="s">
        <v>487</v>
      </c>
      <c r="C298" s="12" t="s">
        <v>91</v>
      </c>
      <c r="D298" s="11" t="s">
        <v>27</v>
      </c>
      <c r="E298" s="13" t="s">
        <v>108</v>
      </c>
      <c r="F298" s="17">
        <v>4.4</v>
      </c>
      <c r="G298" s="14" t="s">
        <v>94</v>
      </c>
      <c r="H298" s="15">
        <v>97</v>
      </c>
      <c r="I298" s="15">
        <v>4253.76</v>
      </c>
      <c r="J298" s="37">
        <f t="shared" si="20"/>
        <v>1064.290752</v>
      </c>
      <c r="K298" s="15" t="s">
        <v>588</v>
      </c>
      <c r="L298" s="38">
        <v>88</v>
      </c>
      <c r="M298" s="38">
        <v>5314.47</v>
      </c>
      <c r="N298" s="39">
        <f t="shared" si="21"/>
        <v>1320.645795</v>
      </c>
      <c r="O298" s="40">
        <v>0.2485</v>
      </c>
      <c r="P298" s="41">
        <f t="shared" si="22"/>
        <v>0.102272727272727</v>
      </c>
      <c r="Q298" s="41">
        <f t="shared" si="23"/>
        <v>-0.199589046508871</v>
      </c>
      <c r="R298" s="48" t="s">
        <v>589</v>
      </c>
      <c r="S298" s="45"/>
    </row>
    <row r="299" s="2" customFormat="1" ht="12.75" spans="1:19">
      <c r="A299" s="11">
        <v>745</v>
      </c>
      <c r="B299" s="12" t="s">
        <v>487</v>
      </c>
      <c r="C299" s="12" t="s">
        <v>91</v>
      </c>
      <c r="D299" s="11" t="s">
        <v>27</v>
      </c>
      <c r="E299" s="13" t="s">
        <v>108</v>
      </c>
      <c r="F299" s="17">
        <v>4.11</v>
      </c>
      <c r="G299" s="14" t="s">
        <v>94</v>
      </c>
      <c r="H299" s="15">
        <v>134</v>
      </c>
      <c r="I299" s="15">
        <v>5486.95</v>
      </c>
      <c r="J299" s="37">
        <f t="shared" si="20"/>
        <v>1619.198945</v>
      </c>
      <c r="K299" s="15" t="s">
        <v>590</v>
      </c>
      <c r="L299" s="38">
        <v>88</v>
      </c>
      <c r="M299" s="38">
        <v>5314.47</v>
      </c>
      <c r="N299" s="39">
        <f t="shared" si="21"/>
        <v>1320.645795</v>
      </c>
      <c r="O299" s="40">
        <v>0.2485</v>
      </c>
      <c r="P299" s="41">
        <f t="shared" si="22"/>
        <v>0.522727272727273</v>
      </c>
      <c r="Q299" s="41">
        <f t="shared" si="23"/>
        <v>0.0324547885301826</v>
      </c>
      <c r="R299" s="48" t="s">
        <v>148</v>
      </c>
      <c r="S299" s="45"/>
    </row>
    <row r="300" s="2" customFormat="1" ht="12.75" spans="1:19">
      <c r="A300" s="11">
        <v>745</v>
      </c>
      <c r="B300" s="12" t="s">
        <v>487</v>
      </c>
      <c r="C300" s="12" t="s">
        <v>91</v>
      </c>
      <c r="D300" s="11" t="s">
        <v>27</v>
      </c>
      <c r="E300" s="13" t="s">
        <v>108</v>
      </c>
      <c r="F300" s="29">
        <v>4.3</v>
      </c>
      <c r="G300" s="14" t="s">
        <v>94</v>
      </c>
      <c r="H300" s="15">
        <v>78</v>
      </c>
      <c r="I300" s="15">
        <v>4953.51</v>
      </c>
      <c r="J300" s="37">
        <f t="shared" si="20"/>
        <v>1437.013251</v>
      </c>
      <c r="K300" s="15" t="s">
        <v>563</v>
      </c>
      <c r="L300" s="38">
        <v>88</v>
      </c>
      <c r="M300" s="38">
        <v>5314.47</v>
      </c>
      <c r="N300" s="39">
        <f t="shared" si="21"/>
        <v>1320.645795</v>
      </c>
      <c r="O300" s="40">
        <v>0.2485</v>
      </c>
      <c r="P300" s="41">
        <f t="shared" si="22"/>
        <v>-0.113636363636364</v>
      </c>
      <c r="Q300" s="41">
        <f t="shared" si="23"/>
        <v>-0.0679202253470243</v>
      </c>
      <c r="R300" s="48" t="s">
        <v>591</v>
      </c>
      <c r="S300" s="45"/>
    </row>
    <row r="301" s="2" customFormat="1" ht="12.75" spans="1:19">
      <c r="A301" s="11">
        <v>104838</v>
      </c>
      <c r="B301" s="12" t="s">
        <v>84</v>
      </c>
      <c r="C301" s="12" t="s">
        <v>18</v>
      </c>
      <c r="D301" s="11" t="s">
        <v>27</v>
      </c>
      <c r="E301" s="13" t="s">
        <v>85</v>
      </c>
      <c r="F301" s="17">
        <v>4.25</v>
      </c>
      <c r="G301" s="14" t="s">
        <v>86</v>
      </c>
      <c r="H301" s="15">
        <v>121</v>
      </c>
      <c r="I301" s="15">
        <v>5571.94</v>
      </c>
      <c r="J301" s="37">
        <f t="shared" si="20"/>
        <v>1273.18829</v>
      </c>
      <c r="K301" s="15" t="s">
        <v>592</v>
      </c>
      <c r="L301" s="38">
        <v>86</v>
      </c>
      <c r="M301" s="38">
        <v>3978.78</v>
      </c>
      <c r="N301" s="39">
        <f t="shared" si="21"/>
        <v>1084.615428</v>
      </c>
      <c r="O301" s="40">
        <v>0.2726</v>
      </c>
      <c r="P301" s="41">
        <f t="shared" si="22"/>
        <v>0.406976744186047</v>
      </c>
      <c r="Q301" s="46">
        <f t="shared" si="23"/>
        <v>0.400414197316765</v>
      </c>
      <c r="R301" s="48" t="s">
        <v>593</v>
      </c>
      <c r="S301" s="47">
        <f>(J301-N301)*0.1</f>
        <v>18.8572862</v>
      </c>
    </row>
    <row r="302" s="2" customFormat="1" ht="12.75" spans="1:19">
      <c r="A302" s="11">
        <v>357</v>
      </c>
      <c r="B302" s="12" t="s">
        <v>594</v>
      </c>
      <c r="C302" s="12" t="s">
        <v>91</v>
      </c>
      <c r="D302" s="11" t="s">
        <v>97</v>
      </c>
      <c r="E302" s="13" t="s">
        <v>121</v>
      </c>
      <c r="F302" s="17">
        <v>4.7</v>
      </c>
      <c r="G302" s="14" t="s">
        <v>94</v>
      </c>
      <c r="H302" s="15">
        <v>94</v>
      </c>
      <c r="I302" s="15">
        <v>8459.94</v>
      </c>
      <c r="J302" s="37">
        <f t="shared" si="20"/>
        <v>2489.760342</v>
      </c>
      <c r="K302" s="15" t="s">
        <v>595</v>
      </c>
      <c r="L302" s="38">
        <v>77</v>
      </c>
      <c r="M302" s="38">
        <v>7587.94</v>
      </c>
      <c r="N302" s="39">
        <f t="shared" si="21"/>
        <v>1833.246304</v>
      </c>
      <c r="O302" s="40">
        <v>0.2416</v>
      </c>
      <c r="P302" s="41">
        <f t="shared" si="22"/>
        <v>0.220779220779221</v>
      </c>
      <c r="Q302" s="41">
        <f t="shared" si="23"/>
        <v>0.114919200731688</v>
      </c>
      <c r="R302" s="48" t="s">
        <v>596</v>
      </c>
      <c r="S302" s="45"/>
    </row>
    <row r="303" s="2" customFormat="1" ht="12.75" spans="1:19">
      <c r="A303" s="11">
        <v>357</v>
      </c>
      <c r="B303" s="12" t="s">
        <v>594</v>
      </c>
      <c r="C303" s="12" t="s">
        <v>91</v>
      </c>
      <c r="D303" s="11" t="s">
        <v>97</v>
      </c>
      <c r="E303" s="13" t="s">
        <v>121</v>
      </c>
      <c r="F303" s="17">
        <v>4.14</v>
      </c>
      <c r="G303" s="14" t="s">
        <v>94</v>
      </c>
      <c r="H303" s="15">
        <v>99</v>
      </c>
      <c r="I303" s="15">
        <v>5974.29</v>
      </c>
      <c r="J303" s="37">
        <f t="shared" si="20"/>
        <v>1768.987269</v>
      </c>
      <c r="K303" s="15" t="s">
        <v>597</v>
      </c>
      <c r="L303" s="38">
        <v>77</v>
      </c>
      <c r="M303" s="38">
        <v>7587.94</v>
      </c>
      <c r="N303" s="39">
        <f t="shared" si="21"/>
        <v>1833.246304</v>
      </c>
      <c r="O303" s="40">
        <v>0.2416</v>
      </c>
      <c r="P303" s="41">
        <f t="shared" si="22"/>
        <v>0.285714285714286</v>
      </c>
      <c r="Q303" s="41">
        <f t="shared" si="23"/>
        <v>-0.212659825987027</v>
      </c>
      <c r="R303" s="48" t="s">
        <v>598</v>
      </c>
      <c r="S303" s="45"/>
    </row>
    <row r="304" s="2" customFormat="1" ht="12.75" spans="1:19">
      <c r="A304" s="11">
        <v>357</v>
      </c>
      <c r="B304" s="12" t="s">
        <v>594</v>
      </c>
      <c r="C304" s="12" t="s">
        <v>91</v>
      </c>
      <c r="D304" s="11" t="s">
        <v>97</v>
      </c>
      <c r="E304" s="13" t="s">
        <v>121</v>
      </c>
      <c r="F304" s="17">
        <v>4.21</v>
      </c>
      <c r="G304" s="14" t="s">
        <v>94</v>
      </c>
      <c r="H304" s="15">
        <v>94</v>
      </c>
      <c r="I304" s="15">
        <v>8303.55</v>
      </c>
      <c r="J304" s="37">
        <f t="shared" si="20"/>
        <v>2173.039035</v>
      </c>
      <c r="K304" s="15" t="s">
        <v>599</v>
      </c>
      <c r="L304" s="38">
        <v>77</v>
      </c>
      <c r="M304" s="38">
        <v>7587.94</v>
      </c>
      <c r="N304" s="39">
        <f t="shared" si="21"/>
        <v>1833.246304</v>
      </c>
      <c r="O304" s="40">
        <v>0.2416</v>
      </c>
      <c r="P304" s="41">
        <f t="shared" si="22"/>
        <v>0.220779220779221</v>
      </c>
      <c r="Q304" s="41">
        <f t="shared" si="23"/>
        <v>0.0943088638022968</v>
      </c>
      <c r="R304" s="48" t="s">
        <v>600</v>
      </c>
      <c r="S304" s="45"/>
    </row>
    <row r="305" s="2" customFormat="1" ht="12.75" spans="1:19">
      <c r="A305" s="11">
        <v>357</v>
      </c>
      <c r="B305" s="20" t="s">
        <v>594</v>
      </c>
      <c r="C305" s="12" t="s">
        <v>91</v>
      </c>
      <c r="D305" s="11" t="s">
        <v>97</v>
      </c>
      <c r="E305" s="13" t="s">
        <v>121</v>
      </c>
      <c r="F305" s="17">
        <v>4.28</v>
      </c>
      <c r="G305" s="14" t="s">
        <v>94</v>
      </c>
      <c r="H305" s="15">
        <v>96</v>
      </c>
      <c r="I305" s="15">
        <v>9844.87</v>
      </c>
      <c r="J305" s="37">
        <f t="shared" si="20"/>
        <v>3375.805923</v>
      </c>
      <c r="K305" s="15" t="s">
        <v>336</v>
      </c>
      <c r="L305" s="38">
        <v>77</v>
      </c>
      <c r="M305" s="38">
        <v>7587.94</v>
      </c>
      <c r="N305" s="39">
        <f t="shared" si="21"/>
        <v>1833.246304</v>
      </c>
      <c r="O305" s="40">
        <v>0.2416</v>
      </c>
      <c r="P305" s="41">
        <f t="shared" si="22"/>
        <v>0.246753246753247</v>
      </c>
      <c r="Q305" s="41">
        <f t="shared" si="23"/>
        <v>0.297436458380008</v>
      </c>
      <c r="R305" s="48" t="s">
        <v>601</v>
      </c>
      <c r="S305" s="45"/>
    </row>
    <row r="306" s="2" customFormat="1" ht="12.75" spans="1:19">
      <c r="A306" s="11">
        <v>343</v>
      </c>
      <c r="B306" s="12" t="s">
        <v>90</v>
      </c>
      <c r="C306" s="12" t="s">
        <v>91</v>
      </c>
      <c r="D306" s="11" t="s">
        <v>92</v>
      </c>
      <c r="E306" s="13" t="s">
        <v>93</v>
      </c>
      <c r="F306" s="17">
        <v>4.3</v>
      </c>
      <c r="G306" s="14" t="s">
        <v>94</v>
      </c>
      <c r="H306" s="15">
        <v>139</v>
      </c>
      <c r="I306" s="15">
        <v>17823.97</v>
      </c>
      <c r="J306" s="37">
        <f t="shared" si="20"/>
        <v>5913.993246</v>
      </c>
      <c r="K306" s="15" t="s">
        <v>602</v>
      </c>
      <c r="L306" s="38">
        <v>145</v>
      </c>
      <c r="M306" s="38">
        <v>16350.13</v>
      </c>
      <c r="N306" s="39">
        <f t="shared" si="21"/>
        <v>4254.303826</v>
      </c>
      <c r="O306" s="40">
        <v>0.2602</v>
      </c>
      <c r="P306" s="41">
        <f t="shared" si="22"/>
        <v>-0.0413793103448276</v>
      </c>
      <c r="Q306" s="41">
        <f t="shared" si="23"/>
        <v>0.0901424025374723</v>
      </c>
      <c r="R306" s="48" t="s">
        <v>603</v>
      </c>
      <c r="S306" s="45"/>
    </row>
    <row r="307" s="2" customFormat="1" ht="12.75" spans="1:19">
      <c r="A307" s="11">
        <v>343</v>
      </c>
      <c r="B307" s="12" t="s">
        <v>90</v>
      </c>
      <c r="C307" s="12" t="s">
        <v>91</v>
      </c>
      <c r="D307" s="11" t="s">
        <v>92</v>
      </c>
      <c r="E307" s="13" t="s">
        <v>93</v>
      </c>
      <c r="F307" s="18">
        <v>4.1</v>
      </c>
      <c r="G307" s="14" t="s">
        <v>94</v>
      </c>
      <c r="H307" s="15">
        <v>117</v>
      </c>
      <c r="I307" s="15">
        <v>15193.12</v>
      </c>
      <c r="J307" s="37">
        <f t="shared" si="20"/>
        <v>4275.343968</v>
      </c>
      <c r="K307" s="15" t="s">
        <v>604</v>
      </c>
      <c r="L307" s="38">
        <v>145</v>
      </c>
      <c r="M307" s="38">
        <v>16350.13</v>
      </c>
      <c r="N307" s="39">
        <f t="shared" si="21"/>
        <v>4254.303826</v>
      </c>
      <c r="O307" s="40">
        <v>0.2602</v>
      </c>
      <c r="P307" s="41">
        <f t="shared" si="22"/>
        <v>-0.193103448275862</v>
      </c>
      <c r="Q307" s="41">
        <f t="shared" si="23"/>
        <v>-0.070764574960566</v>
      </c>
      <c r="R307" s="48" t="s">
        <v>605</v>
      </c>
      <c r="S307" s="45"/>
    </row>
    <row r="308" s="2" customFormat="1" ht="12.75" spans="1:19">
      <c r="A308" s="11">
        <v>105751</v>
      </c>
      <c r="B308" s="12" t="s">
        <v>472</v>
      </c>
      <c r="C308" s="12" t="s">
        <v>381</v>
      </c>
      <c r="D308" s="11" t="s">
        <v>97</v>
      </c>
      <c r="E308" s="13" t="s">
        <v>114</v>
      </c>
      <c r="F308" s="19">
        <v>4.25</v>
      </c>
      <c r="G308" s="14" t="s">
        <v>109</v>
      </c>
      <c r="H308" s="15">
        <v>136</v>
      </c>
      <c r="I308" s="15">
        <v>7936.23</v>
      </c>
      <c r="J308" s="37">
        <f t="shared" si="20"/>
        <v>2562.608667</v>
      </c>
      <c r="K308" s="15" t="s">
        <v>268</v>
      </c>
      <c r="L308" s="38">
        <v>101</v>
      </c>
      <c r="M308" s="38">
        <v>6325.41</v>
      </c>
      <c r="N308" s="39">
        <f t="shared" si="21"/>
        <v>1955.184231</v>
      </c>
      <c r="O308" s="40">
        <v>0.3091</v>
      </c>
      <c r="P308" s="41">
        <f t="shared" si="22"/>
        <v>0.346534653465347</v>
      </c>
      <c r="Q308" s="41">
        <f t="shared" si="23"/>
        <v>0.254658591300801</v>
      </c>
      <c r="R308" s="48" t="s">
        <v>606</v>
      </c>
      <c r="S308" s="45"/>
    </row>
    <row r="309" s="2" customFormat="1" ht="12.75" spans="1:19">
      <c r="A309" s="11">
        <v>727</v>
      </c>
      <c r="B309" s="12" t="s">
        <v>607</v>
      </c>
      <c r="C309" s="12" t="s">
        <v>91</v>
      </c>
      <c r="D309" s="11" t="s">
        <v>73</v>
      </c>
      <c r="E309" s="13" t="s">
        <v>156</v>
      </c>
      <c r="F309" s="13">
        <v>4.6</v>
      </c>
      <c r="G309" s="14" t="s">
        <v>94</v>
      </c>
      <c r="H309" s="15">
        <v>67</v>
      </c>
      <c r="I309" s="15">
        <v>4856.84</v>
      </c>
      <c r="J309" s="37">
        <f t="shared" si="20"/>
        <v>1221.980944</v>
      </c>
      <c r="K309" s="15" t="s">
        <v>222</v>
      </c>
      <c r="L309" s="38">
        <v>61</v>
      </c>
      <c r="M309" s="38">
        <v>4224.5</v>
      </c>
      <c r="N309" s="39">
        <f t="shared" si="21"/>
        <v>1264.8153</v>
      </c>
      <c r="O309" s="40">
        <v>0.2994</v>
      </c>
      <c r="P309" s="41">
        <f t="shared" si="22"/>
        <v>0.0983606557377049</v>
      </c>
      <c r="Q309" s="41">
        <f t="shared" si="23"/>
        <v>0.149683986270565</v>
      </c>
      <c r="R309" s="48" t="s">
        <v>368</v>
      </c>
      <c r="S309" s="45"/>
    </row>
    <row r="310" s="2" customFormat="1" ht="12.75" spans="1:19">
      <c r="A310" s="11">
        <v>727</v>
      </c>
      <c r="B310" s="12" t="s">
        <v>607</v>
      </c>
      <c r="C310" s="12" t="s">
        <v>91</v>
      </c>
      <c r="D310" s="11" t="s">
        <v>73</v>
      </c>
      <c r="E310" s="13" t="s">
        <v>156</v>
      </c>
      <c r="F310" s="13">
        <v>4.13</v>
      </c>
      <c r="G310" s="14" t="s">
        <v>94</v>
      </c>
      <c r="H310" s="15">
        <v>48</v>
      </c>
      <c r="I310" s="15">
        <v>2710.69</v>
      </c>
      <c r="J310" s="37">
        <f t="shared" si="20"/>
        <v>785.015824</v>
      </c>
      <c r="K310" s="15" t="s">
        <v>608</v>
      </c>
      <c r="L310" s="38">
        <v>61</v>
      </c>
      <c r="M310" s="38">
        <v>4224.5</v>
      </c>
      <c r="N310" s="39">
        <f t="shared" si="21"/>
        <v>1264.8153</v>
      </c>
      <c r="O310" s="40">
        <v>0.2994</v>
      </c>
      <c r="P310" s="41">
        <f t="shared" si="22"/>
        <v>-0.213114754098361</v>
      </c>
      <c r="Q310" s="41">
        <f t="shared" si="23"/>
        <v>-0.358340632027459</v>
      </c>
      <c r="R310" s="48" t="s">
        <v>609</v>
      </c>
      <c r="S310" s="45"/>
    </row>
    <row r="311" s="2" customFormat="1" ht="12.75" spans="1:19">
      <c r="A311" s="11">
        <v>727</v>
      </c>
      <c r="B311" s="12" t="s">
        <v>607</v>
      </c>
      <c r="C311" s="12" t="s">
        <v>91</v>
      </c>
      <c r="D311" s="11" t="s">
        <v>73</v>
      </c>
      <c r="E311" s="13" t="s">
        <v>156</v>
      </c>
      <c r="F311" s="16">
        <v>4.2</v>
      </c>
      <c r="G311" s="14" t="s">
        <v>94</v>
      </c>
      <c r="H311" s="15">
        <v>73</v>
      </c>
      <c r="I311" s="15">
        <v>4898.8</v>
      </c>
      <c r="J311" s="37">
        <f t="shared" si="20"/>
        <v>1273.688</v>
      </c>
      <c r="K311" s="15" t="s">
        <v>546</v>
      </c>
      <c r="L311" s="38">
        <v>61</v>
      </c>
      <c r="M311" s="38">
        <v>4224.5</v>
      </c>
      <c r="N311" s="39">
        <f t="shared" si="21"/>
        <v>1264.8153</v>
      </c>
      <c r="O311" s="40">
        <v>0.2994</v>
      </c>
      <c r="P311" s="41">
        <f t="shared" si="22"/>
        <v>0.19672131147541</v>
      </c>
      <c r="Q311" s="41">
        <f t="shared" si="23"/>
        <v>0.159616522665404</v>
      </c>
      <c r="R311" s="41">
        <f t="shared" ref="R311:R355" si="24">(K311-O311)</f>
        <v>-0.0394</v>
      </c>
      <c r="S311" s="45"/>
    </row>
    <row r="312" s="2" customFormat="1" ht="12.75" spans="1:19">
      <c r="A312" s="11">
        <v>727</v>
      </c>
      <c r="B312" s="12" t="s">
        <v>607</v>
      </c>
      <c r="C312" s="12" t="s">
        <v>91</v>
      </c>
      <c r="D312" s="11" t="s">
        <v>73</v>
      </c>
      <c r="E312" s="13" t="s">
        <v>156</v>
      </c>
      <c r="F312" s="13">
        <v>4.27</v>
      </c>
      <c r="G312" s="14" t="s">
        <v>94</v>
      </c>
      <c r="H312" s="15">
        <v>62</v>
      </c>
      <c r="I312" s="15">
        <v>3777.14</v>
      </c>
      <c r="J312" s="37">
        <f t="shared" si="20"/>
        <v>952.216994</v>
      </c>
      <c r="K312" s="15" t="s">
        <v>610</v>
      </c>
      <c r="L312" s="38">
        <v>61</v>
      </c>
      <c r="M312" s="38">
        <v>4224.5</v>
      </c>
      <c r="N312" s="39">
        <f t="shared" si="21"/>
        <v>1264.8153</v>
      </c>
      <c r="O312" s="40">
        <v>0.2994</v>
      </c>
      <c r="P312" s="41">
        <f t="shared" si="22"/>
        <v>0.0163934426229508</v>
      </c>
      <c r="Q312" s="41">
        <f t="shared" si="23"/>
        <v>-0.105896555805421</v>
      </c>
      <c r="R312" s="41">
        <f t="shared" si="24"/>
        <v>-0.0473</v>
      </c>
      <c r="S312" s="45"/>
    </row>
    <row r="313" s="2" customFormat="1" ht="12.75" spans="1:19">
      <c r="A313" s="11">
        <v>107658</v>
      </c>
      <c r="B313" s="12" t="s">
        <v>611</v>
      </c>
      <c r="C313" s="12" t="s">
        <v>91</v>
      </c>
      <c r="D313" s="11" t="s">
        <v>97</v>
      </c>
      <c r="E313" s="13" t="s">
        <v>121</v>
      </c>
      <c r="F313" s="17">
        <v>4.7</v>
      </c>
      <c r="G313" s="14" t="s">
        <v>94</v>
      </c>
      <c r="H313" s="15">
        <v>113</v>
      </c>
      <c r="I313" s="15">
        <v>5275.11</v>
      </c>
      <c r="J313" s="37">
        <f t="shared" si="20"/>
        <v>1584.115533</v>
      </c>
      <c r="K313" s="15" t="s">
        <v>612</v>
      </c>
      <c r="L313" s="38">
        <v>117</v>
      </c>
      <c r="M313" s="38">
        <v>6710.38</v>
      </c>
      <c r="N313" s="39">
        <f t="shared" si="21"/>
        <v>742.168028</v>
      </c>
      <c r="O313" s="40">
        <v>0.1106</v>
      </c>
      <c r="P313" s="41">
        <f t="shared" si="22"/>
        <v>-0.0341880341880342</v>
      </c>
      <c r="Q313" s="41">
        <f t="shared" si="23"/>
        <v>-0.213888036146984</v>
      </c>
      <c r="R313" s="41">
        <f t="shared" si="24"/>
        <v>0.1897</v>
      </c>
      <c r="S313" s="45"/>
    </row>
    <row r="314" s="2" customFormat="1" ht="12.75" spans="1:19">
      <c r="A314" s="11">
        <v>107658</v>
      </c>
      <c r="B314" s="12" t="s">
        <v>611</v>
      </c>
      <c r="C314" s="12" t="s">
        <v>91</v>
      </c>
      <c r="D314" s="11" t="s">
        <v>97</v>
      </c>
      <c r="E314" s="13" t="s">
        <v>121</v>
      </c>
      <c r="F314" s="17">
        <v>4.14</v>
      </c>
      <c r="G314" s="14" t="s">
        <v>94</v>
      </c>
      <c r="H314" s="15">
        <v>93</v>
      </c>
      <c r="I314" s="15">
        <v>4914.92</v>
      </c>
      <c r="J314" s="37">
        <f t="shared" si="20"/>
        <v>1419.920388</v>
      </c>
      <c r="K314" s="15" t="s">
        <v>305</v>
      </c>
      <c r="L314" s="38">
        <v>117</v>
      </c>
      <c r="M314" s="38">
        <v>6710.38</v>
      </c>
      <c r="N314" s="39">
        <f t="shared" si="21"/>
        <v>742.168028</v>
      </c>
      <c r="O314" s="40">
        <v>0.1106</v>
      </c>
      <c r="P314" s="41">
        <f t="shared" si="22"/>
        <v>-0.205128205128205</v>
      </c>
      <c r="Q314" s="41">
        <f t="shared" si="23"/>
        <v>-0.267564579055135</v>
      </c>
      <c r="R314" s="41">
        <f t="shared" si="24"/>
        <v>0.1783</v>
      </c>
      <c r="S314" s="45"/>
    </row>
    <row r="315" s="2" customFormat="1" ht="12.75" spans="1:19">
      <c r="A315" s="11">
        <v>107658</v>
      </c>
      <c r="B315" s="12" t="s">
        <v>611</v>
      </c>
      <c r="C315" s="12" t="s">
        <v>91</v>
      </c>
      <c r="D315" s="11" t="s">
        <v>97</v>
      </c>
      <c r="E315" s="13" t="s">
        <v>121</v>
      </c>
      <c r="F315" s="17">
        <v>4.21</v>
      </c>
      <c r="G315" s="14" t="s">
        <v>94</v>
      </c>
      <c r="H315" s="15">
        <v>148</v>
      </c>
      <c r="I315" s="15">
        <v>6874.52</v>
      </c>
      <c r="J315" s="37">
        <f t="shared" si="20"/>
        <v>1193.416672</v>
      </c>
      <c r="K315" s="15" t="s">
        <v>613</v>
      </c>
      <c r="L315" s="38">
        <v>117</v>
      </c>
      <c r="M315" s="38">
        <v>6710.38</v>
      </c>
      <c r="N315" s="39">
        <f t="shared" si="21"/>
        <v>742.168028</v>
      </c>
      <c r="O315" s="40">
        <v>0.1106</v>
      </c>
      <c r="P315" s="41">
        <f t="shared" si="22"/>
        <v>0.264957264957265</v>
      </c>
      <c r="Q315" s="41">
        <f t="shared" si="23"/>
        <v>0.0244606117686331</v>
      </c>
      <c r="R315" s="41">
        <f t="shared" si="24"/>
        <v>0.063</v>
      </c>
      <c r="S315" s="45"/>
    </row>
    <row r="316" s="2" customFormat="1" ht="12.75" spans="1:19">
      <c r="A316" s="11">
        <v>107658</v>
      </c>
      <c r="B316" s="20" t="s">
        <v>611</v>
      </c>
      <c r="C316" s="12" t="s">
        <v>91</v>
      </c>
      <c r="D316" s="11" t="s">
        <v>97</v>
      </c>
      <c r="E316" s="13" t="s">
        <v>121</v>
      </c>
      <c r="F316" s="17">
        <v>4.28</v>
      </c>
      <c r="G316" s="14" t="s">
        <v>94</v>
      </c>
      <c r="H316" s="15">
        <v>121</v>
      </c>
      <c r="I316" s="15">
        <v>7438.35</v>
      </c>
      <c r="J316" s="37">
        <f t="shared" si="20"/>
        <v>1330.720815</v>
      </c>
      <c r="K316" s="15" t="s">
        <v>614</v>
      </c>
      <c r="L316" s="38">
        <v>117</v>
      </c>
      <c r="M316" s="38">
        <v>6710.38</v>
      </c>
      <c r="N316" s="39">
        <f t="shared" si="21"/>
        <v>742.168028</v>
      </c>
      <c r="O316" s="40">
        <v>0.1106</v>
      </c>
      <c r="P316" s="41">
        <f t="shared" si="22"/>
        <v>0.0341880341880342</v>
      </c>
      <c r="Q316" s="41">
        <f t="shared" si="23"/>
        <v>0.108484169301888</v>
      </c>
      <c r="R316" s="41">
        <f t="shared" si="24"/>
        <v>0.0683</v>
      </c>
      <c r="S316" s="45"/>
    </row>
    <row r="317" s="2" customFormat="1" ht="12.75" spans="1:19">
      <c r="A317" s="11">
        <v>379</v>
      </c>
      <c r="B317" s="12" t="s">
        <v>615</v>
      </c>
      <c r="C317" s="12" t="s">
        <v>91</v>
      </c>
      <c r="D317" s="11" t="s">
        <v>97</v>
      </c>
      <c r="E317" s="13" t="s">
        <v>140</v>
      </c>
      <c r="F317" s="13">
        <v>4.2</v>
      </c>
      <c r="G317" s="14" t="s">
        <v>94</v>
      </c>
      <c r="H317" s="15">
        <v>91</v>
      </c>
      <c r="I317" s="15">
        <v>7244.31</v>
      </c>
      <c r="J317" s="37">
        <f t="shared" si="20"/>
        <v>1567.668684</v>
      </c>
      <c r="K317" s="15" t="s">
        <v>616</v>
      </c>
      <c r="L317" s="38">
        <v>117</v>
      </c>
      <c r="M317" s="38">
        <v>8709.27</v>
      </c>
      <c r="N317" s="39">
        <f t="shared" si="21"/>
        <v>2236.540536</v>
      </c>
      <c r="O317" s="40">
        <v>0.2568</v>
      </c>
      <c r="P317" s="41">
        <f t="shared" si="22"/>
        <v>-0.222222222222222</v>
      </c>
      <c r="Q317" s="41">
        <f t="shared" si="23"/>
        <v>-0.168206979459817</v>
      </c>
      <c r="R317" s="41">
        <f t="shared" si="24"/>
        <v>-0.0404</v>
      </c>
      <c r="S317" s="45"/>
    </row>
    <row r="318" s="2" customFormat="1" ht="12.75" spans="1:19">
      <c r="A318" s="11">
        <v>379</v>
      </c>
      <c r="B318" s="12" t="s">
        <v>615</v>
      </c>
      <c r="C318" s="12" t="s">
        <v>91</v>
      </c>
      <c r="D318" s="11" t="s">
        <v>97</v>
      </c>
      <c r="E318" s="13" t="s">
        <v>140</v>
      </c>
      <c r="F318" s="13">
        <v>4.9</v>
      </c>
      <c r="G318" s="14" t="s">
        <v>94</v>
      </c>
      <c r="H318" s="15">
        <v>85</v>
      </c>
      <c r="I318" s="15">
        <v>5434.19</v>
      </c>
      <c r="J318" s="37">
        <f t="shared" si="20"/>
        <v>1463.427367</v>
      </c>
      <c r="K318" s="15" t="s">
        <v>617</v>
      </c>
      <c r="L318" s="38">
        <v>117</v>
      </c>
      <c r="M318" s="38">
        <v>8709.27</v>
      </c>
      <c r="N318" s="39">
        <f t="shared" si="21"/>
        <v>2236.540536</v>
      </c>
      <c r="O318" s="40">
        <v>0.2568</v>
      </c>
      <c r="P318" s="41">
        <f t="shared" si="22"/>
        <v>-0.273504273504274</v>
      </c>
      <c r="Q318" s="41">
        <f t="shared" si="23"/>
        <v>-0.376045294266913</v>
      </c>
      <c r="R318" s="41">
        <f t="shared" si="24"/>
        <v>0.0125</v>
      </c>
      <c r="S318" s="45"/>
    </row>
    <row r="319" s="2" customFormat="1" ht="12.75" spans="1:19">
      <c r="A319" s="11">
        <v>379</v>
      </c>
      <c r="B319" s="12" t="s">
        <v>615</v>
      </c>
      <c r="C319" s="12" t="s">
        <v>91</v>
      </c>
      <c r="D319" s="11" t="s">
        <v>97</v>
      </c>
      <c r="E319" s="13" t="s">
        <v>140</v>
      </c>
      <c r="F319" s="13">
        <v>4.16</v>
      </c>
      <c r="G319" s="14" t="s">
        <v>94</v>
      </c>
      <c r="H319" s="15">
        <v>119</v>
      </c>
      <c r="I319" s="15">
        <v>5182.15</v>
      </c>
      <c r="J319" s="37">
        <f t="shared" si="20"/>
        <v>1546.871775</v>
      </c>
      <c r="K319" s="15" t="s">
        <v>618</v>
      </c>
      <c r="L319" s="38">
        <v>117</v>
      </c>
      <c r="M319" s="38">
        <v>8709.27</v>
      </c>
      <c r="N319" s="39">
        <f t="shared" si="21"/>
        <v>2236.540536</v>
      </c>
      <c r="O319" s="40">
        <v>0.2568</v>
      </c>
      <c r="P319" s="41">
        <f t="shared" si="22"/>
        <v>0.0170940170940171</v>
      </c>
      <c r="Q319" s="41">
        <f t="shared" si="23"/>
        <v>-0.404984573908031</v>
      </c>
      <c r="R319" s="41">
        <f t="shared" si="24"/>
        <v>0.0417</v>
      </c>
      <c r="S319" s="45"/>
    </row>
    <row r="320" s="2" customFormat="1" ht="12.75" spans="1:19">
      <c r="A320" s="11">
        <v>379</v>
      </c>
      <c r="B320" s="12" t="s">
        <v>615</v>
      </c>
      <c r="C320" s="12" t="s">
        <v>91</v>
      </c>
      <c r="D320" s="11" t="s">
        <v>97</v>
      </c>
      <c r="E320" s="13" t="s">
        <v>140</v>
      </c>
      <c r="F320" s="13">
        <v>4.23</v>
      </c>
      <c r="G320" s="14" t="s">
        <v>94</v>
      </c>
      <c r="H320" s="15">
        <v>82</v>
      </c>
      <c r="I320" s="15">
        <v>5182.06</v>
      </c>
      <c r="J320" s="37">
        <f t="shared" si="20"/>
        <v>1388.79208</v>
      </c>
      <c r="K320" s="15" t="s">
        <v>619</v>
      </c>
      <c r="L320" s="38">
        <v>117</v>
      </c>
      <c r="M320" s="38">
        <v>8709.27</v>
      </c>
      <c r="N320" s="39">
        <f t="shared" si="21"/>
        <v>2236.540536</v>
      </c>
      <c r="O320" s="40">
        <v>0.2568</v>
      </c>
      <c r="P320" s="41">
        <f t="shared" si="22"/>
        <v>-0.299145299145299</v>
      </c>
      <c r="Q320" s="41">
        <f t="shared" si="23"/>
        <v>-0.404994907724758</v>
      </c>
      <c r="R320" s="41">
        <f t="shared" si="24"/>
        <v>0.0112</v>
      </c>
      <c r="S320" s="45"/>
    </row>
    <row r="321" s="2" customFormat="1" ht="12.75" spans="1:19">
      <c r="A321" s="11">
        <v>379</v>
      </c>
      <c r="B321" s="12" t="s">
        <v>615</v>
      </c>
      <c r="C321" s="12" t="s">
        <v>91</v>
      </c>
      <c r="D321" s="11" t="s">
        <v>97</v>
      </c>
      <c r="E321" s="13" t="s">
        <v>140</v>
      </c>
      <c r="F321" s="16">
        <v>4.3</v>
      </c>
      <c r="G321" s="14" t="s">
        <v>94</v>
      </c>
      <c r="H321" s="15">
        <v>105</v>
      </c>
      <c r="I321" s="15">
        <v>6963.06</v>
      </c>
      <c r="J321" s="37">
        <f t="shared" si="20"/>
        <v>1839.640452</v>
      </c>
      <c r="K321" s="15" t="s">
        <v>620</v>
      </c>
      <c r="L321" s="38">
        <v>117</v>
      </c>
      <c r="M321" s="38">
        <v>8709.27</v>
      </c>
      <c r="N321" s="39">
        <f t="shared" si="21"/>
        <v>2236.540536</v>
      </c>
      <c r="O321" s="40">
        <v>0.2568</v>
      </c>
      <c r="P321" s="41">
        <f t="shared" si="22"/>
        <v>-0.102564102564103</v>
      </c>
      <c r="Q321" s="41">
        <f t="shared" si="23"/>
        <v>-0.200500156729554</v>
      </c>
      <c r="R321" s="41">
        <f t="shared" si="24"/>
        <v>0.00740000000000002</v>
      </c>
      <c r="S321" s="45"/>
    </row>
    <row r="322" s="2" customFormat="1" ht="12.75" spans="1:19">
      <c r="A322" s="11">
        <v>103198</v>
      </c>
      <c r="B322" s="12" t="s">
        <v>621</v>
      </c>
      <c r="C322" s="12" t="s">
        <v>91</v>
      </c>
      <c r="D322" s="11" t="s">
        <v>97</v>
      </c>
      <c r="E322" s="13" t="s">
        <v>140</v>
      </c>
      <c r="F322" s="13">
        <v>4.2</v>
      </c>
      <c r="G322" s="14" t="s">
        <v>94</v>
      </c>
      <c r="H322" s="15">
        <v>117</v>
      </c>
      <c r="I322" s="15">
        <v>6919.68</v>
      </c>
      <c r="J322" s="37">
        <f t="shared" ref="J322:J385" si="25">I322*K322</f>
        <v>1938.894336</v>
      </c>
      <c r="K322" s="15" t="s">
        <v>622</v>
      </c>
      <c r="L322" s="38">
        <v>146</v>
      </c>
      <c r="M322" s="38">
        <v>10004.65</v>
      </c>
      <c r="N322" s="39">
        <f t="shared" ref="N322:N385" si="26">M322*O322</f>
        <v>270.12555</v>
      </c>
      <c r="O322" s="40">
        <v>0.027</v>
      </c>
      <c r="P322" s="41">
        <f t="shared" ref="P322:P385" si="27">(H322-L322)/L322</f>
        <v>-0.198630136986301</v>
      </c>
      <c r="Q322" s="41">
        <f t="shared" ref="Q322:Q385" si="28">(I322-M322)/M322</f>
        <v>-0.30835361556876</v>
      </c>
      <c r="R322" s="41">
        <f t="shared" si="24"/>
        <v>0.2532</v>
      </c>
      <c r="S322" s="45"/>
    </row>
    <row r="323" s="2" customFormat="1" ht="12.75" spans="1:19">
      <c r="A323" s="11">
        <v>103198</v>
      </c>
      <c r="B323" s="12" t="s">
        <v>621</v>
      </c>
      <c r="C323" s="12" t="s">
        <v>91</v>
      </c>
      <c r="D323" s="11" t="s">
        <v>97</v>
      </c>
      <c r="E323" s="13" t="s">
        <v>140</v>
      </c>
      <c r="F323" s="13">
        <v>4.9</v>
      </c>
      <c r="G323" s="14" t="s">
        <v>94</v>
      </c>
      <c r="H323" s="15">
        <v>117</v>
      </c>
      <c r="I323" s="15">
        <v>7353.22</v>
      </c>
      <c r="J323" s="37">
        <f t="shared" si="25"/>
        <v>1882.42432</v>
      </c>
      <c r="K323" s="15" t="s">
        <v>623</v>
      </c>
      <c r="L323" s="38">
        <v>146</v>
      </c>
      <c r="M323" s="38">
        <v>10004.65</v>
      </c>
      <c r="N323" s="39">
        <f t="shared" si="26"/>
        <v>270.12555</v>
      </c>
      <c r="O323" s="40">
        <v>0.027</v>
      </c>
      <c r="P323" s="41">
        <f t="shared" si="27"/>
        <v>-0.198630136986301</v>
      </c>
      <c r="Q323" s="41">
        <f t="shared" si="28"/>
        <v>-0.265019765808899</v>
      </c>
      <c r="R323" s="41">
        <f t="shared" si="24"/>
        <v>0.229</v>
      </c>
      <c r="S323" s="45"/>
    </row>
    <row r="324" s="2" customFormat="1" ht="12.75" spans="1:19">
      <c r="A324" s="11">
        <v>103198</v>
      </c>
      <c r="B324" s="12" t="s">
        <v>621</v>
      </c>
      <c r="C324" s="12" t="s">
        <v>91</v>
      </c>
      <c r="D324" s="11" t="s">
        <v>97</v>
      </c>
      <c r="E324" s="27" t="s">
        <v>624</v>
      </c>
      <c r="F324" s="27">
        <v>4.22</v>
      </c>
      <c r="G324" s="14" t="s">
        <v>94</v>
      </c>
      <c r="H324" s="15">
        <v>106</v>
      </c>
      <c r="I324" s="15">
        <v>9186.8</v>
      </c>
      <c r="J324" s="37">
        <f t="shared" si="25"/>
        <v>2574.14136</v>
      </c>
      <c r="K324" s="15" t="s">
        <v>622</v>
      </c>
      <c r="L324" s="38">
        <v>146</v>
      </c>
      <c r="M324" s="38">
        <v>10004.65</v>
      </c>
      <c r="N324" s="39">
        <f t="shared" si="26"/>
        <v>270.12555</v>
      </c>
      <c r="O324" s="40">
        <v>0.027</v>
      </c>
      <c r="P324" s="41">
        <f t="shared" si="27"/>
        <v>-0.273972602739726</v>
      </c>
      <c r="Q324" s="41">
        <f t="shared" si="28"/>
        <v>-0.0817469876507424</v>
      </c>
      <c r="R324" s="41">
        <f t="shared" si="24"/>
        <v>0.2532</v>
      </c>
      <c r="S324" s="45"/>
    </row>
    <row r="325" s="2" customFormat="1" ht="12.75" spans="1:19">
      <c r="A325" s="11">
        <v>103198</v>
      </c>
      <c r="B325" s="12" t="s">
        <v>621</v>
      </c>
      <c r="C325" s="12" t="s">
        <v>91</v>
      </c>
      <c r="D325" s="11" t="s">
        <v>97</v>
      </c>
      <c r="E325" s="13" t="s">
        <v>140</v>
      </c>
      <c r="F325" s="13">
        <v>4.23</v>
      </c>
      <c r="G325" s="14" t="s">
        <v>94</v>
      </c>
      <c r="H325" s="15">
        <v>121</v>
      </c>
      <c r="I325" s="15">
        <v>7429.02</v>
      </c>
      <c r="J325" s="37">
        <f t="shared" si="25"/>
        <v>2283.680748</v>
      </c>
      <c r="K325" s="15" t="s">
        <v>625</v>
      </c>
      <c r="L325" s="38">
        <v>146</v>
      </c>
      <c r="M325" s="38">
        <v>10004.65</v>
      </c>
      <c r="N325" s="39">
        <f t="shared" si="26"/>
        <v>270.12555</v>
      </c>
      <c r="O325" s="40">
        <v>0.027</v>
      </c>
      <c r="P325" s="41">
        <f t="shared" si="27"/>
        <v>-0.171232876712329</v>
      </c>
      <c r="Q325" s="41">
        <f t="shared" si="28"/>
        <v>-0.257443288870675</v>
      </c>
      <c r="R325" s="41">
        <f t="shared" si="24"/>
        <v>0.2804</v>
      </c>
      <c r="S325" s="45"/>
    </row>
    <row r="326" s="2" customFormat="1" ht="12.75" spans="1:19">
      <c r="A326" s="11">
        <v>103198</v>
      </c>
      <c r="B326" s="12" t="s">
        <v>621</v>
      </c>
      <c r="C326" s="12" t="s">
        <v>91</v>
      </c>
      <c r="D326" s="11" t="s">
        <v>97</v>
      </c>
      <c r="E326" s="13" t="s">
        <v>140</v>
      </c>
      <c r="F326" s="16">
        <v>4.3</v>
      </c>
      <c r="G326" s="14" t="s">
        <v>94</v>
      </c>
      <c r="H326" s="15">
        <v>145</v>
      </c>
      <c r="I326" s="15">
        <v>6998.14</v>
      </c>
      <c r="J326" s="37">
        <f t="shared" si="25"/>
        <v>2331.080434</v>
      </c>
      <c r="K326" s="15" t="s">
        <v>626</v>
      </c>
      <c r="L326" s="38">
        <v>146</v>
      </c>
      <c r="M326" s="38">
        <v>10004.65</v>
      </c>
      <c r="N326" s="39">
        <f t="shared" si="26"/>
        <v>270.12555</v>
      </c>
      <c r="O326" s="40">
        <v>0.027</v>
      </c>
      <c r="P326" s="41">
        <f t="shared" si="27"/>
        <v>-0.00684931506849315</v>
      </c>
      <c r="Q326" s="41">
        <f t="shared" si="28"/>
        <v>-0.300511262263048</v>
      </c>
      <c r="R326" s="41">
        <f t="shared" si="24"/>
        <v>0.3061</v>
      </c>
      <c r="S326" s="45"/>
    </row>
    <row r="327" s="2" customFormat="1" customHeight="1" spans="1:19">
      <c r="A327" s="11">
        <v>108277</v>
      </c>
      <c r="B327" s="12" t="s">
        <v>627</v>
      </c>
      <c r="C327" s="12" t="s">
        <v>91</v>
      </c>
      <c r="D327" s="11" t="s">
        <v>27</v>
      </c>
      <c r="E327" s="13" t="s">
        <v>140</v>
      </c>
      <c r="F327" s="13">
        <v>4.2</v>
      </c>
      <c r="G327" s="14" t="s">
        <v>94</v>
      </c>
      <c r="H327" s="15">
        <v>70</v>
      </c>
      <c r="I327" s="15">
        <v>6561.16</v>
      </c>
      <c r="J327" s="37">
        <f t="shared" si="25"/>
        <v>1085.87198</v>
      </c>
      <c r="K327" s="15" t="s">
        <v>628</v>
      </c>
      <c r="L327" s="38">
        <v>82</v>
      </c>
      <c r="M327" s="38">
        <v>4492.66</v>
      </c>
      <c r="N327" s="39">
        <f t="shared" si="26"/>
        <v>898.532</v>
      </c>
      <c r="O327" s="40">
        <v>0.2</v>
      </c>
      <c r="P327" s="42">
        <f t="shared" si="27"/>
        <v>-0.146341463414634</v>
      </c>
      <c r="Q327" s="46">
        <f t="shared" si="28"/>
        <v>0.460417659026056</v>
      </c>
      <c r="R327" s="41">
        <f t="shared" si="24"/>
        <v>-0.0345</v>
      </c>
      <c r="S327" s="47">
        <v>0</v>
      </c>
    </row>
    <row r="328" s="2" customFormat="1" customHeight="1" spans="1:19">
      <c r="A328" s="11">
        <v>108277</v>
      </c>
      <c r="B328" s="12" t="s">
        <v>627</v>
      </c>
      <c r="C328" s="12" t="s">
        <v>91</v>
      </c>
      <c r="D328" s="11" t="s">
        <v>27</v>
      </c>
      <c r="E328" s="13" t="s">
        <v>140</v>
      </c>
      <c r="F328" s="13">
        <v>4.9</v>
      </c>
      <c r="G328" s="14" t="s">
        <v>94</v>
      </c>
      <c r="H328" s="15">
        <v>87</v>
      </c>
      <c r="I328" s="15">
        <v>4676.3</v>
      </c>
      <c r="J328" s="37">
        <f t="shared" si="25"/>
        <v>937.59815</v>
      </c>
      <c r="K328" s="15" t="s">
        <v>629</v>
      </c>
      <c r="L328" s="38">
        <v>82</v>
      </c>
      <c r="M328" s="38">
        <v>4492.66</v>
      </c>
      <c r="N328" s="39">
        <f t="shared" si="26"/>
        <v>898.532</v>
      </c>
      <c r="O328" s="40">
        <v>0.2</v>
      </c>
      <c r="P328" s="41">
        <f t="shared" si="27"/>
        <v>0.0609756097560976</v>
      </c>
      <c r="Q328" s="41">
        <f t="shared" si="28"/>
        <v>0.0408755614713778</v>
      </c>
      <c r="R328" s="41">
        <f t="shared" si="24"/>
        <v>0.0005</v>
      </c>
      <c r="S328" s="45"/>
    </row>
    <row r="329" s="2" customFormat="1" customHeight="1" spans="1:19">
      <c r="A329" s="11">
        <v>108277</v>
      </c>
      <c r="B329" s="12" t="s">
        <v>627</v>
      </c>
      <c r="C329" s="12" t="s">
        <v>91</v>
      </c>
      <c r="D329" s="11" t="s">
        <v>27</v>
      </c>
      <c r="E329" s="13" t="s">
        <v>140</v>
      </c>
      <c r="F329" s="13">
        <v>4.16</v>
      </c>
      <c r="G329" s="14" t="s">
        <v>94</v>
      </c>
      <c r="H329" s="15">
        <v>98</v>
      </c>
      <c r="I329" s="15">
        <v>4262.26</v>
      </c>
      <c r="J329" s="37">
        <f t="shared" si="25"/>
        <v>974.778862</v>
      </c>
      <c r="K329" s="15" t="s">
        <v>630</v>
      </c>
      <c r="L329" s="38">
        <v>82</v>
      </c>
      <c r="M329" s="38">
        <v>4492.66</v>
      </c>
      <c r="N329" s="39">
        <f t="shared" si="26"/>
        <v>898.532</v>
      </c>
      <c r="O329" s="40">
        <v>0.2</v>
      </c>
      <c r="P329" s="41">
        <f t="shared" si="27"/>
        <v>0.195121951219512</v>
      </c>
      <c r="Q329" s="41">
        <f t="shared" si="28"/>
        <v>-0.0512836493302408</v>
      </c>
      <c r="R329" s="41">
        <f t="shared" si="24"/>
        <v>0.0287</v>
      </c>
      <c r="S329" s="45"/>
    </row>
    <row r="330" s="2" customFormat="1" customHeight="1" spans="1:19">
      <c r="A330" s="11">
        <v>108277</v>
      </c>
      <c r="B330" s="12" t="s">
        <v>627</v>
      </c>
      <c r="C330" s="12" t="s">
        <v>91</v>
      </c>
      <c r="D330" s="11" t="s">
        <v>27</v>
      </c>
      <c r="E330" s="13" t="s">
        <v>140</v>
      </c>
      <c r="F330" s="13">
        <v>4.23</v>
      </c>
      <c r="G330" s="14" t="s">
        <v>94</v>
      </c>
      <c r="H330" s="15">
        <v>85</v>
      </c>
      <c r="I330" s="15">
        <v>5042.57</v>
      </c>
      <c r="J330" s="37">
        <f t="shared" si="25"/>
        <v>1139.62082</v>
      </c>
      <c r="K330" s="15" t="s">
        <v>631</v>
      </c>
      <c r="L330" s="38">
        <v>82</v>
      </c>
      <c r="M330" s="38">
        <v>4492.66</v>
      </c>
      <c r="N330" s="39">
        <f t="shared" si="26"/>
        <v>898.532</v>
      </c>
      <c r="O330" s="40">
        <v>0.2</v>
      </c>
      <c r="P330" s="41">
        <f t="shared" si="27"/>
        <v>0.0365853658536585</v>
      </c>
      <c r="Q330" s="41">
        <f t="shared" si="28"/>
        <v>0.122401873277746</v>
      </c>
      <c r="R330" s="41">
        <f t="shared" si="24"/>
        <v>0.026</v>
      </c>
      <c r="S330" s="45"/>
    </row>
    <row r="331" s="2" customFormat="1" customHeight="1" spans="1:19">
      <c r="A331" s="11">
        <v>108277</v>
      </c>
      <c r="B331" s="12" t="s">
        <v>627</v>
      </c>
      <c r="C331" s="12" t="s">
        <v>91</v>
      </c>
      <c r="D331" s="11" t="s">
        <v>27</v>
      </c>
      <c r="E331" s="13" t="s">
        <v>140</v>
      </c>
      <c r="F331" s="16">
        <v>4.3</v>
      </c>
      <c r="G331" s="14" t="s">
        <v>94</v>
      </c>
      <c r="H331" s="15">
        <v>88</v>
      </c>
      <c r="I331" s="15">
        <v>4188.57</v>
      </c>
      <c r="J331" s="37">
        <f t="shared" si="25"/>
        <v>1015.728225</v>
      </c>
      <c r="K331" s="15" t="s">
        <v>376</v>
      </c>
      <c r="L331" s="38">
        <v>82</v>
      </c>
      <c r="M331" s="38">
        <v>4492.66</v>
      </c>
      <c r="N331" s="39">
        <f t="shared" si="26"/>
        <v>898.532</v>
      </c>
      <c r="O331" s="40">
        <v>0.2</v>
      </c>
      <c r="P331" s="41">
        <f t="shared" si="27"/>
        <v>0.0731707317073171</v>
      </c>
      <c r="Q331" s="41">
        <f t="shared" si="28"/>
        <v>-0.067685958875143</v>
      </c>
      <c r="R331" s="41">
        <f t="shared" si="24"/>
        <v>0.0425</v>
      </c>
      <c r="S331" s="45"/>
    </row>
    <row r="332" s="2" customFormat="1" ht="12.75" spans="1:19">
      <c r="A332" s="11">
        <v>726</v>
      </c>
      <c r="B332" s="12" t="s">
        <v>461</v>
      </c>
      <c r="C332" s="12" t="s">
        <v>91</v>
      </c>
      <c r="D332" s="11" t="s">
        <v>97</v>
      </c>
      <c r="E332" s="13" t="s">
        <v>48</v>
      </c>
      <c r="F332" s="13">
        <v>4.2</v>
      </c>
      <c r="G332" s="14" t="s">
        <v>632</v>
      </c>
      <c r="H332" s="15">
        <v>104</v>
      </c>
      <c r="I332" s="15">
        <v>7646.35</v>
      </c>
      <c r="J332" s="37">
        <f t="shared" si="25"/>
        <v>1896.2948</v>
      </c>
      <c r="K332" s="15" t="s">
        <v>633</v>
      </c>
      <c r="L332" s="38">
        <v>109</v>
      </c>
      <c r="M332" s="38">
        <v>6672.3</v>
      </c>
      <c r="N332" s="39">
        <f t="shared" si="26"/>
        <v>1831.54635</v>
      </c>
      <c r="O332" s="40">
        <v>0.2745</v>
      </c>
      <c r="P332" s="41">
        <f t="shared" si="27"/>
        <v>-0.0458715596330275</v>
      </c>
      <c r="Q332" s="41">
        <f t="shared" si="28"/>
        <v>0.145984143398828</v>
      </c>
      <c r="R332" s="41">
        <f t="shared" si="24"/>
        <v>-0.0265</v>
      </c>
      <c r="S332" s="45"/>
    </row>
    <row r="333" s="2" customFormat="1" ht="12.75" spans="1:19">
      <c r="A333" s="11">
        <v>726</v>
      </c>
      <c r="B333" s="12" t="s">
        <v>461</v>
      </c>
      <c r="C333" s="12" t="s">
        <v>91</v>
      </c>
      <c r="D333" s="11" t="s">
        <v>97</v>
      </c>
      <c r="E333" s="13" t="s">
        <v>48</v>
      </c>
      <c r="F333" s="13">
        <v>4.9</v>
      </c>
      <c r="G333" s="14" t="s">
        <v>632</v>
      </c>
      <c r="H333" s="15">
        <v>89</v>
      </c>
      <c r="I333" s="15">
        <v>6334.61</v>
      </c>
      <c r="J333" s="37">
        <f t="shared" si="25"/>
        <v>1607.724018</v>
      </c>
      <c r="K333" s="15" t="s">
        <v>293</v>
      </c>
      <c r="L333" s="38">
        <v>109</v>
      </c>
      <c r="M333" s="38">
        <v>6672.3</v>
      </c>
      <c r="N333" s="39">
        <f t="shared" si="26"/>
        <v>1831.54635</v>
      </c>
      <c r="O333" s="40">
        <v>0.2745</v>
      </c>
      <c r="P333" s="41">
        <f t="shared" si="27"/>
        <v>-0.18348623853211</v>
      </c>
      <c r="Q333" s="41">
        <f t="shared" si="28"/>
        <v>-0.0506107339298294</v>
      </c>
      <c r="R333" s="41">
        <f t="shared" si="24"/>
        <v>-0.0207000000000001</v>
      </c>
      <c r="S333" s="45"/>
    </row>
    <row r="334" s="2" customFormat="1" ht="12.75" spans="1:19">
      <c r="A334" s="11">
        <v>726</v>
      </c>
      <c r="B334" s="12" t="s">
        <v>461</v>
      </c>
      <c r="C334" s="12" t="s">
        <v>91</v>
      </c>
      <c r="D334" s="11" t="s">
        <v>97</v>
      </c>
      <c r="E334" s="13" t="s">
        <v>48</v>
      </c>
      <c r="F334" s="13">
        <v>4.16</v>
      </c>
      <c r="G334" s="14" t="s">
        <v>632</v>
      </c>
      <c r="H334" s="15">
        <v>103</v>
      </c>
      <c r="I334" s="15">
        <v>5097.81</v>
      </c>
      <c r="J334" s="37">
        <f t="shared" si="25"/>
        <v>1648.631754</v>
      </c>
      <c r="K334" s="15" t="s">
        <v>634</v>
      </c>
      <c r="L334" s="38">
        <v>109</v>
      </c>
      <c r="M334" s="38">
        <v>6672.3</v>
      </c>
      <c r="N334" s="39">
        <f t="shared" si="26"/>
        <v>1831.54635</v>
      </c>
      <c r="O334" s="40">
        <v>0.2745</v>
      </c>
      <c r="P334" s="41">
        <f t="shared" si="27"/>
        <v>-0.055045871559633</v>
      </c>
      <c r="Q334" s="41">
        <f t="shared" si="28"/>
        <v>-0.235974101883908</v>
      </c>
      <c r="R334" s="41">
        <f t="shared" si="24"/>
        <v>0.0489</v>
      </c>
      <c r="S334" s="45"/>
    </row>
    <row r="335" s="2" customFormat="1" ht="12.75" spans="1:19">
      <c r="A335" s="11">
        <v>726</v>
      </c>
      <c r="B335" s="12" t="s">
        <v>461</v>
      </c>
      <c r="C335" s="12" t="s">
        <v>91</v>
      </c>
      <c r="D335" s="11" t="s">
        <v>97</v>
      </c>
      <c r="E335" s="13" t="s">
        <v>48</v>
      </c>
      <c r="F335" s="13">
        <v>4.23</v>
      </c>
      <c r="G335" s="14" t="s">
        <v>632</v>
      </c>
      <c r="H335" s="15">
        <v>103</v>
      </c>
      <c r="I335" s="15">
        <v>5544.12</v>
      </c>
      <c r="J335" s="37">
        <f t="shared" si="25"/>
        <v>1717.568376</v>
      </c>
      <c r="K335" s="15" t="s">
        <v>479</v>
      </c>
      <c r="L335" s="38">
        <v>109</v>
      </c>
      <c r="M335" s="38">
        <v>6672.3</v>
      </c>
      <c r="N335" s="39">
        <f t="shared" si="26"/>
        <v>1831.54635</v>
      </c>
      <c r="O335" s="40">
        <v>0.2745</v>
      </c>
      <c r="P335" s="41">
        <f t="shared" si="27"/>
        <v>-0.055045871559633</v>
      </c>
      <c r="Q335" s="41">
        <f t="shared" si="28"/>
        <v>-0.169084123915292</v>
      </c>
      <c r="R335" s="41">
        <f t="shared" si="24"/>
        <v>0.0353</v>
      </c>
      <c r="S335" s="45"/>
    </row>
    <row r="336" s="2" customFormat="1" ht="24" spans="1:19">
      <c r="A336" s="21">
        <v>753</v>
      </c>
      <c r="B336" s="22" t="s">
        <v>456</v>
      </c>
      <c r="C336" s="22" t="s">
        <v>381</v>
      </c>
      <c r="D336" s="11" t="s">
        <v>19</v>
      </c>
      <c r="E336" s="23" t="s">
        <v>140</v>
      </c>
      <c r="F336" s="24">
        <v>4.3</v>
      </c>
      <c r="G336" s="53" t="s">
        <v>635</v>
      </c>
      <c r="H336" s="15">
        <v>37</v>
      </c>
      <c r="I336" s="15">
        <v>2029.04</v>
      </c>
      <c r="J336" s="37">
        <f t="shared" si="25"/>
        <v>475.606976</v>
      </c>
      <c r="K336" s="15" t="s">
        <v>228</v>
      </c>
      <c r="L336" s="38">
        <v>40</v>
      </c>
      <c r="M336" s="38">
        <v>2110.65</v>
      </c>
      <c r="N336" s="39">
        <f t="shared" si="26"/>
        <v>622.64175</v>
      </c>
      <c r="O336" s="40">
        <v>0.295</v>
      </c>
      <c r="P336" s="41">
        <f t="shared" si="27"/>
        <v>-0.075</v>
      </c>
      <c r="Q336" s="41">
        <f t="shared" si="28"/>
        <v>-0.0386658138488144</v>
      </c>
      <c r="R336" s="41">
        <f t="shared" si="24"/>
        <v>-0.0606</v>
      </c>
      <c r="S336" s="45"/>
    </row>
    <row r="337" s="2" customFormat="1" ht="12.75" spans="1:19">
      <c r="A337" s="11">
        <v>570</v>
      </c>
      <c r="B337" s="12" t="s">
        <v>636</v>
      </c>
      <c r="C337" s="12" t="s">
        <v>91</v>
      </c>
      <c r="D337" s="11" t="s">
        <v>27</v>
      </c>
      <c r="E337" s="13" t="s">
        <v>108</v>
      </c>
      <c r="F337" s="17">
        <v>4.4</v>
      </c>
      <c r="G337" s="14" t="s">
        <v>94</v>
      </c>
      <c r="H337" s="15">
        <v>67</v>
      </c>
      <c r="I337" s="15">
        <v>4155.98</v>
      </c>
      <c r="J337" s="37">
        <f t="shared" si="25"/>
        <v>1044.397774</v>
      </c>
      <c r="K337" s="15" t="s">
        <v>637</v>
      </c>
      <c r="L337" s="38">
        <v>66</v>
      </c>
      <c r="M337" s="38">
        <v>3798.72</v>
      </c>
      <c r="N337" s="39">
        <f t="shared" si="26"/>
        <v>1019.576448</v>
      </c>
      <c r="O337" s="40">
        <v>0.2684</v>
      </c>
      <c r="P337" s="41">
        <f t="shared" si="27"/>
        <v>0.0151515151515152</v>
      </c>
      <c r="Q337" s="41">
        <f t="shared" si="28"/>
        <v>0.0940474686210091</v>
      </c>
      <c r="R337" s="41">
        <f t="shared" si="24"/>
        <v>-0.0171000000000001</v>
      </c>
      <c r="S337" s="45"/>
    </row>
    <row r="338" s="2" customFormat="1" ht="12.75" spans="1:19">
      <c r="A338" s="11">
        <v>570</v>
      </c>
      <c r="B338" s="12" t="s">
        <v>636</v>
      </c>
      <c r="C338" s="12" t="s">
        <v>91</v>
      </c>
      <c r="D338" s="11" t="s">
        <v>27</v>
      </c>
      <c r="E338" s="13" t="s">
        <v>108</v>
      </c>
      <c r="F338" s="17">
        <v>4.11</v>
      </c>
      <c r="G338" s="14" t="s">
        <v>94</v>
      </c>
      <c r="H338" s="15">
        <v>70</v>
      </c>
      <c r="I338" s="15">
        <v>5418.62</v>
      </c>
      <c r="J338" s="37">
        <f t="shared" si="25"/>
        <v>1599.034762</v>
      </c>
      <c r="K338" s="15" t="s">
        <v>590</v>
      </c>
      <c r="L338" s="38">
        <v>66</v>
      </c>
      <c r="M338" s="38">
        <v>3798.72</v>
      </c>
      <c r="N338" s="39">
        <f t="shared" si="26"/>
        <v>1019.576448</v>
      </c>
      <c r="O338" s="40">
        <v>0.2684</v>
      </c>
      <c r="P338" s="41">
        <f t="shared" si="27"/>
        <v>0.0606060606060606</v>
      </c>
      <c r="Q338" s="46">
        <f t="shared" si="28"/>
        <v>0.426433114312189</v>
      </c>
      <c r="R338" s="41">
        <f t="shared" si="24"/>
        <v>0.0267</v>
      </c>
      <c r="S338" s="47">
        <f>(J338-N338)*0.1</f>
        <v>57.9458314</v>
      </c>
    </row>
    <row r="339" s="2" customFormat="1" ht="12.75" spans="1:19">
      <c r="A339" s="11">
        <v>570</v>
      </c>
      <c r="B339" s="12" t="s">
        <v>636</v>
      </c>
      <c r="C339" s="12" t="s">
        <v>91</v>
      </c>
      <c r="D339" s="11" t="s">
        <v>27</v>
      </c>
      <c r="E339" s="13" t="s">
        <v>108</v>
      </c>
      <c r="F339" s="29">
        <v>4.3</v>
      </c>
      <c r="G339" s="14" t="s">
        <v>94</v>
      </c>
      <c r="H339" s="15">
        <v>61</v>
      </c>
      <c r="I339" s="15">
        <v>6362.63</v>
      </c>
      <c r="J339" s="37">
        <f t="shared" si="25"/>
        <v>1593.838815</v>
      </c>
      <c r="K339" s="15" t="s">
        <v>638</v>
      </c>
      <c r="L339" s="38">
        <v>66</v>
      </c>
      <c r="M339" s="38">
        <v>3798.72</v>
      </c>
      <c r="N339" s="39">
        <f t="shared" si="26"/>
        <v>1019.576448</v>
      </c>
      <c r="O339" s="40">
        <v>0.2684</v>
      </c>
      <c r="P339" s="41">
        <f t="shared" si="27"/>
        <v>-0.0757575757575758</v>
      </c>
      <c r="Q339" s="46">
        <f t="shared" si="28"/>
        <v>0.674940506275798</v>
      </c>
      <c r="R339" s="41">
        <f t="shared" si="24"/>
        <v>-0.0179</v>
      </c>
      <c r="S339" s="47">
        <f>(J339-N339)*0.1</f>
        <v>57.4262367</v>
      </c>
    </row>
    <row r="340" s="2" customFormat="1" ht="12.75" spans="1:19">
      <c r="A340" s="11">
        <v>570</v>
      </c>
      <c r="B340" s="12" t="s">
        <v>636</v>
      </c>
      <c r="C340" s="12" t="s">
        <v>91</v>
      </c>
      <c r="D340" s="11" t="s">
        <v>27</v>
      </c>
      <c r="E340" s="13" t="s">
        <v>108</v>
      </c>
      <c r="F340" s="19">
        <v>4.23</v>
      </c>
      <c r="G340" s="14" t="s">
        <v>94</v>
      </c>
      <c r="H340" s="15">
        <v>52</v>
      </c>
      <c r="I340" s="15">
        <v>3678.26</v>
      </c>
      <c r="J340" s="37">
        <f t="shared" si="25"/>
        <v>1213.457974</v>
      </c>
      <c r="K340" s="15" t="s">
        <v>639</v>
      </c>
      <c r="L340" s="38">
        <v>66</v>
      </c>
      <c r="M340" s="38">
        <v>3798.72</v>
      </c>
      <c r="N340" s="39">
        <f t="shared" si="26"/>
        <v>1019.576448</v>
      </c>
      <c r="O340" s="40">
        <v>0.2684</v>
      </c>
      <c r="P340" s="41">
        <f t="shared" si="27"/>
        <v>-0.212121212121212</v>
      </c>
      <c r="Q340" s="41">
        <f t="shared" si="28"/>
        <v>-0.0317106814927132</v>
      </c>
      <c r="R340" s="41">
        <f t="shared" si="24"/>
        <v>0.0615</v>
      </c>
      <c r="S340" s="45"/>
    </row>
    <row r="341" s="2" customFormat="1" ht="12.75" spans="1:19">
      <c r="A341" s="11">
        <v>106399</v>
      </c>
      <c r="B341" s="12" t="s">
        <v>640</v>
      </c>
      <c r="C341" s="12" t="s">
        <v>91</v>
      </c>
      <c r="D341" s="11" t="s">
        <v>97</v>
      </c>
      <c r="E341" s="13" t="s">
        <v>28</v>
      </c>
      <c r="F341" s="17">
        <v>4.3</v>
      </c>
      <c r="G341" s="14" t="s">
        <v>641</v>
      </c>
      <c r="H341" s="15">
        <v>105</v>
      </c>
      <c r="I341" s="15">
        <v>6032.17</v>
      </c>
      <c r="J341" s="37">
        <f t="shared" si="25"/>
        <v>1708.310544</v>
      </c>
      <c r="K341" s="15" t="s">
        <v>455</v>
      </c>
      <c r="L341" s="38">
        <v>103</v>
      </c>
      <c r="M341" s="38">
        <v>6703.24</v>
      </c>
      <c r="N341" s="39">
        <f t="shared" si="26"/>
        <v>2061.2463</v>
      </c>
      <c r="O341" s="40">
        <v>0.3075</v>
      </c>
      <c r="P341" s="41">
        <f t="shared" si="27"/>
        <v>0.0194174757281553</v>
      </c>
      <c r="Q341" s="41">
        <f t="shared" si="28"/>
        <v>-0.10011128946599</v>
      </c>
      <c r="R341" s="41">
        <f t="shared" si="24"/>
        <v>-0.0243</v>
      </c>
      <c r="S341" s="45"/>
    </row>
    <row r="342" s="2" customFormat="1" ht="12.75" spans="1:19">
      <c r="A342" s="11">
        <v>106399</v>
      </c>
      <c r="B342" s="12" t="s">
        <v>640</v>
      </c>
      <c r="C342" s="12" t="s">
        <v>91</v>
      </c>
      <c r="D342" s="11" t="s">
        <v>97</v>
      </c>
      <c r="E342" s="13" t="s">
        <v>28</v>
      </c>
      <c r="F342" s="18">
        <v>4.1</v>
      </c>
      <c r="G342" s="14" t="s">
        <v>641</v>
      </c>
      <c r="H342" s="15">
        <v>80</v>
      </c>
      <c r="I342" s="15">
        <v>4073.89</v>
      </c>
      <c r="J342" s="37">
        <f t="shared" si="25"/>
        <v>1336.23592</v>
      </c>
      <c r="K342" s="15" t="s">
        <v>642</v>
      </c>
      <c r="L342" s="38">
        <v>103</v>
      </c>
      <c r="M342" s="38">
        <v>6703.24</v>
      </c>
      <c r="N342" s="39">
        <f t="shared" si="26"/>
        <v>2061.2463</v>
      </c>
      <c r="O342" s="40">
        <v>0.3075</v>
      </c>
      <c r="P342" s="41">
        <f t="shared" si="27"/>
        <v>-0.223300970873786</v>
      </c>
      <c r="Q342" s="41">
        <f t="shared" si="28"/>
        <v>-0.392250613136334</v>
      </c>
      <c r="R342" s="41">
        <f t="shared" si="24"/>
        <v>0.0205</v>
      </c>
      <c r="S342" s="45"/>
    </row>
    <row r="343" s="2" customFormat="1" ht="12.75" spans="1:19">
      <c r="A343" s="11">
        <v>106399</v>
      </c>
      <c r="B343" s="12" t="s">
        <v>640</v>
      </c>
      <c r="C343" s="12" t="s">
        <v>91</v>
      </c>
      <c r="D343" s="11" t="s">
        <v>97</v>
      </c>
      <c r="E343" s="13" t="s">
        <v>28</v>
      </c>
      <c r="F343" s="17">
        <v>4.26</v>
      </c>
      <c r="G343" s="14" t="s">
        <v>641</v>
      </c>
      <c r="H343" s="15">
        <v>113</v>
      </c>
      <c r="I343" s="15">
        <v>7261.67</v>
      </c>
      <c r="J343" s="37">
        <f t="shared" si="25"/>
        <v>1723.920458</v>
      </c>
      <c r="K343" s="15" t="s">
        <v>643</v>
      </c>
      <c r="L343" s="38">
        <v>103</v>
      </c>
      <c r="M343" s="38">
        <v>6703.24</v>
      </c>
      <c r="N343" s="39">
        <f t="shared" si="26"/>
        <v>2061.2463</v>
      </c>
      <c r="O343" s="40">
        <v>0.3075</v>
      </c>
      <c r="P343" s="41">
        <f t="shared" si="27"/>
        <v>0.0970873786407767</v>
      </c>
      <c r="Q343" s="41">
        <f t="shared" si="28"/>
        <v>0.0833074751911017</v>
      </c>
      <c r="R343" s="41">
        <f t="shared" si="24"/>
        <v>-0.0701</v>
      </c>
      <c r="S343" s="45"/>
    </row>
    <row r="344" s="2" customFormat="1" ht="12.75" spans="1:19">
      <c r="A344" s="11">
        <v>106399</v>
      </c>
      <c r="B344" s="12" t="s">
        <v>640</v>
      </c>
      <c r="C344" s="12" t="s">
        <v>91</v>
      </c>
      <c r="D344" s="11" t="s">
        <v>97</v>
      </c>
      <c r="E344" s="13" t="s">
        <v>28</v>
      </c>
      <c r="F344" s="17">
        <v>4.24</v>
      </c>
      <c r="G344" s="14" t="s">
        <v>641</v>
      </c>
      <c r="H344" s="15">
        <v>104</v>
      </c>
      <c r="I344" s="15">
        <v>5068.3</v>
      </c>
      <c r="J344" s="37">
        <f t="shared" si="25"/>
        <v>1370.97515</v>
      </c>
      <c r="K344" s="15" t="s">
        <v>644</v>
      </c>
      <c r="L344" s="38">
        <v>103</v>
      </c>
      <c r="M344" s="38">
        <v>6703.24</v>
      </c>
      <c r="N344" s="39">
        <f t="shared" si="26"/>
        <v>2061.2463</v>
      </c>
      <c r="O344" s="40">
        <v>0.3075</v>
      </c>
      <c r="P344" s="41">
        <f t="shared" si="27"/>
        <v>0.00970873786407767</v>
      </c>
      <c r="Q344" s="41">
        <f t="shared" si="28"/>
        <v>-0.243902948424941</v>
      </c>
      <c r="R344" s="41">
        <f t="shared" si="24"/>
        <v>-0.037</v>
      </c>
      <c r="S344" s="45"/>
    </row>
    <row r="345" s="2" customFormat="1" ht="12.75" spans="1:19">
      <c r="A345" s="11">
        <v>106569</v>
      </c>
      <c r="B345" s="12" t="s">
        <v>645</v>
      </c>
      <c r="C345" s="12" t="s">
        <v>91</v>
      </c>
      <c r="D345" s="11" t="s">
        <v>97</v>
      </c>
      <c r="E345" s="13" t="s">
        <v>42</v>
      </c>
      <c r="F345" s="17">
        <v>4.7</v>
      </c>
      <c r="G345" s="14" t="s">
        <v>94</v>
      </c>
      <c r="H345" s="15">
        <v>83</v>
      </c>
      <c r="I345" s="15">
        <v>5448.95</v>
      </c>
      <c r="J345" s="37">
        <f t="shared" si="25"/>
        <v>1864.63069</v>
      </c>
      <c r="K345" s="15" t="s">
        <v>646</v>
      </c>
      <c r="L345" s="38">
        <v>77</v>
      </c>
      <c r="M345" s="38">
        <v>6076.56</v>
      </c>
      <c r="N345" s="39">
        <f t="shared" si="26"/>
        <v>1714.197576</v>
      </c>
      <c r="O345" s="40">
        <v>0.2821</v>
      </c>
      <c r="P345" s="41">
        <f t="shared" si="27"/>
        <v>0.0779220779220779</v>
      </c>
      <c r="Q345" s="41">
        <f t="shared" si="28"/>
        <v>-0.103283765814869</v>
      </c>
      <c r="R345" s="41">
        <f t="shared" si="24"/>
        <v>0.0601</v>
      </c>
      <c r="S345" s="45"/>
    </row>
    <row r="346" s="2" customFormat="1" ht="12.75" spans="1:19">
      <c r="A346" s="11">
        <v>106569</v>
      </c>
      <c r="B346" s="12" t="s">
        <v>645</v>
      </c>
      <c r="C346" s="12" t="s">
        <v>91</v>
      </c>
      <c r="D346" s="11" t="s">
        <v>97</v>
      </c>
      <c r="E346" s="13" t="s">
        <v>42</v>
      </c>
      <c r="F346" s="17">
        <v>4.14</v>
      </c>
      <c r="G346" s="14" t="s">
        <v>94</v>
      </c>
      <c r="H346" s="15">
        <v>83</v>
      </c>
      <c r="I346" s="15">
        <v>5047.69</v>
      </c>
      <c r="J346" s="37">
        <f t="shared" si="25"/>
        <v>1902.97913</v>
      </c>
      <c r="K346" s="15" t="s">
        <v>647</v>
      </c>
      <c r="L346" s="38">
        <v>77</v>
      </c>
      <c r="M346" s="38">
        <v>6076.56</v>
      </c>
      <c r="N346" s="39">
        <f t="shared" si="26"/>
        <v>1714.197576</v>
      </c>
      <c r="O346" s="40">
        <v>0.2821</v>
      </c>
      <c r="P346" s="41">
        <f t="shared" si="27"/>
        <v>0.0779220779220779</v>
      </c>
      <c r="Q346" s="41">
        <f t="shared" si="28"/>
        <v>-0.169317837723976</v>
      </c>
      <c r="R346" s="41">
        <f t="shared" si="24"/>
        <v>0.0949</v>
      </c>
      <c r="S346" s="45"/>
    </row>
    <row r="347" s="2" customFormat="1" ht="12.75" spans="1:19">
      <c r="A347" s="11">
        <v>106569</v>
      </c>
      <c r="B347" s="12" t="s">
        <v>645</v>
      </c>
      <c r="C347" s="12" t="s">
        <v>91</v>
      </c>
      <c r="D347" s="11" t="s">
        <v>97</v>
      </c>
      <c r="E347" s="13" t="s">
        <v>42</v>
      </c>
      <c r="F347" s="19">
        <v>4.23</v>
      </c>
      <c r="G347" s="14" t="s">
        <v>94</v>
      </c>
      <c r="H347" s="15">
        <v>64</v>
      </c>
      <c r="I347" s="15">
        <v>6062.38</v>
      </c>
      <c r="J347" s="37">
        <f t="shared" si="25"/>
        <v>1828.413808</v>
      </c>
      <c r="K347" s="15" t="s">
        <v>648</v>
      </c>
      <c r="L347" s="38">
        <v>77</v>
      </c>
      <c r="M347" s="38">
        <v>6076.56</v>
      </c>
      <c r="N347" s="39">
        <f t="shared" si="26"/>
        <v>1714.197576</v>
      </c>
      <c r="O347" s="40">
        <v>0.2821</v>
      </c>
      <c r="P347" s="41">
        <f t="shared" si="27"/>
        <v>-0.168831168831169</v>
      </c>
      <c r="Q347" s="41">
        <f t="shared" si="28"/>
        <v>-0.00233355714417373</v>
      </c>
      <c r="R347" s="41">
        <f t="shared" si="24"/>
        <v>0.0195</v>
      </c>
      <c r="S347" s="45"/>
    </row>
    <row r="348" s="2" customFormat="1" ht="12.75" spans="1:19">
      <c r="A348" s="11">
        <v>106569</v>
      </c>
      <c r="B348" s="20" t="s">
        <v>645</v>
      </c>
      <c r="C348" s="12" t="s">
        <v>91</v>
      </c>
      <c r="D348" s="11" t="s">
        <v>97</v>
      </c>
      <c r="E348" s="13" t="s">
        <v>42</v>
      </c>
      <c r="F348" s="17">
        <v>4.28</v>
      </c>
      <c r="G348" s="14" t="s">
        <v>94</v>
      </c>
      <c r="H348" s="15">
        <v>85</v>
      </c>
      <c r="I348" s="15">
        <v>7293.46</v>
      </c>
      <c r="J348" s="37">
        <f t="shared" si="25"/>
        <v>2051.650298</v>
      </c>
      <c r="K348" s="15" t="s">
        <v>649</v>
      </c>
      <c r="L348" s="38">
        <v>77</v>
      </c>
      <c r="M348" s="38">
        <v>6076.56</v>
      </c>
      <c r="N348" s="39">
        <f t="shared" si="26"/>
        <v>1714.197576</v>
      </c>
      <c r="O348" s="40">
        <v>0.2821</v>
      </c>
      <c r="P348" s="41">
        <f t="shared" si="27"/>
        <v>0.103896103896104</v>
      </c>
      <c r="Q348" s="41">
        <f t="shared" si="28"/>
        <v>0.20026133206946</v>
      </c>
      <c r="R348" s="41">
        <f t="shared" si="24"/>
        <v>-0.000800000000000023</v>
      </c>
      <c r="S348" s="45"/>
    </row>
    <row r="349" s="2" customFormat="1" ht="12.75" spans="1:19">
      <c r="A349" s="11">
        <v>716</v>
      </c>
      <c r="B349" s="12" t="s">
        <v>650</v>
      </c>
      <c r="C349" s="12" t="s">
        <v>651</v>
      </c>
      <c r="D349" s="11" t="s">
        <v>27</v>
      </c>
      <c r="E349" s="54" t="s">
        <v>121</v>
      </c>
      <c r="F349" s="17">
        <v>4.7</v>
      </c>
      <c r="G349" s="55" t="s">
        <v>652</v>
      </c>
      <c r="H349" s="15">
        <v>60</v>
      </c>
      <c r="I349" s="15">
        <v>5221.58</v>
      </c>
      <c r="J349" s="37">
        <f t="shared" si="25"/>
        <v>1551.853576</v>
      </c>
      <c r="K349" s="15" t="s">
        <v>653</v>
      </c>
      <c r="L349" s="38">
        <v>60</v>
      </c>
      <c r="M349" s="38">
        <v>5686.08</v>
      </c>
      <c r="N349" s="39">
        <f t="shared" si="26"/>
        <v>1728.56832</v>
      </c>
      <c r="O349" s="40">
        <v>0.304</v>
      </c>
      <c r="P349" s="41">
        <f t="shared" si="27"/>
        <v>0</v>
      </c>
      <c r="Q349" s="41">
        <f t="shared" si="28"/>
        <v>-0.0816907254206765</v>
      </c>
      <c r="R349" s="41">
        <f t="shared" si="24"/>
        <v>-0.00680000000000003</v>
      </c>
      <c r="S349" s="45"/>
    </row>
    <row r="350" s="2" customFormat="1" ht="12.75" spans="1:19">
      <c r="A350" s="11">
        <v>716</v>
      </c>
      <c r="B350" s="12" t="s">
        <v>650</v>
      </c>
      <c r="C350" s="12" t="s">
        <v>651</v>
      </c>
      <c r="D350" s="11" t="s">
        <v>27</v>
      </c>
      <c r="E350" s="54" t="s">
        <v>121</v>
      </c>
      <c r="F350" s="17">
        <v>4.14</v>
      </c>
      <c r="G350" s="55" t="s">
        <v>652</v>
      </c>
      <c r="H350" s="15">
        <v>46</v>
      </c>
      <c r="I350" s="15">
        <v>3676.85</v>
      </c>
      <c r="J350" s="37">
        <f t="shared" si="25"/>
        <v>1144.23572</v>
      </c>
      <c r="K350" s="15" t="s">
        <v>654</v>
      </c>
      <c r="L350" s="38">
        <v>60</v>
      </c>
      <c r="M350" s="38">
        <v>5686.08</v>
      </c>
      <c r="N350" s="39">
        <f t="shared" si="26"/>
        <v>1728.56832</v>
      </c>
      <c r="O350" s="40">
        <v>0.304</v>
      </c>
      <c r="P350" s="41">
        <f t="shared" si="27"/>
        <v>-0.233333333333333</v>
      </c>
      <c r="Q350" s="41">
        <f t="shared" si="28"/>
        <v>-0.353359432157128</v>
      </c>
      <c r="R350" s="41">
        <f t="shared" si="24"/>
        <v>0.00720000000000004</v>
      </c>
      <c r="S350" s="45"/>
    </row>
    <row r="351" s="2" customFormat="1" ht="12.75" spans="1:19">
      <c r="A351" s="11">
        <v>716</v>
      </c>
      <c r="B351" s="12" t="s">
        <v>650</v>
      </c>
      <c r="C351" s="12" t="s">
        <v>651</v>
      </c>
      <c r="D351" s="11" t="s">
        <v>27</v>
      </c>
      <c r="E351" s="54" t="s">
        <v>121</v>
      </c>
      <c r="F351" s="17">
        <v>4.21</v>
      </c>
      <c r="G351" s="55" t="s">
        <v>652</v>
      </c>
      <c r="H351" s="15">
        <v>70</v>
      </c>
      <c r="I351" s="15">
        <v>5927.7</v>
      </c>
      <c r="J351" s="37">
        <f t="shared" si="25"/>
        <v>1611.74163</v>
      </c>
      <c r="K351" s="15" t="s">
        <v>655</v>
      </c>
      <c r="L351" s="38">
        <v>60</v>
      </c>
      <c r="M351" s="38">
        <v>5686.08</v>
      </c>
      <c r="N351" s="39">
        <f t="shared" si="26"/>
        <v>1728.56832</v>
      </c>
      <c r="O351" s="40">
        <v>0.304</v>
      </c>
      <c r="P351" s="41">
        <f t="shared" si="27"/>
        <v>0.166666666666667</v>
      </c>
      <c r="Q351" s="41">
        <f t="shared" si="28"/>
        <v>0.0424932466655411</v>
      </c>
      <c r="R351" s="41">
        <f t="shared" si="24"/>
        <v>-0.0321</v>
      </c>
      <c r="S351" s="45"/>
    </row>
    <row r="352" s="2" customFormat="1" ht="12.75" spans="1:19">
      <c r="A352" s="11">
        <v>716</v>
      </c>
      <c r="B352" s="20" t="s">
        <v>650</v>
      </c>
      <c r="C352" s="12" t="s">
        <v>651</v>
      </c>
      <c r="D352" s="11" t="s">
        <v>27</v>
      </c>
      <c r="E352" s="54" t="s">
        <v>121</v>
      </c>
      <c r="F352" s="17">
        <v>4.28</v>
      </c>
      <c r="G352" s="55" t="s">
        <v>652</v>
      </c>
      <c r="H352" s="15">
        <v>65</v>
      </c>
      <c r="I352" s="15">
        <v>4743.32</v>
      </c>
      <c r="J352" s="37">
        <f t="shared" si="25"/>
        <v>1409.240372</v>
      </c>
      <c r="K352" s="15" t="s">
        <v>266</v>
      </c>
      <c r="L352" s="38">
        <v>60</v>
      </c>
      <c r="M352" s="38">
        <v>5686.08</v>
      </c>
      <c r="N352" s="39">
        <f t="shared" si="26"/>
        <v>1728.56832</v>
      </c>
      <c r="O352" s="40">
        <v>0.304</v>
      </c>
      <c r="P352" s="41">
        <f t="shared" si="27"/>
        <v>0.0833333333333333</v>
      </c>
      <c r="Q352" s="41">
        <f t="shared" si="28"/>
        <v>-0.165801395689122</v>
      </c>
      <c r="R352" s="41">
        <f t="shared" si="24"/>
        <v>-0.00689999999999996</v>
      </c>
      <c r="S352" s="45"/>
    </row>
    <row r="353" s="2" customFormat="1" ht="12.75" spans="1:19">
      <c r="A353" s="11">
        <v>717</v>
      </c>
      <c r="B353" s="12" t="s">
        <v>656</v>
      </c>
      <c r="C353" s="12" t="s">
        <v>651</v>
      </c>
      <c r="D353" s="11" t="s">
        <v>27</v>
      </c>
      <c r="E353" s="54" t="s">
        <v>114</v>
      </c>
      <c r="F353" s="17">
        <v>4.8</v>
      </c>
      <c r="G353" s="55" t="s">
        <v>657</v>
      </c>
      <c r="H353" s="15">
        <v>59</v>
      </c>
      <c r="I353" s="15">
        <v>3626.01</v>
      </c>
      <c r="J353" s="37">
        <f t="shared" si="25"/>
        <v>1253.149056</v>
      </c>
      <c r="K353" s="15" t="s">
        <v>658</v>
      </c>
      <c r="L353" s="38">
        <v>64</v>
      </c>
      <c r="M353" s="38">
        <v>4756.29</v>
      </c>
      <c r="N353" s="39">
        <f t="shared" si="26"/>
        <v>1565.295039</v>
      </c>
      <c r="O353" s="40">
        <v>0.3291</v>
      </c>
      <c r="P353" s="41">
        <f t="shared" si="27"/>
        <v>-0.078125</v>
      </c>
      <c r="Q353" s="41">
        <f t="shared" si="28"/>
        <v>-0.237639000145071</v>
      </c>
      <c r="R353" s="41">
        <f t="shared" si="24"/>
        <v>0.0165</v>
      </c>
      <c r="S353" s="45"/>
    </row>
    <row r="354" s="2" customFormat="1" ht="12.75" spans="1:19">
      <c r="A354" s="11">
        <v>717</v>
      </c>
      <c r="B354" s="12" t="s">
        <v>656</v>
      </c>
      <c r="C354" s="12" t="s">
        <v>651</v>
      </c>
      <c r="D354" s="11" t="s">
        <v>27</v>
      </c>
      <c r="E354" s="54" t="s">
        <v>114</v>
      </c>
      <c r="F354" s="17">
        <v>4.15</v>
      </c>
      <c r="G354" s="55" t="s">
        <v>657</v>
      </c>
      <c r="H354" s="15">
        <v>47</v>
      </c>
      <c r="I354" s="15">
        <v>3603.8</v>
      </c>
      <c r="J354" s="37">
        <f t="shared" si="25"/>
        <v>1101.68166</v>
      </c>
      <c r="K354" s="15" t="s">
        <v>659</v>
      </c>
      <c r="L354" s="38">
        <v>64</v>
      </c>
      <c r="M354" s="38">
        <v>4756.29</v>
      </c>
      <c r="N354" s="39">
        <f t="shared" si="26"/>
        <v>1565.295039</v>
      </c>
      <c r="O354" s="40">
        <v>0.3291</v>
      </c>
      <c r="P354" s="41">
        <f t="shared" si="27"/>
        <v>-0.265625</v>
      </c>
      <c r="Q354" s="41">
        <f t="shared" si="28"/>
        <v>-0.242308606077426</v>
      </c>
      <c r="R354" s="41">
        <f t="shared" si="24"/>
        <v>-0.0234</v>
      </c>
      <c r="S354" s="45"/>
    </row>
    <row r="355" s="2" customFormat="1" ht="12.75" spans="1:19">
      <c r="A355" s="11">
        <v>717</v>
      </c>
      <c r="B355" s="12" t="s">
        <v>656</v>
      </c>
      <c r="C355" s="12" t="s">
        <v>651</v>
      </c>
      <c r="D355" s="11" t="s">
        <v>27</v>
      </c>
      <c r="E355" s="54" t="s">
        <v>114</v>
      </c>
      <c r="F355" s="17">
        <v>4.22</v>
      </c>
      <c r="G355" s="55" t="s">
        <v>657</v>
      </c>
      <c r="H355" s="15">
        <v>57</v>
      </c>
      <c r="I355" s="15">
        <v>3555.04</v>
      </c>
      <c r="J355" s="37">
        <f t="shared" si="25"/>
        <v>1085.353712</v>
      </c>
      <c r="K355" s="15" t="s">
        <v>660</v>
      </c>
      <c r="L355" s="38">
        <v>64</v>
      </c>
      <c r="M355" s="38">
        <v>4756.29</v>
      </c>
      <c r="N355" s="39">
        <f t="shared" si="26"/>
        <v>1565.295039</v>
      </c>
      <c r="O355" s="40">
        <v>0.3291</v>
      </c>
      <c r="P355" s="41">
        <f t="shared" si="27"/>
        <v>-0.109375</v>
      </c>
      <c r="Q355" s="41">
        <f t="shared" si="28"/>
        <v>-0.25256029384247</v>
      </c>
      <c r="R355" s="41">
        <f t="shared" si="24"/>
        <v>-0.0238</v>
      </c>
      <c r="S355" s="45"/>
    </row>
    <row r="356" s="2" customFormat="1" ht="12.75" spans="1:19">
      <c r="A356" s="11">
        <v>717</v>
      </c>
      <c r="B356" s="12" t="s">
        <v>656</v>
      </c>
      <c r="C356" s="12" t="s">
        <v>651</v>
      </c>
      <c r="D356" s="11" t="s">
        <v>27</v>
      </c>
      <c r="E356" s="54" t="s">
        <v>114</v>
      </c>
      <c r="F356" s="17">
        <v>4.29</v>
      </c>
      <c r="G356" s="55" t="s">
        <v>657</v>
      </c>
      <c r="H356" s="15">
        <v>53</v>
      </c>
      <c r="I356" s="15">
        <v>4054.81</v>
      </c>
      <c r="J356" s="37">
        <f t="shared" si="25"/>
        <v>1229.823873</v>
      </c>
      <c r="K356" s="15" t="s">
        <v>535</v>
      </c>
      <c r="L356" s="38">
        <v>64</v>
      </c>
      <c r="M356" s="38">
        <v>4756.29</v>
      </c>
      <c r="N356" s="39">
        <f t="shared" si="26"/>
        <v>1565.295039</v>
      </c>
      <c r="O356" s="40">
        <v>0.3291</v>
      </c>
      <c r="P356" s="41">
        <f t="shared" si="27"/>
        <v>-0.171875</v>
      </c>
      <c r="Q356" s="41">
        <f t="shared" si="28"/>
        <v>-0.147484699208837</v>
      </c>
      <c r="R356" s="41">
        <f>(K356-O356)/O356</f>
        <v>-0.0783956244302645</v>
      </c>
      <c r="S356" s="45"/>
    </row>
    <row r="357" s="2" customFormat="1" ht="12.75" spans="1:19">
      <c r="A357" s="11">
        <v>549</v>
      </c>
      <c r="B357" s="12" t="s">
        <v>661</v>
      </c>
      <c r="C357" s="12" t="s">
        <v>651</v>
      </c>
      <c r="D357" s="11" t="s">
        <v>27</v>
      </c>
      <c r="E357" s="54" t="s">
        <v>114</v>
      </c>
      <c r="F357" s="17">
        <v>4.8</v>
      </c>
      <c r="G357" s="55" t="s">
        <v>662</v>
      </c>
      <c r="H357" s="15">
        <v>43</v>
      </c>
      <c r="I357" s="15">
        <v>2685.5</v>
      </c>
      <c r="J357" s="37">
        <f t="shared" si="25"/>
        <v>776.37805</v>
      </c>
      <c r="K357" s="15" t="s">
        <v>407</v>
      </c>
      <c r="L357" s="38">
        <v>48</v>
      </c>
      <c r="M357" s="38">
        <v>4613.21</v>
      </c>
      <c r="N357" s="39">
        <f t="shared" si="26"/>
        <v>1240.030848</v>
      </c>
      <c r="O357" s="40">
        <v>0.2688</v>
      </c>
      <c r="P357" s="41">
        <f t="shared" si="27"/>
        <v>-0.104166666666667</v>
      </c>
      <c r="Q357" s="41">
        <f t="shared" si="28"/>
        <v>-0.417867385182985</v>
      </c>
      <c r="R357" s="41">
        <f t="shared" ref="R357:R359" si="29">(K357-O357)</f>
        <v>0.0203</v>
      </c>
      <c r="S357" s="45"/>
    </row>
    <row r="358" s="2" customFormat="1" ht="12.75" spans="1:19">
      <c r="A358" s="11">
        <v>549</v>
      </c>
      <c r="B358" s="12" t="s">
        <v>661</v>
      </c>
      <c r="C358" s="12" t="s">
        <v>651</v>
      </c>
      <c r="D358" s="11" t="s">
        <v>27</v>
      </c>
      <c r="E358" s="54" t="s">
        <v>114</v>
      </c>
      <c r="F358" s="17">
        <v>4.15</v>
      </c>
      <c r="G358" s="55" t="s">
        <v>662</v>
      </c>
      <c r="H358" s="15">
        <v>50</v>
      </c>
      <c r="I358" s="15">
        <v>2867.97</v>
      </c>
      <c r="J358" s="37">
        <f t="shared" si="25"/>
        <v>743.377824</v>
      </c>
      <c r="K358" s="15" t="s">
        <v>663</v>
      </c>
      <c r="L358" s="38">
        <v>48</v>
      </c>
      <c r="M358" s="38">
        <v>4613.21</v>
      </c>
      <c r="N358" s="39">
        <f t="shared" si="26"/>
        <v>1240.030848</v>
      </c>
      <c r="O358" s="40">
        <v>0.2688</v>
      </c>
      <c r="P358" s="41">
        <f t="shared" si="27"/>
        <v>0.0416666666666667</v>
      </c>
      <c r="Q358" s="41">
        <f t="shared" si="28"/>
        <v>-0.378313582082758</v>
      </c>
      <c r="R358" s="41">
        <f t="shared" si="29"/>
        <v>-0.00959999999999994</v>
      </c>
      <c r="S358" s="45"/>
    </row>
    <row r="359" s="2" customFormat="1" ht="12.75" spans="1:19">
      <c r="A359" s="11">
        <v>549</v>
      </c>
      <c r="B359" s="12" t="s">
        <v>661</v>
      </c>
      <c r="C359" s="12" t="s">
        <v>651</v>
      </c>
      <c r="D359" s="11" t="s">
        <v>27</v>
      </c>
      <c r="E359" s="54" t="s">
        <v>114</v>
      </c>
      <c r="F359" s="17">
        <v>4.22</v>
      </c>
      <c r="G359" s="55" t="s">
        <v>662</v>
      </c>
      <c r="H359" s="15">
        <v>43</v>
      </c>
      <c r="I359" s="15">
        <v>3202.1</v>
      </c>
      <c r="J359" s="37">
        <f t="shared" si="25"/>
        <v>859.44364</v>
      </c>
      <c r="K359" s="15" t="s">
        <v>174</v>
      </c>
      <c r="L359" s="38">
        <v>48</v>
      </c>
      <c r="M359" s="38">
        <v>4613.21</v>
      </c>
      <c r="N359" s="39">
        <f t="shared" si="26"/>
        <v>1240.030848</v>
      </c>
      <c r="O359" s="40">
        <v>0.2688</v>
      </c>
      <c r="P359" s="41">
        <f t="shared" si="27"/>
        <v>-0.104166666666667</v>
      </c>
      <c r="Q359" s="41">
        <f t="shared" si="28"/>
        <v>-0.305884622638033</v>
      </c>
      <c r="R359" s="41">
        <f t="shared" si="29"/>
        <v>-0.000400000000000011</v>
      </c>
      <c r="S359" s="45"/>
    </row>
    <row r="360" s="2" customFormat="1" ht="12.75" spans="1:19">
      <c r="A360" s="11">
        <v>549</v>
      </c>
      <c r="B360" s="12" t="s">
        <v>661</v>
      </c>
      <c r="C360" s="12" t="s">
        <v>651</v>
      </c>
      <c r="D360" s="11" t="s">
        <v>27</v>
      </c>
      <c r="E360" s="54" t="s">
        <v>114</v>
      </c>
      <c r="F360" s="17">
        <v>4.29</v>
      </c>
      <c r="G360" s="55" t="s">
        <v>662</v>
      </c>
      <c r="H360" s="15">
        <v>53</v>
      </c>
      <c r="I360" s="15">
        <v>4316.12</v>
      </c>
      <c r="J360" s="37">
        <f t="shared" si="25"/>
        <v>1028.099784</v>
      </c>
      <c r="K360" s="15" t="s">
        <v>326</v>
      </c>
      <c r="L360" s="38">
        <v>48</v>
      </c>
      <c r="M360" s="38">
        <v>4613.21</v>
      </c>
      <c r="N360" s="39">
        <f t="shared" si="26"/>
        <v>1240.030848</v>
      </c>
      <c r="O360" s="40">
        <v>0.2688</v>
      </c>
      <c r="P360" s="41">
        <f t="shared" si="27"/>
        <v>0.104166666666667</v>
      </c>
      <c r="Q360" s="41">
        <f t="shared" si="28"/>
        <v>-0.0643998430593882</v>
      </c>
      <c r="R360" s="41">
        <f>(K360-O360)/O360</f>
        <v>-0.113839285714286</v>
      </c>
      <c r="S360" s="45"/>
    </row>
    <row r="361" s="2" customFormat="1" ht="12.75" spans="1:19">
      <c r="A361" s="11">
        <v>746</v>
      </c>
      <c r="B361" s="12" t="s">
        <v>664</v>
      </c>
      <c r="C361" s="12" t="s">
        <v>651</v>
      </c>
      <c r="D361" s="11" t="s">
        <v>97</v>
      </c>
      <c r="E361" s="54" t="s">
        <v>121</v>
      </c>
      <c r="F361" s="17">
        <v>4.7</v>
      </c>
      <c r="G361" s="55" t="s">
        <v>665</v>
      </c>
      <c r="H361" s="15">
        <v>110</v>
      </c>
      <c r="I361" s="15">
        <v>6419.16</v>
      </c>
      <c r="J361" s="37">
        <f t="shared" si="25"/>
        <v>2302.552692</v>
      </c>
      <c r="K361" s="15" t="s">
        <v>666</v>
      </c>
      <c r="L361" s="38">
        <v>99</v>
      </c>
      <c r="M361" s="38">
        <v>6885.73</v>
      </c>
      <c r="N361" s="39">
        <f t="shared" si="26"/>
        <v>2118.739121</v>
      </c>
      <c r="O361" s="40">
        <v>0.3077</v>
      </c>
      <c r="P361" s="41">
        <f t="shared" si="27"/>
        <v>0.111111111111111</v>
      </c>
      <c r="Q361" s="41">
        <f t="shared" si="28"/>
        <v>-0.0677589739940427</v>
      </c>
      <c r="R361" s="41">
        <f t="shared" ref="R361:R367" si="30">(K361-O361)</f>
        <v>0.051</v>
      </c>
      <c r="S361" s="45"/>
    </row>
    <row r="362" s="2" customFormat="1" ht="12.75" spans="1:19">
      <c r="A362" s="11">
        <v>746</v>
      </c>
      <c r="B362" s="12" t="s">
        <v>664</v>
      </c>
      <c r="C362" s="12" t="s">
        <v>651</v>
      </c>
      <c r="D362" s="11" t="s">
        <v>97</v>
      </c>
      <c r="E362" s="54" t="s">
        <v>121</v>
      </c>
      <c r="F362" s="17">
        <v>4.14</v>
      </c>
      <c r="G362" s="55" t="s">
        <v>665</v>
      </c>
      <c r="H362" s="15">
        <v>92</v>
      </c>
      <c r="I362" s="15">
        <v>6456.78</v>
      </c>
      <c r="J362" s="37">
        <f t="shared" si="25"/>
        <v>2208.21876</v>
      </c>
      <c r="K362" s="15" t="s">
        <v>667</v>
      </c>
      <c r="L362" s="38">
        <v>99</v>
      </c>
      <c r="M362" s="38">
        <v>6885.73</v>
      </c>
      <c r="N362" s="39">
        <f t="shared" si="26"/>
        <v>2118.739121</v>
      </c>
      <c r="O362" s="40">
        <v>0.3077</v>
      </c>
      <c r="P362" s="41">
        <f t="shared" si="27"/>
        <v>-0.0707070707070707</v>
      </c>
      <c r="Q362" s="41">
        <f t="shared" si="28"/>
        <v>-0.0622955009853712</v>
      </c>
      <c r="R362" s="41">
        <f t="shared" si="30"/>
        <v>0.0343000000000001</v>
      </c>
      <c r="S362" s="45"/>
    </row>
    <row r="363" s="2" customFormat="1" ht="12.75" spans="1:19">
      <c r="A363" s="11">
        <v>746</v>
      </c>
      <c r="B363" s="12" t="s">
        <v>664</v>
      </c>
      <c r="C363" s="12" t="s">
        <v>651</v>
      </c>
      <c r="D363" s="11" t="s">
        <v>97</v>
      </c>
      <c r="E363" s="54" t="s">
        <v>121</v>
      </c>
      <c r="F363" s="17">
        <v>4.21</v>
      </c>
      <c r="G363" s="55" t="s">
        <v>665</v>
      </c>
      <c r="H363" s="15">
        <v>78</v>
      </c>
      <c r="I363" s="15">
        <v>4171.71</v>
      </c>
      <c r="J363" s="37">
        <f t="shared" si="25"/>
        <v>1194.360573</v>
      </c>
      <c r="K363" s="15" t="s">
        <v>668</v>
      </c>
      <c r="L363" s="38">
        <v>99</v>
      </c>
      <c r="M363" s="38">
        <v>6885.73</v>
      </c>
      <c r="N363" s="39">
        <f t="shared" si="26"/>
        <v>2118.739121</v>
      </c>
      <c r="O363" s="40">
        <v>0.3077</v>
      </c>
      <c r="P363" s="41">
        <f t="shared" si="27"/>
        <v>-0.212121212121212</v>
      </c>
      <c r="Q363" s="41">
        <f t="shared" si="28"/>
        <v>-0.394151382642073</v>
      </c>
      <c r="R363" s="41">
        <f t="shared" si="30"/>
        <v>-0.0214</v>
      </c>
      <c r="S363" s="45"/>
    </row>
    <row r="364" s="2" customFormat="1" ht="12.75" spans="1:19">
      <c r="A364" s="11">
        <v>746</v>
      </c>
      <c r="B364" s="20" t="s">
        <v>664</v>
      </c>
      <c r="C364" s="12" t="s">
        <v>651</v>
      </c>
      <c r="D364" s="11" t="s">
        <v>97</v>
      </c>
      <c r="E364" s="54" t="s">
        <v>121</v>
      </c>
      <c r="F364" s="17">
        <v>4.28</v>
      </c>
      <c r="G364" s="55" t="s">
        <v>665</v>
      </c>
      <c r="H364" s="15">
        <v>101</v>
      </c>
      <c r="I364" s="15">
        <v>5379.37</v>
      </c>
      <c r="J364" s="37">
        <f t="shared" si="25"/>
        <v>1619.728307</v>
      </c>
      <c r="K364" s="15" t="s">
        <v>669</v>
      </c>
      <c r="L364" s="38">
        <v>99</v>
      </c>
      <c r="M364" s="38">
        <v>6885.73</v>
      </c>
      <c r="N364" s="39">
        <f t="shared" si="26"/>
        <v>2118.739121</v>
      </c>
      <c r="O364" s="40">
        <v>0.3077</v>
      </c>
      <c r="P364" s="41">
        <f t="shared" si="27"/>
        <v>0.0202020202020202</v>
      </c>
      <c r="Q364" s="41">
        <f t="shared" si="28"/>
        <v>-0.218765475846424</v>
      </c>
      <c r="R364" s="41">
        <f t="shared" si="30"/>
        <v>-0.00659999999999999</v>
      </c>
      <c r="S364" s="45"/>
    </row>
    <row r="365" s="2" customFormat="1" ht="12.75" spans="1:19">
      <c r="A365" s="11">
        <v>539</v>
      </c>
      <c r="B365" s="12" t="s">
        <v>670</v>
      </c>
      <c r="C365" s="12" t="s">
        <v>651</v>
      </c>
      <c r="D365" s="11" t="s">
        <v>27</v>
      </c>
      <c r="E365" s="54" t="s">
        <v>114</v>
      </c>
      <c r="F365" s="17">
        <v>4.8</v>
      </c>
      <c r="G365" s="55" t="s">
        <v>662</v>
      </c>
      <c r="H365" s="15">
        <v>57</v>
      </c>
      <c r="I365" s="15">
        <v>4049.54</v>
      </c>
      <c r="J365" s="37">
        <f t="shared" si="25"/>
        <v>982.418404</v>
      </c>
      <c r="K365" s="15" t="s">
        <v>671</v>
      </c>
      <c r="L365" s="38">
        <v>58</v>
      </c>
      <c r="M365" s="38">
        <v>4775.34</v>
      </c>
      <c r="N365" s="39">
        <f t="shared" si="26"/>
        <v>1243.021002</v>
      </c>
      <c r="O365" s="40">
        <v>0.2603</v>
      </c>
      <c r="P365" s="41">
        <f t="shared" si="27"/>
        <v>-0.0172413793103448</v>
      </c>
      <c r="Q365" s="41">
        <f t="shared" si="28"/>
        <v>-0.151989177733941</v>
      </c>
      <c r="R365" s="41">
        <f t="shared" si="30"/>
        <v>-0.0177</v>
      </c>
      <c r="S365" s="45"/>
    </row>
    <row r="366" s="2" customFormat="1" ht="12.75" spans="1:19">
      <c r="A366" s="11">
        <v>539</v>
      </c>
      <c r="B366" s="12" t="s">
        <v>670</v>
      </c>
      <c r="C366" s="12" t="s">
        <v>651</v>
      </c>
      <c r="D366" s="11" t="s">
        <v>27</v>
      </c>
      <c r="E366" s="54" t="s">
        <v>114</v>
      </c>
      <c r="F366" s="17">
        <v>4.15</v>
      </c>
      <c r="G366" s="55" t="s">
        <v>662</v>
      </c>
      <c r="H366" s="15">
        <v>43</v>
      </c>
      <c r="I366" s="15">
        <v>4292.62</v>
      </c>
      <c r="J366" s="37">
        <f t="shared" si="25"/>
        <v>1426.437626</v>
      </c>
      <c r="K366" s="15" t="s">
        <v>672</v>
      </c>
      <c r="L366" s="38">
        <v>58</v>
      </c>
      <c r="M366" s="38">
        <v>4775.34</v>
      </c>
      <c r="N366" s="39">
        <f t="shared" si="26"/>
        <v>1243.021002</v>
      </c>
      <c r="O366" s="40">
        <v>0.2603</v>
      </c>
      <c r="P366" s="41">
        <f t="shared" si="27"/>
        <v>-0.258620689655172</v>
      </c>
      <c r="Q366" s="41">
        <f t="shared" si="28"/>
        <v>-0.101085995970968</v>
      </c>
      <c r="R366" s="41">
        <f t="shared" si="30"/>
        <v>0.072</v>
      </c>
      <c r="S366" s="45"/>
    </row>
    <row r="367" s="2" customFormat="1" ht="12.75" spans="1:19">
      <c r="A367" s="11">
        <v>539</v>
      </c>
      <c r="B367" s="12" t="s">
        <v>670</v>
      </c>
      <c r="C367" s="12" t="s">
        <v>651</v>
      </c>
      <c r="D367" s="11" t="s">
        <v>27</v>
      </c>
      <c r="E367" s="54" t="s">
        <v>114</v>
      </c>
      <c r="F367" s="17">
        <v>4.22</v>
      </c>
      <c r="G367" s="55" t="s">
        <v>662</v>
      </c>
      <c r="H367" s="15">
        <v>59</v>
      </c>
      <c r="I367" s="15">
        <v>3751.47</v>
      </c>
      <c r="J367" s="37">
        <f t="shared" si="25"/>
        <v>1011.021165</v>
      </c>
      <c r="K367" s="15" t="s">
        <v>673</v>
      </c>
      <c r="L367" s="38">
        <v>58</v>
      </c>
      <c r="M367" s="38">
        <v>4775.34</v>
      </c>
      <c r="N367" s="39">
        <f t="shared" si="26"/>
        <v>1243.021002</v>
      </c>
      <c r="O367" s="40">
        <v>0.2603</v>
      </c>
      <c r="P367" s="41">
        <f t="shared" si="27"/>
        <v>0.0172413793103448</v>
      </c>
      <c r="Q367" s="41">
        <f t="shared" si="28"/>
        <v>-0.214407769917954</v>
      </c>
      <c r="R367" s="41">
        <f t="shared" si="30"/>
        <v>0.00920000000000004</v>
      </c>
      <c r="S367" s="45"/>
    </row>
    <row r="368" s="2" customFormat="1" ht="12.75" spans="1:19">
      <c r="A368" s="11">
        <v>539</v>
      </c>
      <c r="B368" s="12" t="s">
        <v>670</v>
      </c>
      <c r="C368" s="12" t="s">
        <v>651</v>
      </c>
      <c r="D368" s="11" t="s">
        <v>27</v>
      </c>
      <c r="E368" s="54" t="s">
        <v>114</v>
      </c>
      <c r="F368" s="17">
        <v>4.29</v>
      </c>
      <c r="G368" s="55" t="s">
        <v>662</v>
      </c>
      <c r="H368" s="15">
        <v>53</v>
      </c>
      <c r="I368" s="15">
        <v>4130.5</v>
      </c>
      <c r="J368" s="37">
        <f t="shared" si="25"/>
        <v>1244.9327</v>
      </c>
      <c r="K368" s="15" t="s">
        <v>278</v>
      </c>
      <c r="L368" s="38">
        <v>58</v>
      </c>
      <c r="M368" s="38">
        <v>4775.34</v>
      </c>
      <c r="N368" s="39">
        <f t="shared" si="26"/>
        <v>1243.021002</v>
      </c>
      <c r="O368" s="40">
        <v>0.2603</v>
      </c>
      <c r="P368" s="41">
        <f t="shared" si="27"/>
        <v>-0.0862068965517241</v>
      </c>
      <c r="Q368" s="41">
        <f t="shared" si="28"/>
        <v>-0.135035411091147</v>
      </c>
      <c r="R368" s="41">
        <f>(K368-O368)/O368</f>
        <v>0.157894736842105</v>
      </c>
      <c r="S368" s="45"/>
    </row>
    <row r="369" s="2" customFormat="1" ht="12.75" spans="1:19">
      <c r="A369" s="11">
        <v>748</v>
      </c>
      <c r="B369" s="12" t="s">
        <v>674</v>
      </c>
      <c r="C369" s="12" t="s">
        <v>651</v>
      </c>
      <c r="D369" s="11" t="s">
        <v>73</v>
      </c>
      <c r="E369" s="54" t="s">
        <v>114</v>
      </c>
      <c r="F369" s="17">
        <v>4.8</v>
      </c>
      <c r="G369" s="55" t="s">
        <v>662</v>
      </c>
      <c r="H369" s="15">
        <v>63</v>
      </c>
      <c r="I369" s="15">
        <v>5496.4</v>
      </c>
      <c r="J369" s="37">
        <f t="shared" si="25"/>
        <v>1317.48708</v>
      </c>
      <c r="K369" s="15" t="s">
        <v>675</v>
      </c>
      <c r="L369" s="38">
        <v>73</v>
      </c>
      <c r="M369" s="38">
        <v>5781.74</v>
      </c>
      <c r="N369" s="39">
        <f t="shared" si="26"/>
        <v>1718.333128</v>
      </c>
      <c r="O369" s="40">
        <v>0.2972</v>
      </c>
      <c r="P369" s="41">
        <f t="shared" si="27"/>
        <v>-0.136986301369863</v>
      </c>
      <c r="Q369" s="41">
        <f t="shared" si="28"/>
        <v>-0.0493519251989886</v>
      </c>
      <c r="R369" s="41">
        <f t="shared" ref="R369:R371" si="31">(K369-O369)</f>
        <v>-0.0575</v>
      </c>
      <c r="S369" s="45"/>
    </row>
    <row r="370" s="2" customFormat="1" ht="12.75" spans="1:19">
      <c r="A370" s="11">
        <v>748</v>
      </c>
      <c r="B370" s="12" t="s">
        <v>674</v>
      </c>
      <c r="C370" s="12" t="s">
        <v>651</v>
      </c>
      <c r="D370" s="11" t="s">
        <v>73</v>
      </c>
      <c r="E370" s="54" t="s">
        <v>114</v>
      </c>
      <c r="F370" s="17">
        <v>4.15</v>
      </c>
      <c r="G370" s="55" t="s">
        <v>662</v>
      </c>
      <c r="H370" s="15">
        <v>72</v>
      </c>
      <c r="I370" s="15">
        <v>5798.45</v>
      </c>
      <c r="J370" s="37">
        <f t="shared" si="25"/>
        <v>1663.575305</v>
      </c>
      <c r="K370" s="15" t="s">
        <v>676</v>
      </c>
      <c r="L370" s="38">
        <v>73</v>
      </c>
      <c r="M370" s="38">
        <v>5781.74</v>
      </c>
      <c r="N370" s="39">
        <f t="shared" si="26"/>
        <v>1718.333128</v>
      </c>
      <c r="O370" s="40">
        <v>0.2972</v>
      </c>
      <c r="P370" s="41">
        <f t="shared" si="27"/>
        <v>-0.0136986301369863</v>
      </c>
      <c r="Q370" s="41">
        <f t="shared" si="28"/>
        <v>0.00289013342004311</v>
      </c>
      <c r="R370" s="41">
        <f t="shared" si="31"/>
        <v>-0.0103</v>
      </c>
      <c r="S370" s="45"/>
    </row>
    <row r="371" s="2" customFormat="1" ht="12.75" spans="1:19">
      <c r="A371" s="11">
        <v>748</v>
      </c>
      <c r="B371" s="12" t="s">
        <v>674</v>
      </c>
      <c r="C371" s="12" t="s">
        <v>651</v>
      </c>
      <c r="D371" s="11" t="s">
        <v>73</v>
      </c>
      <c r="E371" s="54" t="s">
        <v>114</v>
      </c>
      <c r="F371" s="17">
        <v>4.22</v>
      </c>
      <c r="G371" s="55" t="s">
        <v>662</v>
      </c>
      <c r="H371" s="15">
        <v>85</v>
      </c>
      <c r="I371" s="15">
        <v>5675.47</v>
      </c>
      <c r="J371" s="37">
        <f t="shared" si="25"/>
        <v>1734.991179</v>
      </c>
      <c r="K371" s="15" t="s">
        <v>659</v>
      </c>
      <c r="L371" s="38">
        <v>73</v>
      </c>
      <c r="M371" s="38">
        <v>5781.74</v>
      </c>
      <c r="N371" s="39">
        <f t="shared" si="26"/>
        <v>1718.333128</v>
      </c>
      <c r="O371" s="40">
        <v>0.2972</v>
      </c>
      <c r="P371" s="41">
        <f t="shared" si="27"/>
        <v>0.164383561643836</v>
      </c>
      <c r="Q371" s="41">
        <f t="shared" si="28"/>
        <v>-0.018380279984918</v>
      </c>
      <c r="R371" s="41">
        <f t="shared" si="31"/>
        <v>0.00850000000000001</v>
      </c>
      <c r="S371" s="45"/>
    </row>
    <row r="372" s="2" customFormat="1" ht="12.75" spans="1:19">
      <c r="A372" s="11">
        <v>748</v>
      </c>
      <c r="B372" s="12" t="s">
        <v>674</v>
      </c>
      <c r="C372" s="12" t="s">
        <v>651</v>
      </c>
      <c r="D372" s="11" t="s">
        <v>73</v>
      </c>
      <c r="E372" s="54" t="s">
        <v>114</v>
      </c>
      <c r="F372" s="17">
        <v>4.29</v>
      </c>
      <c r="G372" s="55" t="s">
        <v>662</v>
      </c>
      <c r="H372" s="15">
        <v>70</v>
      </c>
      <c r="I372" s="15">
        <v>6730.87</v>
      </c>
      <c r="J372" s="37">
        <f t="shared" si="25"/>
        <v>1879.258904</v>
      </c>
      <c r="K372" s="15" t="s">
        <v>677</v>
      </c>
      <c r="L372" s="38">
        <v>73</v>
      </c>
      <c r="M372" s="38">
        <v>5781.74</v>
      </c>
      <c r="N372" s="39">
        <f t="shared" si="26"/>
        <v>1718.333128</v>
      </c>
      <c r="O372" s="40">
        <v>0.2972</v>
      </c>
      <c r="P372" s="41">
        <f t="shared" si="27"/>
        <v>-0.0410958904109589</v>
      </c>
      <c r="Q372" s="41">
        <f t="shared" si="28"/>
        <v>0.164159924175075</v>
      </c>
      <c r="R372" s="41">
        <f>(K372-O372)/O372</f>
        <v>-0.0605652759084792</v>
      </c>
      <c r="S372" s="45"/>
    </row>
    <row r="373" s="2" customFormat="1" ht="12.75" spans="1:19">
      <c r="A373" s="11">
        <v>720</v>
      </c>
      <c r="B373" s="12" t="s">
        <v>678</v>
      </c>
      <c r="C373" s="12" t="s">
        <v>651</v>
      </c>
      <c r="D373" s="11" t="s">
        <v>27</v>
      </c>
      <c r="E373" s="54" t="s">
        <v>93</v>
      </c>
      <c r="F373" s="17">
        <v>4.3</v>
      </c>
      <c r="G373" s="55" t="s">
        <v>679</v>
      </c>
      <c r="H373" s="15">
        <v>66</v>
      </c>
      <c r="I373" s="15">
        <v>5234.19</v>
      </c>
      <c r="J373" s="37">
        <f t="shared" si="25"/>
        <v>1700.064912</v>
      </c>
      <c r="K373" s="15" t="s">
        <v>680</v>
      </c>
      <c r="L373" s="38">
        <v>48</v>
      </c>
      <c r="M373" s="38">
        <v>4408.97</v>
      </c>
      <c r="N373" s="39">
        <f t="shared" si="26"/>
        <v>1336.358807</v>
      </c>
      <c r="O373" s="40">
        <v>0.3031</v>
      </c>
      <c r="P373" s="41">
        <f t="shared" si="27"/>
        <v>0.375</v>
      </c>
      <c r="Q373" s="41">
        <f t="shared" si="28"/>
        <v>0.187168431629156</v>
      </c>
      <c r="R373" s="41">
        <f t="shared" ref="R373:R381" si="32">(K373-O373)</f>
        <v>0.0217</v>
      </c>
      <c r="S373" s="45"/>
    </row>
    <row r="374" s="2" customFormat="1" ht="12.75" spans="1:19">
      <c r="A374" s="11">
        <v>720</v>
      </c>
      <c r="B374" s="12" t="s">
        <v>678</v>
      </c>
      <c r="C374" s="12" t="s">
        <v>651</v>
      </c>
      <c r="D374" s="11" t="s">
        <v>27</v>
      </c>
      <c r="E374" s="54" t="s">
        <v>93</v>
      </c>
      <c r="F374" s="18">
        <v>4.1</v>
      </c>
      <c r="G374" s="55" t="s">
        <v>679</v>
      </c>
      <c r="H374" s="15">
        <v>83</v>
      </c>
      <c r="I374" s="15">
        <v>5610.19</v>
      </c>
      <c r="J374" s="37">
        <f t="shared" si="25"/>
        <v>1411.523804</v>
      </c>
      <c r="K374" s="15" t="s">
        <v>222</v>
      </c>
      <c r="L374" s="38">
        <v>48</v>
      </c>
      <c r="M374" s="38">
        <v>4408.97</v>
      </c>
      <c r="N374" s="39">
        <f t="shared" si="26"/>
        <v>1336.358807</v>
      </c>
      <c r="O374" s="40">
        <v>0.3031</v>
      </c>
      <c r="P374" s="41">
        <f t="shared" si="27"/>
        <v>0.729166666666667</v>
      </c>
      <c r="Q374" s="41">
        <f t="shared" si="28"/>
        <v>0.272449120769703</v>
      </c>
      <c r="R374" s="41">
        <f t="shared" si="32"/>
        <v>-0.0515</v>
      </c>
      <c r="S374" s="45"/>
    </row>
    <row r="375" s="2" customFormat="1" ht="12.75" spans="1:19">
      <c r="A375" s="11">
        <v>720</v>
      </c>
      <c r="B375" s="12" t="s">
        <v>678</v>
      </c>
      <c r="C375" s="12" t="s">
        <v>651</v>
      </c>
      <c r="D375" s="11" t="s">
        <v>27</v>
      </c>
      <c r="E375" s="54" t="s">
        <v>93</v>
      </c>
      <c r="F375" s="19">
        <v>4.24</v>
      </c>
      <c r="G375" s="55" t="s">
        <v>679</v>
      </c>
      <c r="H375" s="15">
        <v>66</v>
      </c>
      <c r="I375" s="15">
        <v>4471.11</v>
      </c>
      <c r="J375" s="37">
        <f t="shared" si="25"/>
        <v>1527.778287</v>
      </c>
      <c r="K375" s="15" t="s">
        <v>681</v>
      </c>
      <c r="L375" s="38">
        <v>48</v>
      </c>
      <c r="M375" s="38">
        <v>4408.97</v>
      </c>
      <c r="N375" s="39">
        <f t="shared" si="26"/>
        <v>1336.358807</v>
      </c>
      <c r="O375" s="40">
        <v>0.3031</v>
      </c>
      <c r="P375" s="41">
        <f t="shared" si="27"/>
        <v>0.375</v>
      </c>
      <c r="Q375" s="41">
        <f t="shared" si="28"/>
        <v>0.0140939947425361</v>
      </c>
      <c r="R375" s="41">
        <f t="shared" si="32"/>
        <v>0.0386</v>
      </c>
      <c r="S375" s="45"/>
    </row>
    <row r="376" s="2" customFormat="1" ht="12.75" spans="1:19">
      <c r="A376" s="11">
        <v>594</v>
      </c>
      <c r="B376" s="12" t="s">
        <v>682</v>
      </c>
      <c r="C376" s="12" t="s">
        <v>651</v>
      </c>
      <c r="D376" s="11" t="s">
        <v>27</v>
      </c>
      <c r="E376" s="54" t="s">
        <v>108</v>
      </c>
      <c r="F376" s="17">
        <v>4.4</v>
      </c>
      <c r="G376" s="55" t="s">
        <v>683</v>
      </c>
      <c r="H376" s="15">
        <v>67</v>
      </c>
      <c r="I376" s="15">
        <v>5957.63</v>
      </c>
      <c r="J376" s="37">
        <f t="shared" si="25"/>
        <v>1910.016178</v>
      </c>
      <c r="K376" s="15" t="s">
        <v>354</v>
      </c>
      <c r="L376" s="38">
        <v>61</v>
      </c>
      <c r="M376" s="38">
        <v>4725.02</v>
      </c>
      <c r="N376" s="39">
        <f t="shared" si="26"/>
        <v>1426.483538</v>
      </c>
      <c r="O376" s="40">
        <v>0.3019</v>
      </c>
      <c r="P376" s="41">
        <f t="shared" si="27"/>
        <v>0.0983606557377049</v>
      </c>
      <c r="Q376" s="41">
        <f t="shared" si="28"/>
        <v>0.260868737063547</v>
      </c>
      <c r="R376" s="41">
        <f t="shared" si="32"/>
        <v>0.0187</v>
      </c>
      <c r="S376" s="45"/>
    </row>
    <row r="377" s="2" customFormat="1" ht="12.75" spans="1:19">
      <c r="A377" s="11">
        <v>594</v>
      </c>
      <c r="B377" s="12" t="s">
        <v>682</v>
      </c>
      <c r="C377" s="12" t="s">
        <v>651</v>
      </c>
      <c r="D377" s="11" t="s">
        <v>27</v>
      </c>
      <c r="E377" s="54" t="s">
        <v>108</v>
      </c>
      <c r="F377" s="17">
        <v>4.11</v>
      </c>
      <c r="G377" s="55" t="s">
        <v>683</v>
      </c>
      <c r="H377" s="15">
        <v>65</v>
      </c>
      <c r="I377" s="15">
        <v>5914.97</v>
      </c>
      <c r="J377" s="37">
        <f t="shared" si="25"/>
        <v>1559.186092</v>
      </c>
      <c r="K377" s="15" t="s">
        <v>684</v>
      </c>
      <c r="L377" s="38">
        <v>61</v>
      </c>
      <c r="M377" s="38">
        <v>4725.02</v>
      </c>
      <c r="N377" s="39">
        <f t="shared" si="26"/>
        <v>1426.483538</v>
      </c>
      <c r="O377" s="40">
        <v>0.3019</v>
      </c>
      <c r="P377" s="41">
        <f t="shared" si="27"/>
        <v>0.0655737704918033</v>
      </c>
      <c r="Q377" s="41">
        <f t="shared" si="28"/>
        <v>0.251840203850989</v>
      </c>
      <c r="R377" s="41">
        <f t="shared" si="32"/>
        <v>-0.0383</v>
      </c>
      <c r="S377" s="45"/>
    </row>
    <row r="378" s="2" customFormat="1" ht="12.75" spans="1:19">
      <c r="A378" s="11">
        <v>594</v>
      </c>
      <c r="B378" s="12" t="s">
        <v>682</v>
      </c>
      <c r="C378" s="12" t="s">
        <v>651</v>
      </c>
      <c r="D378" s="11" t="s">
        <v>27</v>
      </c>
      <c r="E378" s="54" t="s">
        <v>108</v>
      </c>
      <c r="F378" s="19">
        <v>4.25</v>
      </c>
      <c r="G378" s="55" t="s">
        <v>683</v>
      </c>
      <c r="H378" s="15">
        <v>81</v>
      </c>
      <c r="I378" s="15">
        <v>5564.05</v>
      </c>
      <c r="J378" s="37">
        <f t="shared" si="25"/>
        <v>1310.333775</v>
      </c>
      <c r="K378" s="15" t="s">
        <v>685</v>
      </c>
      <c r="L378" s="38">
        <v>61</v>
      </c>
      <c r="M378" s="38">
        <v>4725.02</v>
      </c>
      <c r="N378" s="39">
        <f t="shared" si="26"/>
        <v>1426.483538</v>
      </c>
      <c r="O378" s="40">
        <v>0.3019</v>
      </c>
      <c r="P378" s="41">
        <f t="shared" si="27"/>
        <v>0.327868852459016</v>
      </c>
      <c r="Q378" s="41">
        <f t="shared" si="28"/>
        <v>0.177571735146095</v>
      </c>
      <c r="R378" s="41">
        <f t="shared" si="32"/>
        <v>-0.0664</v>
      </c>
      <c r="S378" s="45"/>
    </row>
    <row r="379" s="2" customFormat="1" ht="12.75" spans="1:19">
      <c r="A379" s="11">
        <v>107728</v>
      </c>
      <c r="B379" s="12" t="s">
        <v>686</v>
      </c>
      <c r="C379" s="12" t="s">
        <v>651</v>
      </c>
      <c r="D379" s="11" t="s">
        <v>27</v>
      </c>
      <c r="E379" s="54" t="s">
        <v>114</v>
      </c>
      <c r="F379" s="17">
        <v>4.8</v>
      </c>
      <c r="G379" s="55" t="s">
        <v>652</v>
      </c>
      <c r="H379" s="15">
        <v>53</v>
      </c>
      <c r="I379" s="15">
        <v>5979.15</v>
      </c>
      <c r="J379" s="37">
        <f t="shared" si="25"/>
        <v>1114.51356</v>
      </c>
      <c r="K379" s="15" t="s">
        <v>687</v>
      </c>
      <c r="L379" s="38">
        <v>55</v>
      </c>
      <c r="M379" s="38">
        <v>4320.61</v>
      </c>
      <c r="N379" s="39">
        <f t="shared" si="26"/>
        <v>1114.71738</v>
      </c>
      <c r="O379" s="40">
        <v>0.258</v>
      </c>
      <c r="P379" s="41">
        <f t="shared" si="27"/>
        <v>-0.0363636363636364</v>
      </c>
      <c r="Q379" s="41">
        <f t="shared" si="28"/>
        <v>0.383867092841057</v>
      </c>
      <c r="R379" s="41">
        <f t="shared" si="32"/>
        <v>-0.0716</v>
      </c>
      <c r="S379" s="45"/>
    </row>
    <row r="380" s="2" customFormat="1" ht="12.75" spans="1:19">
      <c r="A380" s="11">
        <v>107728</v>
      </c>
      <c r="B380" s="12" t="s">
        <v>686</v>
      </c>
      <c r="C380" s="12" t="s">
        <v>651</v>
      </c>
      <c r="D380" s="11" t="s">
        <v>27</v>
      </c>
      <c r="E380" s="54" t="s">
        <v>114</v>
      </c>
      <c r="F380" s="17">
        <v>4.15</v>
      </c>
      <c r="G380" s="55" t="s">
        <v>652</v>
      </c>
      <c r="H380" s="15">
        <v>50</v>
      </c>
      <c r="I380" s="15">
        <v>4200.67</v>
      </c>
      <c r="J380" s="37">
        <f t="shared" si="25"/>
        <v>1012.781537</v>
      </c>
      <c r="K380" s="15" t="s">
        <v>688</v>
      </c>
      <c r="L380" s="38">
        <v>55</v>
      </c>
      <c r="M380" s="38">
        <v>4320.61</v>
      </c>
      <c r="N380" s="39">
        <f t="shared" si="26"/>
        <v>1114.71738</v>
      </c>
      <c r="O380" s="40">
        <v>0.258</v>
      </c>
      <c r="P380" s="41">
        <f t="shared" si="27"/>
        <v>-0.0909090909090909</v>
      </c>
      <c r="Q380" s="41">
        <f t="shared" si="28"/>
        <v>-0.0277599690784402</v>
      </c>
      <c r="R380" s="41">
        <f t="shared" si="32"/>
        <v>-0.0169</v>
      </c>
      <c r="S380" s="45"/>
    </row>
    <row r="381" s="2" customFormat="1" ht="12.75" spans="1:19">
      <c r="A381" s="11">
        <v>107728</v>
      </c>
      <c r="B381" s="12" t="s">
        <v>686</v>
      </c>
      <c r="C381" s="12" t="s">
        <v>651</v>
      </c>
      <c r="D381" s="11" t="s">
        <v>27</v>
      </c>
      <c r="E381" s="54" t="s">
        <v>114</v>
      </c>
      <c r="F381" s="29">
        <v>4.3</v>
      </c>
      <c r="G381" s="55" t="s">
        <v>652</v>
      </c>
      <c r="H381" s="15">
        <v>73</v>
      </c>
      <c r="I381" s="15">
        <v>5398.67</v>
      </c>
      <c r="J381" s="37">
        <f t="shared" si="25"/>
        <v>1342.109362</v>
      </c>
      <c r="K381" s="15" t="s">
        <v>689</v>
      </c>
      <c r="L381" s="38">
        <v>55</v>
      </c>
      <c r="M381" s="38">
        <v>4320.61</v>
      </c>
      <c r="N381" s="39">
        <f t="shared" si="26"/>
        <v>1114.71738</v>
      </c>
      <c r="O381" s="40">
        <v>0.258</v>
      </c>
      <c r="P381" s="41">
        <f t="shared" si="27"/>
        <v>0.327272727272727</v>
      </c>
      <c r="Q381" s="41">
        <f t="shared" si="28"/>
        <v>0.249515693385888</v>
      </c>
      <c r="R381" s="41">
        <f t="shared" si="32"/>
        <v>-0.00940000000000002</v>
      </c>
      <c r="S381" s="45"/>
    </row>
    <row r="382" s="2" customFormat="1" ht="12.75" spans="1:19">
      <c r="A382" s="11">
        <v>107728</v>
      </c>
      <c r="B382" s="12" t="s">
        <v>686</v>
      </c>
      <c r="C382" s="12" t="s">
        <v>651</v>
      </c>
      <c r="D382" s="11" t="s">
        <v>27</v>
      </c>
      <c r="E382" s="54" t="s">
        <v>114</v>
      </c>
      <c r="F382" s="17">
        <v>4.29</v>
      </c>
      <c r="G382" s="55" t="s">
        <v>652</v>
      </c>
      <c r="H382" s="15">
        <v>64</v>
      </c>
      <c r="I382" s="15">
        <v>5194.95</v>
      </c>
      <c r="J382" s="37">
        <f t="shared" si="25"/>
        <v>1554.32904</v>
      </c>
      <c r="K382" s="15" t="s">
        <v>690</v>
      </c>
      <c r="L382" s="38">
        <v>55</v>
      </c>
      <c r="M382" s="38">
        <v>4320.61</v>
      </c>
      <c r="N382" s="39">
        <f t="shared" si="26"/>
        <v>1114.71738</v>
      </c>
      <c r="O382" s="40">
        <v>0.258</v>
      </c>
      <c r="P382" s="41">
        <f t="shared" si="27"/>
        <v>0.163636363636364</v>
      </c>
      <c r="Q382" s="41">
        <f t="shared" si="28"/>
        <v>0.202364943838949</v>
      </c>
      <c r="R382" s="41">
        <f>(K382-O382)/O382</f>
        <v>0.15968992248062</v>
      </c>
      <c r="S382" s="45"/>
    </row>
    <row r="383" s="2" customFormat="1" ht="12.75" spans="1:19">
      <c r="A383" s="56">
        <v>117923</v>
      </c>
      <c r="B383" s="55" t="s">
        <v>691</v>
      </c>
      <c r="C383" s="12" t="s">
        <v>651</v>
      </c>
      <c r="D383" s="11" t="s">
        <v>19</v>
      </c>
      <c r="E383" s="57" t="s">
        <v>114</v>
      </c>
      <c r="F383" s="17">
        <v>4.8</v>
      </c>
      <c r="G383" s="58" t="s">
        <v>692</v>
      </c>
      <c r="H383" s="15">
        <v>20</v>
      </c>
      <c r="I383" s="15">
        <v>844.89</v>
      </c>
      <c r="J383" s="37">
        <f t="shared" si="25"/>
        <v>280.165524</v>
      </c>
      <c r="K383" s="15" t="s">
        <v>693</v>
      </c>
      <c r="L383" s="38">
        <v>30</v>
      </c>
      <c r="M383" s="38">
        <v>1307.55</v>
      </c>
      <c r="N383" s="39">
        <f t="shared" si="26"/>
        <v>405.86352</v>
      </c>
      <c r="O383" s="40">
        <v>0.3104</v>
      </c>
      <c r="P383" s="41">
        <f t="shared" si="27"/>
        <v>-0.333333333333333</v>
      </c>
      <c r="Q383" s="41">
        <f t="shared" si="28"/>
        <v>-0.35383732935643</v>
      </c>
      <c r="R383" s="41">
        <f t="shared" ref="R383:R385" si="33">(K383-O383)</f>
        <v>0.0211999999999999</v>
      </c>
      <c r="S383" s="45"/>
    </row>
    <row r="384" s="2" customFormat="1" ht="12.75" spans="1:19">
      <c r="A384" s="56">
        <v>117923</v>
      </c>
      <c r="B384" s="55" t="s">
        <v>691</v>
      </c>
      <c r="C384" s="12" t="s">
        <v>651</v>
      </c>
      <c r="D384" s="11" t="s">
        <v>19</v>
      </c>
      <c r="E384" s="57" t="s">
        <v>114</v>
      </c>
      <c r="F384" s="17">
        <v>4.15</v>
      </c>
      <c r="G384" s="58" t="s">
        <v>692</v>
      </c>
      <c r="H384" s="15">
        <v>28</v>
      </c>
      <c r="I384" s="15">
        <v>1088.45</v>
      </c>
      <c r="J384" s="37">
        <f t="shared" si="25"/>
        <v>462.482405</v>
      </c>
      <c r="K384" s="15" t="s">
        <v>694</v>
      </c>
      <c r="L384" s="38">
        <v>30</v>
      </c>
      <c r="M384" s="38">
        <v>1307.55</v>
      </c>
      <c r="N384" s="39">
        <f t="shared" si="26"/>
        <v>405.86352</v>
      </c>
      <c r="O384" s="40">
        <v>0.3104</v>
      </c>
      <c r="P384" s="41">
        <f t="shared" si="27"/>
        <v>-0.0666666666666667</v>
      </c>
      <c r="Q384" s="41">
        <f t="shared" si="28"/>
        <v>-0.167565293870215</v>
      </c>
      <c r="R384" s="41">
        <f t="shared" si="33"/>
        <v>0.1145</v>
      </c>
      <c r="S384" s="45"/>
    </row>
    <row r="385" s="2" customFormat="1" ht="12.75" spans="1:19">
      <c r="A385" s="56">
        <v>117923</v>
      </c>
      <c r="B385" s="55" t="s">
        <v>691</v>
      </c>
      <c r="C385" s="12" t="s">
        <v>651</v>
      </c>
      <c r="D385" s="11" t="s">
        <v>19</v>
      </c>
      <c r="E385" s="57" t="s">
        <v>114</v>
      </c>
      <c r="F385" s="17">
        <v>4.22</v>
      </c>
      <c r="G385" s="14" t="s">
        <v>109</v>
      </c>
      <c r="H385" s="15">
        <v>25</v>
      </c>
      <c r="I385" s="15">
        <v>1032.28</v>
      </c>
      <c r="J385" s="37">
        <f t="shared" si="25"/>
        <v>280.160792</v>
      </c>
      <c r="K385" s="15" t="s">
        <v>695</v>
      </c>
      <c r="L385" s="38">
        <v>30</v>
      </c>
      <c r="M385" s="38">
        <v>1307.55</v>
      </c>
      <c r="N385" s="39">
        <f t="shared" si="26"/>
        <v>405.86352</v>
      </c>
      <c r="O385" s="40">
        <v>0.3104</v>
      </c>
      <c r="P385" s="41">
        <f t="shared" si="27"/>
        <v>-0.166666666666667</v>
      </c>
      <c r="Q385" s="41">
        <f t="shared" si="28"/>
        <v>-0.210523498145386</v>
      </c>
      <c r="R385" s="41">
        <f t="shared" si="33"/>
        <v>-0.039</v>
      </c>
      <c r="S385" s="45"/>
    </row>
    <row r="386" s="2" customFormat="1" ht="12.75" spans="1:19">
      <c r="A386" s="56">
        <v>117923</v>
      </c>
      <c r="B386" s="55" t="s">
        <v>691</v>
      </c>
      <c r="C386" s="12" t="s">
        <v>651</v>
      </c>
      <c r="D386" s="11" t="s">
        <v>19</v>
      </c>
      <c r="E386" s="57" t="s">
        <v>114</v>
      </c>
      <c r="F386" s="17">
        <v>4.29</v>
      </c>
      <c r="G386" s="58" t="s">
        <v>692</v>
      </c>
      <c r="H386" s="15">
        <v>22</v>
      </c>
      <c r="I386" s="15">
        <v>1019.77</v>
      </c>
      <c r="J386" s="37">
        <f t="shared" ref="J386:J392" si="34">I386*K386</f>
        <v>376.601061</v>
      </c>
      <c r="K386" s="15" t="s">
        <v>159</v>
      </c>
      <c r="L386" s="38">
        <v>30</v>
      </c>
      <c r="M386" s="38">
        <v>1307.55</v>
      </c>
      <c r="N386" s="39">
        <f t="shared" ref="N386:N392" si="35">M386*O386</f>
        <v>405.86352</v>
      </c>
      <c r="O386" s="40">
        <v>0.3104</v>
      </c>
      <c r="P386" s="41">
        <f t="shared" ref="P386:P392" si="36">(H386-L386)/L386</f>
        <v>-0.266666666666667</v>
      </c>
      <c r="Q386" s="41">
        <f t="shared" ref="Q386:Q392" si="37">(I386-M386)/M386</f>
        <v>-0.220091009904019</v>
      </c>
      <c r="R386" s="41">
        <f>(K386-O386)/O386</f>
        <v>0.189755154639175</v>
      </c>
      <c r="S386" s="45"/>
    </row>
    <row r="387" s="2" customFormat="1" ht="12.75" spans="1:19">
      <c r="A387" s="56">
        <v>117637</v>
      </c>
      <c r="B387" s="55" t="s">
        <v>696</v>
      </c>
      <c r="C387" s="12" t="s">
        <v>651</v>
      </c>
      <c r="D387" s="11" t="s">
        <v>19</v>
      </c>
      <c r="E387" s="57" t="s">
        <v>121</v>
      </c>
      <c r="F387" s="17">
        <v>4.7</v>
      </c>
      <c r="G387" s="59" t="s">
        <v>697</v>
      </c>
      <c r="H387" s="15">
        <v>31</v>
      </c>
      <c r="I387" s="15">
        <v>1619.59</v>
      </c>
      <c r="J387" s="37">
        <f t="shared" si="34"/>
        <v>685.734406</v>
      </c>
      <c r="K387" s="15" t="s">
        <v>698</v>
      </c>
      <c r="L387" s="38">
        <v>38</v>
      </c>
      <c r="M387" s="38">
        <v>1983.92</v>
      </c>
      <c r="N387" s="39">
        <f t="shared" si="35"/>
        <v>556.48956</v>
      </c>
      <c r="O387" s="40">
        <v>0.2805</v>
      </c>
      <c r="P387" s="41">
        <f t="shared" si="36"/>
        <v>-0.184210526315789</v>
      </c>
      <c r="Q387" s="41">
        <f t="shared" si="37"/>
        <v>-0.183641477478931</v>
      </c>
      <c r="R387" s="41">
        <f t="shared" ref="R387:R391" si="38">(K387-O387)</f>
        <v>0.1429</v>
      </c>
      <c r="S387" s="45"/>
    </row>
    <row r="388" s="2" customFormat="1" ht="12.75" spans="1:19">
      <c r="A388" s="56">
        <v>117637</v>
      </c>
      <c r="B388" s="55" t="s">
        <v>696</v>
      </c>
      <c r="C388" s="12" t="s">
        <v>651</v>
      </c>
      <c r="D388" s="11" t="s">
        <v>19</v>
      </c>
      <c r="E388" s="57" t="s">
        <v>121</v>
      </c>
      <c r="F388" s="17">
        <v>4.14</v>
      </c>
      <c r="G388" s="59" t="s">
        <v>697</v>
      </c>
      <c r="H388" s="15">
        <v>24</v>
      </c>
      <c r="I388" s="15">
        <v>824.67</v>
      </c>
      <c r="J388" s="37">
        <f t="shared" si="34"/>
        <v>216.88821</v>
      </c>
      <c r="K388" s="15" t="s">
        <v>699</v>
      </c>
      <c r="L388" s="38">
        <v>38</v>
      </c>
      <c r="M388" s="38">
        <v>1983.92</v>
      </c>
      <c r="N388" s="39">
        <f t="shared" si="35"/>
        <v>556.48956</v>
      </c>
      <c r="O388" s="40">
        <v>0.2805</v>
      </c>
      <c r="P388" s="41">
        <f t="shared" si="36"/>
        <v>-0.368421052631579</v>
      </c>
      <c r="Q388" s="41">
        <f t="shared" si="37"/>
        <v>-0.584322956570829</v>
      </c>
      <c r="R388" s="41">
        <f t="shared" si="38"/>
        <v>-0.0175</v>
      </c>
      <c r="S388" s="45"/>
    </row>
    <row r="389" s="2" customFormat="1" ht="12.75" spans="1:19">
      <c r="A389" s="56">
        <v>117637</v>
      </c>
      <c r="B389" s="55" t="s">
        <v>696</v>
      </c>
      <c r="C389" s="12" t="s">
        <v>651</v>
      </c>
      <c r="D389" s="11" t="s">
        <v>19</v>
      </c>
      <c r="E389" s="57" t="s">
        <v>121</v>
      </c>
      <c r="F389" s="17">
        <v>4.21</v>
      </c>
      <c r="G389" s="59" t="s">
        <v>697</v>
      </c>
      <c r="H389" s="15">
        <v>30</v>
      </c>
      <c r="I389" s="15">
        <v>3623.2</v>
      </c>
      <c r="J389" s="37">
        <f t="shared" si="34"/>
        <v>739.49512</v>
      </c>
      <c r="K389" s="15" t="s">
        <v>700</v>
      </c>
      <c r="L389" s="38">
        <v>38</v>
      </c>
      <c r="M389" s="38">
        <v>1983.92</v>
      </c>
      <c r="N389" s="39">
        <f t="shared" si="35"/>
        <v>556.48956</v>
      </c>
      <c r="O389" s="40">
        <v>0.2805</v>
      </c>
      <c r="P389" s="42">
        <f t="shared" si="36"/>
        <v>-0.210526315789474</v>
      </c>
      <c r="Q389" s="46">
        <f t="shared" si="37"/>
        <v>0.826283317875721</v>
      </c>
      <c r="R389" s="41">
        <f t="shared" si="38"/>
        <v>-0.0764</v>
      </c>
      <c r="S389" s="47">
        <v>0</v>
      </c>
    </row>
    <row r="390" s="2" customFormat="1" ht="12.75" spans="1:19">
      <c r="A390" s="56">
        <v>117637</v>
      </c>
      <c r="B390" s="55" t="s">
        <v>696</v>
      </c>
      <c r="C390" s="12" t="s">
        <v>651</v>
      </c>
      <c r="D390" s="11" t="s">
        <v>19</v>
      </c>
      <c r="E390" s="57" t="s">
        <v>121</v>
      </c>
      <c r="F390" s="17">
        <v>4.28</v>
      </c>
      <c r="G390" s="59" t="s">
        <v>697</v>
      </c>
      <c r="H390" s="15">
        <v>31</v>
      </c>
      <c r="I390" s="15">
        <v>1247.42</v>
      </c>
      <c r="J390" s="37">
        <f t="shared" si="34"/>
        <v>239.754124</v>
      </c>
      <c r="K390" s="15" t="s">
        <v>701</v>
      </c>
      <c r="L390" s="38">
        <v>38</v>
      </c>
      <c r="M390" s="38">
        <v>1983.92</v>
      </c>
      <c r="N390" s="39">
        <f t="shared" si="35"/>
        <v>556.48956</v>
      </c>
      <c r="O390" s="40">
        <v>0.2805</v>
      </c>
      <c r="P390" s="41">
        <f t="shared" si="36"/>
        <v>-0.184210526315789</v>
      </c>
      <c r="Q390" s="41">
        <f t="shared" si="37"/>
        <v>-0.371234727206742</v>
      </c>
      <c r="R390" s="41">
        <f t="shared" si="38"/>
        <v>-0.0883</v>
      </c>
      <c r="S390" s="45"/>
    </row>
    <row r="391" s="2" customFormat="1" ht="12.75" spans="1:19">
      <c r="A391" s="11">
        <v>587</v>
      </c>
      <c r="B391" s="12" t="s">
        <v>72</v>
      </c>
      <c r="C391" s="12" t="s">
        <v>18</v>
      </c>
      <c r="D391" s="11" t="s">
        <v>73</v>
      </c>
      <c r="E391" s="13" t="s">
        <v>28</v>
      </c>
      <c r="F391" s="19">
        <v>4.25</v>
      </c>
      <c r="G391" s="14" t="s">
        <v>36</v>
      </c>
      <c r="H391" s="15">
        <v>80</v>
      </c>
      <c r="I391" s="15">
        <v>4616.93</v>
      </c>
      <c r="J391" s="37">
        <f t="shared" si="34"/>
        <v>1187.474396</v>
      </c>
      <c r="K391" s="15" t="s">
        <v>702</v>
      </c>
      <c r="L391" s="38">
        <v>66</v>
      </c>
      <c r="M391" s="38">
        <v>5174.08</v>
      </c>
      <c r="N391" s="39">
        <f t="shared" si="35"/>
        <v>1358.196</v>
      </c>
      <c r="O391" s="40">
        <v>0.2625</v>
      </c>
      <c r="P391" s="41">
        <f t="shared" si="36"/>
        <v>0.212121212121212</v>
      </c>
      <c r="Q391" s="41">
        <f t="shared" si="37"/>
        <v>-0.107680979033954</v>
      </c>
      <c r="R391" s="41">
        <f t="shared" si="38"/>
        <v>-0.00530000000000003</v>
      </c>
      <c r="S391" s="45"/>
    </row>
    <row r="392" s="2" customFormat="1" ht="12.75" spans="1:19">
      <c r="A392" s="60">
        <v>704</v>
      </c>
      <c r="B392" s="20" t="s">
        <v>67</v>
      </c>
      <c r="C392" s="12" t="s">
        <v>18</v>
      </c>
      <c r="D392" s="11" t="s">
        <v>27</v>
      </c>
      <c r="E392" s="13" t="s">
        <v>42</v>
      </c>
      <c r="F392" s="19">
        <v>4.29</v>
      </c>
      <c r="G392" s="14" t="s">
        <v>62</v>
      </c>
      <c r="H392" s="15">
        <v>52</v>
      </c>
      <c r="I392" s="15">
        <v>3185.38</v>
      </c>
      <c r="J392" s="37">
        <f t="shared" si="34"/>
        <v>1028.240664</v>
      </c>
      <c r="K392" s="15" t="s">
        <v>501</v>
      </c>
      <c r="L392" s="38">
        <v>58</v>
      </c>
      <c r="M392" s="38">
        <v>4090.54</v>
      </c>
      <c r="N392" s="39">
        <f t="shared" si="35"/>
        <v>1140.442552</v>
      </c>
      <c r="O392" s="40">
        <v>0.2788</v>
      </c>
      <c r="P392" s="41">
        <f t="shared" si="36"/>
        <v>-0.103448275862069</v>
      </c>
      <c r="Q392" s="41">
        <f t="shared" si="37"/>
        <v>-0.221281297823759</v>
      </c>
      <c r="R392" s="41">
        <f>(K392-O392)/O392</f>
        <v>0.157819225251076</v>
      </c>
      <c r="S392" s="45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4月闪电战数据情况表</vt:lpstr>
      <vt:lpstr>4月门店汇总情况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2021-04-16T10:20:00Z</dcterms:created>
  <dcterms:modified xsi:type="dcterms:W3CDTF">2021-05-21T11:47:47Z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705051D1A2804899993DBB7DF2786493</vt:lpwstr>
  </property>
  <property fmtid="{D5CDD505-2E9C-101B-9397-08002B2CF9AE}" pid="3" name="KSOProductBuildVer">
    <vt:lpwstr>2052-11.1.0.10495</vt:lpwstr>
  </property>
</Properties>
</file>