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.26-2.28考核目标" sheetId="1" r:id="rId1"/>
    <sheet name="片区完成情况" sheetId="2" r:id="rId2"/>
    <sheet name="Sheet3" sheetId="3" r:id="rId3"/>
  </sheets>
  <definedNames>
    <definedName name="_xlnm._FilterDatabase" localSheetId="0" hidden="1">'2.26-2.28考核目标'!$A$2:$V$142</definedName>
  </definedNames>
  <calcPr calcId="144525"/>
</workbook>
</file>

<file path=xl/sharedStrings.xml><?xml version="1.0" encoding="utf-8"?>
<sst xmlns="http://schemas.openxmlformats.org/spreadsheetml/2006/main" count="327" uniqueCount="175">
  <si>
    <t>2.26-2.28“元宵节”活动考核目标</t>
  </si>
  <si>
    <t>1档</t>
  </si>
  <si>
    <t>2档</t>
  </si>
  <si>
    <t>活动期间</t>
  </si>
  <si>
    <t>1档%</t>
  </si>
  <si>
    <t>2档%</t>
  </si>
  <si>
    <t>奖、罚  （差额1%）</t>
  </si>
  <si>
    <t>序号</t>
  </si>
  <si>
    <t>门店ID</t>
  </si>
  <si>
    <t>门店名称</t>
  </si>
  <si>
    <t>片区名称</t>
  </si>
  <si>
    <t>1档任务</t>
  </si>
  <si>
    <t>3天销售</t>
  </si>
  <si>
    <t>毛利率</t>
  </si>
  <si>
    <t>毛利</t>
  </si>
  <si>
    <t>3天毛利</t>
  </si>
  <si>
    <t>2档任务</t>
  </si>
  <si>
    <t>销售</t>
  </si>
  <si>
    <t>销售完成率</t>
  </si>
  <si>
    <t>毛利完成率</t>
  </si>
  <si>
    <t>四川太极通盈街药店</t>
  </si>
  <si>
    <t>城中片区</t>
  </si>
  <si>
    <t>四川太极青羊区北东街店</t>
  </si>
  <si>
    <t>四川太极怀远店</t>
  </si>
  <si>
    <t>城郊二片区</t>
  </si>
  <si>
    <t>四川太极邛崃市文君街道杏林路药店</t>
  </si>
  <si>
    <t>城郊一片/邛崃片</t>
  </si>
  <si>
    <t>四川太极邛崃市临邛镇洪川小区药店</t>
  </si>
  <si>
    <t>四川太极新津县五津镇武阳西路药店</t>
  </si>
  <si>
    <t>城郊一片/新津片</t>
  </si>
  <si>
    <t>四川太极枣子巷药店</t>
  </si>
  <si>
    <t>西北片区</t>
  </si>
  <si>
    <t>四川太极高新区中和大道药店</t>
  </si>
  <si>
    <t>东南片区</t>
  </si>
  <si>
    <t>四川太极武侯区科华街药店</t>
  </si>
  <si>
    <t>四川太极成华杉板桥南一路店</t>
  </si>
  <si>
    <t>四川太极金带街药店</t>
  </si>
  <si>
    <t>四川太极大邑县晋原镇通达东路五段药店</t>
  </si>
  <si>
    <t>城郊一片/大邑片</t>
  </si>
  <si>
    <t>四川太极武侯区大悦路药店</t>
  </si>
  <si>
    <t>四川太极五津西路药店</t>
  </si>
  <si>
    <t>四川太极都江堰市蒲阳路药店</t>
  </si>
  <si>
    <t>四川太极成华区华康路药店</t>
  </si>
  <si>
    <t xml:space="preserve">四川太极崇州市崇阳镇永康东路药店 </t>
  </si>
  <si>
    <t>四川太极大邑县安仁镇千禧街药店</t>
  </si>
  <si>
    <t>四川太极成华区东昌路一药店</t>
  </si>
  <si>
    <t>四川太极新津邓双镇岷江店</t>
  </si>
  <si>
    <t>四川太极红星店</t>
  </si>
  <si>
    <t>四川太极都江堰市永丰街道宝莲路药店</t>
  </si>
  <si>
    <t>四川太极金牛区蜀汉路药店</t>
  </si>
  <si>
    <t>四川太极都江堰聚源镇药店</t>
  </si>
  <si>
    <t>四川太极兴义镇万兴路药店</t>
  </si>
  <si>
    <t>四川太极光华药店</t>
  </si>
  <si>
    <t>四川太极新乐中街药店</t>
  </si>
  <si>
    <t>四川太极锦江区静沙南路药店</t>
  </si>
  <si>
    <t>四川太极高新区紫薇东路药店</t>
  </si>
  <si>
    <t>四川太极温江区公平街道江安路药店</t>
  </si>
  <si>
    <t>四川太极成华区羊子山西路药店（兴元华盛）</t>
  </si>
  <si>
    <t>四川太极高新区中和公济桥路药店</t>
  </si>
  <si>
    <t>四川太极金牛区交大路第三药店</t>
  </si>
  <si>
    <t>四川太极武侯区丝竹路药店</t>
  </si>
  <si>
    <t>四川太极大邑县新场镇文昌街药店</t>
  </si>
  <si>
    <t>四川太极武侯区大华街药店</t>
  </si>
  <si>
    <t>四川太极大邑县晋原镇内蒙古大道桃源药店</t>
  </si>
  <si>
    <t>四川太极武侯区逸都路药店</t>
  </si>
  <si>
    <t>四川太极金牛区黄苑东街药店</t>
  </si>
  <si>
    <t>四川太极金牛区花照壁药店</t>
  </si>
  <si>
    <t>四川太极成华区培华东路药店</t>
  </si>
  <si>
    <t>四川太极都江堰景中路店</t>
  </si>
  <si>
    <t>四川太极大邑县晋原镇子龙路店</t>
  </si>
  <si>
    <t>四川太极青羊区青龙街药店</t>
  </si>
  <si>
    <t>四川太极成华区万科路药店</t>
  </si>
  <si>
    <t>四川太极双流区东升街道三强西路药店</t>
  </si>
  <si>
    <t>四川太极大邑县沙渠镇方圆路药店</t>
  </si>
  <si>
    <t>四川太极大邑县晋原镇潘家街药店</t>
  </si>
  <si>
    <t>四川太极崇州市崇阳镇尚贤坊街药店</t>
  </si>
  <si>
    <t>四川太极清江东路药店</t>
  </si>
  <si>
    <t>四川太极都江堰幸福镇翔凤路药店</t>
  </si>
  <si>
    <t>四川太极青羊区光华北五路药店</t>
  </si>
  <si>
    <t>四川太极新园大道药店</t>
  </si>
  <si>
    <t>四川太极三江店</t>
  </si>
  <si>
    <t>四川太极新都区新繁镇繁江北路药店</t>
  </si>
  <si>
    <t>四川太极成华区华泰路药店</t>
  </si>
  <si>
    <t>四川太极光华村街药店</t>
  </si>
  <si>
    <t>四川太极邛崃中心药店</t>
  </si>
  <si>
    <t>四川太极大邑县晋原镇东街药店</t>
  </si>
  <si>
    <t>四川太极锦江区榕声路店</t>
  </si>
  <si>
    <t>四川太极高新区新下街药店</t>
  </si>
  <si>
    <t>四川太极邛崃市临邛镇翠荫街药店</t>
  </si>
  <si>
    <t>四川太极新津县五津镇五津西路二药房</t>
  </si>
  <si>
    <t>四川太极武侯区佳灵路药店</t>
  </si>
  <si>
    <t>四川太极崇州市崇阳镇蜀州中路药店</t>
  </si>
  <si>
    <t>四川太极大药房连锁有限公司武侯区聚萃街药店</t>
  </si>
  <si>
    <t>四川太极成华区华油路药店</t>
  </si>
  <si>
    <t>四川太极锦江区劼人路药店</t>
  </si>
  <si>
    <t>四川太极土龙路药店</t>
  </si>
  <si>
    <t>四川太极邛崃市羊安镇永康大道药店</t>
  </si>
  <si>
    <t>四川太极郫县郫筒镇一环路东南段药店</t>
  </si>
  <si>
    <t>四川太极大邑县晋源镇东壕沟段药店</t>
  </si>
  <si>
    <t>四川太极锦江区水杉街药店</t>
  </si>
  <si>
    <t>四川太极青羊区蜀鑫路药店</t>
  </si>
  <si>
    <t>四川太极金牛区五福桥东路药店</t>
  </si>
  <si>
    <t>四川太极新都区新都街道万和北路药店</t>
  </si>
  <si>
    <t>四川太极锦江区柳翠路药店</t>
  </si>
  <si>
    <t>四川太极金牛区银沙路药店</t>
  </si>
  <si>
    <t>四川太极高新区大源北街药店</t>
  </si>
  <si>
    <t>四川太极高新区锦城大道药店</t>
  </si>
  <si>
    <t>四川太极锦江区梨花街药店</t>
  </si>
  <si>
    <t>旗舰片</t>
  </si>
  <si>
    <t>四川太极邛崃市临邛街道涌泉街药店</t>
  </si>
  <si>
    <t>四川太极青羊区大石西路药店</t>
  </si>
  <si>
    <t>四川太极都江堰市蒲阳镇堰问道西路药店</t>
  </si>
  <si>
    <t>四川太极青羊区蜀辉路药店</t>
  </si>
  <si>
    <t>四川太极金牛区花照壁中横街药店</t>
  </si>
  <si>
    <t>四川太极青羊区十二桥药店</t>
  </si>
  <si>
    <t>四川太极武侯区双楠路药店</t>
  </si>
  <si>
    <t>四川太极都江堰奎光路中段药店</t>
  </si>
  <si>
    <t>四川太极锦江区观音桥街药店</t>
  </si>
  <si>
    <t>成都成汉太极大药房有限公司</t>
  </si>
  <si>
    <t>四川太极金牛区银河北街药店</t>
  </si>
  <si>
    <t>四川太极锦江区宏济中路药店</t>
  </si>
  <si>
    <t>四川太极成华区崔家店路药店</t>
  </si>
  <si>
    <t>四川太极西部店</t>
  </si>
  <si>
    <t>四川太极浆洗街药店</t>
  </si>
  <si>
    <t>四川太极高新区剑南大道药店</t>
  </si>
  <si>
    <t>四川太极青羊区童子街药店</t>
  </si>
  <si>
    <t>四川太极成都高新区元华二巷药店</t>
  </si>
  <si>
    <t>四川太极金牛区金沙路药店</t>
  </si>
  <si>
    <t>四川太极温江店</t>
  </si>
  <si>
    <t>四川太极大邑县晋原镇北街药店</t>
  </si>
  <si>
    <t>四川太极武侯区科华北路药店</t>
  </si>
  <si>
    <t>四川太极武侯区顺和街店</t>
  </si>
  <si>
    <t>四川太极新都区马超东路店</t>
  </si>
  <si>
    <t>四川太极成华区龙潭西路药店</t>
  </si>
  <si>
    <t>四川太极青羊区贝森北路药店</t>
  </si>
  <si>
    <t>四川太极成华区二环路北四段药店（汇融名城）</t>
  </si>
  <si>
    <t>四川太极青羊区清江东路三药店</t>
  </si>
  <si>
    <t>四川太极锦江区庆云南街药店</t>
  </si>
  <si>
    <t>四川太极都江堰药店</t>
  </si>
  <si>
    <t>四川太极双流县西航港街道锦华路一段药店</t>
  </si>
  <si>
    <t>四川太极成华区金马河路药店</t>
  </si>
  <si>
    <t>四川太极高新区南华巷药店</t>
  </si>
  <si>
    <t>四川太极沙河源药店</t>
  </si>
  <si>
    <t>四川太极成华区西林一街药店</t>
  </si>
  <si>
    <t>四川太极成华区云龙南路药店</t>
  </si>
  <si>
    <t>四川太极成华区万宇路药店</t>
  </si>
  <si>
    <t>四川太极双林路药店</t>
  </si>
  <si>
    <t>四川太极武侯区倪家桥路药店</t>
  </si>
  <si>
    <t>四川太极郫县郫筒镇东大街药店</t>
  </si>
  <si>
    <t>四川太极锦江区静明路药店</t>
  </si>
  <si>
    <t>四川太极青羊区经一路药店</t>
  </si>
  <si>
    <t>四川太极锦江区合欢树街药店</t>
  </si>
  <si>
    <t>四川太极金牛区沙湾东一路药店</t>
  </si>
  <si>
    <t>新店未刷卡</t>
  </si>
  <si>
    <t>四川太极武侯区航中街药店</t>
  </si>
  <si>
    <t>四川太极人民中路店</t>
  </si>
  <si>
    <t>四川太极高新天久北巷药店</t>
  </si>
  <si>
    <t>四川太极金丝街药店</t>
  </si>
  <si>
    <t>四川太极旗舰店</t>
  </si>
  <si>
    <t>四川太极青羊区光华西一路药店</t>
  </si>
  <si>
    <t>四川太极高新区泰和二街药店</t>
  </si>
  <si>
    <t>四川太极高新区天顺路药店</t>
  </si>
  <si>
    <t>四川太极大邑晋原街道金巷西街药店</t>
  </si>
  <si>
    <t>四川太极邛崃市临邛镇长安大道药店</t>
  </si>
  <si>
    <t>四川太极崇州中心店</t>
  </si>
  <si>
    <t>四川太极金牛区解放路药店</t>
  </si>
  <si>
    <t>四川太极大邑县观音阁街西段店</t>
  </si>
  <si>
    <t>四川太极武侯区长寿路药店</t>
  </si>
  <si>
    <t>合计</t>
  </si>
  <si>
    <t/>
  </si>
  <si>
    <t>2.26-2.28 片区完成情况</t>
  </si>
  <si>
    <t>片区</t>
  </si>
  <si>
    <t>管辖店数</t>
  </si>
  <si>
    <t>销售完成90% 门店数</t>
  </si>
  <si>
    <t>门店店数完成率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</si>
</sst>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024F8"/>
      <name val="宋体"/>
      <charset val="134"/>
      <scheme val="minor"/>
    </font>
    <font>
      <sz val="10"/>
      <color rgb="FFFF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6" borderId="8" applyNumberFormat="0" applyAlignment="0" applyProtection="0">
      <alignment vertical="center"/>
    </xf>
    <xf numFmtId="0" fontId="28" fillId="16" borderId="9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/>
    </xf>
    <xf numFmtId="10" fontId="15" fillId="2" borderId="1" xfId="0" applyNumberFormat="1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4F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2"/>
  <sheetViews>
    <sheetView tabSelected="1" workbookViewId="0">
      <selection activeCell="R8" sqref="R8"/>
    </sheetView>
  </sheetViews>
  <sheetFormatPr defaultColWidth="9" defaultRowHeight="13.5"/>
  <cols>
    <col min="1" max="1" width="4.875" style="14" customWidth="1"/>
    <col min="2" max="2" width="7.125" style="15" customWidth="1"/>
    <col min="3" max="3" width="23.375" style="16" customWidth="1"/>
    <col min="4" max="4" width="14.875" style="15" customWidth="1"/>
    <col min="5" max="5" width="11" style="17" hidden="1" customWidth="1"/>
    <col min="6" max="6" width="10.75" style="17" customWidth="1"/>
    <col min="7" max="7" width="8.75" style="18" hidden="1" customWidth="1"/>
    <col min="8" max="8" width="10.125" style="17" hidden="1" customWidth="1"/>
    <col min="9" max="9" width="9.5" style="17" customWidth="1"/>
    <col min="10" max="10" width="12.625" style="17" hidden="1" customWidth="1"/>
    <col min="11" max="11" width="11.375" style="17" customWidth="1"/>
    <col min="12" max="12" width="8.125" style="18" hidden="1" customWidth="1"/>
    <col min="13" max="13" width="10.625" style="17" hidden="1" customWidth="1"/>
    <col min="14" max="14" width="10" style="17" customWidth="1"/>
    <col min="15" max="15" width="10.125" style="14"/>
    <col min="16" max="16" width="9.25" style="14"/>
    <col min="17" max="17" width="11.25" style="18" customWidth="1"/>
    <col min="18" max="18" width="10.625" style="18" customWidth="1"/>
    <col min="19" max="19" width="12" style="18" customWidth="1"/>
    <col min="20" max="20" width="10.125" style="19" customWidth="1"/>
    <col min="21" max="21" width="10.125" style="20" customWidth="1"/>
    <col min="22" max="22" width="9" style="21"/>
    <col min="23" max="16384" width="9" style="22"/>
  </cols>
  <sheetData>
    <row r="1" spans="1:21">
      <c r="A1" s="23" t="s">
        <v>0</v>
      </c>
      <c r="B1" s="24"/>
      <c r="C1" s="24"/>
      <c r="D1" s="25"/>
      <c r="E1" s="26"/>
      <c r="F1" s="4" t="s">
        <v>1</v>
      </c>
      <c r="G1" s="4"/>
      <c r="H1" s="4"/>
      <c r="I1" s="4"/>
      <c r="J1" s="26"/>
      <c r="K1" s="4" t="s">
        <v>2</v>
      </c>
      <c r="L1" s="4"/>
      <c r="M1" s="4"/>
      <c r="N1" s="4"/>
      <c r="O1" s="4" t="s">
        <v>3</v>
      </c>
      <c r="P1" s="4"/>
      <c r="Q1" s="30" t="s">
        <v>4</v>
      </c>
      <c r="R1" s="30"/>
      <c r="S1" s="36" t="s">
        <v>5</v>
      </c>
      <c r="T1" s="36"/>
      <c r="U1" s="39" t="s">
        <v>6</v>
      </c>
    </row>
    <row r="2" spans="1:21">
      <c r="A2" s="4" t="s">
        <v>7</v>
      </c>
      <c r="B2" s="27" t="s">
        <v>8</v>
      </c>
      <c r="C2" s="28" t="s">
        <v>9</v>
      </c>
      <c r="D2" s="27" t="s">
        <v>10</v>
      </c>
      <c r="E2" s="29" t="s">
        <v>11</v>
      </c>
      <c r="F2" s="29" t="s">
        <v>12</v>
      </c>
      <c r="G2" s="30" t="s">
        <v>13</v>
      </c>
      <c r="H2" s="29" t="s">
        <v>14</v>
      </c>
      <c r="I2" s="29" t="s">
        <v>15</v>
      </c>
      <c r="J2" s="35" t="s">
        <v>16</v>
      </c>
      <c r="K2" s="35" t="s">
        <v>12</v>
      </c>
      <c r="L2" s="36" t="s">
        <v>13</v>
      </c>
      <c r="M2" s="35" t="s">
        <v>14</v>
      </c>
      <c r="N2" s="35" t="s">
        <v>15</v>
      </c>
      <c r="O2" s="4" t="s">
        <v>17</v>
      </c>
      <c r="P2" s="4" t="s">
        <v>14</v>
      </c>
      <c r="Q2" s="30" t="s">
        <v>18</v>
      </c>
      <c r="R2" s="30" t="s">
        <v>19</v>
      </c>
      <c r="S2" s="36" t="s">
        <v>18</v>
      </c>
      <c r="T2" s="36" t="s">
        <v>19</v>
      </c>
      <c r="U2" s="39"/>
    </row>
    <row r="3" spans="1:22">
      <c r="A3" s="7">
        <v>1</v>
      </c>
      <c r="B3" s="31">
        <v>373</v>
      </c>
      <c r="C3" s="32" t="s">
        <v>20</v>
      </c>
      <c r="D3" s="31" t="s">
        <v>21</v>
      </c>
      <c r="E3" s="33">
        <v>10113.3101666667</v>
      </c>
      <c r="F3" s="33">
        <f t="shared" ref="F3:F66" si="0">E3*3</f>
        <v>30339.9305000001</v>
      </c>
      <c r="G3" s="34">
        <v>0.345206372176759</v>
      </c>
      <c r="H3" s="33">
        <v>3491.17911333333</v>
      </c>
      <c r="I3" s="33">
        <f t="shared" ref="I3:I66" si="1">H3*3</f>
        <v>10473.53734</v>
      </c>
      <c r="J3" s="37">
        <v>11731.4397933333</v>
      </c>
      <c r="K3" s="37">
        <f t="shared" ref="K3:K66" si="2">J3*3</f>
        <v>35194.3193799999</v>
      </c>
      <c r="L3" s="38">
        <v>0.338302244733224</v>
      </c>
      <c r="M3" s="37">
        <v>3968.77241603733</v>
      </c>
      <c r="N3" s="37">
        <f t="shared" ref="N3:N66" si="3">M3*3</f>
        <v>11906.317248112</v>
      </c>
      <c r="O3" s="7">
        <v>40586.23</v>
      </c>
      <c r="P3" s="7">
        <v>8294.59</v>
      </c>
      <c r="Q3" s="40">
        <f t="shared" ref="Q3:Q66" si="4">O3/F3</f>
        <v>1.33771664374775</v>
      </c>
      <c r="R3" s="41">
        <f t="shared" ref="R3:R66" si="5">P3/I3</f>
        <v>0.791956884358614</v>
      </c>
      <c r="S3" s="42">
        <f t="shared" ref="S3:S66" si="6">O3/K3</f>
        <v>1.15320400323082</v>
      </c>
      <c r="T3" s="43">
        <f t="shared" ref="T3:T66" si="7">P3/N3</f>
        <v>0.69665454289111</v>
      </c>
      <c r="U3" s="44"/>
      <c r="V3" s="45"/>
    </row>
    <row r="4" spans="1:22">
      <c r="A4" s="7">
        <v>2</v>
      </c>
      <c r="B4" s="31">
        <v>517</v>
      </c>
      <c r="C4" s="32" t="s">
        <v>22</v>
      </c>
      <c r="D4" s="31" t="s">
        <v>21</v>
      </c>
      <c r="E4" s="33">
        <v>34400.5126666667</v>
      </c>
      <c r="F4" s="33">
        <f t="shared" si="0"/>
        <v>103201.538</v>
      </c>
      <c r="G4" s="34">
        <v>0.262795143615011</v>
      </c>
      <c r="H4" s="33">
        <v>9040.28766666667</v>
      </c>
      <c r="I4" s="33">
        <f t="shared" si="1"/>
        <v>27120.863</v>
      </c>
      <c r="J4" s="37">
        <v>39904.5946933333</v>
      </c>
      <c r="K4" s="37">
        <f t="shared" si="2"/>
        <v>119713.78408</v>
      </c>
      <c r="L4" s="38">
        <v>0.257539240742711</v>
      </c>
      <c r="M4" s="37">
        <v>10276.9990194667</v>
      </c>
      <c r="N4" s="37">
        <f t="shared" si="3"/>
        <v>30830.9970584001</v>
      </c>
      <c r="O4" s="7">
        <v>127576.58</v>
      </c>
      <c r="P4" s="7">
        <v>29382.23</v>
      </c>
      <c r="Q4" s="40">
        <f t="shared" si="4"/>
        <v>1.23618874749715</v>
      </c>
      <c r="R4" s="40">
        <f t="shared" si="5"/>
        <v>1.08338108562401</v>
      </c>
      <c r="S4" s="42">
        <f t="shared" si="6"/>
        <v>1.06567995473893</v>
      </c>
      <c r="T4" s="43">
        <f t="shared" si="7"/>
        <v>0.953009399739624</v>
      </c>
      <c r="U4" s="44"/>
      <c r="V4" s="45"/>
    </row>
    <row r="5" spans="1:22">
      <c r="A5" s="7">
        <v>3</v>
      </c>
      <c r="B5" s="31">
        <v>54</v>
      </c>
      <c r="C5" s="32" t="s">
        <v>23</v>
      </c>
      <c r="D5" s="31" t="s">
        <v>24</v>
      </c>
      <c r="E5" s="33">
        <v>9973.3795</v>
      </c>
      <c r="F5" s="33">
        <f t="shared" si="0"/>
        <v>29920.1385</v>
      </c>
      <c r="G5" s="34">
        <v>0.379302707773228</v>
      </c>
      <c r="H5" s="33">
        <v>3782.92985</v>
      </c>
      <c r="I5" s="33">
        <f t="shared" si="1"/>
        <v>11348.78955</v>
      </c>
      <c r="J5" s="37">
        <v>11569.12022</v>
      </c>
      <c r="K5" s="37">
        <f t="shared" si="2"/>
        <v>34707.36066</v>
      </c>
      <c r="L5" s="38">
        <v>0.371716653617763</v>
      </c>
      <c r="M5" s="37">
        <v>4300.43465348</v>
      </c>
      <c r="N5" s="37">
        <f t="shared" si="3"/>
        <v>12901.30396044</v>
      </c>
      <c r="O5" s="7">
        <v>36743.09</v>
      </c>
      <c r="P5" s="7">
        <v>11318.96</v>
      </c>
      <c r="Q5" s="40">
        <f t="shared" si="4"/>
        <v>1.22803876726707</v>
      </c>
      <c r="R5" s="41">
        <f t="shared" si="5"/>
        <v>0.997371565498807</v>
      </c>
      <c r="S5" s="42">
        <f t="shared" si="6"/>
        <v>1.05865410971299</v>
      </c>
      <c r="T5" s="43">
        <f t="shared" si="7"/>
        <v>0.877350075210069</v>
      </c>
      <c r="U5" s="44"/>
      <c r="V5" s="45"/>
    </row>
    <row r="6" spans="1:22">
      <c r="A6" s="7">
        <v>4</v>
      </c>
      <c r="B6" s="31">
        <v>111400</v>
      </c>
      <c r="C6" s="32" t="s">
        <v>25</v>
      </c>
      <c r="D6" s="31" t="s">
        <v>26</v>
      </c>
      <c r="E6" s="33">
        <v>11285.976</v>
      </c>
      <c r="F6" s="33">
        <f t="shared" si="0"/>
        <v>33857.928</v>
      </c>
      <c r="G6" s="34">
        <v>0.166197186667772</v>
      </c>
      <c r="H6" s="33">
        <v>1875.69746</v>
      </c>
      <c r="I6" s="33">
        <f t="shared" si="1"/>
        <v>5627.09238</v>
      </c>
      <c r="J6" s="37">
        <v>13091.73216</v>
      </c>
      <c r="K6" s="37">
        <f t="shared" si="2"/>
        <v>39275.19648</v>
      </c>
      <c r="L6" s="38">
        <v>0.162873242934417</v>
      </c>
      <c r="M6" s="37">
        <v>2132.292872528</v>
      </c>
      <c r="N6" s="37">
        <f t="shared" si="3"/>
        <v>6396.878617584</v>
      </c>
      <c r="O6" s="7">
        <v>40267.03</v>
      </c>
      <c r="P6" s="7">
        <v>6572.49</v>
      </c>
      <c r="Q6" s="40">
        <f t="shared" si="4"/>
        <v>1.18929398160454</v>
      </c>
      <c r="R6" s="40">
        <f t="shared" si="5"/>
        <v>1.16800819253655</v>
      </c>
      <c r="S6" s="42">
        <f t="shared" si="6"/>
        <v>1.02525343241771</v>
      </c>
      <c r="T6" s="42">
        <f t="shared" si="7"/>
        <v>1.0274526676078</v>
      </c>
      <c r="U6" s="44">
        <f>(P6-I6)*0.2</f>
        <v>189.079524</v>
      </c>
      <c r="V6" s="45"/>
    </row>
    <row r="7" spans="1:22">
      <c r="A7" s="7">
        <v>5</v>
      </c>
      <c r="B7" s="31">
        <v>721</v>
      </c>
      <c r="C7" s="32" t="s">
        <v>27</v>
      </c>
      <c r="D7" s="31" t="s">
        <v>26</v>
      </c>
      <c r="E7" s="33">
        <v>6852.86933333333</v>
      </c>
      <c r="F7" s="33">
        <f t="shared" si="0"/>
        <v>20558.608</v>
      </c>
      <c r="G7" s="34">
        <v>0.340237662005132</v>
      </c>
      <c r="H7" s="33">
        <v>2331.60424</v>
      </c>
      <c r="I7" s="33">
        <f t="shared" si="1"/>
        <v>6994.81272</v>
      </c>
      <c r="J7" s="37">
        <v>7949.32842666667</v>
      </c>
      <c r="K7" s="37">
        <f t="shared" si="2"/>
        <v>23847.98528</v>
      </c>
      <c r="L7" s="38">
        <v>0.333432908765029</v>
      </c>
      <c r="M7" s="37">
        <v>2650.567700032</v>
      </c>
      <c r="N7" s="37">
        <f t="shared" si="3"/>
        <v>7951.703100096</v>
      </c>
      <c r="O7" s="7">
        <v>23212.38</v>
      </c>
      <c r="P7" s="7">
        <v>7615.51</v>
      </c>
      <c r="Q7" s="40">
        <f t="shared" si="4"/>
        <v>1.12908325310741</v>
      </c>
      <c r="R7" s="40">
        <f t="shared" si="5"/>
        <v>1.08873679751643</v>
      </c>
      <c r="S7" s="43">
        <f t="shared" si="6"/>
        <v>0.973347631989145</v>
      </c>
      <c r="T7" s="43">
        <f t="shared" si="7"/>
        <v>0.957720617097494</v>
      </c>
      <c r="U7" s="44"/>
      <c r="V7" s="45"/>
    </row>
    <row r="8" spans="1:22">
      <c r="A8" s="7">
        <v>6</v>
      </c>
      <c r="B8" s="31">
        <v>102567</v>
      </c>
      <c r="C8" s="32" t="s">
        <v>28</v>
      </c>
      <c r="D8" s="31" t="s">
        <v>29</v>
      </c>
      <c r="E8" s="33">
        <v>4800</v>
      </c>
      <c r="F8" s="33">
        <f t="shared" si="0"/>
        <v>14400</v>
      </c>
      <c r="G8" s="34">
        <v>0.302222161485647</v>
      </c>
      <c r="H8" s="33">
        <v>1450.66637513111</v>
      </c>
      <c r="I8" s="33">
        <f t="shared" si="1"/>
        <v>4351.99912539333</v>
      </c>
      <c r="J8" s="37">
        <v>5760</v>
      </c>
      <c r="K8" s="37">
        <f t="shared" si="2"/>
        <v>17280</v>
      </c>
      <c r="L8" s="38">
        <v>0.296177718255934</v>
      </c>
      <c r="M8" s="37">
        <v>1705.98365715418</v>
      </c>
      <c r="N8" s="37">
        <f t="shared" si="3"/>
        <v>5117.95097146254</v>
      </c>
      <c r="O8" s="7">
        <v>14724.28</v>
      </c>
      <c r="P8" s="7">
        <v>3282</v>
      </c>
      <c r="Q8" s="40">
        <f t="shared" si="4"/>
        <v>1.02251944444444</v>
      </c>
      <c r="R8" s="41">
        <f t="shared" si="5"/>
        <v>0.754136180967954</v>
      </c>
      <c r="S8" s="43">
        <f t="shared" si="6"/>
        <v>0.852099537037037</v>
      </c>
      <c r="T8" s="43">
        <f t="shared" si="7"/>
        <v>0.641272262727854</v>
      </c>
      <c r="U8" s="44"/>
      <c r="V8" s="45"/>
    </row>
    <row r="9" spans="1:22">
      <c r="A9" s="7">
        <v>7</v>
      </c>
      <c r="B9" s="31">
        <v>359</v>
      </c>
      <c r="C9" s="32" t="s">
        <v>30</v>
      </c>
      <c r="D9" s="31" t="s">
        <v>31</v>
      </c>
      <c r="E9" s="33">
        <v>9482.158</v>
      </c>
      <c r="F9" s="33">
        <f t="shared" si="0"/>
        <v>28446.474</v>
      </c>
      <c r="G9" s="34">
        <v>0.196637516480953</v>
      </c>
      <c r="H9" s="33">
        <v>1864.548</v>
      </c>
      <c r="I9" s="33">
        <f t="shared" si="1"/>
        <v>5593.644</v>
      </c>
      <c r="J9" s="37">
        <v>10999.30328</v>
      </c>
      <c r="K9" s="37">
        <f t="shared" si="2"/>
        <v>32997.90984</v>
      </c>
      <c r="L9" s="38">
        <v>0.192704766151334</v>
      </c>
      <c r="M9" s="37">
        <v>2119.6181664</v>
      </c>
      <c r="N9" s="37">
        <f t="shared" si="3"/>
        <v>6358.8544992</v>
      </c>
      <c r="O9" s="7">
        <v>28961.67</v>
      </c>
      <c r="P9" s="7">
        <v>5623.28</v>
      </c>
      <c r="Q9" s="40">
        <f t="shared" si="4"/>
        <v>1.01811106712206</v>
      </c>
      <c r="R9" s="40">
        <f t="shared" si="5"/>
        <v>1.0052981562645</v>
      </c>
      <c r="S9" s="43">
        <f t="shared" si="6"/>
        <v>0.877681954415571</v>
      </c>
      <c r="T9" s="43">
        <f t="shared" si="7"/>
        <v>0.8843227975585</v>
      </c>
      <c r="U9" s="44"/>
      <c r="V9" s="45"/>
    </row>
    <row r="10" spans="1:22">
      <c r="A10" s="7">
        <v>8</v>
      </c>
      <c r="B10" s="31">
        <v>104430</v>
      </c>
      <c r="C10" s="32" t="s">
        <v>32</v>
      </c>
      <c r="D10" s="31" t="s">
        <v>33</v>
      </c>
      <c r="E10" s="33">
        <v>4200</v>
      </c>
      <c r="F10" s="33">
        <f t="shared" si="0"/>
        <v>12600</v>
      </c>
      <c r="G10" s="34">
        <v>0.380036878332932</v>
      </c>
      <c r="H10" s="33">
        <v>1596.15488899831</v>
      </c>
      <c r="I10" s="33">
        <f t="shared" si="1"/>
        <v>4788.46466699493</v>
      </c>
      <c r="J10" s="37">
        <v>5040</v>
      </c>
      <c r="K10" s="37">
        <f t="shared" si="2"/>
        <v>15120</v>
      </c>
      <c r="L10" s="38">
        <v>0.372436140766273</v>
      </c>
      <c r="M10" s="37">
        <v>1877.07814946202</v>
      </c>
      <c r="N10" s="37">
        <f t="shared" si="3"/>
        <v>5631.23444838606</v>
      </c>
      <c r="O10" s="7">
        <v>12633.44</v>
      </c>
      <c r="P10" s="7">
        <v>3653.51</v>
      </c>
      <c r="Q10" s="40">
        <f t="shared" si="4"/>
        <v>1.00265396825397</v>
      </c>
      <c r="R10" s="41">
        <f t="shared" si="5"/>
        <v>0.762981509539427</v>
      </c>
      <c r="S10" s="43">
        <f t="shared" si="6"/>
        <v>0.835544973544974</v>
      </c>
      <c r="T10" s="43">
        <f t="shared" si="7"/>
        <v>0.648793800628762</v>
      </c>
      <c r="U10" s="44"/>
      <c r="V10" s="45"/>
    </row>
    <row r="11" spans="1:22">
      <c r="A11" s="7">
        <v>9</v>
      </c>
      <c r="B11" s="31">
        <v>744</v>
      </c>
      <c r="C11" s="32" t="s">
        <v>34</v>
      </c>
      <c r="D11" s="31" t="s">
        <v>21</v>
      </c>
      <c r="E11" s="33">
        <v>9193.16666666667</v>
      </c>
      <c r="F11" s="33">
        <f t="shared" si="0"/>
        <v>27579.5</v>
      </c>
      <c r="G11" s="34">
        <v>0.288180051850106</v>
      </c>
      <c r="H11" s="33">
        <v>2649.28724666667</v>
      </c>
      <c r="I11" s="33">
        <f t="shared" si="1"/>
        <v>7947.86174000001</v>
      </c>
      <c r="J11" s="37">
        <v>10664.0733333333</v>
      </c>
      <c r="K11" s="37">
        <f t="shared" si="2"/>
        <v>31992.2199999999</v>
      </c>
      <c r="L11" s="38">
        <v>0.282416450813104</v>
      </c>
      <c r="M11" s="37">
        <v>3011.70974201067</v>
      </c>
      <c r="N11" s="37">
        <f t="shared" si="3"/>
        <v>9035.12922603201</v>
      </c>
      <c r="O11" s="7">
        <v>27357.56</v>
      </c>
      <c r="P11" s="7">
        <v>7589.49</v>
      </c>
      <c r="Q11" s="46">
        <f t="shared" si="4"/>
        <v>0.991952718504686</v>
      </c>
      <c r="R11" s="41">
        <f t="shared" si="5"/>
        <v>0.954909666055664</v>
      </c>
      <c r="S11" s="43">
        <f t="shared" si="6"/>
        <v>0.855131653883353</v>
      </c>
      <c r="T11" s="43">
        <f t="shared" si="7"/>
        <v>0.839997946917368</v>
      </c>
      <c r="U11" s="44"/>
      <c r="V11" s="45"/>
    </row>
    <row r="12" spans="1:22">
      <c r="A12" s="7">
        <v>10</v>
      </c>
      <c r="B12" s="31">
        <v>511</v>
      </c>
      <c r="C12" s="32" t="s">
        <v>35</v>
      </c>
      <c r="D12" s="31" t="s">
        <v>21</v>
      </c>
      <c r="E12" s="33">
        <v>9380.272</v>
      </c>
      <c r="F12" s="33">
        <f t="shared" si="0"/>
        <v>28140.816</v>
      </c>
      <c r="G12" s="34">
        <v>0.31734530512548</v>
      </c>
      <c r="H12" s="33">
        <v>2976.78528</v>
      </c>
      <c r="I12" s="33">
        <f t="shared" si="1"/>
        <v>8930.35584</v>
      </c>
      <c r="J12" s="37">
        <v>10881.11552</v>
      </c>
      <c r="K12" s="37">
        <f t="shared" si="2"/>
        <v>32643.34656</v>
      </c>
      <c r="L12" s="38">
        <v>0.310998399022971</v>
      </c>
      <c r="M12" s="37">
        <v>3384.009506304</v>
      </c>
      <c r="N12" s="37">
        <f t="shared" si="3"/>
        <v>10152.028518912</v>
      </c>
      <c r="O12" s="7">
        <v>27320.18</v>
      </c>
      <c r="P12" s="7">
        <v>7724.43</v>
      </c>
      <c r="Q12" s="46">
        <f t="shared" si="4"/>
        <v>0.970838230135189</v>
      </c>
      <c r="R12" s="41">
        <f t="shared" si="5"/>
        <v>0.864963293556733</v>
      </c>
      <c r="S12" s="43">
        <f t="shared" si="6"/>
        <v>0.836929508737232</v>
      </c>
      <c r="T12" s="43">
        <f t="shared" si="7"/>
        <v>0.760875522129427</v>
      </c>
      <c r="U12" s="44"/>
      <c r="V12" s="45"/>
    </row>
    <row r="13" spans="1:22">
      <c r="A13" s="7">
        <v>11</v>
      </c>
      <c r="B13" s="31">
        <v>367</v>
      </c>
      <c r="C13" s="32" t="s">
        <v>36</v>
      </c>
      <c r="D13" s="31" t="s">
        <v>24</v>
      </c>
      <c r="E13" s="33">
        <v>6602.372</v>
      </c>
      <c r="F13" s="33">
        <f t="shared" si="0"/>
        <v>19807.116</v>
      </c>
      <c r="G13" s="34">
        <v>0.233556574313999</v>
      </c>
      <c r="H13" s="33">
        <v>1542.02738666667</v>
      </c>
      <c r="I13" s="33">
        <f t="shared" si="1"/>
        <v>4626.08216000001</v>
      </c>
      <c r="J13" s="37">
        <v>7658.75152</v>
      </c>
      <c r="K13" s="37">
        <f t="shared" si="2"/>
        <v>22976.25456</v>
      </c>
      <c r="L13" s="38">
        <v>0.228885442827719</v>
      </c>
      <c r="M13" s="37">
        <v>1752.97673316267</v>
      </c>
      <c r="N13" s="37">
        <f t="shared" si="3"/>
        <v>5258.93019948801</v>
      </c>
      <c r="O13" s="7">
        <v>19196.19</v>
      </c>
      <c r="P13" s="7">
        <v>4880.37</v>
      </c>
      <c r="Q13" s="46">
        <f t="shared" si="4"/>
        <v>0.969156236576794</v>
      </c>
      <c r="R13" s="41">
        <f t="shared" si="5"/>
        <v>1.05496829308366</v>
      </c>
      <c r="S13" s="43">
        <f t="shared" si="6"/>
        <v>0.83547951429034</v>
      </c>
      <c r="T13" s="43">
        <f t="shared" si="7"/>
        <v>0.928015739869515</v>
      </c>
      <c r="U13" s="44"/>
      <c r="V13" s="45"/>
    </row>
    <row r="14" spans="1:22">
      <c r="A14" s="7">
        <v>12</v>
      </c>
      <c r="B14" s="31">
        <v>717</v>
      </c>
      <c r="C14" s="32" t="s">
        <v>37</v>
      </c>
      <c r="D14" s="31" t="s">
        <v>38</v>
      </c>
      <c r="E14" s="33">
        <v>6760.6605</v>
      </c>
      <c r="F14" s="33">
        <f t="shared" si="0"/>
        <v>20281.9815</v>
      </c>
      <c r="G14" s="34">
        <v>0.338977946015778</v>
      </c>
      <c r="H14" s="33">
        <v>2291.71481</v>
      </c>
      <c r="I14" s="33">
        <f t="shared" si="1"/>
        <v>6875.14443</v>
      </c>
      <c r="J14" s="37">
        <v>7842.36618</v>
      </c>
      <c r="K14" s="37">
        <f t="shared" si="2"/>
        <v>23527.09854</v>
      </c>
      <c r="L14" s="38">
        <v>0.332198387095462</v>
      </c>
      <c r="M14" s="37">
        <v>2605.221396008</v>
      </c>
      <c r="N14" s="37">
        <f t="shared" si="3"/>
        <v>7815.664188024</v>
      </c>
      <c r="O14" s="7">
        <v>19222.57</v>
      </c>
      <c r="P14" s="7">
        <v>6026.22</v>
      </c>
      <c r="Q14" s="46">
        <f t="shared" si="4"/>
        <v>0.947765877806367</v>
      </c>
      <c r="R14" s="41">
        <f t="shared" si="5"/>
        <v>0.876522676920694</v>
      </c>
      <c r="S14" s="43">
        <f t="shared" si="6"/>
        <v>0.817039549833075</v>
      </c>
      <c r="T14" s="43">
        <f t="shared" si="7"/>
        <v>0.771043874842272</v>
      </c>
      <c r="U14" s="44"/>
      <c r="V14" s="45"/>
    </row>
    <row r="15" spans="1:22">
      <c r="A15" s="7">
        <v>13</v>
      </c>
      <c r="B15" s="31">
        <v>106569</v>
      </c>
      <c r="C15" s="32" t="s">
        <v>39</v>
      </c>
      <c r="D15" s="31" t="s">
        <v>31</v>
      </c>
      <c r="E15" s="33">
        <v>7713.67466666667</v>
      </c>
      <c r="F15" s="33">
        <f t="shared" si="0"/>
        <v>23141.024</v>
      </c>
      <c r="G15" s="34">
        <v>0.300468086459787</v>
      </c>
      <c r="H15" s="33">
        <v>2317.71306666667</v>
      </c>
      <c r="I15" s="33">
        <f t="shared" si="1"/>
        <v>6953.13920000001</v>
      </c>
      <c r="J15" s="37">
        <v>8947.86261333333</v>
      </c>
      <c r="K15" s="37">
        <f t="shared" si="2"/>
        <v>26843.58784</v>
      </c>
      <c r="L15" s="38">
        <v>0.294458724730591</v>
      </c>
      <c r="M15" s="37">
        <v>2634.77621418667</v>
      </c>
      <c r="N15" s="37">
        <f t="shared" si="3"/>
        <v>7904.32864256001</v>
      </c>
      <c r="O15" s="7">
        <v>21916.81</v>
      </c>
      <c r="P15" s="7">
        <v>5762.96</v>
      </c>
      <c r="Q15" s="46">
        <f t="shared" si="4"/>
        <v>0.947097673810804</v>
      </c>
      <c r="R15" s="41">
        <f t="shared" si="5"/>
        <v>0.828828509574494</v>
      </c>
      <c r="S15" s="43">
        <f t="shared" si="6"/>
        <v>0.816463511905867</v>
      </c>
      <c r="T15" s="43">
        <f t="shared" si="7"/>
        <v>0.729089118204165</v>
      </c>
      <c r="U15" s="44"/>
      <c r="V15" s="45"/>
    </row>
    <row r="16" spans="1:22">
      <c r="A16" s="7">
        <v>14</v>
      </c>
      <c r="B16" s="31">
        <v>385</v>
      </c>
      <c r="C16" s="32" t="s">
        <v>40</v>
      </c>
      <c r="D16" s="31" t="s">
        <v>29</v>
      </c>
      <c r="E16" s="33">
        <v>13483.096</v>
      </c>
      <c r="F16" s="33">
        <f t="shared" si="0"/>
        <v>40449.288</v>
      </c>
      <c r="G16" s="34">
        <v>0.24365666164507</v>
      </c>
      <c r="H16" s="33">
        <v>3285.24616</v>
      </c>
      <c r="I16" s="33">
        <f t="shared" si="1"/>
        <v>9855.73848</v>
      </c>
      <c r="J16" s="37">
        <v>15640.39136</v>
      </c>
      <c r="K16" s="37">
        <f t="shared" si="2"/>
        <v>46921.17408</v>
      </c>
      <c r="L16" s="38">
        <v>0.238783528412169</v>
      </c>
      <c r="M16" s="37">
        <v>3734.667834688</v>
      </c>
      <c r="N16" s="37">
        <f t="shared" si="3"/>
        <v>11204.003504064</v>
      </c>
      <c r="O16" s="7">
        <v>37636.15</v>
      </c>
      <c r="P16" s="7">
        <v>7361.18</v>
      </c>
      <c r="Q16" s="46">
        <f t="shared" si="4"/>
        <v>0.930452718969985</v>
      </c>
      <c r="R16" s="41">
        <f t="shared" si="5"/>
        <v>0.746892788900381</v>
      </c>
      <c r="S16" s="43">
        <f t="shared" si="6"/>
        <v>0.80211441290516</v>
      </c>
      <c r="T16" s="43">
        <f t="shared" si="7"/>
        <v>0.657013361101672</v>
      </c>
      <c r="U16" s="44"/>
      <c r="V16" s="45"/>
    </row>
    <row r="17" spans="1:22">
      <c r="A17" s="7">
        <v>15</v>
      </c>
      <c r="B17" s="31">
        <v>738</v>
      </c>
      <c r="C17" s="32" t="s">
        <v>41</v>
      </c>
      <c r="D17" s="31" t="s">
        <v>24</v>
      </c>
      <c r="E17" s="33">
        <v>5800</v>
      </c>
      <c r="F17" s="33">
        <f t="shared" si="0"/>
        <v>17400</v>
      </c>
      <c r="G17" s="34">
        <v>0.32146169563608</v>
      </c>
      <c r="H17" s="33">
        <v>1864.47783468926</v>
      </c>
      <c r="I17" s="33">
        <f t="shared" si="1"/>
        <v>5593.43350406778</v>
      </c>
      <c r="J17" s="37">
        <v>6960</v>
      </c>
      <c r="K17" s="37">
        <f t="shared" si="2"/>
        <v>20880</v>
      </c>
      <c r="L17" s="38">
        <v>0.315032461723358</v>
      </c>
      <c r="M17" s="37">
        <v>2192.62593359457</v>
      </c>
      <c r="N17" s="37">
        <f t="shared" si="3"/>
        <v>6577.87780078371</v>
      </c>
      <c r="O17" s="7">
        <v>16068.62</v>
      </c>
      <c r="P17" s="7">
        <v>4434.44</v>
      </c>
      <c r="Q17" s="46">
        <f t="shared" si="4"/>
        <v>0.923483908045977</v>
      </c>
      <c r="R17" s="41">
        <f t="shared" si="5"/>
        <v>0.792793906779278</v>
      </c>
      <c r="S17" s="43">
        <f t="shared" si="6"/>
        <v>0.769569923371648</v>
      </c>
      <c r="T17" s="43">
        <f t="shared" si="7"/>
        <v>0.674144478553807</v>
      </c>
      <c r="U17" s="44"/>
      <c r="V17" s="45"/>
    </row>
    <row r="18" spans="1:22">
      <c r="A18" s="7">
        <v>16</v>
      </c>
      <c r="B18" s="31">
        <v>740</v>
      </c>
      <c r="C18" s="32" t="s">
        <v>42</v>
      </c>
      <c r="D18" s="31" t="s">
        <v>33</v>
      </c>
      <c r="E18" s="33">
        <v>5602.615</v>
      </c>
      <c r="F18" s="33">
        <f t="shared" si="0"/>
        <v>16807.845</v>
      </c>
      <c r="G18" s="34">
        <v>0.351858694556024</v>
      </c>
      <c r="H18" s="33">
        <v>1971.3288</v>
      </c>
      <c r="I18" s="33">
        <f t="shared" si="1"/>
        <v>5913.9864</v>
      </c>
      <c r="J18" s="37">
        <v>6723.138</v>
      </c>
      <c r="K18" s="37">
        <f t="shared" si="2"/>
        <v>20169.414</v>
      </c>
      <c r="L18" s="38">
        <v>0.344821520664904</v>
      </c>
      <c r="M18" s="37">
        <v>2318.2826688</v>
      </c>
      <c r="N18" s="37">
        <f t="shared" si="3"/>
        <v>6954.8480064</v>
      </c>
      <c r="O18" s="7">
        <v>15507.02</v>
      </c>
      <c r="P18" s="7">
        <v>4555.39</v>
      </c>
      <c r="Q18" s="46">
        <f t="shared" si="4"/>
        <v>0.922606080672448</v>
      </c>
      <c r="R18" s="41">
        <f t="shared" si="5"/>
        <v>0.770274006717364</v>
      </c>
      <c r="S18" s="43">
        <f t="shared" si="6"/>
        <v>0.768838400560373</v>
      </c>
      <c r="T18" s="43">
        <f t="shared" si="7"/>
        <v>0.654994903671228</v>
      </c>
      <c r="U18" s="44"/>
      <c r="V18" s="45"/>
    </row>
    <row r="19" spans="1:22">
      <c r="A19" s="7">
        <v>17</v>
      </c>
      <c r="B19" s="31">
        <v>104428</v>
      </c>
      <c r="C19" s="32" t="s">
        <v>43</v>
      </c>
      <c r="D19" s="31" t="s">
        <v>24</v>
      </c>
      <c r="E19" s="33">
        <v>7214.05533333333</v>
      </c>
      <c r="F19" s="33">
        <f t="shared" si="0"/>
        <v>21642.166</v>
      </c>
      <c r="G19" s="34">
        <v>0.345209212423562</v>
      </c>
      <c r="H19" s="33">
        <v>2490.35836</v>
      </c>
      <c r="I19" s="33">
        <f t="shared" si="1"/>
        <v>7471.07508</v>
      </c>
      <c r="J19" s="37">
        <v>8368.30418666667</v>
      </c>
      <c r="K19" s="37">
        <f t="shared" si="2"/>
        <v>25104.91256</v>
      </c>
      <c r="L19" s="38">
        <v>0.338305028175091</v>
      </c>
      <c r="M19" s="37">
        <v>2831.039383648</v>
      </c>
      <c r="N19" s="37">
        <f t="shared" si="3"/>
        <v>8493.118150944</v>
      </c>
      <c r="O19" s="7">
        <v>19945.32</v>
      </c>
      <c r="P19" s="7">
        <v>6604.75</v>
      </c>
      <c r="Q19" s="46">
        <f t="shared" si="4"/>
        <v>0.921595370814548</v>
      </c>
      <c r="R19" s="41">
        <f t="shared" si="5"/>
        <v>0.884042782233691</v>
      </c>
      <c r="S19" s="43">
        <f t="shared" si="6"/>
        <v>0.794478767943575</v>
      </c>
      <c r="T19" s="43">
        <f t="shared" si="7"/>
        <v>0.777659027299166</v>
      </c>
      <c r="U19" s="44"/>
      <c r="V19" s="45"/>
    </row>
    <row r="20" spans="1:22">
      <c r="A20" s="7">
        <v>18</v>
      </c>
      <c r="B20" s="31">
        <v>594</v>
      </c>
      <c r="C20" s="32" t="s">
        <v>44</v>
      </c>
      <c r="D20" s="31" t="s">
        <v>38</v>
      </c>
      <c r="E20" s="33">
        <v>6202.86333333333</v>
      </c>
      <c r="F20" s="33">
        <f t="shared" si="0"/>
        <v>18608.59</v>
      </c>
      <c r="G20" s="34">
        <v>0.279959343507488</v>
      </c>
      <c r="H20" s="33">
        <v>1736.54954666667</v>
      </c>
      <c r="I20" s="33">
        <f t="shared" si="1"/>
        <v>5209.64864000001</v>
      </c>
      <c r="J20" s="37">
        <v>7443.436</v>
      </c>
      <c r="K20" s="37">
        <f t="shared" si="2"/>
        <v>22330.308</v>
      </c>
      <c r="L20" s="38">
        <v>0.274360156637338</v>
      </c>
      <c r="M20" s="37">
        <v>2042.18226688</v>
      </c>
      <c r="N20" s="37">
        <f t="shared" si="3"/>
        <v>6126.54680064</v>
      </c>
      <c r="O20" s="7">
        <v>17134.67</v>
      </c>
      <c r="P20" s="7">
        <v>4740.25</v>
      </c>
      <c r="Q20" s="46">
        <f t="shared" si="4"/>
        <v>0.920793568991525</v>
      </c>
      <c r="R20" s="41">
        <f t="shared" si="5"/>
        <v>0.909898215323786</v>
      </c>
      <c r="S20" s="43">
        <f t="shared" si="6"/>
        <v>0.767327974159604</v>
      </c>
      <c r="T20" s="43">
        <f t="shared" si="7"/>
        <v>0.773722972214105</v>
      </c>
      <c r="U20" s="44"/>
      <c r="V20" s="45"/>
    </row>
    <row r="21" spans="1:22">
      <c r="A21" s="7">
        <v>19</v>
      </c>
      <c r="B21" s="31">
        <v>114622</v>
      </c>
      <c r="C21" s="32" t="s">
        <v>45</v>
      </c>
      <c r="D21" s="31" t="s">
        <v>21</v>
      </c>
      <c r="E21" s="33">
        <v>8043.45733333333</v>
      </c>
      <c r="F21" s="33">
        <f t="shared" si="0"/>
        <v>24130.372</v>
      </c>
      <c r="G21" s="34">
        <v>0.261104689144453</v>
      </c>
      <c r="H21" s="33">
        <v>2100.18442666667</v>
      </c>
      <c r="I21" s="33">
        <f t="shared" si="1"/>
        <v>6300.55328000001</v>
      </c>
      <c r="J21" s="37">
        <v>9330.41050666667</v>
      </c>
      <c r="K21" s="37">
        <f t="shared" si="2"/>
        <v>27991.23152</v>
      </c>
      <c r="L21" s="38">
        <v>0.255882595361563</v>
      </c>
      <c r="M21" s="37">
        <v>2387.48965623467</v>
      </c>
      <c r="N21" s="37">
        <f t="shared" si="3"/>
        <v>7162.46896870401</v>
      </c>
      <c r="O21" s="7">
        <v>22015.2</v>
      </c>
      <c r="P21" s="7">
        <v>5795.57</v>
      </c>
      <c r="Q21" s="46">
        <f t="shared" si="4"/>
        <v>0.912343995359873</v>
      </c>
      <c r="R21" s="41">
        <f t="shared" si="5"/>
        <v>0.919850962676089</v>
      </c>
      <c r="S21" s="43">
        <f t="shared" si="6"/>
        <v>0.786503444275752</v>
      </c>
      <c r="T21" s="43">
        <f t="shared" si="7"/>
        <v>0.809158130432872</v>
      </c>
      <c r="U21" s="44"/>
      <c r="V21" s="45"/>
    </row>
    <row r="22" spans="1:22">
      <c r="A22" s="7">
        <v>20</v>
      </c>
      <c r="B22" s="31">
        <v>514</v>
      </c>
      <c r="C22" s="32" t="s">
        <v>46</v>
      </c>
      <c r="D22" s="31" t="s">
        <v>29</v>
      </c>
      <c r="E22" s="33">
        <v>10030.5441666667</v>
      </c>
      <c r="F22" s="33">
        <f t="shared" si="0"/>
        <v>30091.6325000001</v>
      </c>
      <c r="G22" s="34">
        <v>0.306637902745888</v>
      </c>
      <c r="H22" s="33">
        <v>3075.74502666667</v>
      </c>
      <c r="I22" s="33">
        <f t="shared" si="1"/>
        <v>9227.23508000001</v>
      </c>
      <c r="J22" s="37">
        <v>11635.4312333333</v>
      </c>
      <c r="K22" s="37">
        <f t="shared" si="2"/>
        <v>34906.2936999999</v>
      </c>
      <c r="L22" s="38">
        <v>0.30050514469097</v>
      </c>
      <c r="M22" s="37">
        <v>3496.50694631467</v>
      </c>
      <c r="N22" s="37">
        <f t="shared" si="3"/>
        <v>10489.520838944</v>
      </c>
      <c r="O22" s="7">
        <v>27219.88</v>
      </c>
      <c r="P22" s="7">
        <v>8853.02</v>
      </c>
      <c r="Q22" s="46">
        <f t="shared" si="4"/>
        <v>0.904566410612648</v>
      </c>
      <c r="R22" s="41">
        <f t="shared" si="5"/>
        <v>0.959444505666587</v>
      </c>
      <c r="S22" s="43">
        <f t="shared" si="6"/>
        <v>0.779798629838495</v>
      </c>
      <c r="T22" s="43">
        <f t="shared" si="7"/>
        <v>0.8439870739502</v>
      </c>
      <c r="U22" s="44"/>
      <c r="V22" s="45"/>
    </row>
    <row r="23" spans="1:22">
      <c r="A23" s="7">
        <v>21</v>
      </c>
      <c r="B23" s="31">
        <v>308</v>
      </c>
      <c r="C23" s="32" t="s">
        <v>47</v>
      </c>
      <c r="D23" s="31" t="s">
        <v>21</v>
      </c>
      <c r="E23" s="33">
        <v>6755.238</v>
      </c>
      <c r="F23" s="33">
        <f t="shared" si="0"/>
        <v>20265.714</v>
      </c>
      <c r="G23" s="34">
        <v>0.320618009313661</v>
      </c>
      <c r="H23" s="33">
        <v>2165.85096</v>
      </c>
      <c r="I23" s="33">
        <f t="shared" si="1"/>
        <v>6497.55288</v>
      </c>
      <c r="J23" s="37">
        <v>8106.2856</v>
      </c>
      <c r="K23" s="37">
        <f t="shared" si="2"/>
        <v>24318.8568</v>
      </c>
      <c r="L23" s="38">
        <v>0.314205649127388</v>
      </c>
      <c r="M23" s="37">
        <v>2547.04072896</v>
      </c>
      <c r="N23" s="37">
        <f t="shared" si="3"/>
        <v>7641.12218688</v>
      </c>
      <c r="O23" s="7">
        <v>18299.97</v>
      </c>
      <c r="P23" s="7">
        <v>4104.92</v>
      </c>
      <c r="Q23" s="46">
        <f t="shared" si="4"/>
        <v>0.903001493063605</v>
      </c>
      <c r="R23" s="41">
        <f t="shared" si="5"/>
        <v>0.631764000357008</v>
      </c>
      <c r="S23" s="43">
        <f t="shared" si="6"/>
        <v>0.752501244219671</v>
      </c>
      <c r="T23" s="43">
        <f t="shared" si="7"/>
        <v>0.537214286017864</v>
      </c>
      <c r="U23" s="44"/>
      <c r="V23" s="45"/>
    </row>
    <row r="24" spans="1:22">
      <c r="A24" s="7">
        <v>22</v>
      </c>
      <c r="B24" s="31">
        <v>110378</v>
      </c>
      <c r="C24" s="32" t="s">
        <v>48</v>
      </c>
      <c r="D24" s="31" t="s">
        <v>24</v>
      </c>
      <c r="E24" s="33">
        <v>4014.552</v>
      </c>
      <c r="F24" s="33">
        <f t="shared" si="0"/>
        <v>12043.656</v>
      </c>
      <c r="G24" s="34">
        <v>0.322759411261829</v>
      </c>
      <c r="H24" s="33">
        <v>1295.73444</v>
      </c>
      <c r="I24" s="33">
        <f t="shared" si="1"/>
        <v>3887.20332</v>
      </c>
      <c r="J24" s="37">
        <v>4817.4624</v>
      </c>
      <c r="K24" s="37">
        <f t="shared" si="2"/>
        <v>14452.3872</v>
      </c>
      <c r="L24" s="38">
        <v>0.316304223036593</v>
      </c>
      <c r="M24" s="37">
        <v>1523.78370144</v>
      </c>
      <c r="N24" s="37">
        <f t="shared" si="3"/>
        <v>4571.35110432</v>
      </c>
      <c r="O24" s="7">
        <v>10847.31</v>
      </c>
      <c r="P24" s="7">
        <v>2370.94</v>
      </c>
      <c r="Q24" s="46">
        <f t="shared" si="4"/>
        <v>0.900665877537518</v>
      </c>
      <c r="R24" s="41">
        <f t="shared" si="5"/>
        <v>0.609934650909899</v>
      </c>
      <c r="S24" s="43">
        <f t="shared" si="6"/>
        <v>0.750554897947932</v>
      </c>
      <c r="T24" s="43">
        <f t="shared" si="7"/>
        <v>0.51865191403903</v>
      </c>
      <c r="U24" s="44"/>
      <c r="V24" s="45"/>
    </row>
    <row r="25" spans="1:22">
      <c r="A25" s="7">
        <v>23</v>
      </c>
      <c r="B25" s="31">
        <v>105267</v>
      </c>
      <c r="C25" s="32" t="s">
        <v>49</v>
      </c>
      <c r="D25" s="31" t="s">
        <v>31</v>
      </c>
      <c r="E25" s="33">
        <v>8052.97266666667</v>
      </c>
      <c r="F25" s="33">
        <f t="shared" si="0"/>
        <v>24158.918</v>
      </c>
      <c r="G25" s="34">
        <v>0.311673185032542</v>
      </c>
      <c r="H25" s="33">
        <v>2509.89564</v>
      </c>
      <c r="I25" s="33">
        <f t="shared" si="1"/>
        <v>7529.68692</v>
      </c>
      <c r="J25" s="37">
        <v>9341.44829333333</v>
      </c>
      <c r="K25" s="37">
        <f t="shared" si="2"/>
        <v>28024.34488</v>
      </c>
      <c r="L25" s="38">
        <v>0.305439721331891</v>
      </c>
      <c r="M25" s="37">
        <v>2853.249363552</v>
      </c>
      <c r="N25" s="37">
        <f t="shared" si="3"/>
        <v>8559.748090656</v>
      </c>
      <c r="O25" s="7">
        <v>21750.14</v>
      </c>
      <c r="P25" s="7">
        <v>6031.7</v>
      </c>
      <c r="Q25" s="46">
        <f t="shared" si="4"/>
        <v>0.900294458551496</v>
      </c>
      <c r="R25" s="41">
        <f t="shared" si="5"/>
        <v>0.801055882413767</v>
      </c>
      <c r="S25" s="43">
        <f t="shared" si="6"/>
        <v>0.776115912544394</v>
      </c>
      <c r="T25" s="43">
        <f t="shared" si="7"/>
        <v>0.704658587626466</v>
      </c>
      <c r="U25" s="44"/>
      <c r="V25" s="45"/>
    </row>
    <row r="26" spans="1:22">
      <c r="A26" s="7">
        <v>24</v>
      </c>
      <c r="B26" s="31">
        <v>713</v>
      </c>
      <c r="C26" s="32" t="s">
        <v>50</v>
      </c>
      <c r="D26" s="31" t="s">
        <v>24</v>
      </c>
      <c r="E26" s="33">
        <v>5200</v>
      </c>
      <c r="F26" s="33">
        <f t="shared" si="0"/>
        <v>15600</v>
      </c>
      <c r="G26" s="34">
        <v>0.284745088078536</v>
      </c>
      <c r="H26" s="33">
        <v>1480.67445800839</v>
      </c>
      <c r="I26" s="33">
        <f t="shared" si="1"/>
        <v>4442.02337402517</v>
      </c>
      <c r="J26" s="37">
        <v>6240</v>
      </c>
      <c r="K26" s="37">
        <f t="shared" si="2"/>
        <v>18720</v>
      </c>
      <c r="L26" s="38">
        <v>0.279050186316966</v>
      </c>
      <c r="M26" s="37">
        <v>1741.27316261787</v>
      </c>
      <c r="N26" s="37">
        <f t="shared" si="3"/>
        <v>5223.81948785361</v>
      </c>
      <c r="O26" s="7">
        <v>13959.45</v>
      </c>
      <c r="P26" s="7">
        <v>4191.47</v>
      </c>
      <c r="Q26" s="41">
        <f t="shared" si="4"/>
        <v>0.894836538461539</v>
      </c>
      <c r="R26" s="41">
        <f t="shared" si="5"/>
        <v>0.943594764608785</v>
      </c>
      <c r="S26" s="43">
        <f t="shared" si="6"/>
        <v>0.745697115384615</v>
      </c>
      <c r="T26" s="43">
        <f t="shared" si="7"/>
        <v>0.802376500517673</v>
      </c>
      <c r="U26" s="44">
        <f>(O26-F26)*0.01</f>
        <v>-16.4055</v>
      </c>
      <c r="V26" s="45"/>
    </row>
    <row r="27" spans="1:22">
      <c r="A27" s="7">
        <v>25</v>
      </c>
      <c r="B27" s="31">
        <v>371</v>
      </c>
      <c r="C27" s="32" t="s">
        <v>51</v>
      </c>
      <c r="D27" s="31" t="s">
        <v>29</v>
      </c>
      <c r="E27" s="33">
        <v>3800</v>
      </c>
      <c r="F27" s="33">
        <f t="shared" si="0"/>
        <v>11400</v>
      </c>
      <c r="G27" s="34">
        <v>0.337132924845811</v>
      </c>
      <c r="H27" s="33">
        <v>1281.10511441408</v>
      </c>
      <c r="I27" s="33">
        <f t="shared" si="1"/>
        <v>3843.31534324224</v>
      </c>
      <c r="J27" s="37">
        <v>4560</v>
      </c>
      <c r="K27" s="37">
        <f t="shared" si="2"/>
        <v>13680</v>
      </c>
      <c r="L27" s="38">
        <v>0.330390266348894</v>
      </c>
      <c r="M27" s="37">
        <v>1506.57961455096</v>
      </c>
      <c r="N27" s="37">
        <f t="shared" si="3"/>
        <v>4519.73884365288</v>
      </c>
      <c r="O27" s="7">
        <v>9996.85</v>
      </c>
      <c r="P27" s="7">
        <v>2759.32</v>
      </c>
      <c r="Q27" s="41">
        <f t="shared" si="4"/>
        <v>0.876916666666667</v>
      </c>
      <c r="R27" s="41">
        <f t="shared" si="5"/>
        <v>0.717953057079158</v>
      </c>
      <c r="S27" s="43">
        <f t="shared" si="6"/>
        <v>0.730763888888889</v>
      </c>
      <c r="T27" s="43">
        <f t="shared" si="7"/>
        <v>0.610504300237379</v>
      </c>
      <c r="U27" s="44">
        <f t="shared" ref="U27:U58" si="8">(O27-F27)*0.01</f>
        <v>-14.0315</v>
      </c>
      <c r="V27" s="45"/>
    </row>
    <row r="28" spans="1:22">
      <c r="A28" s="7">
        <v>26</v>
      </c>
      <c r="B28" s="31">
        <v>343</v>
      </c>
      <c r="C28" s="32" t="s">
        <v>52</v>
      </c>
      <c r="D28" s="31" t="s">
        <v>31</v>
      </c>
      <c r="E28" s="33">
        <v>19895.1946666667</v>
      </c>
      <c r="F28" s="33">
        <f t="shared" si="0"/>
        <v>59685.5840000001</v>
      </c>
      <c r="G28" s="34">
        <v>0.26786621305406</v>
      </c>
      <c r="H28" s="33">
        <v>5329.25045333333</v>
      </c>
      <c r="I28" s="33">
        <f t="shared" si="1"/>
        <v>15987.75136</v>
      </c>
      <c r="J28" s="37">
        <v>23078.4258133333</v>
      </c>
      <c r="K28" s="37">
        <f t="shared" si="2"/>
        <v>69235.2774399999</v>
      </c>
      <c r="L28" s="38">
        <v>0.262508888792979</v>
      </c>
      <c r="M28" s="37">
        <v>6058.29191534933</v>
      </c>
      <c r="N28" s="37">
        <f t="shared" si="3"/>
        <v>18174.875746048</v>
      </c>
      <c r="O28" s="7">
        <v>52269.34</v>
      </c>
      <c r="P28" s="7">
        <v>12097.41</v>
      </c>
      <c r="Q28" s="41">
        <f t="shared" si="4"/>
        <v>0.875744802966155</v>
      </c>
      <c r="R28" s="41">
        <f t="shared" si="5"/>
        <v>0.756667384149262</v>
      </c>
      <c r="S28" s="43">
        <f t="shared" si="6"/>
        <v>0.754952416350136</v>
      </c>
      <c r="T28" s="43">
        <f t="shared" si="7"/>
        <v>0.665611703157338</v>
      </c>
      <c r="U28" s="44">
        <f t="shared" si="8"/>
        <v>-74.162440000001</v>
      </c>
      <c r="V28" s="45"/>
    </row>
    <row r="29" spans="1:22">
      <c r="A29" s="7">
        <v>27</v>
      </c>
      <c r="B29" s="31">
        <v>387</v>
      </c>
      <c r="C29" s="32" t="s">
        <v>53</v>
      </c>
      <c r="D29" s="31" t="s">
        <v>33</v>
      </c>
      <c r="E29" s="33">
        <v>9604.11666666666</v>
      </c>
      <c r="F29" s="33">
        <f t="shared" si="0"/>
        <v>28812.35</v>
      </c>
      <c r="G29" s="34">
        <v>0.215150719743443</v>
      </c>
      <c r="H29" s="33">
        <v>2066.33261333333</v>
      </c>
      <c r="I29" s="33">
        <f t="shared" si="1"/>
        <v>6198.99783999999</v>
      </c>
      <c r="J29" s="37">
        <v>11140.7753333333</v>
      </c>
      <c r="K29" s="37">
        <f t="shared" si="2"/>
        <v>33422.3259999999</v>
      </c>
      <c r="L29" s="38">
        <v>0.210847705348574</v>
      </c>
      <c r="M29" s="37">
        <v>2349.00691483733</v>
      </c>
      <c r="N29" s="37">
        <f t="shared" si="3"/>
        <v>7047.02074451199</v>
      </c>
      <c r="O29" s="7">
        <v>25117.91</v>
      </c>
      <c r="P29" s="7">
        <v>5760.78</v>
      </c>
      <c r="Q29" s="41">
        <f t="shared" si="4"/>
        <v>0.871775818355671</v>
      </c>
      <c r="R29" s="41">
        <f t="shared" si="5"/>
        <v>0.92930827670687</v>
      </c>
      <c r="S29" s="43">
        <f t="shared" si="6"/>
        <v>0.751530877892822</v>
      </c>
      <c r="T29" s="43">
        <f t="shared" si="7"/>
        <v>0.817477372191124</v>
      </c>
      <c r="U29" s="44">
        <f t="shared" si="8"/>
        <v>-36.9443999999998</v>
      </c>
      <c r="V29" s="45"/>
    </row>
    <row r="30" spans="1:21">
      <c r="A30" s="7">
        <v>28</v>
      </c>
      <c r="B30" s="31">
        <v>117184</v>
      </c>
      <c r="C30" s="32" t="s">
        <v>54</v>
      </c>
      <c r="D30" s="31" t="s">
        <v>21</v>
      </c>
      <c r="E30" s="33">
        <v>5024.54333333333</v>
      </c>
      <c r="F30" s="33">
        <f t="shared" si="0"/>
        <v>15073.63</v>
      </c>
      <c r="G30" s="34">
        <v>0.280608049952135</v>
      </c>
      <c r="H30" s="33">
        <v>1409.92730666667</v>
      </c>
      <c r="I30" s="33">
        <f t="shared" si="1"/>
        <v>4229.78192000001</v>
      </c>
      <c r="J30" s="37">
        <v>6029.452</v>
      </c>
      <c r="K30" s="37">
        <f t="shared" si="2"/>
        <v>18088.356</v>
      </c>
      <c r="L30" s="38">
        <v>0.274995888953092</v>
      </c>
      <c r="M30" s="37">
        <v>1658.07451264</v>
      </c>
      <c r="N30" s="37">
        <f t="shared" si="3"/>
        <v>4974.22353792</v>
      </c>
      <c r="O30" s="7">
        <v>12883.12</v>
      </c>
      <c r="P30" s="7">
        <v>4012.17</v>
      </c>
      <c r="Q30" s="41">
        <f t="shared" si="4"/>
        <v>0.854679330725247</v>
      </c>
      <c r="R30" s="41">
        <f t="shared" si="5"/>
        <v>0.948552449247783</v>
      </c>
      <c r="S30" s="43">
        <f t="shared" si="6"/>
        <v>0.712232775604372</v>
      </c>
      <c r="T30" s="43">
        <f t="shared" si="7"/>
        <v>0.806592218748117</v>
      </c>
      <c r="U30" s="44">
        <f t="shared" si="8"/>
        <v>-21.9050999999999</v>
      </c>
    </row>
    <row r="31" spans="1:22">
      <c r="A31" s="7">
        <v>29</v>
      </c>
      <c r="B31" s="31">
        <v>105910</v>
      </c>
      <c r="C31" s="32" t="s">
        <v>55</v>
      </c>
      <c r="D31" s="31" t="s">
        <v>33</v>
      </c>
      <c r="E31" s="33">
        <v>5989.326</v>
      </c>
      <c r="F31" s="33">
        <f t="shared" si="0"/>
        <v>17967.978</v>
      </c>
      <c r="G31" s="34">
        <v>0.316235391650635</v>
      </c>
      <c r="H31" s="33">
        <v>1894.03685333333</v>
      </c>
      <c r="I31" s="33">
        <f t="shared" si="1"/>
        <v>5682.11055999999</v>
      </c>
      <c r="J31" s="37">
        <v>6947.61816</v>
      </c>
      <c r="K31" s="37">
        <f t="shared" si="2"/>
        <v>20842.85448</v>
      </c>
      <c r="L31" s="38">
        <v>0.309910683817623</v>
      </c>
      <c r="M31" s="37">
        <v>2153.14109486933</v>
      </c>
      <c r="N31" s="37">
        <f t="shared" si="3"/>
        <v>6459.42328460799</v>
      </c>
      <c r="O31" s="7">
        <v>15261</v>
      </c>
      <c r="P31" s="7">
        <v>4792.95</v>
      </c>
      <c r="Q31" s="41">
        <f t="shared" si="4"/>
        <v>0.849344316873051</v>
      </c>
      <c r="R31" s="41">
        <f t="shared" si="5"/>
        <v>0.843515793891911</v>
      </c>
      <c r="S31" s="43">
        <f t="shared" si="6"/>
        <v>0.732193376614699</v>
      </c>
      <c r="T31" s="43">
        <f t="shared" si="7"/>
        <v>0.742008967181483</v>
      </c>
      <c r="U31" s="44">
        <f t="shared" si="8"/>
        <v>-27.06978</v>
      </c>
      <c r="V31" s="45"/>
    </row>
    <row r="32" spans="1:22">
      <c r="A32" s="7">
        <v>30</v>
      </c>
      <c r="B32" s="31">
        <v>101453</v>
      </c>
      <c r="C32" s="32" t="s">
        <v>56</v>
      </c>
      <c r="D32" s="31" t="s">
        <v>24</v>
      </c>
      <c r="E32" s="33">
        <v>8559.47733333333</v>
      </c>
      <c r="F32" s="33">
        <f t="shared" si="0"/>
        <v>25678.432</v>
      </c>
      <c r="G32" s="34">
        <v>0.34374209764833</v>
      </c>
      <c r="H32" s="33">
        <v>2942.25269333333</v>
      </c>
      <c r="I32" s="33">
        <f t="shared" si="1"/>
        <v>8826.75807999999</v>
      </c>
      <c r="J32" s="37">
        <v>9928.99370666667</v>
      </c>
      <c r="K32" s="37">
        <f t="shared" si="2"/>
        <v>29786.98112</v>
      </c>
      <c r="L32" s="38">
        <v>0.336867255695363</v>
      </c>
      <c r="M32" s="37">
        <v>3344.75286178133</v>
      </c>
      <c r="N32" s="37">
        <f t="shared" si="3"/>
        <v>10034.258585344</v>
      </c>
      <c r="O32" s="7">
        <v>21797.46</v>
      </c>
      <c r="P32" s="7">
        <v>6446.42</v>
      </c>
      <c r="Q32" s="41">
        <f t="shared" si="4"/>
        <v>0.848862578525044</v>
      </c>
      <c r="R32" s="41">
        <f t="shared" si="5"/>
        <v>0.730327028516455</v>
      </c>
      <c r="S32" s="43">
        <f t="shared" si="6"/>
        <v>0.731778084935382</v>
      </c>
      <c r="T32" s="43">
        <f t="shared" si="7"/>
        <v>0.642441087716797</v>
      </c>
      <c r="U32" s="44">
        <f t="shared" si="8"/>
        <v>-38.8097199999999</v>
      </c>
      <c r="V32" s="45"/>
    </row>
    <row r="33" spans="1:22">
      <c r="A33" s="7">
        <v>31</v>
      </c>
      <c r="B33" s="31">
        <v>585</v>
      </c>
      <c r="C33" s="32" t="s">
        <v>57</v>
      </c>
      <c r="D33" s="31" t="s">
        <v>21</v>
      </c>
      <c r="E33" s="33">
        <v>11172.0743333333</v>
      </c>
      <c r="F33" s="33">
        <f t="shared" si="0"/>
        <v>33516.2229999999</v>
      </c>
      <c r="G33" s="34">
        <v>0.308636572205645</v>
      </c>
      <c r="H33" s="33">
        <v>3448.11072666667</v>
      </c>
      <c r="I33" s="33">
        <f t="shared" si="1"/>
        <v>10344.33218</v>
      </c>
      <c r="J33" s="37">
        <v>12959.6062266667</v>
      </c>
      <c r="K33" s="37">
        <f t="shared" si="2"/>
        <v>38878.8186800001</v>
      </c>
      <c r="L33" s="38">
        <v>0.302463840761532</v>
      </c>
      <c r="M33" s="37">
        <v>3919.81227407467</v>
      </c>
      <c r="N33" s="37">
        <f t="shared" si="3"/>
        <v>11759.436822224</v>
      </c>
      <c r="O33" s="7">
        <v>28168.23</v>
      </c>
      <c r="P33" s="7">
        <v>8075.11</v>
      </c>
      <c r="Q33" s="41">
        <f t="shared" si="4"/>
        <v>0.84043568990456</v>
      </c>
      <c r="R33" s="41">
        <f t="shared" si="5"/>
        <v>0.78063135052958</v>
      </c>
      <c r="S33" s="43">
        <f t="shared" si="6"/>
        <v>0.724513525779789</v>
      </c>
      <c r="T33" s="43">
        <f t="shared" si="7"/>
        <v>0.6866918987769</v>
      </c>
      <c r="U33" s="44">
        <f t="shared" si="8"/>
        <v>-53.479929999999</v>
      </c>
      <c r="V33" s="45"/>
    </row>
    <row r="34" spans="1:22">
      <c r="A34" s="7">
        <v>32</v>
      </c>
      <c r="B34" s="31">
        <v>106568</v>
      </c>
      <c r="C34" s="32" t="s">
        <v>58</v>
      </c>
      <c r="D34" s="31" t="s">
        <v>33</v>
      </c>
      <c r="E34" s="33">
        <v>4200</v>
      </c>
      <c r="F34" s="33">
        <f t="shared" si="0"/>
        <v>12600</v>
      </c>
      <c r="G34" s="34">
        <v>0.363300855801626</v>
      </c>
      <c r="H34" s="33">
        <v>1525.86359436683</v>
      </c>
      <c r="I34" s="33">
        <f t="shared" si="1"/>
        <v>4577.59078310049</v>
      </c>
      <c r="J34" s="37">
        <v>5040</v>
      </c>
      <c r="K34" s="37">
        <f t="shared" si="2"/>
        <v>15120</v>
      </c>
      <c r="L34" s="38">
        <v>0.356034838685593</v>
      </c>
      <c r="M34" s="37">
        <v>1794.41558697539</v>
      </c>
      <c r="N34" s="37">
        <f t="shared" si="3"/>
        <v>5383.24676092617</v>
      </c>
      <c r="O34" s="7">
        <v>10527.46</v>
      </c>
      <c r="P34" s="7">
        <v>3525.74</v>
      </c>
      <c r="Q34" s="41">
        <f t="shared" si="4"/>
        <v>0.835512698412698</v>
      </c>
      <c r="R34" s="41">
        <f t="shared" si="5"/>
        <v>0.770217384440806</v>
      </c>
      <c r="S34" s="43">
        <f t="shared" si="6"/>
        <v>0.696260582010582</v>
      </c>
      <c r="T34" s="43">
        <f t="shared" si="7"/>
        <v>0.654946755476877</v>
      </c>
      <c r="U34" s="44">
        <f t="shared" si="8"/>
        <v>-20.7254</v>
      </c>
      <c r="V34" s="45"/>
    </row>
    <row r="35" spans="1:22">
      <c r="A35" s="7">
        <v>33</v>
      </c>
      <c r="B35" s="31">
        <v>726</v>
      </c>
      <c r="C35" s="32" t="s">
        <v>59</v>
      </c>
      <c r="D35" s="31" t="s">
        <v>31</v>
      </c>
      <c r="E35" s="33">
        <v>7797.86933333333</v>
      </c>
      <c r="F35" s="33">
        <f t="shared" si="0"/>
        <v>23393.608</v>
      </c>
      <c r="G35" s="34">
        <v>0.222870748283035</v>
      </c>
      <c r="H35" s="33">
        <v>1737.91697333333</v>
      </c>
      <c r="I35" s="33">
        <f t="shared" si="1"/>
        <v>5213.75091999999</v>
      </c>
      <c r="J35" s="37">
        <v>9045.52842666667</v>
      </c>
      <c r="K35" s="37">
        <f t="shared" si="2"/>
        <v>27136.58528</v>
      </c>
      <c r="L35" s="38">
        <v>0.218413333317375</v>
      </c>
      <c r="M35" s="37">
        <v>1975.66401528533</v>
      </c>
      <c r="N35" s="37">
        <f t="shared" si="3"/>
        <v>5926.99204585599</v>
      </c>
      <c r="O35" s="7">
        <v>19539.57</v>
      </c>
      <c r="P35" s="7">
        <v>4775.91</v>
      </c>
      <c r="Q35" s="41">
        <f t="shared" si="4"/>
        <v>0.835252518551222</v>
      </c>
      <c r="R35" s="41">
        <f t="shared" si="5"/>
        <v>0.916021895422655</v>
      </c>
      <c r="S35" s="43">
        <f t="shared" si="6"/>
        <v>0.720045274613122</v>
      </c>
      <c r="T35" s="43">
        <f t="shared" si="7"/>
        <v>0.805789844671582</v>
      </c>
      <c r="U35" s="44">
        <f t="shared" si="8"/>
        <v>-38.5403799999999</v>
      </c>
      <c r="V35" s="45"/>
    </row>
    <row r="36" spans="1:22">
      <c r="A36" s="7">
        <v>34</v>
      </c>
      <c r="B36" s="31">
        <v>106865</v>
      </c>
      <c r="C36" s="32" t="s">
        <v>60</v>
      </c>
      <c r="D36" s="31" t="s">
        <v>21</v>
      </c>
      <c r="E36" s="33">
        <v>5800</v>
      </c>
      <c r="F36" s="33">
        <f t="shared" si="0"/>
        <v>17400</v>
      </c>
      <c r="G36" s="34">
        <v>0.267507400041241</v>
      </c>
      <c r="H36" s="33">
        <v>1551.5429202392</v>
      </c>
      <c r="I36" s="33">
        <f t="shared" si="1"/>
        <v>4654.6287607176</v>
      </c>
      <c r="J36" s="37">
        <v>6960</v>
      </c>
      <c r="K36" s="37">
        <f t="shared" si="2"/>
        <v>20880</v>
      </c>
      <c r="L36" s="38">
        <v>0.262157252040416</v>
      </c>
      <c r="M36" s="37">
        <v>1824.61447420129</v>
      </c>
      <c r="N36" s="37">
        <f t="shared" si="3"/>
        <v>5473.84342260387</v>
      </c>
      <c r="O36" s="7">
        <v>14233.51</v>
      </c>
      <c r="P36" s="7">
        <v>3474.19</v>
      </c>
      <c r="Q36" s="41">
        <f t="shared" si="4"/>
        <v>0.818017816091954</v>
      </c>
      <c r="R36" s="41">
        <f t="shared" si="5"/>
        <v>0.746394648982573</v>
      </c>
      <c r="S36" s="43">
        <f t="shared" si="6"/>
        <v>0.681681513409962</v>
      </c>
      <c r="T36" s="43">
        <f t="shared" si="7"/>
        <v>0.634689327366136</v>
      </c>
      <c r="U36" s="44">
        <f t="shared" si="8"/>
        <v>-31.6649</v>
      </c>
      <c r="V36" s="45"/>
    </row>
    <row r="37" spans="1:22">
      <c r="A37" s="7">
        <v>35</v>
      </c>
      <c r="B37" s="31">
        <v>720</v>
      </c>
      <c r="C37" s="32" t="s">
        <v>61</v>
      </c>
      <c r="D37" s="31" t="s">
        <v>38</v>
      </c>
      <c r="E37" s="33">
        <v>6723.072</v>
      </c>
      <c r="F37" s="33">
        <f t="shared" si="0"/>
        <v>20169.216</v>
      </c>
      <c r="G37" s="34">
        <v>0.32302522021679</v>
      </c>
      <c r="H37" s="33">
        <v>2171.72181333333</v>
      </c>
      <c r="I37" s="33">
        <f t="shared" si="1"/>
        <v>6515.16543999999</v>
      </c>
      <c r="J37" s="37">
        <v>7798.76352</v>
      </c>
      <c r="K37" s="37">
        <f t="shared" si="2"/>
        <v>23396.29056</v>
      </c>
      <c r="L37" s="38">
        <v>0.316564715812454</v>
      </c>
      <c r="M37" s="37">
        <v>2468.81335739733</v>
      </c>
      <c r="N37" s="37">
        <f t="shared" si="3"/>
        <v>7406.44007219199</v>
      </c>
      <c r="O37" s="7">
        <v>16482.07</v>
      </c>
      <c r="P37" s="7">
        <v>4655.65</v>
      </c>
      <c r="Q37" s="41">
        <f t="shared" si="4"/>
        <v>0.817189423723758</v>
      </c>
      <c r="R37" s="41">
        <f t="shared" si="5"/>
        <v>0.714586612247257</v>
      </c>
      <c r="S37" s="43">
        <f t="shared" si="6"/>
        <v>0.704473641141171</v>
      </c>
      <c r="T37" s="43">
        <f t="shared" si="7"/>
        <v>0.628594838359656</v>
      </c>
      <c r="U37" s="44">
        <f t="shared" si="8"/>
        <v>-36.87146</v>
      </c>
      <c r="V37" s="45"/>
    </row>
    <row r="38" spans="1:22">
      <c r="A38" s="7">
        <v>36</v>
      </c>
      <c r="B38" s="31">
        <v>104429</v>
      </c>
      <c r="C38" s="32" t="s">
        <v>62</v>
      </c>
      <c r="D38" s="31" t="s">
        <v>31</v>
      </c>
      <c r="E38" s="33">
        <v>4668.954</v>
      </c>
      <c r="F38" s="33">
        <f t="shared" si="0"/>
        <v>14006.862</v>
      </c>
      <c r="G38" s="34">
        <v>0.238790298640766</v>
      </c>
      <c r="H38" s="33">
        <v>1114.90092</v>
      </c>
      <c r="I38" s="33">
        <f t="shared" si="1"/>
        <v>3344.70276</v>
      </c>
      <c r="J38" s="37">
        <v>5602.7448</v>
      </c>
      <c r="K38" s="37">
        <f t="shared" si="2"/>
        <v>16808.2344</v>
      </c>
      <c r="L38" s="38">
        <v>0.234014492667951</v>
      </c>
      <c r="M38" s="37">
        <v>1311.12348192</v>
      </c>
      <c r="N38" s="37">
        <f t="shared" si="3"/>
        <v>3933.37044576</v>
      </c>
      <c r="O38" s="7">
        <v>11428.18</v>
      </c>
      <c r="P38" s="7">
        <v>2650.37</v>
      </c>
      <c r="Q38" s="41">
        <f t="shared" si="4"/>
        <v>0.815898664526002</v>
      </c>
      <c r="R38" s="41">
        <f t="shared" si="5"/>
        <v>0.792408231815493</v>
      </c>
      <c r="S38" s="43">
        <f t="shared" si="6"/>
        <v>0.679915553771668</v>
      </c>
      <c r="T38" s="43">
        <f t="shared" si="7"/>
        <v>0.67381652365263</v>
      </c>
      <c r="U38" s="44">
        <f t="shared" si="8"/>
        <v>-25.78682</v>
      </c>
      <c r="V38" s="45"/>
    </row>
    <row r="39" spans="1:22">
      <c r="A39" s="7">
        <v>37</v>
      </c>
      <c r="B39" s="31">
        <v>746</v>
      </c>
      <c r="C39" s="32" t="s">
        <v>63</v>
      </c>
      <c r="D39" s="31" t="s">
        <v>38</v>
      </c>
      <c r="E39" s="33">
        <v>9052.76866666667</v>
      </c>
      <c r="F39" s="33">
        <f t="shared" si="0"/>
        <v>27158.306</v>
      </c>
      <c r="G39" s="34">
        <v>0.354309273928941</v>
      </c>
      <c r="H39" s="33">
        <v>3207.47989333333</v>
      </c>
      <c r="I39" s="33">
        <f t="shared" si="1"/>
        <v>9622.43967999999</v>
      </c>
      <c r="J39" s="37">
        <v>10501.2116533333</v>
      </c>
      <c r="K39" s="37">
        <f t="shared" si="2"/>
        <v>31503.6349599999</v>
      </c>
      <c r="L39" s="38">
        <v>0.347223088450362</v>
      </c>
      <c r="M39" s="37">
        <v>3646.26314274133</v>
      </c>
      <c r="N39" s="37">
        <f t="shared" si="3"/>
        <v>10938.789428224</v>
      </c>
      <c r="O39" s="7">
        <v>22097.01</v>
      </c>
      <c r="P39" s="7">
        <v>6932.41</v>
      </c>
      <c r="Q39" s="41">
        <f t="shared" si="4"/>
        <v>0.813637271779764</v>
      </c>
      <c r="R39" s="41">
        <f t="shared" si="5"/>
        <v>0.720442032430595</v>
      </c>
      <c r="S39" s="43">
        <f t="shared" si="6"/>
        <v>0.701411441189454</v>
      </c>
      <c r="T39" s="43">
        <f t="shared" si="7"/>
        <v>0.63374563021692</v>
      </c>
      <c r="U39" s="44">
        <f t="shared" si="8"/>
        <v>-50.6129600000001</v>
      </c>
      <c r="V39" s="45"/>
    </row>
    <row r="40" spans="1:22">
      <c r="A40" s="7">
        <v>38</v>
      </c>
      <c r="B40" s="31">
        <v>113298</v>
      </c>
      <c r="C40" s="32" t="s">
        <v>64</v>
      </c>
      <c r="D40" s="31" t="s">
        <v>31</v>
      </c>
      <c r="E40" s="33">
        <v>4800</v>
      </c>
      <c r="F40" s="33">
        <f t="shared" si="0"/>
        <v>14400</v>
      </c>
      <c r="G40" s="34">
        <v>0.320956248679303</v>
      </c>
      <c r="H40" s="33">
        <v>1540.58999366065</v>
      </c>
      <c r="I40" s="33">
        <f t="shared" si="1"/>
        <v>4621.76998098195</v>
      </c>
      <c r="J40" s="37">
        <v>5760</v>
      </c>
      <c r="K40" s="37">
        <f t="shared" si="2"/>
        <v>17280</v>
      </c>
      <c r="L40" s="38">
        <v>0.314537123705717</v>
      </c>
      <c r="M40" s="37">
        <v>1811.73383254493</v>
      </c>
      <c r="N40" s="37">
        <f t="shared" si="3"/>
        <v>5435.20149763479</v>
      </c>
      <c r="O40" s="7">
        <v>11674.67</v>
      </c>
      <c r="P40" s="7">
        <v>3088.54</v>
      </c>
      <c r="Q40" s="41">
        <f t="shared" si="4"/>
        <v>0.810740972222222</v>
      </c>
      <c r="R40" s="41">
        <f t="shared" si="5"/>
        <v>0.668259132909899</v>
      </c>
      <c r="S40" s="43">
        <f t="shared" si="6"/>
        <v>0.675617476851852</v>
      </c>
      <c r="T40" s="43">
        <f t="shared" si="7"/>
        <v>0.568247561998212</v>
      </c>
      <c r="U40" s="44">
        <f t="shared" si="8"/>
        <v>-27.2533</v>
      </c>
      <c r="V40" s="45"/>
    </row>
    <row r="41" spans="1:22">
      <c r="A41" s="7">
        <v>39</v>
      </c>
      <c r="B41" s="31">
        <v>727</v>
      </c>
      <c r="C41" s="32" t="s">
        <v>65</v>
      </c>
      <c r="D41" s="31" t="s">
        <v>31</v>
      </c>
      <c r="E41" s="33">
        <v>6545.99466666667</v>
      </c>
      <c r="F41" s="33">
        <f t="shared" si="0"/>
        <v>19637.984</v>
      </c>
      <c r="G41" s="34">
        <v>0.320542002682149</v>
      </c>
      <c r="H41" s="33">
        <v>2098.26624</v>
      </c>
      <c r="I41" s="33">
        <f t="shared" si="1"/>
        <v>6294.79872</v>
      </c>
      <c r="J41" s="37">
        <v>7855.1936</v>
      </c>
      <c r="K41" s="37">
        <f t="shared" si="2"/>
        <v>23565.5808</v>
      </c>
      <c r="L41" s="38">
        <v>0.314131162628506</v>
      </c>
      <c r="M41" s="37">
        <v>2467.56109824</v>
      </c>
      <c r="N41" s="37">
        <f t="shared" si="3"/>
        <v>7402.68329472</v>
      </c>
      <c r="O41" s="7">
        <v>15903.06</v>
      </c>
      <c r="P41" s="7">
        <v>3964.9</v>
      </c>
      <c r="Q41" s="41">
        <f t="shared" si="4"/>
        <v>0.809811231132482</v>
      </c>
      <c r="R41" s="41">
        <f t="shared" si="5"/>
        <v>0.629869226382508</v>
      </c>
      <c r="S41" s="43">
        <f t="shared" si="6"/>
        <v>0.674842692610402</v>
      </c>
      <c r="T41" s="43">
        <f t="shared" si="7"/>
        <v>0.535603083658595</v>
      </c>
      <c r="U41" s="44">
        <f t="shared" si="8"/>
        <v>-37.3492400000001</v>
      </c>
      <c r="V41" s="45"/>
    </row>
    <row r="42" spans="1:22">
      <c r="A42" s="7">
        <v>40</v>
      </c>
      <c r="B42" s="31">
        <v>111219</v>
      </c>
      <c r="C42" s="32" t="s">
        <v>66</v>
      </c>
      <c r="D42" s="31" t="s">
        <v>31</v>
      </c>
      <c r="E42" s="33">
        <v>9004.43133333333</v>
      </c>
      <c r="F42" s="33">
        <f t="shared" si="0"/>
        <v>27013.294</v>
      </c>
      <c r="G42" s="34">
        <v>0.324163406358366</v>
      </c>
      <c r="H42" s="33">
        <v>2918.90713333333</v>
      </c>
      <c r="I42" s="33">
        <f t="shared" si="1"/>
        <v>8756.72139999999</v>
      </c>
      <c r="J42" s="37">
        <v>10445.1403466667</v>
      </c>
      <c r="K42" s="37">
        <f t="shared" si="2"/>
        <v>31335.4210400001</v>
      </c>
      <c r="L42" s="38">
        <v>0.317680138231198</v>
      </c>
      <c r="M42" s="37">
        <v>3318.21362917333</v>
      </c>
      <c r="N42" s="37">
        <f t="shared" si="3"/>
        <v>9954.64088751999</v>
      </c>
      <c r="O42" s="7">
        <v>21813.32</v>
      </c>
      <c r="P42" s="7">
        <v>6434.2</v>
      </c>
      <c r="Q42" s="41">
        <f t="shared" si="4"/>
        <v>0.807503150115643</v>
      </c>
      <c r="R42" s="41">
        <f t="shared" si="5"/>
        <v>0.734772719844668</v>
      </c>
      <c r="S42" s="43">
        <f t="shared" si="6"/>
        <v>0.696123405272104</v>
      </c>
      <c r="T42" s="43">
        <f t="shared" si="7"/>
        <v>0.646351794374268</v>
      </c>
      <c r="U42" s="44">
        <f t="shared" si="8"/>
        <v>-51.9997399999999</v>
      </c>
      <c r="V42" s="45"/>
    </row>
    <row r="43" spans="1:21">
      <c r="A43" s="7">
        <v>41</v>
      </c>
      <c r="B43" s="31">
        <v>114844</v>
      </c>
      <c r="C43" s="32" t="s">
        <v>67</v>
      </c>
      <c r="D43" s="31" t="s">
        <v>21</v>
      </c>
      <c r="E43" s="33">
        <v>8138.784</v>
      </c>
      <c r="F43" s="33">
        <f t="shared" si="0"/>
        <v>24416.352</v>
      </c>
      <c r="G43" s="34">
        <v>0.129672648887106</v>
      </c>
      <c r="H43" s="33">
        <v>1055.37768</v>
      </c>
      <c r="I43" s="33">
        <f t="shared" si="1"/>
        <v>3166.13304</v>
      </c>
      <c r="J43" s="37">
        <v>9440.98944</v>
      </c>
      <c r="K43" s="37">
        <f t="shared" si="2"/>
        <v>28322.96832</v>
      </c>
      <c r="L43" s="38">
        <v>0.127079195909364</v>
      </c>
      <c r="M43" s="37">
        <v>1199.753346624</v>
      </c>
      <c r="N43" s="37">
        <f t="shared" si="3"/>
        <v>3599.260039872</v>
      </c>
      <c r="O43" s="7">
        <v>19613.66</v>
      </c>
      <c r="P43" s="7">
        <v>2365.74</v>
      </c>
      <c r="Q43" s="41">
        <f t="shared" si="4"/>
        <v>0.803300181779817</v>
      </c>
      <c r="R43" s="41">
        <f t="shared" si="5"/>
        <v>0.747201703185536</v>
      </c>
      <c r="S43" s="43">
        <f t="shared" si="6"/>
        <v>0.692500156706739</v>
      </c>
      <c r="T43" s="43">
        <f t="shared" si="7"/>
        <v>0.657285101324363</v>
      </c>
      <c r="U43" s="44">
        <f t="shared" si="8"/>
        <v>-48.02692</v>
      </c>
    </row>
    <row r="44" spans="1:22">
      <c r="A44" s="7">
        <v>42</v>
      </c>
      <c r="B44" s="31">
        <v>587</v>
      </c>
      <c r="C44" s="32" t="s">
        <v>68</v>
      </c>
      <c r="D44" s="31" t="s">
        <v>24</v>
      </c>
      <c r="E44" s="33">
        <v>7397.24533333333</v>
      </c>
      <c r="F44" s="33">
        <f t="shared" si="0"/>
        <v>22191.736</v>
      </c>
      <c r="G44" s="34">
        <v>0.250570415942223</v>
      </c>
      <c r="H44" s="33">
        <v>1853.53084</v>
      </c>
      <c r="I44" s="33">
        <f t="shared" si="1"/>
        <v>5560.59252</v>
      </c>
      <c r="J44" s="37">
        <v>8580.80458666667</v>
      </c>
      <c r="K44" s="37">
        <f t="shared" si="2"/>
        <v>25742.41376</v>
      </c>
      <c r="L44" s="38">
        <v>0.245559007623378</v>
      </c>
      <c r="M44" s="37">
        <v>2107.093858912</v>
      </c>
      <c r="N44" s="37">
        <f t="shared" si="3"/>
        <v>6321.281576736</v>
      </c>
      <c r="O44" s="7">
        <v>17776.74</v>
      </c>
      <c r="P44" s="7">
        <v>3937.68</v>
      </c>
      <c r="Q44" s="41">
        <f t="shared" si="4"/>
        <v>0.801052247557379</v>
      </c>
      <c r="R44" s="41">
        <f t="shared" si="5"/>
        <v>0.708140361991495</v>
      </c>
      <c r="S44" s="43">
        <f t="shared" si="6"/>
        <v>0.690562282377051</v>
      </c>
      <c r="T44" s="43">
        <f t="shared" si="7"/>
        <v>0.622924315615319</v>
      </c>
      <c r="U44" s="44">
        <f t="shared" si="8"/>
        <v>-44.1499599999999</v>
      </c>
      <c r="V44" s="45"/>
    </row>
    <row r="45" spans="1:22">
      <c r="A45" s="7">
        <v>43</v>
      </c>
      <c r="B45" s="31">
        <v>539</v>
      </c>
      <c r="C45" s="32" t="s">
        <v>69</v>
      </c>
      <c r="D45" s="31" t="s">
        <v>38</v>
      </c>
      <c r="E45" s="33">
        <v>6535.298</v>
      </c>
      <c r="F45" s="33">
        <f t="shared" si="0"/>
        <v>19605.894</v>
      </c>
      <c r="G45" s="34">
        <v>0.273870343275344</v>
      </c>
      <c r="H45" s="33">
        <v>1789.82430666667</v>
      </c>
      <c r="I45" s="33">
        <f t="shared" si="1"/>
        <v>5369.47292000001</v>
      </c>
      <c r="J45" s="37">
        <v>7580.94568</v>
      </c>
      <c r="K45" s="37">
        <f t="shared" si="2"/>
        <v>22742.83704</v>
      </c>
      <c r="L45" s="38">
        <v>0.268392936409837</v>
      </c>
      <c r="M45" s="37">
        <v>2034.67227181867</v>
      </c>
      <c r="N45" s="37">
        <f t="shared" si="3"/>
        <v>6104.01681545601</v>
      </c>
      <c r="O45" s="7">
        <v>15650.51</v>
      </c>
      <c r="P45" s="7">
        <v>3779.61</v>
      </c>
      <c r="Q45" s="41">
        <f t="shared" si="4"/>
        <v>0.798255361372453</v>
      </c>
      <c r="R45" s="41">
        <f t="shared" si="5"/>
        <v>0.703907079207319</v>
      </c>
      <c r="S45" s="43">
        <f t="shared" si="6"/>
        <v>0.688151173596942</v>
      </c>
      <c r="T45" s="43">
        <f t="shared" si="7"/>
        <v>0.619200456727057</v>
      </c>
      <c r="U45" s="44">
        <f t="shared" si="8"/>
        <v>-39.55384</v>
      </c>
      <c r="V45" s="45"/>
    </row>
    <row r="46" spans="1:21">
      <c r="A46" s="7">
        <v>44</v>
      </c>
      <c r="B46" s="31">
        <v>114685</v>
      </c>
      <c r="C46" s="32" t="s">
        <v>70</v>
      </c>
      <c r="D46" s="31" t="s">
        <v>21</v>
      </c>
      <c r="E46" s="33">
        <v>15039.12</v>
      </c>
      <c r="F46" s="33">
        <f t="shared" si="0"/>
        <v>45117.36</v>
      </c>
      <c r="G46" s="34">
        <v>0.124283261254648</v>
      </c>
      <c r="H46" s="33">
        <v>1869.11088</v>
      </c>
      <c r="I46" s="33">
        <f t="shared" si="1"/>
        <v>5607.33264</v>
      </c>
      <c r="J46" s="37">
        <v>17445.3792</v>
      </c>
      <c r="K46" s="37">
        <f t="shared" si="2"/>
        <v>52336.1376</v>
      </c>
      <c r="L46" s="38">
        <v>0.121797596029555</v>
      </c>
      <c r="M46" s="37">
        <v>2124.805248384</v>
      </c>
      <c r="N46" s="37">
        <f t="shared" si="3"/>
        <v>6374.415745152</v>
      </c>
      <c r="O46" s="7">
        <v>35798.66</v>
      </c>
      <c r="P46" s="7">
        <v>6283.36</v>
      </c>
      <c r="Q46" s="41">
        <f t="shared" si="4"/>
        <v>0.79345644337346</v>
      </c>
      <c r="R46" s="41">
        <f t="shared" si="5"/>
        <v>1.12056130845129</v>
      </c>
      <c r="S46" s="43">
        <f t="shared" si="6"/>
        <v>0.684014175321948</v>
      </c>
      <c r="T46" s="43">
        <f t="shared" si="7"/>
        <v>0.985715436709435</v>
      </c>
      <c r="U46" s="44">
        <f t="shared" si="8"/>
        <v>-93.187</v>
      </c>
    </row>
    <row r="47" spans="1:22">
      <c r="A47" s="7">
        <v>45</v>
      </c>
      <c r="B47" s="31">
        <v>707</v>
      </c>
      <c r="C47" s="32" t="s">
        <v>71</v>
      </c>
      <c r="D47" s="31" t="s">
        <v>33</v>
      </c>
      <c r="E47" s="33">
        <v>12676.5766666667</v>
      </c>
      <c r="F47" s="33">
        <f t="shared" si="0"/>
        <v>38029.7300000001</v>
      </c>
      <c r="G47" s="34">
        <v>0.332016410318979</v>
      </c>
      <c r="H47" s="33">
        <v>4208.83148</v>
      </c>
      <c r="I47" s="33">
        <f t="shared" si="1"/>
        <v>12626.49444</v>
      </c>
      <c r="J47" s="37">
        <v>14704.8289333333</v>
      </c>
      <c r="K47" s="37">
        <f t="shared" si="2"/>
        <v>44114.4867999999</v>
      </c>
      <c r="L47" s="38">
        <v>0.3253760821126</v>
      </c>
      <c r="M47" s="37">
        <v>4784.599626464</v>
      </c>
      <c r="N47" s="37">
        <f t="shared" si="3"/>
        <v>14353.798879392</v>
      </c>
      <c r="O47" s="7">
        <v>30151.65</v>
      </c>
      <c r="P47" s="7">
        <v>9693.54</v>
      </c>
      <c r="Q47" s="41">
        <f t="shared" si="4"/>
        <v>0.792844177436966</v>
      </c>
      <c r="R47" s="41">
        <f t="shared" si="5"/>
        <v>0.767714273036183</v>
      </c>
      <c r="S47" s="43">
        <f t="shared" si="6"/>
        <v>0.683486359859457</v>
      </c>
      <c r="T47" s="43">
        <f t="shared" si="7"/>
        <v>0.675329233846044</v>
      </c>
      <c r="U47" s="44">
        <f t="shared" si="8"/>
        <v>-78.780800000001</v>
      </c>
      <c r="V47" s="45"/>
    </row>
    <row r="48" spans="1:22">
      <c r="A48" s="7">
        <v>46</v>
      </c>
      <c r="B48" s="31">
        <v>733</v>
      </c>
      <c r="C48" s="32" t="s">
        <v>72</v>
      </c>
      <c r="D48" s="31" t="s">
        <v>33</v>
      </c>
      <c r="E48" s="33">
        <v>5969.22133333333</v>
      </c>
      <c r="F48" s="33">
        <f t="shared" si="0"/>
        <v>17907.664</v>
      </c>
      <c r="G48" s="34">
        <v>0.280114078530846</v>
      </c>
      <c r="H48" s="33">
        <v>1672.06293333333</v>
      </c>
      <c r="I48" s="33">
        <f t="shared" si="1"/>
        <v>5016.18879999999</v>
      </c>
      <c r="J48" s="37">
        <v>7163.0656</v>
      </c>
      <c r="K48" s="37">
        <f t="shared" si="2"/>
        <v>21489.1968</v>
      </c>
      <c r="L48" s="38">
        <v>0.274511796960229</v>
      </c>
      <c r="M48" s="37">
        <v>1966.3460096</v>
      </c>
      <c r="N48" s="37">
        <f t="shared" si="3"/>
        <v>5899.0380288</v>
      </c>
      <c r="O48" s="7">
        <v>14162.15</v>
      </c>
      <c r="P48" s="7">
        <v>4047.8</v>
      </c>
      <c r="Q48" s="41">
        <f t="shared" si="4"/>
        <v>0.790842959751758</v>
      </c>
      <c r="R48" s="41">
        <f t="shared" si="5"/>
        <v>0.806947298315408</v>
      </c>
      <c r="S48" s="43">
        <f t="shared" si="6"/>
        <v>0.659035799793131</v>
      </c>
      <c r="T48" s="43">
        <f t="shared" si="7"/>
        <v>0.686179675438271</v>
      </c>
      <c r="U48" s="44">
        <f t="shared" si="8"/>
        <v>-37.4551399999999</v>
      </c>
      <c r="V48" s="45"/>
    </row>
    <row r="49" spans="1:22">
      <c r="A49" s="7">
        <v>47</v>
      </c>
      <c r="B49" s="31">
        <v>716</v>
      </c>
      <c r="C49" s="32" t="s">
        <v>73</v>
      </c>
      <c r="D49" s="31" t="s">
        <v>38</v>
      </c>
      <c r="E49" s="33">
        <v>6674.656</v>
      </c>
      <c r="F49" s="33">
        <f t="shared" si="0"/>
        <v>20023.968</v>
      </c>
      <c r="G49" s="34">
        <v>0.301401184820112</v>
      </c>
      <c r="H49" s="33">
        <v>2011.74922666667</v>
      </c>
      <c r="I49" s="33">
        <f t="shared" si="1"/>
        <v>6035.24768000001</v>
      </c>
      <c r="J49" s="37">
        <v>7742.60096</v>
      </c>
      <c r="K49" s="37">
        <f t="shared" si="2"/>
        <v>23227.80288</v>
      </c>
      <c r="L49" s="38">
        <v>0.295373161123709</v>
      </c>
      <c r="M49" s="37">
        <v>2286.95652087467</v>
      </c>
      <c r="N49" s="37">
        <f t="shared" si="3"/>
        <v>6860.86956262401</v>
      </c>
      <c r="O49" s="7">
        <v>15782.8</v>
      </c>
      <c r="P49" s="7">
        <v>5077.68</v>
      </c>
      <c r="Q49" s="41">
        <f t="shared" si="4"/>
        <v>0.788195426600762</v>
      </c>
      <c r="R49" s="41">
        <f t="shared" si="5"/>
        <v>0.841337467694448</v>
      </c>
      <c r="S49" s="43">
        <f t="shared" si="6"/>
        <v>0.679478816035139</v>
      </c>
      <c r="T49" s="43">
        <f t="shared" si="7"/>
        <v>0.740092775945151</v>
      </c>
      <c r="U49" s="44">
        <f t="shared" si="8"/>
        <v>-42.41168</v>
      </c>
      <c r="V49" s="45"/>
    </row>
    <row r="50" spans="1:22">
      <c r="A50" s="7">
        <v>48</v>
      </c>
      <c r="B50" s="31">
        <v>104533</v>
      </c>
      <c r="C50" s="32" t="s">
        <v>74</v>
      </c>
      <c r="D50" s="31" t="s">
        <v>38</v>
      </c>
      <c r="E50" s="33">
        <v>5800</v>
      </c>
      <c r="F50" s="33">
        <f t="shared" si="0"/>
        <v>17400</v>
      </c>
      <c r="G50" s="34">
        <v>0.311239559125544</v>
      </c>
      <c r="H50" s="33">
        <v>1805.18944292816</v>
      </c>
      <c r="I50" s="33">
        <f t="shared" si="1"/>
        <v>5415.56832878448</v>
      </c>
      <c r="J50" s="37">
        <v>6960</v>
      </c>
      <c r="K50" s="37">
        <f t="shared" si="2"/>
        <v>20880</v>
      </c>
      <c r="L50" s="38">
        <v>0.305014767943033</v>
      </c>
      <c r="M50" s="37">
        <v>2122.90278488351</v>
      </c>
      <c r="N50" s="37">
        <f t="shared" si="3"/>
        <v>6368.70835465053</v>
      </c>
      <c r="O50" s="7">
        <v>13708.99</v>
      </c>
      <c r="P50" s="7">
        <v>4298.77</v>
      </c>
      <c r="Q50" s="41">
        <f t="shared" si="4"/>
        <v>0.787872988505747</v>
      </c>
      <c r="R50" s="41">
        <f t="shared" si="5"/>
        <v>0.793780031756123</v>
      </c>
      <c r="S50" s="43">
        <f t="shared" si="6"/>
        <v>0.656560823754789</v>
      </c>
      <c r="T50" s="43">
        <f t="shared" si="7"/>
        <v>0.674983020200787</v>
      </c>
      <c r="U50" s="44">
        <f t="shared" si="8"/>
        <v>-36.9101</v>
      </c>
      <c r="V50" s="45"/>
    </row>
    <row r="51" spans="1:22">
      <c r="A51" s="7">
        <v>49</v>
      </c>
      <c r="B51" s="31">
        <v>754</v>
      </c>
      <c r="C51" s="32" t="s">
        <v>75</v>
      </c>
      <c r="D51" s="31" t="s">
        <v>24</v>
      </c>
      <c r="E51" s="33">
        <v>7474.928</v>
      </c>
      <c r="F51" s="33">
        <f t="shared" si="0"/>
        <v>22424.784</v>
      </c>
      <c r="G51" s="34">
        <v>0.310437622944328</v>
      </c>
      <c r="H51" s="33">
        <v>2320.49888</v>
      </c>
      <c r="I51" s="33">
        <f t="shared" si="1"/>
        <v>6961.49664</v>
      </c>
      <c r="J51" s="37">
        <v>8670.91648</v>
      </c>
      <c r="K51" s="37">
        <f t="shared" si="2"/>
        <v>26012.74944</v>
      </c>
      <c r="L51" s="38">
        <v>0.304228870485441</v>
      </c>
      <c r="M51" s="37">
        <v>2637.943126784</v>
      </c>
      <c r="N51" s="37">
        <f t="shared" si="3"/>
        <v>7913.829380352</v>
      </c>
      <c r="O51" s="7">
        <v>17655.05</v>
      </c>
      <c r="P51" s="7">
        <v>4949.22</v>
      </c>
      <c r="Q51" s="41">
        <f t="shared" si="4"/>
        <v>0.78730078291947</v>
      </c>
      <c r="R51" s="41">
        <f t="shared" si="5"/>
        <v>0.710941950551599</v>
      </c>
      <c r="S51" s="43">
        <f t="shared" si="6"/>
        <v>0.678707571482302</v>
      </c>
      <c r="T51" s="43">
        <f t="shared" si="7"/>
        <v>0.625388767198802</v>
      </c>
      <c r="U51" s="44">
        <f t="shared" si="8"/>
        <v>-47.69734</v>
      </c>
      <c r="V51" s="45"/>
    </row>
    <row r="52" spans="1:22">
      <c r="A52" s="7">
        <v>50</v>
      </c>
      <c r="B52" s="31">
        <v>357</v>
      </c>
      <c r="C52" s="32" t="s">
        <v>76</v>
      </c>
      <c r="D52" s="31" t="s">
        <v>31</v>
      </c>
      <c r="E52" s="33">
        <v>8150.53866666667</v>
      </c>
      <c r="F52" s="33">
        <f t="shared" si="0"/>
        <v>24451.616</v>
      </c>
      <c r="G52" s="34">
        <v>0.265929973708077</v>
      </c>
      <c r="H52" s="33">
        <v>2167.47253333333</v>
      </c>
      <c r="I52" s="33">
        <f t="shared" si="1"/>
        <v>6502.41759999999</v>
      </c>
      <c r="J52" s="37">
        <v>9454.62485333333</v>
      </c>
      <c r="K52" s="37">
        <f t="shared" si="2"/>
        <v>28363.87456</v>
      </c>
      <c r="L52" s="38">
        <v>0.260611374233916</v>
      </c>
      <c r="M52" s="37">
        <v>2463.98277589333</v>
      </c>
      <c r="N52" s="37">
        <f t="shared" si="3"/>
        <v>7391.94832767999</v>
      </c>
      <c r="O52" s="7">
        <v>19150.96</v>
      </c>
      <c r="P52" s="7">
        <v>5425.58</v>
      </c>
      <c r="Q52" s="41">
        <f t="shared" si="4"/>
        <v>0.783218581544876</v>
      </c>
      <c r="R52" s="41">
        <f t="shared" si="5"/>
        <v>0.834394272062749</v>
      </c>
      <c r="S52" s="43">
        <f t="shared" si="6"/>
        <v>0.675188432366273</v>
      </c>
      <c r="T52" s="43">
        <f t="shared" si="7"/>
        <v>0.733985109133312</v>
      </c>
      <c r="U52" s="44">
        <f t="shared" si="8"/>
        <v>-53.0065600000001</v>
      </c>
      <c r="V52" s="45"/>
    </row>
    <row r="53" spans="1:22">
      <c r="A53" s="7">
        <v>51</v>
      </c>
      <c r="B53" s="31">
        <v>706</v>
      </c>
      <c r="C53" s="32" t="s">
        <v>77</v>
      </c>
      <c r="D53" s="31" t="s">
        <v>24</v>
      </c>
      <c r="E53" s="33">
        <v>5800</v>
      </c>
      <c r="F53" s="33">
        <f t="shared" si="0"/>
        <v>17400</v>
      </c>
      <c r="G53" s="34">
        <v>0.288124242729996</v>
      </c>
      <c r="H53" s="33">
        <v>1671.12060783398</v>
      </c>
      <c r="I53" s="33">
        <f t="shared" si="1"/>
        <v>5013.36182350194</v>
      </c>
      <c r="J53" s="37">
        <v>6960</v>
      </c>
      <c r="K53" s="37">
        <f t="shared" si="2"/>
        <v>20880</v>
      </c>
      <c r="L53" s="38">
        <v>0.282361757875396</v>
      </c>
      <c r="M53" s="37">
        <v>1965.23783481276</v>
      </c>
      <c r="N53" s="37">
        <f t="shared" si="3"/>
        <v>5895.71350443828</v>
      </c>
      <c r="O53" s="7">
        <v>13621.39</v>
      </c>
      <c r="P53" s="7">
        <v>2950.59</v>
      </c>
      <c r="Q53" s="41">
        <f t="shared" si="4"/>
        <v>0.782838505747126</v>
      </c>
      <c r="R53" s="41">
        <f t="shared" si="5"/>
        <v>0.588545192602705</v>
      </c>
      <c r="S53" s="43">
        <f t="shared" si="6"/>
        <v>0.652365421455939</v>
      </c>
      <c r="T53" s="43">
        <f t="shared" si="7"/>
        <v>0.500463599151961</v>
      </c>
      <c r="U53" s="44">
        <f t="shared" si="8"/>
        <v>-37.7861</v>
      </c>
      <c r="V53" s="45"/>
    </row>
    <row r="54" spans="1:22">
      <c r="A54" s="7">
        <v>52</v>
      </c>
      <c r="B54" s="31">
        <v>114286</v>
      </c>
      <c r="C54" s="32" t="s">
        <v>78</v>
      </c>
      <c r="D54" s="31" t="s">
        <v>31</v>
      </c>
      <c r="E54" s="33">
        <v>5856.16</v>
      </c>
      <c r="F54" s="33">
        <f t="shared" si="0"/>
        <v>17568.48</v>
      </c>
      <c r="G54" s="34">
        <v>0.279059424605885</v>
      </c>
      <c r="H54" s="33">
        <v>1634.21664</v>
      </c>
      <c r="I54" s="33">
        <f t="shared" si="1"/>
        <v>4902.64992</v>
      </c>
      <c r="J54" s="37">
        <v>7027.392</v>
      </c>
      <c r="K54" s="37">
        <f t="shared" si="2"/>
        <v>21082.176</v>
      </c>
      <c r="L54" s="38">
        <v>0.273478236113767</v>
      </c>
      <c r="M54" s="37">
        <v>1921.83876864</v>
      </c>
      <c r="N54" s="37">
        <f t="shared" si="3"/>
        <v>5765.51630592</v>
      </c>
      <c r="O54" s="7">
        <v>13630.24</v>
      </c>
      <c r="P54" s="7">
        <v>3478.94</v>
      </c>
      <c r="Q54" s="41">
        <f t="shared" si="4"/>
        <v>0.775834904328661</v>
      </c>
      <c r="R54" s="41">
        <f t="shared" si="5"/>
        <v>0.70960400125816</v>
      </c>
      <c r="S54" s="43">
        <f t="shared" si="6"/>
        <v>0.646529086940551</v>
      </c>
      <c r="T54" s="43">
        <f t="shared" si="7"/>
        <v>0.603404762974626</v>
      </c>
      <c r="U54" s="44">
        <f t="shared" si="8"/>
        <v>-39.3824</v>
      </c>
      <c r="V54" s="45"/>
    </row>
    <row r="55" spans="1:22">
      <c r="A55" s="7">
        <v>53</v>
      </c>
      <c r="B55" s="31">
        <v>377</v>
      </c>
      <c r="C55" s="32" t="s">
        <v>79</v>
      </c>
      <c r="D55" s="31" t="s">
        <v>33</v>
      </c>
      <c r="E55" s="33">
        <v>8826.74333333333</v>
      </c>
      <c r="F55" s="33">
        <f t="shared" si="0"/>
        <v>26480.23</v>
      </c>
      <c r="G55" s="34">
        <v>0.317541149755874</v>
      </c>
      <c r="H55" s="33">
        <v>2802.85422666667</v>
      </c>
      <c r="I55" s="33">
        <f t="shared" si="1"/>
        <v>8408.56268000001</v>
      </c>
      <c r="J55" s="37">
        <v>10239.0222666667</v>
      </c>
      <c r="K55" s="37">
        <f t="shared" si="2"/>
        <v>30717.0668000001</v>
      </c>
      <c r="L55" s="38">
        <v>0.311190326760757</v>
      </c>
      <c r="M55" s="37">
        <v>3186.28468487467</v>
      </c>
      <c r="N55" s="37">
        <f t="shared" si="3"/>
        <v>9558.85405462401</v>
      </c>
      <c r="O55" s="7">
        <v>20513.75</v>
      </c>
      <c r="P55" s="7">
        <v>5581.81</v>
      </c>
      <c r="Q55" s="41">
        <f t="shared" si="4"/>
        <v>0.77468171537785</v>
      </c>
      <c r="R55" s="41">
        <f t="shared" si="5"/>
        <v>0.663824509898283</v>
      </c>
      <c r="S55" s="43">
        <f t="shared" si="6"/>
        <v>0.667829064980903</v>
      </c>
      <c r="T55" s="43">
        <f t="shared" si="7"/>
        <v>0.583941335237758</v>
      </c>
      <c r="U55" s="44">
        <f t="shared" si="8"/>
        <v>-59.6647999999999</v>
      </c>
      <c r="V55" s="45"/>
    </row>
    <row r="56" spans="1:22">
      <c r="A56" s="7">
        <v>54</v>
      </c>
      <c r="B56" s="31">
        <v>56</v>
      </c>
      <c r="C56" s="32" t="s">
        <v>80</v>
      </c>
      <c r="D56" s="31" t="s">
        <v>24</v>
      </c>
      <c r="E56" s="33">
        <v>6800</v>
      </c>
      <c r="F56" s="33">
        <f t="shared" si="0"/>
        <v>20400</v>
      </c>
      <c r="G56" s="34">
        <v>0.300323233624587</v>
      </c>
      <c r="H56" s="33">
        <v>2042.19798864719</v>
      </c>
      <c r="I56" s="33">
        <f t="shared" si="1"/>
        <v>6126.59396594157</v>
      </c>
      <c r="J56" s="37">
        <v>8160</v>
      </c>
      <c r="K56" s="37">
        <f t="shared" si="2"/>
        <v>24480</v>
      </c>
      <c r="L56" s="38">
        <v>0.294316768952095</v>
      </c>
      <c r="M56" s="37">
        <v>2401.6248346491</v>
      </c>
      <c r="N56" s="37">
        <f t="shared" si="3"/>
        <v>7204.8745039473</v>
      </c>
      <c r="O56" s="7">
        <v>15784.26</v>
      </c>
      <c r="P56" s="7">
        <v>4150.67</v>
      </c>
      <c r="Q56" s="41">
        <f t="shared" si="4"/>
        <v>0.773738235294118</v>
      </c>
      <c r="R56" s="41">
        <f t="shared" si="5"/>
        <v>0.677484100149944</v>
      </c>
      <c r="S56" s="43">
        <f t="shared" si="6"/>
        <v>0.644781862745098</v>
      </c>
      <c r="T56" s="43">
        <f t="shared" si="7"/>
        <v>0.57609192189621</v>
      </c>
      <c r="U56" s="44">
        <f t="shared" si="8"/>
        <v>-46.1574</v>
      </c>
      <c r="V56" s="45"/>
    </row>
    <row r="57" spans="1:22">
      <c r="A57" s="7">
        <v>55</v>
      </c>
      <c r="B57" s="31">
        <v>730</v>
      </c>
      <c r="C57" s="32" t="s">
        <v>81</v>
      </c>
      <c r="D57" s="31" t="s">
        <v>31</v>
      </c>
      <c r="E57" s="33">
        <v>12036.83</v>
      </c>
      <c r="F57" s="33">
        <f t="shared" si="0"/>
        <v>36110.49</v>
      </c>
      <c r="G57" s="34">
        <v>0.357599291507814</v>
      </c>
      <c r="H57" s="33">
        <v>4304.36188</v>
      </c>
      <c r="I57" s="33">
        <f t="shared" si="1"/>
        <v>12913.08564</v>
      </c>
      <c r="J57" s="37">
        <v>13962.7228</v>
      </c>
      <c r="K57" s="37">
        <f t="shared" si="2"/>
        <v>41888.1684</v>
      </c>
      <c r="L57" s="38">
        <v>0.350447305677658</v>
      </c>
      <c r="M57" s="37">
        <v>4893.198585184</v>
      </c>
      <c r="N57" s="37">
        <f t="shared" si="3"/>
        <v>14679.595755552</v>
      </c>
      <c r="O57" s="7">
        <v>27868.61</v>
      </c>
      <c r="P57" s="7">
        <v>7567.14</v>
      </c>
      <c r="Q57" s="41">
        <f t="shared" si="4"/>
        <v>0.771759397338557</v>
      </c>
      <c r="R57" s="41">
        <f t="shared" si="5"/>
        <v>0.58600556140972</v>
      </c>
      <c r="S57" s="43">
        <f t="shared" si="6"/>
        <v>0.66530982529186</v>
      </c>
      <c r="T57" s="43">
        <f t="shared" si="7"/>
        <v>0.515486947052886</v>
      </c>
      <c r="U57" s="44">
        <f t="shared" si="8"/>
        <v>-82.4188</v>
      </c>
      <c r="V57" s="45"/>
    </row>
    <row r="58" spans="1:22">
      <c r="A58" s="7">
        <v>56</v>
      </c>
      <c r="B58" s="31">
        <v>712</v>
      </c>
      <c r="C58" s="32" t="s">
        <v>82</v>
      </c>
      <c r="D58" s="31" t="s">
        <v>33</v>
      </c>
      <c r="E58" s="33">
        <v>13384.197</v>
      </c>
      <c r="F58" s="33">
        <f t="shared" si="0"/>
        <v>40152.591</v>
      </c>
      <c r="G58" s="34">
        <v>0.377286355692463</v>
      </c>
      <c r="H58" s="33">
        <v>5049.67491</v>
      </c>
      <c r="I58" s="33">
        <f t="shared" si="1"/>
        <v>15149.02473</v>
      </c>
      <c r="J58" s="37">
        <v>15525.66852</v>
      </c>
      <c r="K58" s="37">
        <f t="shared" si="2"/>
        <v>46577.00556</v>
      </c>
      <c r="L58" s="38">
        <v>0.369740628578614</v>
      </c>
      <c r="M58" s="37">
        <v>5740.470437688</v>
      </c>
      <c r="N58" s="37">
        <f t="shared" si="3"/>
        <v>17221.411313064</v>
      </c>
      <c r="O58" s="7">
        <v>30831.44</v>
      </c>
      <c r="P58" s="7">
        <v>10252.66</v>
      </c>
      <c r="Q58" s="41">
        <f t="shared" si="4"/>
        <v>0.767856799079292</v>
      </c>
      <c r="R58" s="41">
        <f t="shared" si="5"/>
        <v>0.676786801971245</v>
      </c>
      <c r="S58" s="43">
        <f t="shared" si="6"/>
        <v>0.661945516447666</v>
      </c>
      <c r="T58" s="43">
        <f t="shared" si="7"/>
        <v>0.595343773725585</v>
      </c>
      <c r="U58" s="44">
        <f t="shared" si="8"/>
        <v>-93.21151</v>
      </c>
      <c r="V58" s="45"/>
    </row>
    <row r="59" spans="1:22">
      <c r="A59" s="7">
        <v>57</v>
      </c>
      <c r="B59" s="31">
        <v>365</v>
      </c>
      <c r="C59" s="32" t="s">
        <v>83</v>
      </c>
      <c r="D59" s="31" t="s">
        <v>31</v>
      </c>
      <c r="E59" s="33">
        <v>12639.684</v>
      </c>
      <c r="F59" s="33">
        <f t="shared" si="0"/>
        <v>37919.052</v>
      </c>
      <c r="G59" s="34">
        <v>0.257669530345854</v>
      </c>
      <c r="H59" s="33">
        <v>3256.86144</v>
      </c>
      <c r="I59" s="33">
        <f t="shared" si="1"/>
        <v>9770.58432</v>
      </c>
      <c r="J59" s="37">
        <v>14662.03344</v>
      </c>
      <c r="K59" s="37">
        <f t="shared" si="2"/>
        <v>43986.10032</v>
      </c>
      <c r="L59" s="38">
        <v>0.252516139738937</v>
      </c>
      <c r="M59" s="37">
        <v>3702.400084992</v>
      </c>
      <c r="N59" s="37">
        <f t="shared" si="3"/>
        <v>11107.200254976</v>
      </c>
      <c r="O59" s="7">
        <v>29002.36</v>
      </c>
      <c r="P59" s="7">
        <v>7473.62</v>
      </c>
      <c r="Q59" s="41">
        <f t="shared" si="4"/>
        <v>0.764849290008622</v>
      </c>
      <c r="R59" s="41">
        <f t="shared" si="5"/>
        <v>0.764910240291545</v>
      </c>
      <c r="S59" s="43">
        <f t="shared" si="6"/>
        <v>0.659352836214329</v>
      </c>
      <c r="T59" s="43">
        <f t="shared" si="7"/>
        <v>0.672862632205792</v>
      </c>
      <c r="U59" s="44">
        <f t="shared" ref="U59:U90" si="9">(O59-F59)*0.01</f>
        <v>-89.16692</v>
      </c>
      <c r="V59" s="45"/>
    </row>
    <row r="60" spans="1:22">
      <c r="A60" s="7">
        <v>58</v>
      </c>
      <c r="B60" s="31">
        <v>341</v>
      </c>
      <c r="C60" s="32" t="s">
        <v>84</v>
      </c>
      <c r="D60" s="31" t="s">
        <v>26</v>
      </c>
      <c r="E60" s="33">
        <v>18252.738</v>
      </c>
      <c r="F60" s="33">
        <f t="shared" si="0"/>
        <v>54758.214</v>
      </c>
      <c r="G60" s="34">
        <v>0.336663851746516</v>
      </c>
      <c r="H60" s="33">
        <v>6145.03708</v>
      </c>
      <c r="I60" s="33">
        <f t="shared" si="1"/>
        <v>18435.11124</v>
      </c>
      <c r="J60" s="37">
        <v>21173.17608</v>
      </c>
      <c r="K60" s="37">
        <f t="shared" si="2"/>
        <v>63519.52824</v>
      </c>
      <c r="L60" s="38">
        <v>0.329930574711586</v>
      </c>
      <c r="M60" s="37">
        <v>6985.678152544</v>
      </c>
      <c r="N60" s="37">
        <f t="shared" si="3"/>
        <v>20957.034457632</v>
      </c>
      <c r="O60" s="7">
        <v>41836.19</v>
      </c>
      <c r="P60" s="7">
        <v>12232.85</v>
      </c>
      <c r="Q60" s="41">
        <f t="shared" si="4"/>
        <v>0.764016700763834</v>
      </c>
      <c r="R60" s="41">
        <f t="shared" si="5"/>
        <v>0.663562581247543</v>
      </c>
      <c r="S60" s="43">
        <f t="shared" si="6"/>
        <v>0.658635086865374</v>
      </c>
      <c r="T60" s="43">
        <f t="shared" si="7"/>
        <v>0.583710926502061</v>
      </c>
      <c r="U60" s="44">
        <f t="shared" si="9"/>
        <v>-129.22024</v>
      </c>
      <c r="V60" s="45"/>
    </row>
    <row r="61" spans="1:22">
      <c r="A61" s="7">
        <v>59</v>
      </c>
      <c r="B61" s="31">
        <v>748</v>
      </c>
      <c r="C61" s="32" t="s">
        <v>85</v>
      </c>
      <c r="D61" s="31" t="s">
        <v>38</v>
      </c>
      <c r="E61" s="33">
        <v>7204.64533333333</v>
      </c>
      <c r="F61" s="33">
        <f t="shared" si="0"/>
        <v>21613.936</v>
      </c>
      <c r="G61" s="34">
        <v>0.308342084477348</v>
      </c>
      <c r="H61" s="33">
        <v>2221.49536</v>
      </c>
      <c r="I61" s="33">
        <f t="shared" si="1"/>
        <v>6664.48608</v>
      </c>
      <c r="J61" s="37">
        <v>8357.38858666667</v>
      </c>
      <c r="K61" s="37">
        <f t="shared" si="2"/>
        <v>25072.16576</v>
      </c>
      <c r="L61" s="38">
        <v>0.302175242787801</v>
      </c>
      <c r="M61" s="37">
        <v>2525.395925248</v>
      </c>
      <c r="N61" s="37">
        <f t="shared" si="3"/>
        <v>7576.187775744</v>
      </c>
      <c r="O61" s="7">
        <v>16512.88</v>
      </c>
      <c r="P61" s="7">
        <v>4571.66</v>
      </c>
      <c r="Q61" s="41">
        <f t="shared" si="4"/>
        <v>0.76399226869183</v>
      </c>
      <c r="R61" s="41">
        <f t="shared" si="5"/>
        <v>0.685973373658843</v>
      </c>
      <c r="S61" s="43">
        <f t="shared" si="6"/>
        <v>0.658614024734335</v>
      </c>
      <c r="T61" s="43">
        <f t="shared" si="7"/>
        <v>0.603424853675971</v>
      </c>
      <c r="U61" s="44">
        <f t="shared" si="9"/>
        <v>-51.0105599999999</v>
      </c>
      <c r="V61" s="45"/>
    </row>
    <row r="62" spans="1:22">
      <c r="A62" s="7">
        <v>60</v>
      </c>
      <c r="B62" s="31">
        <v>546</v>
      </c>
      <c r="C62" s="32" t="s">
        <v>86</v>
      </c>
      <c r="D62" s="31" t="s">
        <v>33</v>
      </c>
      <c r="E62" s="33">
        <v>12087.296</v>
      </c>
      <c r="F62" s="33">
        <f t="shared" si="0"/>
        <v>36261.888</v>
      </c>
      <c r="G62" s="34">
        <v>0.334597659118025</v>
      </c>
      <c r="H62" s="33">
        <v>4044.38094666667</v>
      </c>
      <c r="I62" s="33">
        <f t="shared" si="1"/>
        <v>12133.14284</v>
      </c>
      <c r="J62" s="37">
        <v>14021.26336</v>
      </c>
      <c r="K62" s="37">
        <f t="shared" si="2"/>
        <v>42063.79008</v>
      </c>
      <c r="L62" s="38">
        <v>0.327905705935664</v>
      </c>
      <c r="M62" s="37">
        <v>4597.65226017067</v>
      </c>
      <c r="N62" s="37">
        <f t="shared" si="3"/>
        <v>13792.956780512</v>
      </c>
      <c r="O62" s="7">
        <v>27498.49</v>
      </c>
      <c r="P62" s="7">
        <v>8691.66</v>
      </c>
      <c r="Q62" s="41">
        <f t="shared" si="4"/>
        <v>0.758330343968852</v>
      </c>
      <c r="R62" s="41">
        <f t="shared" si="5"/>
        <v>0.716356851198168</v>
      </c>
      <c r="S62" s="43">
        <f t="shared" si="6"/>
        <v>0.653733055145562</v>
      </c>
      <c r="T62" s="43">
        <f t="shared" si="7"/>
        <v>0.630152050666931</v>
      </c>
      <c r="U62" s="44">
        <f t="shared" si="9"/>
        <v>-87.63398</v>
      </c>
      <c r="V62" s="45"/>
    </row>
    <row r="63" spans="1:22">
      <c r="A63" s="7">
        <v>61</v>
      </c>
      <c r="B63" s="31">
        <v>105751</v>
      </c>
      <c r="C63" s="32" t="s">
        <v>87</v>
      </c>
      <c r="D63" s="31" t="s">
        <v>33</v>
      </c>
      <c r="E63" s="33">
        <v>8444.04</v>
      </c>
      <c r="F63" s="33">
        <f t="shared" si="0"/>
        <v>25332.12</v>
      </c>
      <c r="G63" s="34">
        <v>0.337482999843677</v>
      </c>
      <c r="H63" s="33">
        <v>2849.71995</v>
      </c>
      <c r="I63" s="33">
        <f t="shared" si="1"/>
        <v>8549.15985</v>
      </c>
      <c r="J63" s="37">
        <v>9795.0864</v>
      </c>
      <c r="K63" s="37">
        <f t="shared" si="2"/>
        <v>29385.2592</v>
      </c>
      <c r="L63" s="38">
        <v>0.330733339846803</v>
      </c>
      <c r="M63" s="37">
        <v>3239.56163916</v>
      </c>
      <c r="N63" s="37">
        <f t="shared" si="3"/>
        <v>9718.68491748</v>
      </c>
      <c r="O63" s="7">
        <v>19127.76</v>
      </c>
      <c r="P63" s="7">
        <v>5746.15</v>
      </c>
      <c r="Q63" s="41">
        <f t="shared" si="4"/>
        <v>0.755079322220169</v>
      </c>
      <c r="R63" s="41">
        <f t="shared" si="5"/>
        <v>0.672130373138362</v>
      </c>
      <c r="S63" s="43">
        <f t="shared" si="6"/>
        <v>0.650930450189801</v>
      </c>
      <c r="T63" s="43">
        <f t="shared" si="7"/>
        <v>0.591247689249087</v>
      </c>
      <c r="U63" s="44">
        <f t="shared" si="9"/>
        <v>-62.0436</v>
      </c>
      <c r="V63" s="45"/>
    </row>
    <row r="64" spans="1:22">
      <c r="A64" s="7">
        <v>62</v>
      </c>
      <c r="B64" s="31">
        <v>102564</v>
      </c>
      <c r="C64" s="32" t="s">
        <v>88</v>
      </c>
      <c r="D64" s="31" t="s">
        <v>26</v>
      </c>
      <c r="E64" s="33">
        <v>6200</v>
      </c>
      <c r="F64" s="33">
        <f t="shared" si="0"/>
        <v>18600</v>
      </c>
      <c r="G64" s="34">
        <v>0.326078165788962</v>
      </c>
      <c r="H64" s="33">
        <v>2021.68462789157</v>
      </c>
      <c r="I64" s="33">
        <f t="shared" si="1"/>
        <v>6065.05388367471</v>
      </c>
      <c r="J64" s="37">
        <v>7440</v>
      </c>
      <c r="K64" s="37">
        <f t="shared" si="2"/>
        <v>22320</v>
      </c>
      <c r="L64" s="38">
        <v>0.319556602473183</v>
      </c>
      <c r="M64" s="37">
        <v>2377.50112240048</v>
      </c>
      <c r="N64" s="37">
        <f t="shared" si="3"/>
        <v>7132.50336720144</v>
      </c>
      <c r="O64" s="7">
        <v>14035.92</v>
      </c>
      <c r="P64" s="7">
        <v>4514.4</v>
      </c>
      <c r="Q64" s="41">
        <f t="shared" si="4"/>
        <v>0.75461935483871</v>
      </c>
      <c r="R64" s="41">
        <f t="shared" si="5"/>
        <v>0.744329743244557</v>
      </c>
      <c r="S64" s="43">
        <f t="shared" si="6"/>
        <v>0.628849462365591</v>
      </c>
      <c r="T64" s="43">
        <f t="shared" si="7"/>
        <v>0.632933455139931</v>
      </c>
      <c r="U64" s="44">
        <f t="shared" si="9"/>
        <v>-45.6408</v>
      </c>
      <c r="V64" s="45"/>
    </row>
    <row r="65" spans="1:22">
      <c r="A65" s="7">
        <v>63</v>
      </c>
      <c r="B65" s="31">
        <v>108656</v>
      </c>
      <c r="C65" s="32" t="s">
        <v>89</v>
      </c>
      <c r="D65" s="31" t="s">
        <v>29</v>
      </c>
      <c r="E65" s="33">
        <v>9901.68</v>
      </c>
      <c r="F65" s="33">
        <f t="shared" si="0"/>
        <v>29705.04</v>
      </c>
      <c r="G65" s="34">
        <v>0.257130935356424</v>
      </c>
      <c r="H65" s="33">
        <v>2546.02824</v>
      </c>
      <c r="I65" s="33">
        <f t="shared" si="1"/>
        <v>7638.08472</v>
      </c>
      <c r="J65" s="37">
        <v>11485.9488</v>
      </c>
      <c r="K65" s="37">
        <f t="shared" si="2"/>
        <v>34457.8464</v>
      </c>
      <c r="L65" s="38">
        <v>0.251988316649296</v>
      </c>
      <c r="M65" s="37">
        <v>2894.324903232</v>
      </c>
      <c r="N65" s="37">
        <f t="shared" si="3"/>
        <v>8682.974709696</v>
      </c>
      <c r="O65" s="7">
        <v>22413.36</v>
      </c>
      <c r="P65" s="7">
        <v>4478.52</v>
      </c>
      <c r="Q65" s="41">
        <f t="shared" si="4"/>
        <v>0.754530544311672</v>
      </c>
      <c r="R65" s="41">
        <f t="shared" si="5"/>
        <v>0.586340707674162</v>
      </c>
      <c r="S65" s="43">
        <f t="shared" si="6"/>
        <v>0.650457365785924</v>
      </c>
      <c r="T65" s="43">
        <f t="shared" si="7"/>
        <v>0.51578176255644</v>
      </c>
      <c r="U65" s="44">
        <f t="shared" si="9"/>
        <v>-72.9168</v>
      </c>
      <c r="V65" s="45"/>
    </row>
    <row r="66" spans="1:22">
      <c r="A66" s="7">
        <v>64</v>
      </c>
      <c r="B66" s="31">
        <v>102565</v>
      </c>
      <c r="C66" s="32" t="s">
        <v>90</v>
      </c>
      <c r="D66" s="31" t="s">
        <v>31</v>
      </c>
      <c r="E66" s="33">
        <v>8040.93333333333</v>
      </c>
      <c r="F66" s="33">
        <f t="shared" si="0"/>
        <v>24122.8</v>
      </c>
      <c r="G66" s="34">
        <v>0.332792120317708</v>
      </c>
      <c r="H66" s="33">
        <v>2675.95925333333</v>
      </c>
      <c r="I66" s="33">
        <f t="shared" si="1"/>
        <v>8027.87775999999</v>
      </c>
      <c r="J66" s="37">
        <v>9327.48266666667</v>
      </c>
      <c r="K66" s="37">
        <f t="shared" si="2"/>
        <v>27982.448</v>
      </c>
      <c r="L66" s="38">
        <v>0.326136277911354</v>
      </c>
      <c r="M66" s="37">
        <v>3042.03047918933</v>
      </c>
      <c r="N66" s="37">
        <f t="shared" si="3"/>
        <v>9126.09143756799</v>
      </c>
      <c r="O66" s="7">
        <v>18154.85</v>
      </c>
      <c r="P66" s="7">
        <v>5883.61</v>
      </c>
      <c r="Q66" s="41">
        <f t="shared" si="4"/>
        <v>0.752601273484007</v>
      </c>
      <c r="R66" s="41">
        <f t="shared" si="5"/>
        <v>0.732897308092545</v>
      </c>
      <c r="S66" s="43">
        <f t="shared" si="6"/>
        <v>0.648794201279316</v>
      </c>
      <c r="T66" s="43">
        <f t="shared" si="7"/>
        <v>0.644702065528276</v>
      </c>
      <c r="U66" s="44">
        <f t="shared" si="9"/>
        <v>-59.6794999999999</v>
      </c>
      <c r="V66" s="45"/>
    </row>
    <row r="67" spans="1:22">
      <c r="A67" s="7">
        <v>65</v>
      </c>
      <c r="B67" s="31">
        <v>104838</v>
      </c>
      <c r="C67" s="32" t="s">
        <v>91</v>
      </c>
      <c r="D67" s="31" t="s">
        <v>24</v>
      </c>
      <c r="E67" s="33">
        <v>5940.91733333333</v>
      </c>
      <c r="F67" s="33">
        <f t="shared" ref="F67:F130" si="10">E67*3</f>
        <v>17822.752</v>
      </c>
      <c r="G67" s="34">
        <v>0.320724377469877</v>
      </c>
      <c r="H67" s="33">
        <v>1905.39701333333</v>
      </c>
      <c r="I67" s="33">
        <f t="shared" ref="I67:I130" si="11">H67*3</f>
        <v>5716.19103999999</v>
      </c>
      <c r="J67" s="37">
        <v>7129.1008</v>
      </c>
      <c r="K67" s="37">
        <f t="shared" ref="K67:K130" si="12">J67*3</f>
        <v>21387.3024</v>
      </c>
      <c r="L67" s="38">
        <v>0.314309889920479</v>
      </c>
      <c r="M67" s="37">
        <v>2240.74688768</v>
      </c>
      <c r="N67" s="37">
        <f t="shared" ref="N67:N130" si="13">M67*3</f>
        <v>6722.24066304</v>
      </c>
      <c r="O67" s="7">
        <v>13299.68</v>
      </c>
      <c r="P67" s="7">
        <v>3254.41</v>
      </c>
      <c r="Q67" s="41">
        <f t="shared" ref="Q67:Q130" si="14">O67/F67</f>
        <v>0.746219214630827</v>
      </c>
      <c r="R67" s="41">
        <f t="shared" ref="R67:R130" si="15">P67/I67</f>
        <v>0.569331916520412</v>
      </c>
      <c r="S67" s="43">
        <f t="shared" ref="S67:S130" si="16">O67/K67</f>
        <v>0.621849345525689</v>
      </c>
      <c r="T67" s="43">
        <f t="shared" ref="T67:T130" si="17">P67/N67</f>
        <v>0.484125779354091</v>
      </c>
      <c r="U67" s="44">
        <f t="shared" si="9"/>
        <v>-45.2307199999999</v>
      </c>
      <c r="V67" s="45"/>
    </row>
    <row r="68" spans="1:22">
      <c r="A68" s="7">
        <v>66</v>
      </c>
      <c r="B68" s="31">
        <v>752</v>
      </c>
      <c r="C68" s="32" t="s">
        <v>92</v>
      </c>
      <c r="D68" s="31" t="s">
        <v>31</v>
      </c>
      <c r="E68" s="33">
        <v>5144.942</v>
      </c>
      <c r="F68" s="33">
        <f t="shared" si="10"/>
        <v>15434.826</v>
      </c>
      <c r="G68" s="34">
        <v>0.315915180384929</v>
      </c>
      <c r="H68" s="33">
        <v>1625.36528</v>
      </c>
      <c r="I68" s="33">
        <f t="shared" si="11"/>
        <v>4876.09584</v>
      </c>
      <c r="J68" s="37">
        <v>6173.9304</v>
      </c>
      <c r="K68" s="37">
        <f t="shared" si="12"/>
        <v>18521.7912</v>
      </c>
      <c r="L68" s="38">
        <v>0.309596876777231</v>
      </c>
      <c r="M68" s="37">
        <v>1911.42956928</v>
      </c>
      <c r="N68" s="37">
        <f t="shared" si="13"/>
        <v>5734.28870784</v>
      </c>
      <c r="O68" s="7">
        <v>11484.92</v>
      </c>
      <c r="P68" s="7">
        <v>3321.87</v>
      </c>
      <c r="Q68" s="41">
        <f t="shared" si="14"/>
        <v>0.74409131661089</v>
      </c>
      <c r="R68" s="41">
        <f t="shared" si="15"/>
        <v>0.681256092784263</v>
      </c>
      <c r="S68" s="43">
        <f t="shared" si="16"/>
        <v>0.620076097175742</v>
      </c>
      <c r="T68" s="43">
        <f t="shared" si="17"/>
        <v>0.579299398626074</v>
      </c>
      <c r="U68" s="44">
        <f t="shared" si="9"/>
        <v>-39.49906</v>
      </c>
      <c r="V68" s="45"/>
    </row>
    <row r="69" spans="1:22">
      <c r="A69" s="7">
        <v>67</v>
      </c>
      <c r="B69" s="31">
        <v>578</v>
      </c>
      <c r="C69" s="32" t="s">
        <v>93</v>
      </c>
      <c r="D69" s="31" t="s">
        <v>21</v>
      </c>
      <c r="E69" s="33">
        <v>10010.5366666667</v>
      </c>
      <c r="F69" s="33">
        <f t="shared" si="10"/>
        <v>30031.6100000001</v>
      </c>
      <c r="G69" s="34">
        <v>0.304929497952324</v>
      </c>
      <c r="H69" s="33">
        <v>3052.50792</v>
      </c>
      <c r="I69" s="33">
        <f t="shared" si="11"/>
        <v>9157.52376</v>
      </c>
      <c r="J69" s="37">
        <v>11612.2225333333</v>
      </c>
      <c r="K69" s="37">
        <f t="shared" si="12"/>
        <v>34836.6675999999</v>
      </c>
      <c r="L69" s="38">
        <v>0.298830907993278</v>
      </c>
      <c r="M69" s="37">
        <v>3470.091003456</v>
      </c>
      <c r="N69" s="37">
        <f t="shared" si="13"/>
        <v>10410.273010368</v>
      </c>
      <c r="O69" s="7">
        <v>22268.89</v>
      </c>
      <c r="P69" s="7">
        <v>7817.19</v>
      </c>
      <c r="Q69" s="41">
        <f t="shared" si="14"/>
        <v>0.741515023670057</v>
      </c>
      <c r="R69" s="41">
        <f t="shared" si="15"/>
        <v>0.853635786799203</v>
      </c>
      <c r="S69" s="43">
        <f t="shared" si="16"/>
        <v>0.639237089370743</v>
      </c>
      <c r="T69" s="43">
        <f t="shared" si="17"/>
        <v>0.750911142504577</v>
      </c>
      <c r="U69" s="44">
        <f t="shared" si="9"/>
        <v>-77.627200000001</v>
      </c>
      <c r="V69" s="45"/>
    </row>
    <row r="70" spans="1:22">
      <c r="A70" s="7">
        <v>68</v>
      </c>
      <c r="B70" s="31">
        <v>102479</v>
      </c>
      <c r="C70" s="32" t="s">
        <v>94</v>
      </c>
      <c r="D70" s="31" t="s">
        <v>21</v>
      </c>
      <c r="E70" s="33">
        <v>5801.56666666667</v>
      </c>
      <c r="F70" s="33">
        <f t="shared" si="10"/>
        <v>17404.7</v>
      </c>
      <c r="G70" s="34">
        <v>0.349722730067166</v>
      </c>
      <c r="H70" s="33">
        <v>2028.93973333333</v>
      </c>
      <c r="I70" s="33">
        <f t="shared" si="11"/>
        <v>6086.81919999999</v>
      </c>
      <c r="J70" s="37">
        <v>6961.88</v>
      </c>
      <c r="K70" s="37">
        <f t="shared" si="12"/>
        <v>20885.64</v>
      </c>
      <c r="L70" s="38">
        <v>0.342728275465822</v>
      </c>
      <c r="M70" s="37">
        <v>2386.0331264</v>
      </c>
      <c r="N70" s="37">
        <f t="shared" si="13"/>
        <v>7158.0993792</v>
      </c>
      <c r="O70" s="7">
        <v>12856.17</v>
      </c>
      <c r="P70" s="7">
        <v>4475.35</v>
      </c>
      <c r="Q70" s="41">
        <f t="shared" si="14"/>
        <v>0.738660821502237</v>
      </c>
      <c r="R70" s="41">
        <f t="shared" si="15"/>
        <v>0.735252658728554</v>
      </c>
      <c r="S70" s="43">
        <f t="shared" si="16"/>
        <v>0.615550684585198</v>
      </c>
      <c r="T70" s="43">
        <f t="shared" si="17"/>
        <v>0.625214845857613</v>
      </c>
      <c r="U70" s="44">
        <f t="shared" si="9"/>
        <v>-45.4853000000001</v>
      </c>
      <c r="V70" s="45"/>
    </row>
    <row r="71" spans="1:22">
      <c r="A71" s="7">
        <v>69</v>
      </c>
      <c r="B71" s="31">
        <v>379</v>
      </c>
      <c r="C71" s="32" t="s">
        <v>95</v>
      </c>
      <c r="D71" s="31" t="s">
        <v>31</v>
      </c>
      <c r="E71" s="33">
        <v>10563.15</v>
      </c>
      <c r="F71" s="33">
        <f t="shared" si="10"/>
        <v>31689.45</v>
      </c>
      <c r="G71" s="34">
        <v>0.283376448628802</v>
      </c>
      <c r="H71" s="33">
        <v>2993.34793333333</v>
      </c>
      <c r="I71" s="33">
        <f t="shared" si="11"/>
        <v>8980.04379999999</v>
      </c>
      <c r="J71" s="37">
        <v>12253.254</v>
      </c>
      <c r="K71" s="37">
        <f t="shared" si="12"/>
        <v>36759.762</v>
      </c>
      <c r="L71" s="38">
        <v>0.277708919656226</v>
      </c>
      <c r="M71" s="37">
        <v>3402.83793061333</v>
      </c>
      <c r="N71" s="37">
        <f t="shared" si="13"/>
        <v>10208.51379184</v>
      </c>
      <c r="O71" s="7">
        <v>23311.77</v>
      </c>
      <c r="P71" s="7">
        <v>6002.17</v>
      </c>
      <c r="Q71" s="41">
        <f t="shared" si="14"/>
        <v>0.735631890108538</v>
      </c>
      <c r="R71" s="41">
        <f t="shared" si="15"/>
        <v>0.66838983569323</v>
      </c>
      <c r="S71" s="43">
        <f t="shared" si="16"/>
        <v>0.63416542250736</v>
      </c>
      <c r="T71" s="43">
        <f t="shared" si="17"/>
        <v>0.587957279814593</v>
      </c>
      <c r="U71" s="44">
        <f t="shared" si="9"/>
        <v>-83.7768</v>
      </c>
      <c r="V71" s="45"/>
    </row>
    <row r="72" spans="1:22">
      <c r="A72" s="7">
        <v>70</v>
      </c>
      <c r="B72" s="31">
        <v>732</v>
      </c>
      <c r="C72" s="32" t="s">
        <v>96</v>
      </c>
      <c r="D72" s="31" t="s">
        <v>26</v>
      </c>
      <c r="E72" s="33">
        <v>5500</v>
      </c>
      <c r="F72" s="33">
        <f t="shared" si="10"/>
        <v>16500</v>
      </c>
      <c r="G72" s="34">
        <v>0.34327961211184</v>
      </c>
      <c r="H72" s="33">
        <v>1888.03786661512</v>
      </c>
      <c r="I72" s="33">
        <f t="shared" si="11"/>
        <v>5664.11359984536</v>
      </c>
      <c r="J72" s="37">
        <v>6600</v>
      </c>
      <c r="K72" s="37">
        <f t="shared" si="12"/>
        <v>19800</v>
      </c>
      <c r="L72" s="38">
        <v>0.336414019869603</v>
      </c>
      <c r="M72" s="37">
        <v>2220.33253113938</v>
      </c>
      <c r="N72" s="37">
        <f t="shared" si="13"/>
        <v>6660.99759341814</v>
      </c>
      <c r="O72" s="7">
        <v>12090.2</v>
      </c>
      <c r="P72" s="7">
        <v>3862.44</v>
      </c>
      <c r="Q72" s="41">
        <f t="shared" si="14"/>
        <v>0.732739393939394</v>
      </c>
      <c r="R72" s="41">
        <f t="shared" si="15"/>
        <v>0.681914289308296</v>
      </c>
      <c r="S72" s="43">
        <f t="shared" si="16"/>
        <v>0.610616161616162</v>
      </c>
      <c r="T72" s="43">
        <f t="shared" si="17"/>
        <v>0.579859089547871</v>
      </c>
      <c r="U72" s="44">
        <f t="shared" si="9"/>
        <v>-44.098</v>
      </c>
      <c r="V72" s="45"/>
    </row>
    <row r="73" spans="1:22">
      <c r="A73" s="7">
        <v>71</v>
      </c>
      <c r="B73" s="31">
        <v>747</v>
      </c>
      <c r="C73" s="32" t="s">
        <v>97</v>
      </c>
      <c r="D73" s="31" t="s">
        <v>21</v>
      </c>
      <c r="E73" s="33">
        <v>10115.4933333333</v>
      </c>
      <c r="F73" s="33">
        <f t="shared" si="10"/>
        <v>30346.4799999999</v>
      </c>
      <c r="G73" s="34">
        <v>0.176288444656514</v>
      </c>
      <c r="H73" s="33">
        <v>1783.24458666667</v>
      </c>
      <c r="I73" s="33">
        <f t="shared" si="11"/>
        <v>5349.73376000001</v>
      </c>
      <c r="J73" s="37">
        <v>11733.9722666667</v>
      </c>
      <c r="K73" s="37">
        <f t="shared" si="12"/>
        <v>35201.9168000001</v>
      </c>
      <c r="L73" s="38">
        <v>0.172762675763383</v>
      </c>
      <c r="M73" s="37">
        <v>2027.19244612267</v>
      </c>
      <c r="N73" s="37">
        <f t="shared" si="13"/>
        <v>6081.57733836801</v>
      </c>
      <c r="O73" s="7">
        <v>22175.48</v>
      </c>
      <c r="P73" s="7">
        <v>3832.46</v>
      </c>
      <c r="Q73" s="41">
        <f t="shared" si="14"/>
        <v>0.730743071354571</v>
      </c>
      <c r="R73" s="41">
        <f t="shared" si="15"/>
        <v>0.716383313998787</v>
      </c>
      <c r="S73" s="43">
        <f t="shared" si="16"/>
        <v>0.629950923581523</v>
      </c>
      <c r="T73" s="43">
        <f t="shared" si="17"/>
        <v>0.6301753289926</v>
      </c>
      <c r="U73" s="44">
        <f t="shared" si="9"/>
        <v>-81.709999999999</v>
      </c>
      <c r="V73" s="45"/>
    </row>
    <row r="74" spans="1:22">
      <c r="A74" s="7">
        <v>72</v>
      </c>
      <c r="B74" s="31">
        <v>549</v>
      </c>
      <c r="C74" s="32" t="s">
        <v>98</v>
      </c>
      <c r="D74" s="31" t="s">
        <v>38</v>
      </c>
      <c r="E74" s="33">
        <v>6000</v>
      </c>
      <c r="F74" s="33">
        <f t="shared" si="10"/>
        <v>18000</v>
      </c>
      <c r="G74" s="34">
        <v>0.266409722348344</v>
      </c>
      <c r="H74" s="33">
        <v>1598.45833409006</v>
      </c>
      <c r="I74" s="33">
        <f t="shared" si="11"/>
        <v>4795.37500227018</v>
      </c>
      <c r="J74" s="37">
        <v>7200</v>
      </c>
      <c r="K74" s="37">
        <f t="shared" si="12"/>
        <v>21600</v>
      </c>
      <c r="L74" s="38">
        <v>0.261081527901377</v>
      </c>
      <c r="M74" s="37">
        <v>1879.78700088992</v>
      </c>
      <c r="N74" s="37">
        <f t="shared" si="13"/>
        <v>5639.36100266976</v>
      </c>
      <c r="O74" s="7">
        <v>13148.81</v>
      </c>
      <c r="P74" s="7">
        <v>4287.73</v>
      </c>
      <c r="Q74" s="41">
        <f t="shared" si="14"/>
        <v>0.730489444444444</v>
      </c>
      <c r="R74" s="41">
        <f t="shared" si="15"/>
        <v>0.894138622729222</v>
      </c>
      <c r="S74" s="43">
        <f t="shared" si="16"/>
        <v>0.608741203703704</v>
      </c>
      <c r="T74" s="43">
        <f t="shared" si="17"/>
        <v>0.760321958103076</v>
      </c>
      <c r="U74" s="44">
        <f t="shared" si="9"/>
        <v>-48.5119</v>
      </c>
      <c r="V74" s="45"/>
    </row>
    <row r="75" spans="1:22">
      <c r="A75" s="7">
        <v>73</v>
      </c>
      <c r="B75" s="31">
        <v>598</v>
      </c>
      <c r="C75" s="32" t="s">
        <v>99</v>
      </c>
      <c r="D75" s="31" t="s">
        <v>33</v>
      </c>
      <c r="E75" s="33">
        <v>8610.51333333333</v>
      </c>
      <c r="F75" s="33">
        <f t="shared" si="10"/>
        <v>25831.54</v>
      </c>
      <c r="G75" s="34">
        <v>0.315107782191848</v>
      </c>
      <c r="H75" s="33">
        <v>2713.23976</v>
      </c>
      <c r="I75" s="33">
        <f t="shared" si="11"/>
        <v>8139.71928</v>
      </c>
      <c r="J75" s="37">
        <v>9988.19546666666</v>
      </c>
      <c r="K75" s="37">
        <f t="shared" si="12"/>
        <v>29964.5864</v>
      </c>
      <c r="L75" s="38">
        <v>0.308805626548011</v>
      </c>
      <c r="M75" s="37">
        <v>3084.410959168</v>
      </c>
      <c r="N75" s="37">
        <f t="shared" si="13"/>
        <v>9253.232877504</v>
      </c>
      <c r="O75" s="7">
        <v>18852.03</v>
      </c>
      <c r="P75" s="7">
        <v>5892.87</v>
      </c>
      <c r="Q75" s="41">
        <f t="shared" si="14"/>
        <v>0.729806662707682</v>
      </c>
      <c r="R75" s="41">
        <f t="shared" si="15"/>
        <v>0.723964770441076</v>
      </c>
      <c r="S75" s="43">
        <f t="shared" si="16"/>
        <v>0.629143674748002</v>
      </c>
      <c r="T75" s="43">
        <f t="shared" si="17"/>
        <v>0.636844449719455</v>
      </c>
      <c r="U75" s="44">
        <f t="shared" si="9"/>
        <v>-69.7950999999999</v>
      </c>
      <c r="V75" s="45"/>
    </row>
    <row r="76" spans="1:22">
      <c r="A76" s="7">
        <v>74</v>
      </c>
      <c r="B76" s="31">
        <v>113025</v>
      </c>
      <c r="C76" s="32" t="s">
        <v>100</v>
      </c>
      <c r="D76" s="31" t="s">
        <v>31</v>
      </c>
      <c r="E76" s="33">
        <v>4500</v>
      </c>
      <c r="F76" s="33">
        <f t="shared" si="10"/>
        <v>13500</v>
      </c>
      <c r="G76" s="34">
        <v>0.260355668002819</v>
      </c>
      <c r="H76" s="33">
        <v>1171.60050601269</v>
      </c>
      <c r="I76" s="33">
        <f t="shared" si="11"/>
        <v>3514.80151803807</v>
      </c>
      <c r="J76" s="37">
        <v>5400</v>
      </c>
      <c r="K76" s="37">
        <f t="shared" si="12"/>
        <v>16200</v>
      </c>
      <c r="L76" s="38">
        <v>0.255148554642763</v>
      </c>
      <c r="M76" s="37">
        <v>1377.80219507092</v>
      </c>
      <c r="N76" s="37">
        <f t="shared" si="13"/>
        <v>4133.40658521276</v>
      </c>
      <c r="O76" s="7">
        <v>9851.63</v>
      </c>
      <c r="P76" s="7">
        <v>2841.96</v>
      </c>
      <c r="Q76" s="41">
        <f t="shared" si="14"/>
        <v>0.72975037037037</v>
      </c>
      <c r="R76" s="41">
        <f t="shared" si="15"/>
        <v>0.808569128417344</v>
      </c>
      <c r="S76" s="43">
        <f t="shared" si="16"/>
        <v>0.608125308641975</v>
      </c>
      <c r="T76" s="43">
        <f t="shared" si="17"/>
        <v>0.687558782667811</v>
      </c>
      <c r="U76" s="44">
        <f t="shared" si="9"/>
        <v>-36.4837</v>
      </c>
      <c r="V76" s="45"/>
    </row>
    <row r="77" spans="1:22">
      <c r="A77" s="7">
        <v>75</v>
      </c>
      <c r="B77" s="31">
        <v>112415</v>
      </c>
      <c r="C77" s="32" t="s">
        <v>101</v>
      </c>
      <c r="D77" s="31" t="s">
        <v>31</v>
      </c>
      <c r="E77" s="33">
        <v>4199.32266666667</v>
      </c>
      <c r="F77" s="33">
        <f t="shared" si="10"/>
        <v>12597.968</v>
      </c>
      <c r="G77" s="34">
        <v>0.278725838960696</v>
      </c>
      <c r="H77" s="33">
        <v>1170.45973333333</v>
      </c>
      <c r="I77" s="33">
        <f t="shared" si="11"/>
        <v>3511.37919999999</v>
      </c>
      <c r="J77" s="37">
        <v>5039.1872</v>
      </c>
      <c r="K77" s="37">
        <f t="shared" si="12"/>
        <v>15117.5616</v>
      </c>
      <c r="L77" s="38">
        <v>0.273151322181482</v>
      </c>
      <c r="M77" s="37">
        <v>1376.4606464</v>
      </c>
      <c r="N77" s="37">
        <f t="shared" si="13"/>
        <v>4129.3819392</v>
      </c>
      <c r="O77" s="7">
        <v>9191</v>
      </c>
      <c r="P77" s="7">
        <v>2379.22</v>
      </c>
      <c r="Q77" s="41">
        <f t="shared" si="14"/>
        <v>0.729562100808638</v>
      </c>
      <c r="R77" s="41">
        <f t="shared" si="15"/>
        <v>0.677574213573973</v>
      </c>
      <c r="S77" s="43">
        <f t="shared" si="16"/>
        <v>0.607968417340532</v>
      </c>
      <c r="T77" s="43">
        <f t="shared" si="17"/>
        <v>0.576168548957458</v>
      </c>
      <c r="U77" s="44">
        <f t="shared" si="9"/>
        <v>-34.0696800000001</v>
      </c>
      <c r="V77" s="45"/>
    </row>
    <row r="78" spans="1:22">
      <c r="A78" s="7">
        <v>76</v>
      </c>
      <c r="B78" s="31">
        <v>107658</v>
      </c>
      <c r="C78" s="32" t="s">
        <v>102</v>
      </c>
      <c r="D78" s="31" t="s">
        <v>31</v>
      </c>
      <c r="E78" s="33">
        <v>8502.50333333333</v>
      </c>
      <c r="F78" s="33">
        <f t="shared" si="10"/>
        <v>25507.51</v>
      </c>
      <c r="G78" s="34">
        <v>0.27386523890415</v>
      </c>
      <c r="H78" s="33">
        <v>2328.54010666667</v>
      </c>
      <c r="I78" s="33">
        <f t="shared" si="11"/>
        <v>6985.62032000001</v>
      </c>
      <c r="J78" s="37">
        <v>9862.90386666667</v>
      </c>
      <c r="K78" s="37">
        <f t="shared" si="12"/>
        <v>29588.7116</v>
      </c>
      <c r="L78" s="38">
        <v>0.268387934126067</v>
      </c>
      <c r="M78" s="37">
        <v>2647.08439325867</v>
      </c>
      <c r="N78" s="37">
        <f t="shared" si="13"/>
        <v>7941.25317977601</v>
      </c>
      <c r="O78" s="7">
        <v>18525.89</v>
      </c>
      <c r="P78" s="7">
        <v>4871.45</v>
      </c>
      <c r="Q78" s="41">
        <f t="shared" si="14"/>
        <v>0.726291590202258</v>
      </c>
      <c r="R78" s="41">
        <f t="shared" si="15"/>
        <v>0.697353960972215</v>
      </c>
      <c r="S78" s="43">
        <f t="shared" si="16"/>
        <v>0.626113439829533</v>
      </c>
      <c r="T78" s="43">
        <f t="shared" si="17"/>
        <v>0.613435926259866</v>
      </c>
      <c r="U78" s="44">
        <f t="shared" si="9"/>
        <v>-69.8161999999999</v>
      </c>
      <c r="V78" s="45"/>
    </row>
    <row r="79" spans="1:22">
      <c r="A79" s="7">
        <v>77</v>
      </c>
      <c r="B79" s="31">
        <v>723</v>
      </c>
      <c r="C79" s="32" t="s">
        <v>103</v>
      </c>
      <c r="D79" s="31" t="s">
        <v>21</v>
      </c>
      <c r="E79" s="33">
        <v>5000</v>
      </c>
      <c r="F79" s="33">
        <f t="shared" si="10"/>
        <v>15000</v>
      </c>
      <c r="G79" s="34">
        <v>0.267739870239774</v>
      </c>
      <c r="H79" s="33">
        <v>1338.69935119887</v>
      </c>
      <c r="I79" s="33">
        <f t="shared" si="11"/>
        <v>4016.09805359661</v>
      </c>
      <c r="J79" s="37">
        <v>6000</v>
      </c>
      <c r="K79" s="37">
        <f t="shared" si="12"/>
        <v>18000</v>
      </c>
      <c r="L79" s="38">
        <v>0.262385072834979</v>
      </c>
      <c r="M79" s="37">
        <v>1574.31043700987</v>
      </c>
      <c r="N79" s="37">
        <f t="shared" si="13"/>
        <v>4722.93131102961</v>
      </c>
      <c r="O79" s="7">
        <v>10824.88</v>
      </c>
      <c r="P79" s="7">
        <v>2883.17</v>
      </c>
      <c r="Q79" s="41">
        <f t="shared" si="14"/>
        <v>0.721658666666667</v>
      </c>
      <c r="R79" s="41">
        <f t="shared" si="15"/>
        <v>0.717903288595751</v>
      </c>
      <c r="S79" s="43">
        <f t="shared" si="16"/>
        <v>0.601382222222222</v>
      </c>
      <c r="T79" s="43">
        <f t="shared" si="17"/>
        <v>0.610461980098428</v>
      </c>
      <c r="U79" s="44">
        <f t="shared" si="9"/>
        <v>-41.7512</v>
      </c>
      <c r="V79" s="45"/>
    </row>
    <row r="80" spans="1:22">
      <c r="A80" s="7">
        <v>78</v>
      </c>
      <c r="B80" s="31">
        <v>108277</v>
      </c>
      <c r="C80" s="32" t="s">
        <v>104</v>
      </c>
      <c r="D80" s="31" t="s">
        <v>31</v>
      </c>
      <c r="E80" s="33">
        <v>5554.75733333333</v>
      </c>
      <c r="F80" s="33">
        <f t="shared" si="10"/>
        <v>16664.272</v>
      </c>
      <c r="G80" s="34">
        <v>0.217753104366035</v>
      </c>
      <c r="H80" s="33">
        <v>1209.56565333333</v>
      </c>
      <c r="I80" s="33">
        <f t="shared" si="11"/>
        <v>3628.69695999999</v>
      </c>
      <c r="J80" s="37">
        <v>6665.7088</v>
      </c>
      <c r="K80" s="37">
        <f t="shared" si="12"/>
        <v>19997.1264</v>
      </c>
      <c r="L80" s="38">
        <v>0.213398042278715</v>
      </c>
      <c r="M80" s="37">
        <v>1422.44920832</v>
      </c>
      <c r="N80" s="37">
        <f t="shared" si="13"/>
        <v>4267.34762496</v>
      </c>
      <c r="O80" s="7">
        <v>12017.56</v>
      </c>
      <c r="P80" s="7">
        <v>3465.71</v>
      </c>
      <c r="Q80" s="41">
        <f t="shared" si="14"/>
        <v>0.721157215868776</v>
      </c>
      <c r="R80" s="41">
        <f t="shared" si="15"/>
        <v>0.955083887743552</v>
      </c>
      <c r="S80" s="43">
        <f t="shared" si="16"/>
        <v>0.600964346557313</v>
      </c>
      <c r="T80" s="43">
        <f t="shared" si="17"/>
        <v>0.812146163047236</v>
      </c>
      <c r="U80" s="44">
        <f t="shared" si="9"/>
        <v>-46.4671199999999</v>
      </c>
      <c r="V80" s="45"/>
    </row>
    <row r="81" spans="1:22">
      <c r="A81" s="7">
        <v>79</v>
      </c>
      <c r="B81" s="31">
        <v>737</v>
      </c>
      <c r="C81" s="32" t="s">
        <v>105</v>
      </c>
      <c r="D81" s="31" t="s">
        <v>33</v>
      </c>
      <c r="E81" s="33">
        <v>9189.95333333333</v>
      </c>
      <c r="F81" s="33">
        <f t="shared" si="10"/>
        <v>27569.86</v>
      </c>
      <c r="G81" s="34">
        <v>0.351254115907734</v>
      </c>
      <c r="H81" s="33">
        <v>3228.00893333333</v>
      </c>
      <c r="I81" s="33">
        <f t="shared" si="11"/>
        <v>9684.02679999999</v>
      </c>
      <c r="J81" s="37">
        <v>10660.3458666667</v>
      </c>
      <c r="K81" s="37">
        <f t="shared" si="12"/>
        <v>31981.0376000001</v>
      </c>
      <c r="L81" s="38">
        <v>0.344229033589579</v>
      </c>
      <c r="M81" s="37">
        <v>3669.60055541333</v>
      </c>
      <c r="N81" s="37">
        <f t="shared" si="13"/>
        <v>11008.80166624</v>
      </c>
      <c r="O81" s="7">
        <v>19850.48</v>
      </c>
      <c r="P81" s="7">
        <v>4617.33</v>
      </c>
      <c r="Q81" s="41">
        <f t="shared" si="14"/>
        <v>0.72000655788604</v>
      </c>
      <c r="R81" s="41">
        <f t="shared" si="15"/>
        <v>0.476798556567399</v>
      </c>
      <c r="S81" s="43">
        <f t="shared" si="16"/>
        <v>0.620695308522446</v>
      </c>
      <c r="T81" s="43">
        <f t="shared" si="17"/>
        <v>0.419421671857318</v>
      </c>
      <c r="U81" s="44">
        <f t="shared" si="9"/>
        <v>-77.1937999999999</v>
      </c>
      <c r="V81" s="45"/>
    </row>
    <row r="82" spans="1:22">
      <c r="A82" s="7">
        <v>80</v>
      </c>
      <c r="B82" s="31">
        <v>571</v>
      </c>
      <c r="C82" s="32" t="s">
        <v>106</v>
      </c>
      <c r="D82" s="31" t="s">
        <v>33</v>
      </c>
      <c r="E82" s="33">
        <v>16615.1526666667</v>
      </c>
      <c r="F82" s="33">
        <f t="shared" si="10"/>
        <v>49845.4580000001</v>
      </c>
      <c r="G82" s="34">
        <v>0.276743381914557</v>
      </c>
      <c r="H82" s="33">
        <v>4598.13354</v>
      </c>
      <c r="I82" s="33">
        <f t="shared" si="11"/>
        <v>13794.40062</v>
      </c>
      <c r="J82" s="37">
        <v>19273.5770933333</v>
      </c>
      <c r="K82" s="37">
        <f t="shared" si="12"/>
        <v>57820.7312799999</v>
      </c>
      <c r="L82" s="38">
        <v>0.271208514276266</v>
      </c>
      <c r="M82" s="37">
        <v>5227.158208272</v>
      </c>
      <c r="N82" s="37">
        <f t="shared" si="13"/>
        <v>15681.474624816</v>
      </c>
      <c r="O82" s="7">
        <v>35811.47</v>
      </c>
      <c r="P82" s="7">
        <v>9973.76</v>
      </c>
      <c r="Q82" s="41">
        <f t="shared" si="14"/>
        <v>0.718450014041398</v>
      </c>
      <c r="R82" s="41">
        <f t="shared" si="15"/>
        <v>0.723029602717164</v>
      </c>
      <c r="S82" s="43">
        <f t="shared" si="16"/>
        <v>0.619353460380518</v>
      </c>
      <c r="T82" s="43">
        <f t="shared" si="17"/>
        <v>0.636021818012987</v>
      </c>
      <c r="U82" s="44">
        <f t="shared" si="9"/>
        <v>-140.339880000001</v>
      </c>
      <c r="V82" s="45"/>
    </row>
    <row r="83" spans="1:22">
      <c r="A83" s="7">
        <v>81</v>
      </c>
      <c r="B83" s="31">
        <v>106066</v>
      </c>
      <c r="C83" s="32" t="s">
        <v>107</v>
      </c>
      <c r="D83" s="31" t="s">
        <v>108</v>
      </c>
      <c r="E83" s="33">
        <v>9311.836</v>
      </c>
      <c r="F83" s="33">
        <f t="shared" si="10"/>
        <v>27935.508</v>
      </c>
      <c r="G83" s="34">
        <v>0.321559743964563</v>
      </c>
      <c r="H83" s="33">
        <v>2994.3116</v>
      </c>
      <c r="I83" s="33">
        <f t="shared" si="11"/>
        <v>8982.9348</v>
      </c>
      <c r="J83" s="37">
        <v>10801.72976</v>
      </c>
      <c r="K83" s="37">
        <f t="shared" si="12"/>
        <v>32405.18928</v>
      </c>
      <c r="L83" s="38">
        <v>0.315128549085272</v>
      </c>
      <c r="M83" s="37">
        <v>3403.93342688</v>
      </c>
      <c r="N83" s="37">
        <f t="shared" si="13"/>
        <v>10211.80028064</v>
      </c>
      <c r="O83" s="7">
        <v>19980.3</v>
      </c>
      <c r="P83" s="7">
        <v>6459.64</v>
      </c>
      <c r="Q83" s="41">
        <f t="shared" si="14"/>
        <v>0.715229520794825</v>
      </c>
      <c r="R83" s="41">
        <f t="shared" si="15"/>
        <v>0.719101289703227</v>
      </c>
      <c r="S83" s="43">
        <f t="shared" si="16"/>
        <v>0.616577173098987</v>
      </c>
      <c r="T83" s="43">
        <f t="shared" si="17"/>
        <v>0.632566229506709</v>
      </c>
      <c r="U83" s="44">
        <f t="shared" si="9"/>
        <v>-79.55208</v>
      </c>
      <c r="V83" s="45"/>
    </row>
    <row r="84" spans="1:22">
      <c r="A84" s="7">
        <v>82</v>
      </c>
      <c r="B84" s="31">
        <v>111064</v>
      </c>
      <c r="C84" s="32" t="s">
        <v>109</v>
      </c>
      <c r="D84" s="31" t="s">
        <v>26</v>
      </c>
      <c r="E84" s="33">
        <v>2000</v>
      </c>
      <c r="F84" s="33">
        <f t="shared" si="10"/>
        <v>6000</v>
      </c>
      <c r="G84" s="34">
        <v>0.276719892980049</v>
      </c>
      <c r="H84" s="33">
        <v>553.439785960099</v>
      </c>
      <c r="I84" s="33">
        <f t="shared" si="11"/>
        <v>1660.3193578803</v>
      </c>
      <c r="J84" s="37">
        <v>2400</v>
      </c>
      <c r="K84" s="37">
        <f t="shared" si="12"/>
        <v>7200</v>
      </c>
      <c r="L84" s="38">
        <v>0.271185495120448</v>
      </c>
      <c r="M84" s="37">
        <v>650.845188289076</v>
      </c>
      <c r="N84" s="37">
        <f t="shared" si="13"/>
        <v>1952.53556486723</v>
      </c>
      <c r="O84" s="7">
        <v>4288.18</v>
      </c>
      <c r="P84" s="7">
        <v>1496.48</v>
      </c>
      <c r="Q84" s="41">
        <f t="shared" si="14"/>
        <v>0.714696666666667</v>
      </c>
      <c r="R84" s="41">
        <f t="shared" si="15"/>
        <v>0.901320576006854</v>
      </c>
      <c r="S84" s="43">
        <f t="shared" si="16"/>
        <v>0.595580555555556</v>
      </c>
      <c r="T84" s="43">
        <f t="shared" si="17"/>
        <v>0.766429061230319</v>
      </c>
      <c r="U84" s="44">
        <f t="shared" si="9"/>
        <v>-17.1182</v>
      </c>
      <c r="V84" s="45"/>
    </row>
    <row r="85" spans="1:22">
      <c r="A85" s="7">
        <v>83</v>
      </c>
      <c r="B85" s="31">
        <v>570</v>
      </c>
      <c r="C85" s="32" t="s">
        <v>110</v>
      </c>
      <c r="D85" s="31" t="s">
        <v>31</v>
      </c>
      <c r="E85" s="33">
        <v>5803.39466666667</v>
      </c>
      <c r="F85" s="33">
        <f t="shared" si="10"/>
        <v>17410.184</v>
      </c>
      <c r="G85" s="34">
        <v>0.286060158812796</v>
      </c>
      <c r="H85" s="33">
        <v>1660.12</v>
      </c>
      <c r="I85" s="33">
        <f t="shared" si="11"/>
        <v>4980.36</v>
      </c>
      <c r="J85" s="37">
        <v>6964.0736</v>
      </c>
      <c r="K85" s="37">
        <f t="shared" si="12"/>
        <v>20892.2208</v>
      </c>
      <c r="L85" s="38">
        <v>0.28033895563654</v>
      </c>
      <c r="M85" s="37">
        <v>1952.30112</v>
      </c>
      <c r="N85" s="37">
        <f t="shared" si="13"/>
        <v>5856.90336</v>
      </c>
      <c r="O85" s="7">
        <v>12379.33</v>
      </c>
      <c r="P85" s="7">
        <v>3072.93</v>
      </c>
      <c r="Q85" s="41">
        <f t="shared" si="14"/>
        <v>0.711039584647698</v>
      </c>
      <c r="R85" s="41">
        <f t="shared" si="15"/>
        <v>0.617009613762861</v>
      </c>
      <c r="S85" s="43">
        <f t="shared" si="16"/>
        <v>0.592532987206415</v>
      </c>
      <c r="T85" s="43">
        <f t="shared" si="17"/>
        <v>0.524668038913997</v>
      </c>
      <c r="U85" s="44">
        <f t="shared" si="9"/>
        <v>-50.3085400000001</v>
      </c>
      <c r="V85" s="45"/>
    </row>
    <row r="86" spans="1:22">
      <c r="A86" s="7">
        <v>84</v>
      </c>
      <c r="B86" s="31">
        <v>710</v>
      </c>
      <c r="C86" s="32" t="s">
        <v>111</v>
      </c>
      <c r="D86" s="31" t="s">
        <v>24</v>
      </c>
      <c r="E86" s="33">
        <v>5800</v>
      </c>
      <c r="F86" s="33">
        <f t="shared" si="10"/>
        <v>17400</v>
      </c>
      <c r="G86" s="34">
        <v>0.357564101414955</v>
      </c>
      <c r="H86" s="33">
        <v>2073.87178820674</v>
      </c>
      <c r="I86" s="33">
        <f t="shared" si="11"/>
        <v>6221.61536462022</v>
      </c>
      <c r="J86" s="37">
        <v>6960</v>
      </c>
      <c r="K86" s="37">
        <f t="shared" si="12"/>
        <v>20880</v>
      </c>
      <c r="L86" s="38">
        <v>0.350412819386656</v>
      </c>
      <c r="M86" s="37">
        <v>2438.87322293112</v>
      </c>
      <c r="N86" s="37">
        <f t="shared" si="13"/>
        <v>7316.61966879336</v>
      </c>
      <c r="O86" s="7">
        <v>12298.77</v>
      </c>
      <c r="P86" s="7">
        <v>4135.24</v>
      </c>
      <c r="Q86" s="41">
        <f t="shared" si="14"/>
        <v>0.706825862068966</v>
      </c>
      <c r="R86" s="41">
        <f t="shared" si="15"/>
        <v>0.664656967307143</v>
      </c>
      <c r="S86" s="43">
        <f t="shared" si="16"/>
        <v>0.589021551724138</v>
      </c>
      <c r="T86" s="43">
        <f t="shared" si="17"/>
        <v>0.565184496009477</v>
      </c>
      <c r="U86" s="44">
        <f t="shared" si="9"/>
        <v>-51.0123</v>
      </c>
      <c r="V86" s="45"/>
    </row>
    <row r="87" spans="1:22">
      <c r="A87" s="7">
        <v>85</v>
      </c>
      <c r="B87" s="31">
        <v>106399</v>
      </c>
      <c r="C87" s="32" t="s">
        <v>112</v>
      </c>
      <c r="D87" s="31" t="s">
        <v>31</v>
      </c>
      <c r="E87" s="33">
        <v>9081.068</v>
      </c>
      <c r="F87" s="33">
        <f t="shared" si="10"/>
        <v>27243.204</v>
      </c>
      <c r="G87" s="34">
        <v>0.270581143099028</v>
      </c>
      <c r="H87" s="33">
        <v>2457.16576</v>
      </c>
      <c r="I87" s="33">
        <f t="shared" si="11"/>
        <v>7371.49728</v>
      </c>
      <c r="J87" s="37">
        <v>10534.03888</v>
      </c>
      <c r="K87" s="37">
        <f t="shared" si="12"/>
        <v>31602.11664</v>
      </c>
      <c r="L87" s="38">
        <v>0.265169520237047</v>
      </c>
      <c r="M87" s="37">
        <v>2793.306035968</v>
      </c>
      <c r="N87" s="37">
        <f t="shared" si="13"/>
        <v>8379.918107904</v>
      </c>
      <c r="O87" s="7">
        <v>19027.41</v>
      </c>
      <c r="P87" s="7">
        <v>6164.14</v>
      </c>
      <c r="Q87" s="41">
        <f t="shared" si="14"/>
        <v>0.698427762020943</v>
      </c>
      <c r="R87" s="41">
        <f t="shared" si="15"/>
        <v>0.836212748354972</v>
      </c>
      <c r="S87" s="43">
        <f t="shared" si="16"/>
        <v>0.602092898293916</v>
      </c>
      <c r="T87" s="43">
        <f t="shared" si="17"/>
        <v>0.735584754006837</v>
      </c>
      <c r="U87" s="44">
        <f t="shared" si="9"/>
        <v>-82.15794</v>
      </c>
      <c r="V87" s="45"/>
    </row>
    <row r="88" spans="1:21">
      <c r="A88" s="7">
        <v>86</v>
      </c>
      <c r="B88" s="31">
        <v>117491</v>
      </c>
      <c r="C88" s="32" t="s">
        <v>113</v>
      </c>
      <c r="D88" s="31" t="s">
        <v>31</v>
      </c>
      <c r="E88" s="33">
        <v>5087.66</v>
      </c>
      <c r="F88" s="33">
        <f t="shared" si="10"/>
        <v>15262.98</v>
      </c>
      <c r="G88" s="34">
        <v>0.240171906141527</v>
      </c>
      <c r="H88" s="33">
        <v>1221.913</v>
      </c>
      <c r="I88" s="33">
        <f t="shared" si="11"/>
        <v>3665.739</v>
      </c>
      <c r="J88" s="37">
        <v>6105.192</v>
      </c>
      <c r="K88" s="37">
        <f t="shared" si="12"/>
        <v>18315.576</v>
      </c>
      <c r="L88" s="38">
        <v>0.235368468018696</v>
      </c>
      <c r="M88" s="37">
        <v>1436.969688</v>
      </c>
      <c r="N88" s="37">
        <f t="shared" si="13"/>
        <v>4310.909064</v>
      </c>
      <c r="O88" s="7">
        <v>10629.02</v>
      </c>
      <c r="P88" s="7">
        <v>2704.43</v>
      </c>
      <c r="Q88" s="41">
        <f t="shared" si="14"/>
        <v>0.696392185536507</v>
      </c>
      <c r="R88" s="41">
        <f t="shared" si="15"/>
        <v>0.737758471075</v>
      </c>
      <c r="S88" s="43">
        <f t="shared" si="16"/>
        <v>0.580326821280423</v>
      </c>
      <c r="T88" s="43">
        <f t="shared" si="17"/>
        <v>0.627345638669218</v>
      </c>
      <c r="U88" s="44">
        <f t="shared" si="9"/>
        <v>-46.3396</v>
      </c>
    </row>
    <row r="89" spans="1:22">
      <c r="A89" s="7">
        <v>87</v>
      </c>
      <c r="B89" s="31">
        <v>582</v>
      </c>
      <c r="C89" s="32" t="s">
        <v>114</v>
      </c>
      <c r="D89" s="31" t="s">
        <v>31</v>
      </c>
      <c r="E89" s="33">
        <v>44720.6285</v>
      </c>
      <c r="F89" s="33">
        <f t="shared" si="10"/>
        <v>134161.8855</v>
      </c>
      <c r="G89" s="34">
        <v>0.144164232605392</v>
      </c>
      <c r="H89" s="33">
        <v>6447.11508933333</v>
      </c>
      <c r="I89" s="33">
        <f t="shared" si="11"/>
        <v>19341.345268</v>
      </c>
      <c r="J89" s="37">
        <v>46956.659925</v>
      </c>
      <c r="K89" s="37">
        <f t="shared" si="12"/>
        <v>140869.979775</v>
      </c>
      <c r="L89" s="38">
        <v>0.141280947953284</v>
      </c>
      <c r="M89" s="37">
        <v>6634.081426924</v>
      </c>
      <c r="N89" s="37">
        <f t="shared" si="13"/>
        <v>19902.244280772</v>
      </c>
      <c r="O89" s="7">
        <v>92275.06</v>
      </c>
      <c r="P89" s="7">
        <v>10314.87</v>
      </c>
      <c r="Q89" s="41">
        <f t="shared" si="14"/>
        <v>0.687788932423732</v>
      </c>
      <c r="R89" s="41">
        <f t="shared" si="15"/>
        <v>0.533306750749433</v>
      </c>
      <c r="S89" s="43">
        <f t="shared" si="16"/>
        <v>0.655037078498793</v>
      </c>
      <c r="T89" s="43">
        <f t="shared" si="17"/>
        <v>0.518276725704017</v>
      </c>
      <c r="U89" s="44">
        <f t="shared" si="9"/>
        <v>-418.868255</v>
      </c>
      <c r="V89" s="45"/>
    </row>
    <row r="90" spans="1:22">
      <c r="A90" s="7">
        <v>88</v>
      </c>
      <c r="B90" s="31">
        <v>112888</v>
      </c>
      <c r="C90" s="32" t="s">
        <v>115</v>
      </c>
      <c r="D90" s="31" t="s">
        <v>31</v>
      </c>
      <c r="E90" s="33">
        <v>5500</v>
      </c>
      <c r="F90" s="33">
        <f t="shared" si="10"/>
        <v>16500</v>
      </c>
      <c r="G90" s="34">
        <v>0.281483049666012</v>
      </c>
      <c r="H90" s="33">
        <v>1548.15677316307</v>
      </c>
      <c r="I90" s="33">
        <f t="shared" si="11"/>
        <v>4644.47031948921</v>
      </c>
      <c r="J90" s="37">
        <v>6600</v>
      </c>
      <c r="K90" s="37">
        <f t="shared" si="12"/>
        <v>19800</v>
      </c>
      <c r="L90" s="38">
        <v>0.275853388672692</v>
      </c>
      <c r="M90" s="37">
        <v>1820.63236523977</v>
      </c>
      <c r="N90" s="37">
        <f t="shared" si="13"/>
        <v>5461.89709571931</v>
      </c>
      <c r="O90" s="7">
        <v>11344.47</v>
      </c>
      <c r="P90" s="7">
        <v>2669.02</v>
      </c>
      <c r="Q90" s="41">
        <f t="shared" si="14"/>
        <v>0.687543636363636</v>
      </c>
      <c r="R90" s="41">
        <f t="shared" si="15"/>
        <v>0.574666176420637</v>
      </c>
      <c r="S90" s="43">
        <f t="shared" si="16"/>
        <v>0.57295303030303</v>
      </c>
      <c r="T90" s="43">
        <f t="shared" si="17"/>
        <v>0.488661714643399</v>
      </c>
      <c r="U90" s="44">
        <f t="shared" si="9"/>
        <v>-51.5553</v>
      </c>
      <c r="V90" s="45"/>
    </row>
    <row r="91" spans="1:22">
      <c r="A91" s="7">
        <v>89</v>
      </c>
      <c r="B91" s="31">
        <v>704</v>
      </c>
      <c r="C91" s="32" t="s">
        <v>116</v>
      </c>
      <c r="D91" s="31" t="s">
        <v>24</v>
      </c>
      <c r="E91" s="33">
        <v>6800</v>
      </c>
      <c r="F91" s="33">
        <f t="shared" si="10"/>
        <v>20400</v>
      </c>
      <c r="G91" s="34">
        <v>0.261960056505431</v>
      </c>
      <c r="H91" s="33">
        <v>1781.32838423693</v>
      </c>
      <c r="I91" s="33">
        <f t="shared" si="11"/>
        <v>5343.98515271079</v>
      </c>
      <c r="J91" s="37">
        <v>8160</v>
      </c>
      <c r="K91" s="37">
        <f t="shared" si="12"/>
        <v>24480</v>
      </c>
      <c r="L91" s="38">
        <v>0.256720855375323</v>
      </c>
      <c r="M91" s="37">
        <v>2094.84217986263</v>
      </c>
      <c r="N91" s="37">
        <f t="shared" si="13"/>
        <v>6284.52653958789</v>
      </c>
      <c r="O91" s="7">
        <v>14024.15</v>
      </c>
      <c r="P91" s="7">
        <v>3942.06</v>
      </c>
      <c r="Q91" s="41">
        <f t="shared" si="14"/>
        <v>0.687458333333333</v>
      </c>
      <c r="R91" s="41">
        <f t="shared" si="15"/>
        <v>0.737662977600218</v>
      </c>
      <c r="S91" s="43">
        <f t="shared" si="16"/>
        <v>0.572881944444444</v>
      </c>
      <c r="T91" s="43">
        <f t="shared" si="17"/>
        <v>0.62726443673488</v>
      </c>
      <c r="U91" s="44">
        <f t="shared" ref="U91:U122" si="18">(O91-F91)*0.01</f>
        <v>-63.7585</v>
      </c>
      <c r="V91" s="45"/>
    </row>
    <row r="92" spans="1:22">
      <c r="A92" s="7">
        <v>90</v>
      </c>
      <c r="B92" s="31">
        <v>724</v>
      </c>
      <c r="C92" s="32" t="s">
        <v>117</v>
      </c>
      <c r="D92" s="31" t="s">
        <v>33</v>
      </c>
      <c r="E92" s="33">
        <v>9992.286</v>
      </c>
      <c r="F92" s="33">
        <f t="shared" si="10"/>
        <v>29976.858</v>
      </c>
      <c r="G92" s="34">
        <v>0.31059598974649</v>
      </c>
      <c r="H92" s="33">
        <v>3103.56396</v>
      </c>
      <c r="I92" s="33">
        <f t="shared" si="11"/>
        <v>9310.69188</v>
      </c>
      <c r="J92" s="37">
        <v>11591.05176</v>
      </c>
      <c r="K92" s="37">
        <f t="shared" si="12"/>
        <v>34773.15528</v>
      </c>
      <c r="L92" s="38">
        <v>0.304384069951561</v>
      </c>
      <c r="M92" s="37">
        <v>3528.131509728</v>
      </c>
      <c r="N92" s="37">
        <f t="shared" si="13"/>
        <v>10584.394529184</v>
      </c>
      <c r="O92" s="7">
        <v>20538</v>
      </c>
      <c r="P92" s="7">
        <v>6111.35</v>
      </c>
      <c r="Q92" s="41">
        <f t="shared" si="14"/>
        <v>0.685128508131172</v>
      </c>
      <c r="R92" s="41">
        <f t="shared" si="15"/>
        <v>0.656379792046131</v>
      </c>
      <c r="S92" s="43">
        <f t="shared" si="16"/>
        <v>0.590628024251011</v>
      </c>
      <c r="T92" s="43">
        <f t="shared" si="17"/>
        <v>0.577392498281255</v>
      </c>
      <c r="U92" s="44">
        <f t="shared" si="18"/>
        <v>-94.38858</v>
      </c>
      <c r="V92" s="45"/>
    </row>
    <row r="93" spans="1:22">
      <c r="A93" s="7">
        <v>91</v>
      </c>
      <c r="B93" s="31">
        <v>750</v>
      </c>
      <c r="C93" s="32" t="s">
        <v>118</v>
      </c>
      <c r="D93" s="31" t="s">
        <v>33</v>
      </c>
      <c r="E93" s="33">
        <v>34462.311</v>
      </c>
      <c r="F93" s="33">
        <f t="shared" si="10"/>
        <v>103386.933</v>
      </c>
      <c r="G93" s="34">
        <v>0.252911720478254</v>
      </c>
      <c r="H93" s="33">
        <v>8715.92236666667</v>
      </c>
      <c r="I93" s="33">
        <f t="shared" si="11"/>
        <v>26147.7671</v>
      </c>
      <c r="J93" s="37">
        <v>39976.28076</v>
      </c>
      <c r="K93" s="37">
        <f t="shared" si="12"/>
        <v>119928.84228</v>
      </c>
      <c r="L93" s="38">
        <v>0.247853486068689</v>
      </c>
      <c r="M93" s="37">
        <v>9908.26054642667</v>
      </c>
      <c r="N93" s="37">
        <f t="shared" si="13"/>
        <v>29724.78163928</v>
      </c>
      <c r="O93" s="7">
        <v>70373.52</v>
      </c>
      <c r="P93" s="7">
        <v>17034.83</v>
      </c>
      <c r="Q93" s="41">
        <f t="shared" si="14"/>
        <v>0.680680990894662</v>
      </c>
      <c r="R93" s="41">
        <f t="shared" si="15"/>
        <v>0.651483162399744</v>
      </c>
      <c r="S93" s="43">
        <f t="shared" si="16"/>
        <v>0.586793957667812</v>
      </c>
      <c r="T93" s="43">
        <f t="shared" si="17"/>
        <v>0.573085118226376</v>
      </c>
      <c r="U93" s="44">
        <f t="shared" si="18"/>
        <v>-330.13413</v>
      </c>
      <c r="V93" s="45"/>
    </row>
    <row r="94" spans="1:22">
      <c r="A94" s="7">
        <v>92</v>
      </c>
      <c r="B94" s="31">
        <v>102934</v>
      </c>
      <c r="C94" s="32" t="s">
        <v>119</v>
      </c>
      <c r="D94" s="31" t="s">
        <v>31</v>
      </c>
      <c r="E94" s="33">
        <v>10027.68</v>
      </c>
      <c r="F94" s="33">
        <f t="shared" si="10"/>
        <v>30083.04</v>
      </c>
      <c r="G94" s="34">
        <v>0.227612165525825</v>
      </c>
      <c r="H94" s="33">
        <v>2282.42196</v>
      </c>
      <c r="I94" s="33">
        <f t="shared" si="11"/>
        <v>6847.26588</v>
      </c>
      <c r="J94" s="37">
        <v>11632.1088</v>
      </c>
      <c r="K94" s="37">
        <f t="shared" si="12"/>
        <v>34896.3264</v>
      </c>
      <c r="L94" s="38">
        <v>0.223059922215308</v>
      </c>
      <c r="M94" s="37">
        <v>2594.657284128</v>
      </c>
      <c r="N94" s="37">
        <f t="shared" si="13"/>
        <v>7783.971852384</v>
      </c>
      <c r="O94" s="7">
        <v>20179.44</v>
      </c>
      <c r="P94" s="7">
        <v>3498.9</v>
      </c>
      <c r="Q94" s="41">
        <f t="shared" si="14"/>
        <v>0.670791249820497</v>
      </c>
      <c r="R94" s="41">
        <f t="shared" si="15"/>
        <v>0.510992279446873</v>
      </c>
      <c r="S94" s="43">
        <f t="shared" si="16"/>
        <v>0.578268318810773</v>
      </c>
      <c r="T94" s="43">
        <f t="shared" si="17"/>
        <v>0.449500597683738</v>
      </c>
      <c r="U94" s="44">
        <f t="shared" si="18"/>
        <v>-99.036</v>
      </c>
      <c r="V94" s="45"/>
    </row>
    <row r="95" spans="1:21">
      <c r="A95" s="7">
        <v>93</v>
      </c>
      <c r="B95" s="31">
        <v>116482</v>
      </c>
      <c r="C95" s="32" t="s">
        <v>120</v>
      </c>
      <c r="D95" s="31" t="s">
        <v>21</v>
      </c>
      <c r="E95" s="33">
        <v>5537.05066666667</v>
      </c>
      <c r="F95" s="33">
        <f t="shared" si="10"/>
        <v>16611.152</v>
      </c>
      <c r="G95" s="34">
        <v>0.301016242582092</v>
      </c>
      <c r="H95" s="33">
        <v>1666.74218666667</v>
      </c>
      <c r="I95" s="33">
        <f t="shared" si="11"/>
        <v>5000.22656000001</v>
      </c>
      <c r="J95" s="37">
        <v>6644.4608</v>
      </c>
      <c r="K95" s="37">
        <f t="shared" si="12"/>
        <v>19933.3824</v>
      </c>
      <c r="L95" s="38">
        <v>0.29499591773045</v>
      </c>
      <c r="M95" s="37">
        <v>1960.08881152</v>
      </c>
      <c r="N95" s="37">
        <f t="shared" si="13"/>
        <v>5880.26643456</v>
      </c>
      <c r="O95" s="7">
        <v>11089.7</v>
      </c>
      <c r="P95" s="7">
        <v>2657.13</v>
      </c>
      <c r="Q95" s="41">
        <f t="shared" si="14"/>
        <v>0.667605714522388</v>
      </c>
      <c r="R95" s="41">
        <f t="shared" si="15"/>
        <v>0.531401921116149</v>
      </c>
      <c r="S95" s="43">
        <f t="shared" si="16"/>
        <v>0.556338095435324</v>
      </c>
      <c r="T95" s="43">
        <f t="shared" si="17"/>
        <v>0.451872381901488</v>
      </c>
      <c r="U95" s="44">
        <f t="shared" si="18"/>
        <v>-55.2145200000001</v>
      </c>
    </row>
    <row r="96" spans="1:22">
      <c r="A96" s="7">
        <v>94</v>
      </c>
      <c r="B96" s="31">
        <v>515</v>
      </c>
      <c r="C96" s="32" t="s">
        <v>121</v>
      </c>
      <c r="D96" s="31" t="s">
        <v>21</v>
      </c>
      <c r="E96" s="33">
        <v>8219.53533333333</v>
      </c>
      <c r="F96" s="33">
        <f t="shared" si="10"/>
        <v>24658.606</v>
      </c>
      <c r="G96" s="34">
        <v>0.288214740119535</v>
      </c>
      <c r="H96" s="33">
        <v>2368.99124</v>
      </c>
      <c r="I96" s="33">
        <f t="shared" si="11"/>
        <v>7106.97372</v>
      </c>
      <c r="J96" s="37">
        <v>9534.66098666667</v>
      </c>
      <c r="K96" s="37">
        <f t="shared" si="12"/>
        <v>28603.98296</v>
      </c>
      <c r="L96" s="38">
        <v>0.282450445317144</v>
      </c>
      <c r="M96" s="37">
        <v>2693.069241632</v>
      </c>
      <c r="N96" s="37">
        <f t="shared" si="13"/>
        <v>8079.207724896</v>
      </c>
      <c r="O96" s="7">
        <v>16420.14</v>
      </c>
      <c r="P96" s="7">
        <v>5188.79</v>
      </c>
      <c r="Q96" s="41">
        <f t="shared" si="14"/>
        <v>0.665898956331919</v>
      </c>
      <c r="R96" s="41">
        <f t="shared" si="15"/>
        <v>0.73009838004579</v>
      </c>
      <c r="S96" s="43">
        <f t="shared" si="16"/>
        <v>0.574050824424068</v>
      </c>
      <c r="T96" s="43">
        <f t="shared" si="17"/>
        <v>0.642239954297845</v>
      </c>
      <c r="U96" s="44">
        <f t="shared" si="18"/>
        <v>-82.3846599999999</v>
      </c>
      <c r="V96" s="45"/>
    </row>
    <row r="97" spans="1:22">
      <c r="A97" s="7">
        <v>95</v>
      </c>
      <c r="B97" s="31">
        <v>311</v>
      </c>
      <c r="C97" s="32" t="s">
        <v>122</v>
      </c>
      <c r="D97" s="31" t="s">
        <v>31</v>
      </c>
      <c r="E97" s="33">
        <v>7769.428</v>
      </c>
      <c r="F97" s="33">
        <f t="shared" si="10"/>
        <v>23308.284</v>
      </c>
      <c r="G97" s="34">
        <v>0.22377481585517</v>
      </c>
      <c r="H97" s="33">
        <v>1738.60232</v>
      </c>
      <c r="I97" s="33">
        <f t="shared" si="11"/>
        <v>5215.80696</v>
      </c>
      <c r="J97" s="37">
        <v>9012.53648</v>
      </c>
      <c r="K97" s="37">
        <f t="shared" si="12"/>
        <v>27037.60944</v>
      </c>
      <c r="L97" s="38">
        <v>0.219299319538066</v>
      </c>
      <c r="M97" s="37">
        <v>1976.443117376</v>
      </c>
      <c r="N97" s="37">
        <f t="shared" si="13"/>
        <v>5929.329352128</v>
      </c>
      <c r="O97" s="7">
        <v>15370.85</v>
      </c>
      <c r="P97" s="7">
        <v>2967.76</v>
      </c>
      <c r="Q97" s="41">
        <f t="shared" si="14"/>
        <v>0.659458671432011</v>
      </c>
      <c r="R97" s="41">
        <f t="shared" si="15"/>
        <v>0.568993450631846</v>
      </c>
      <c r="S97" s="43">
        <f t="shared" si="16"/>
        <v>0.568498854682768</v>
      </c>
      <c r="T97" s="43">
        <f t="shared" si="17"/>
        <v>0.500522036094165</v>
      </c>
      <c r="U97" s="44">
        <f t="shared" si="18"/>
        <v>-79.37434</v>
      </c>
      <c r="V97" s="45"/>
    </row>
    <row r="98" spans="1:22">
      <c r="A98" s="7">
        <v>96</v>
      </c>
      <c r="B98" s="31">
        <v>337</v>
      </c>
      <c r="C98" s="32" t="s">
        <v>123</v>
      </c>
      <c r="D98" s="31" t="s">
        <v>21</v>
      </c>
      <c r="E98" s="33">
        <v>28473.5625</v>
      </c>
      <c r="F98" s="33">
        <f t="shared" si="10"/>
        <v>85420.6875</v>
      </c>
      <c r="G98" s="34">
        <v>0.215268283224716</v>
      </c>
      <c r="H98" s="33">
        <v>6129.45491666667</v>
      </c>
      <c r="I98" s="33">
        <f t="shared" si="11"/>
        <v>18388.36475</v>
      </c>
      <c r="J98" s="37">
        <v>33029.3325</v>
      </c>
      <c r="K98" s="37">
        <f t="shared" si="12"/>
        <v>99087.9975</v>
      </c>
      <c r="L98" s="38">
        <v>0.210962917560222</v>
      </c>
      <c r="M98" s="37">
        <v>6967.96434926667</v>
      </c>
      <c r="N98" s="37">
        <f t="shared" si="13"/>
        <v>20903.8930478</v>
      </c>
      <c r="O98" s="7">
        <v>55959.9</v>
      </c>
      <c r="P98" s="7">
        <v>13074.47</v>
      </c>
      <c r="Q98" s="41">
        <f t="shared" si="14"/>
        <v>0.655109454603722</v>
      </c>
      <c r="R98" s="41">
        <f t="shared" si="15"/>
        <v>0.711018634759243</v>
      </c>
      <c r="S98" s="43">
        <f t="shared" si="16"/>
        <v>0.564749529830795</v>
      </c>
      <c r="T98" s="43">
        <f t="shared" si="17"/>
        <v>0.625456223398349</v>
      </c>
      <c r="U98" s="44">
        <f t="shared" si="18"/>
        <v>-294.607875</v>
      </c>
      <c r="V98" s="45"/>
    </row>
    <row r="99" spans="1:22">
      <c r="A99" s="7">
        <v>97</v>
      </c>
      <c r="B99" s="31">
        <v>114069</v>
      </c>
      <c r="C99" s="32" t="s">
        <v>124</v>
      </c>
      <c r="D99" s="31" t="s">
        <v>33</v>
      </c>
      <c r="E99" s="33">
        <v>3000</v>
      </c>
      <c r="F99" s="33">
        <f t="shared" si="10"/>
        <v>9000</v>
      </c>
      <c r="G99" s="34">
        <v>0.379024099953928</v>
      </c>
      <c r="H99" s="33">
        <v>1137.07229986178</v>
      </c>
      <c r="I99" s="33">
        <f t="shared" si="11"/>
        <v>3411.21689958534</v>
      </c>
      <c r="J99" s="37">
        <v>3600</v>
      </c>
      <c r="K99" s="37">
        <f t="shared" si="12"/>
        <v>10800</v>
      </c>
      <c r="L99" s="38">
        <v>0.37144361795485</v>
      </c>
      <c r="M99" s="37">
        <v>1337.19702463746</v>
      </c>
      <c r="N99" s="37">
        <f t="shared" si="13"/>
        <v>4011.59107391238</v>
      </c>
      <c r="O99" s="7">
        <v>5861.73</v>
      </c>
      <c r="P99" s="7">
        <v>1682.87</v>
      </c>
      <c r="Q99" s="41">
        <f t="shared" si="14"/>
        <v>0.651303333333333</v>
      </c>
      <c r="R99" s="41">
        <f t="shared" si="15"/>
        <v>0.493334211672253</v>
      </c>
      <c r="S99" s="43">
        <f t="shared" si="16"/>
        <v>0.542752777777778</v>
      </c>
      <c r="T99" s="43">
        <f t="shared" si="17"/>
        <v>0.419501880673682</v>
      </c>
      <c r="U99" s="44">
        <f t="shared" si="18"/>
        <v>-31.3827</v>
      </c>
      <c r="V99" s="45"/>
    </row>
    <row r="100" spans="1:22">
      <c r="A100" s="7">
        <v>98</v>
      </c>
      <c r="B100" s="31">
        <v>102935</v>
      </c>
      <c r="C100" s="32" t="s">
        <v>125</v>
      </c>
      <c r="D100" s="31" t="s">
        <v>21</v>
      </c>
      <c r="E100" s="33">
        <v>6163.78666666667</v>
      </c>
      <c r="F100" s="33">
        <f t="shared" si="10"/>
        <v>18491.36</v>
      </c>
      <c r="G100" s="34">
        <v>0.34596999247216</v>
      </c>
      <c r="H100" s="33">
        <v>2132.48522666667</v>
      </c>
      <c r="I100" s="33">
        <f t="shared" si="11"/>
        <v>6397.45568000001</v>
      </c>
      <c r="J100" s="37">
        <v>7396.544</v>
      </c>
      <c r="K100" s="37">
        <f t="shared" si="12"/>
        <v>22189.632</v>
      </c>
      <c r="L100" s="38">
        <v>0.339050592622717</v>
      </c>
      <c r="M100" s="37">
        <v>2507.80262656</v>
      </c>
      <c r="N100" s="37">
        <f t="shared" si="13"/>
        <v>7523.40787968</v>
      </c>
      <c r="O100" s="7">
        <v>11855.91</v>
      </c>
      <c r="P100" s="7">
        <v>3988.38</v>
      </c>
      <c r="Q100" s="41">
        <f t="shared" si="14"/>
        <v>0.641159438786546</v>
      </c>
      <c r="R100" s="41">
        <f t="shared" si="15"/>
        <v>0.623432220479251</v>
      </c>
      <c r="S100" s="43">
        <f t="shared" si="16"/>
        <v>0.534299532322122</v>
      </c>
      <c r="T100" s="43">
        <f t="shared" si="17"/>
        <v>0.530129439183037</v>
      </c>
      <c r="U100" s="44">
        <f t="shared" si="18"/>
        <v>-66.3545000000001</v>
      </c>
      <c r="V100" s="45"/>
    </row>
    <row r="101" spans="1:22">
      <c r="A101" s="7">
        <v>99</v>
      </c>
      <c r="B101" s="31">
        <v>106485</v>
      </c>
      <c r="C101" s="32" t="s">
        <v>126</v>
      </c>
      <c r="D101" s="31" t="s">
        <v>33</v>
      </c>
      <c r="E101" s="33">
        <v>6462.97166666667</v>
      </c>
      <c r="F101" s="33">
        <f t="shared" si="10"/>
        <v>19388.915</v>
      </c>
      <c r="G101" s="34">
        <v>0.245160490929998</v>
      </c>
      <c r="H101" s="33">
        <v>1584.46530666667</v>
      </c>
      <c r="I101" s="33">
        <f t="shared" si="11"/>
        <v>4753.39592000001</v>
      </c>
      <c r="J101" s="37">
        <v>7755.566</v>
      </c>
      <c r="K101" s="37">
        <f t="shared" si="12"/>
        <v>23266.698</v>
      </c>
      <c r="L101" s="38">
        <v>0.240257281111398</v>
      </c>
      <c r="M101" s="37">
        <v>1863.33120064</v>
      </c>
      <c r="N101" s="37">
        <f t="shared" si="13"/>
        <v>5589.99360192</v>
      </c>
      <c r="O101" s="7">
        <v>12393.39</v>
      </c>
      <c r="P101" s="7">
        <v>3352.48</v>
      </c>
      <c r="Q101" s="41">
        <f t="shared" si="14"/>
        <v>0.639199769559049</v>
      </c>
      <c r="R101" s="41">
        <f t="shared" si="15"/>
        <v>0.705281036215471</v>
      </c>
      <c r="S101" s="43">
        <f t="shared" si="16"/>
        <v>0.532666474632541</v>
      </c>
      <c r="T101" s="43">
        <f t="shared" si="17"/>
        <v>0.599728772292069</v>
      </c>
      <c r="U101" s="44">
        <f t="shared" si="18"/>
        <v>-69.9552500000001</v>
      </c>
      <c r="V101" s="45"/>
    </row>
    <row r="102" spans="1:22">
      <c r="A102" s="7">
        <v>100</v>
      </c>
      <c r="B102" s="31">
        <v>745</v>
      </c>
      <c r="C102" s="32" t="s">
        <v>127</v>
      </c>
      <c r="D102" s="31" t="s">
        <v>31</v>
      </c>
      <c r="E102" s="33">
        <v>6614.29866666667</v>
      </c>
      <c r="F102" s="33">
        <f t="shared" si="10"/>
        <v>19842.896</v>
      </c>
      <c r="G102" s="34">
        <v>0.281779998242192</v>
      </c>
      <c r="H102" s="33">
        <v>1863.77706666667</v>
      </c>
      <c r="I102" s="33">
        <f t="shared" si="11"/>
        <v>5591.33120000001</v>
      </c>
      <c r="J102" s="37">
        <v>7672.58645333333</v>
      </c>
      <c r="K102" s="37">
        <f t="shared" si="12"/>
        <v>23017.75936</v>
      </c>
      <c r="L102" s="38">
        <v>0.276144398277348</v>
      </c>
      <c r="M102" s="37">
        <v>2118.74176938667</v>
      </c>
      <c r="N102" s="37">
        <f t="shared" si="13"/>
        <v>6356.22530816001</v>
      </c>
      <c r="O102" s="7">
        <v>12683.31</v>
      </c>
      <c r="P102" s="7">
        <v>3414.03</v>
      </c>
      <c r="Q102" s="41">
        <f t="shared" si="14"/>
        <v>0.639186437302297</v>
      </c>
      <c r="R102" s="41">
        <f t="shared" si="15"/>
        <v>0.610593412888865</v>
      </c>
      <c r="S102" s="43">
        <f t="shared" si="16"/>
        <v>0.551022790777842</v>
      </c>
      <c r="T102" s="43">
        <f t="shared" si="17"/>
        <v>0.537115950817088</v>
      </c>
      <c r="U102" s="44">
        <f t="shared" si="18"/>
        <v>-71.5958600000001</v>
      </c>
      <c r="V102" s="45"/>
    </row>
    <row r="103" spans="1:22">
      <c r="A103" s="7">
        <v>101</v>
      </c>
      <c r="B103" s="31">
        <v>329</v>
      </c>
      <c r="C103" s="32" t="s">
        <v>128</v>
      </c>
      <c r="D103" s="31" t="s">
        <v>24</v>
      </c>
      <c r="E103" s="33">
        <v>6781.92533333333</v>
      </c>
      <c r="F103" s="33">
        <f t="shared" si="10"/>
        <v>20345.776</v>
      </c>
      <c r="G103" s="34">
        <v>0.300226059699075</v>
      </c>
      <c r="H103" s="33">
        <v>2036.11072</v>
      </c>
      <c r="I103" s="33">
        <f t="shared" si="11"/>
        <v>6108.33216</v>
      </c>
      <c r="J103" s="37">
        <v>7867.03338666667</v>
      </c>
      <c r="K103" s="37">
        <f t="shared" si="12"/>
        <v>23601.10016</v>
      </c>
      <c r="L103" s="38">
        <v>0.294221538505093</v>
      </c>
      <c r="M103" s="37">
        <v>2314.650666496</v>
      </c>
      <c r="N103" s="37">
        <f t="shared" si="13"/>
        <v>6943.951999488</v>
      </c>
      <c r="O103" s="7">
        <v>12971.75</v>
      </c>
      <c r="P103" s="7">
        <v>3811.38</v>
      </c>
      <c r="Q103" s="41">
        <f t="shared" si="14"/>
        <v>0.63756477020095</v>
      </c>
      <c r="R103" s="41">
        <f t="shared" si="15"/>
        <v>0.62396410348451</v>
      </c>
      <c r="S103" s="43">
        <f t="shared" si="16"/>
        <v>0.54962480189737</v>
      </c>
      <c r="T103" s="43">
        <f t="shared" si="17"/>
        <v>0.548877642051821</v>
      </c>
      <c r="U103" s="44">
        <f t="shared" si="18"/>
        <v>-73.7402599999999</v>
      </c>
      <c r="V103" s="45"/>
    </row>
    <row r="104" spans="1:22">
      <c r="A104" s="7">
        <v>102</v>
      </c>
      <c r="B104" s="31">
        <v>107728</v>
      </c>
      <c r="C104" s="32" t="s">
        <v>129</v>
      </c>
      <c r="D104" s="31" t="s">
        <v>38</v>
      </c>
      <c r="E104" s="33">
        <v>6518.69333333333</v>
      </c>
      <c r="F104" s="33">
        <f t="shared" si="10"/>
        <v>19556.08</v>
      </c>
      <c r="G104" s="34">
        <v>0.289615374860402</v>
      </c>
      <c r="H104" s="33">
        <v>1887.91381333333</v>
      </c>
      <c r="I104" s="33">
        <f t="shared" si="11"/>
        <v>5663.74143999999</v>
      </c>
      <c r="J104" s="37">
        <v>7822.432</v>
      </c>
      <c r="K104" s="37">
        <f t="shared" si="12"/>
        <v>23467.296</v>
      </c>
      <c r="L104" s="38">
        <v>0.283823067363193</v>
      </c>
      <c r="M104" s="37">
        <v>2220.18664448</v>
      </c>
      <c r="N104" s="37">
        <f t="shared" si="13"/>
        <v>6660.55993344</v>
      </c>
      <c r="O104" s="7">
        <v>12400.96</v>
      </c>
      <c r="P104" s="7">
        <v>3261.4</v>
      </c>
      <c r="Q104" s="41">
        <f t="shared" si="14"/>
        <v>0.634122993974253</v>
      </c>
      <c r="R104" s="41">
        <f t="shared" si="15"/>
        <v>0.575838433754491</v>
      </c>
      <c r="S104" s="43">
        <f t="shared" si="16"/>
        <v>0.528435828311877</v>
      </c>
      <c r="T104" s="43">
        <f t="shared" si="17"/>
        <v>0.489658532104158</v>
      </c>
      <c r="U104" s="44">
        <f t="shared" si="18"/>
        <v>-71.5511999999999</v>
      </c>
      <c r="V104" s="45"/>
    </row>
    <row r="105" spans="1:21">
      <c r="A105" s="7">
        <v>103</v>
      </c>
      <c r="B105" s="31">
        <v>116919</v>
      </c>
      <c r="C105" s="32" t="s">
        <v>130</v>
      </c>
      <c r="D105" s="31" t="s">
        <v>21</v>
      </c>
      <c r="E105" s="33">
        <v>3800</v>
      </c>
      <c r="F105" s="33">
        <f t="shared" si="10"/>
        <v>11400</v>
      </c>
      <c r="G105" s="34">
        <v>0.337888018669448</v>
      </c>
      <c r="H105" s="33">
        <v>1283.9744709439</v>
      </c>
      <c r="I105" s="33">
        <f t="shared" si="11"/>
        <v>3851.9234128317</v>
      </c>
      <c r="J105" s="37">
        <v>4560</v>
      </c>
      <c r="K105" s="37">
        <f t="shared" si="12"/>
        <v>13680</v>
      </c>
      <c r="L105" s="38">
        <v>0.331130258296059</v>
      </c>
      <c r="M105" s="37">
        <v>1509.95397783003</v>
      </c>
      <c r="N105" s="37">
        <f t="shared" si="13"/>
        <v>4529.86193349009</v>
      </c>
      <c r="O105" s="7">
        <v>7211.04</v>
      </c>
      <c r="P105" s="7">
        <v>2437.7</v>
      </c>
      <c r="Q105" s="41">
        <f t="shared" si="14"/>
        <v>0.632547368421053</v>
      </c>
      <c r="R105" s="41">
        <f t="shared" si="15"/>
        <v>0.632852665730431</v>
      </c>
      <c r="S105" s="43">
        <f t="shared" si="16"/>
        <v>0.527122807017544</v>
      </c>
      <c r="T105" s="43">
        <f t="shared" si="17"/>
        <v>0.538140021879617</v>
      </c>
      <c r="U105" s="44">
        <f t="shared" si="18"/>
        <v>-41.8896</v>
      </c>
    </row>
    <row r="106" spans="1:22">
      <c r="A106" s="7">
        <v>104</v>
      </c>
      <c r="B106" s="31">
        <v>513</v>
      </c>
      <c r="C106" s="32" t="s">
        <v>131</v>
      </c>
      <c r="D106" s="31" t="s">
        <v>31</v>
      </c>
      <c r="E106" s="33">
        <v>9965.452</v>
      </c>
      <c r="F106" s="33">
        <f t="shared" si="10"/>
        <v>29896.356</v>
      </c>
      <c r="G106" s="34">
        <v>0.312157948614206</v>
      </c>
      <c r="H106" s="33">
        <v>3110.79505333333</v>
      </c>
      <c r="I106" s="33">
        <f t="shared" si="11"/>
        <v>9332.38515999999</v>
      </c>
      <c r="J106" s="37">
        <v>11559.92432</v>
      </c>
      <c r="K106" s="37">
        <f t="shared" si="12"/>
        <v>34679.77296</v>
      </c>
      <c r="L106" s="38">
        <v>0.305914789641922</v>
      </c>
      <c r="M106" s="37">
        <v>3536.35181662933</v>
      </c>
      <c r="N106" s="37">
        <f t="shared" si="13"/>
        <v>10609.055449888</v>
      </c>
      <c r="O106" s="7">
        <v>18909.55</v>
      </c>
      <c r="P106" s="7">
        <v>6088</v>
      </c>
      <c r="Q106" s="41">
        <f t="shared" si="14"/>
        <v>0.632503506447408</v>
      </c>
      <c r="R106" s="41">
        <f t="shared" si="15"/>
        <v>0.652351986724046</v>
      </c>
      <c r="S106" s="43">
        <f t="shared" si="16"/>
        <v>0.545261643489145</v>
      </c>
      <c r="T106" s="43">
        <f t="shared" si="17"/>
        <v>0.573849390151343</v>
      </c>
      <c r="U106" s="44">
        <f t="shared" si="18"/>
        <v>-109.86806</v>
      </c>
      <c r="V106" s="45"/>
    </row>
    <row r="107" spans="1:22">
      <c r="A107" s="7">
        <v>105</v>
      </c>
      <c r="B107" s="31">
        <v>709</v>
      </c>
      <c r="C107" s="32" t="s">
        <v>132</v>
      </c>
      <c r="D107" s="31" t="s">
        <v>31</v>
      </c>
      <c r="E107" s="33">
        <v>11051.06</v>
      </c>
      <c r="F107" s="33">
        <f t="shared" si="10"/>
        <v>33153.18</v>
      </c>
      <c r="G107" s="34">
        <v>0.281194889901964</v>
      </c>
      <c r="H107" s="33">
        <v>3107.5016</v>
      </c>
      <c r="I107" s="33">
        <f t="shared" si="11"/>
        <v>9322.5048</v>
      </c>
      <c r="J107" s="37">
        <v>12819.2296</v>
      </c>
      <c r="K107" s="37">
        <f t="shared" si="12"/>
        <v>38457.6888</v>
      </c>
      <c r="L107" s="38">
        <v>0.275570992103925</v>
      </c>
      <c r="M107" s="37">
        <v>3532.60781888</v>
      </c>
      <c r="N107" s="37">
        <f t="shared" si="13"/>
        <v>10597.82345664</v>
      </c>
      <c r="O107" s="7">
        <v>20885.57</v>
      </c>
      <c r="P107" s="7">
        <v>6201.24</v>
      </c>
      <c r="Q107" s="41">
        <f t="shared" si="14"/>
        <v>0.629971845838016</v>
      </c>
      <c r="R107" s="41">
        <f t="shared" si="15"/>
        <v>0.665190325243919</v>
      </c>
      <c r="S107" s="43">
        <f t="shared" si="16"/>
        <v>0.543079177446566</v>
      </c>
      <c r="T107" s="43">
        <f t="shared" si="17"/>
        <v>0.585142791382758</v>
      </c>
      <c r="U107" s="44">
        <f t="shared" si="18"/>
        <v>-122.6761</v>
      </c>
      <c r="V107" s="45"/>
    </row>
    <row r="108" spans="1:22">
      <c r="A108" s="7">
        <v>106</v>
      </c>
      <c r="B108" s="31">
        <v>545</v>
      </c>
      <c r="C108" s="32" t="s">
        <v>133</v>
      </c>
      <c r="D108" s="31" t="s">
        <v>33</v>
      </c>
      <c r="E108" s="33">
        <v>3500</v>
      </c>
      <c r="F108" s="33">
        <f t="shared" si="10"/>
        <v>10500</v>
      </c>
      <c r="G108" s="34">
        <v>0.297619222283251</v>
      </c>
      <c r="H108" s="33">
        <v>1041.66727799138</v>
      </c>
      <c r="I108" s="33">
        <f t="shared" si="11"/>
        <v>3125.00183397414</v>
      </c>
      <c r="J108" s="37">
        <v>4200</v>
      </c>
      <c r="K108" s="37">
        <f t="shared" si="12"/>
        <v>12600</v>
      </c>
      <c r="L108" s="38">
        <v>0.291666837837586</v>
      </c>
      <c r="M108" s="37">
        <v>1225.00071891786</v>
      </c>
      <c r="N108" s="37">
        <f t="shared" si="13"/>
        <v>3675.00215675358</v>
      </c>
      <c r="O108" s="7">
        <v>6555.7</v>
      </c>
      <c r="P108" s="7">
        <v>1412.04</v>
      </c>
      <c r="Q108" s="41">
        <f t="shared" si="14"/>
        <v>0.624352380952381</v>
      </c>
      <c r="R108" s="41">
        <f t="shared" si="15"/>
        <v>0.451852534820524</v>
      </c>
      <c r="S108" s="43">
        <f t="shared" si="16"/>
        <v>0.520293650793651</v>
      </c>
      <c r="T108" s="43">
        <f t="shared" si="17"/>
        <v>0.38422834593582</v>
      </c>
      <c r="U108" s="44">
        <f t="shared" si="18"/>
        <v>-39.443</v>
      </c>
      <c r="V108" s="45"/>
    </row>
    <row r="109" spans="1:22">
      <c r="A109" s="7">
        <v>107</v>
      </c>
      <c r="B109" s="31">
        <v>103198</v>
      </c>
      <c r="C109" s="32" t="s">
        <v>134</v>
      </c>
      <c r="D109" s="31" t="s">
        <v>31</v>
      </c>
      <c r="E109" s="33">
        <v>8407.962</v>
      </c>
      <c r="F109" s="33">
        <f t="shared" si="10"/>
        <v>25223.886</v>
      </c>
      <c r="G109" s="34">
        <v>0.287910801690112</v>
      </c>
      <c r="H109" s="33">
        <v>2420.74308</v>
      </c>
      <c r="I109" s="33">
        <f t="shared" si="11"/>
        <v>7262.22924</v>
      </c>
      <c r="J109" s="37">
        <v>9753.23592</v>
      </c>
      <c r="K109" s="37">
        <f t="shared" si="12"/>
        <v>29259.70776</v>
      </c>
      <c r="L109" s="38">
        <v>0.28215258565631</v>
      </c>
      <c r="M109" s="37">
        <v>2751.900733344</v>
      </c>
      <c r="N109" s="37">
        <f t="shared" si="13"/>
        <v>8255.702200032</v>
      </c>
      <c r="O109" s="7">
        <v>15677.22</v>
      </c>
      <c r="P109" s="7">
        <v>4175.82</v>
      </c>
      <c r="Q109" s="41">
        <f t="shared" si="14"/>
        <v>0.621522789946006</v>
      </c>
      <c r="R109" s="41">
        <f t="shared" si="15"/>
        <v>0.575005258302752</v>
      </c>
      <c r="S109" s="43">
        <f t="shared" si="16"/>
        <v>0.535795508574143</v>
      </c>
      <c r="T109" s="43">
        <f t="shared" si="17"/>
        <v>0.505810396114314</v>
      </c>
      <c r="U109" s="44">
        <f t="shared" si="18"/>
        <v>-95.46666</v>
      </c>
      <c r="V109" s="45"/>
    </row>
    <row r="110" spans="1:22">
      <c r="A110" s="7">
        <v>108</v>
      </c>
      <c r="B110" s="31">
        <v>581</v>
      </c>
      <c r="C110" s="32" t="s">
        <v>135</v>
      </c>
      <c r="D110" s="31" t="s">
        <v>21</v>
      </c>
      <c r="E110" s="33">
        <v>11734.359</v>
      </c>
      <c r="F110" s="33">
        <f t="shared" si="10"/>
        <v>35203.077</v>
      </c>
      <c r="G110" s="34">
        <v>0.241522772569</v>
      </c>
      <c r="H110" s="33">
        <v>2834.11492</v>
      </c>
      <c r="I110" s="33">
        <f t="shared" si="11"/>
        <v>8502.34476</v>
      </c>
      <c r="J110" s="37">
        <v>13611.85644</v>
      </c>
      <c r="K110" s="37">
        <f t="shared" si="12"/>
        <v>40835.56932</v>
      </c>
      <c r="L110" s="38">
        <v>0.23669231711762</v>
      </c>
      <c r="M110" s="37">
        <v>3221.821841056</v>
      </c>
      <c r="N110" s="37">
        <f t="shared" si="13"/>
        <v>9665.465523168</v>
      </c>
      <c r="O110" s="7">
        <v>21852.72</v>
      </c>
      <c r="P110" s="7">
        <v>6409.3</v>
      </c>
      <c r="Q110" s="41">
        <f t="shared" si="14"/>
        <v>0.620761645352763</v>
      </c>
      <c r="R110" s="41">
        <f t="shared" si="15"/>
        <v>0.753827347739778</v>
      </c>
      <c r="S110" s="43">
        <f t="shared" si="16"/>
        <v>0.535139349442037</v>
      </c>
      <c r="T110" s="43">
        <f t="shared" si="17"/>
        <v>0.663113430453711</v>
      </c>
      <c r="U110" s="44">
        <f t="shared" si="18"/>
        <v>-133.50357</v>
      </c>
      <c r="V110" s="45"/>
    </row>
    <row r="111" spans="1:22">
      <c r="A111" s="7">
        <v>109</v>
      </c>
      <c r="B111" s="31">
        <v>347</v>
      </c>
      <c r="C111" s="32" t="s">
        <v>136</v>
      </c>
      <c r="D111" s="31" t="s">
        <v>31</v>
      </c>
      <c r="E111" s="33">
        <v>6390.75233333333</v>
      </c>
      <c r="F111" s="33">
        <f t="shared" si="10"/>
        <v>19172.257</v>
      </c>
      <c r="G111" s="34">
        <v>0.143222738981644</v>
      </c>
      <c r="H111" s="33">
        <v>915.301053333333</v>
      </c>
      <c r="I111" s="33">
        <f t="shared" si="11"/>
        <v>2745.90316</v>
      </c>
      <c r="J111" s="37">
        <v>7668.9028</v>
      </c>
      <c r="K111" s="37">
        <f t="shared" si="12"/>
        <v>23006.7084</v>
      </c>
      <c r="L111" s="38">
        <v>0.140358284202011</v>
      </c>
      <c r="M111" s="37">
        <v>1076.39403872</v>
      </c>
      <c r="N111" s="37">
        <f t="shared" si="13"/>
        <v>3229.18211616</v>
      </c>
      <c r="O111" s="7">
        <v>11601.95</v>
      </c>
      <c r="P111" s="7">
        <v>2676.43</v>
      </c>
      <c r="Q111" s="41">
        <f t="shared" si="14"/>
        <v>0.605142628747362</v>
      </c>
      <c r="R111" s="41">
        <f t="shared" si="15"/>
        <v>0.974699340817249</v>
      </c>
      <c r="S111" s="43">
        <f t="shared" si="16"/>
        <v>0.504285523956134</v>
      </c>
      <c r="T111" s="43">
        <f t="shared" si="17"/>
        <v>0.828825970082694</v>
      </c>
      <c r="U111" s="44">
        <f t="shared" si="18"/>
        <v>-75.7030699999999</v>
      </c>
      <c r="V111" s="45"/>
    </row>
    <row r="112" spans="1:22">
      <c r="A112" s="7">
        <v>110</v>
      </c>
      <c r="B112" s="31">
        <v>742</v>
      </c>
      <c r="C112" s="32" t="s">
        <v>137</v>
      </c>
      <c r="D112" s="31" t="s">
        <v>108</v>
      </c>
      <c r="E112" s="33">
        <v>12558.951</v>
      </c>
      <c r="F112" s="33">
        <f t="shared" si="10"/>
        <v>37676.853</v>
      </c>
      <c r="G112" s="34">
        <v>0.220615684383194</v>
      </c>
      <c r="H112" s="33">
        <v>2770.70157</v>
      </c>
      <c r="I112" s="33">
        <f t="shared" si="11"/>
        <v>8312.10471</v>
      </c>
      <c r="J112" s="37">
        <v>14568.38316</v>
      </c>
      <c r="K112" s="37">
        <f t="shared" si="12"/>
        <v>43705.14948</v>
      </c>
      <c r="L112" s="38">
        <v>0.21620337069553</v>
      </c>
      <c r="M112" s="37">
        <v>3149.733544776</v>
      </c>
      <c r="N112" s="37">
        <f t="shared" si="13"/>
        <v>9449.200634328</v>
      </c>
      <c r="O112" s="7">
        <v>22656.56</v>
      </c>
      <c r="P112" s="7">
        <v>6005.95</v>
      </c>
      <c r="Q112" s="41">
        <f t="shared" si="14"/>
        <v>0.601338970640674</v>
      </c>
      <c r="R112" s="41">
        <f t="shared" si="15"/>
        <v>0.722554660888048</v>
      </c>
      <c r="S112" s="43">
        <f t="shared" si="16"/>
        <v>0.518395664345409</v>
      </c>
      <c r="T112" s="43">
        <f t="shared" si="17"/>
        <v>0.635604029634103</v>
      </c>
      <c r="U112" s="44">
        <f t="shared" si="18"/>
        <v>-150.20293</v>
      </c>
      <c r="V112" s="45"/>
    </row>
    <row r="113" spans="1:22">
      <c r="A113" s="7">
        <v>111</v>
      </c>
      <c r="B113" s="31">
        <v>351</v>
      </c>
      <c r="C113" s="32" t="s">
        <v>138</v>
      </c>
      <c r="D113" s="31" t="s">
        <v>24</v>
      </c>
      <c r="E113" s="33">
        <v>7000</v>
      </c>
      <c r="F113" s="33">
        <f t="shared" si="10"/>
        <v>21000</v>
      </c>
      <c r="G113" s="34">
        <v>0.177825837224983</v>
      </c>
      <c r="H113" s="33">
        <v>1244.78086057488</v>
      </c>
      <c r="I113" s="33">
        <f t="shared" si="11"/>
        <v>3734.34258172464</v>
      </c>
      <c r="J113" s="37">
        <v>8400</v>
      </c>
      <c r="K113" s="37">
        <f t="shared" si="12"/>
        <v>25200</v>
      </c>
      <c r="L113" s="38">
        <v>0.174269320480483</v>
      </c>
      <c r="M113" s="37">
        <v>1463.86229203606</v>
      </c>
      <c r="N113" s="37">
        <f t="shared" si="13"/>
        <v>4391.58687610818</v>
      </c>
      <c r="O113" s="7">
        <v>12381.64</v>
      </c>
      <c r="P113" s="7">
        <v>1922.86</v>
      </c>
      <c r="Q113" s="41">
        <f t="shared" si="14"/>
        <v>0.589601904761905</v>
      </c>
      <c r="R113" s="41">
        <f t="shared" si="15"/>
        <v>0.514912587133867</v>
      </c>
      <c r="S113" s="43">
        <f t="shared" si="16"/>
        <v>0.491334920634921</v>
      </c>
      <c r="T113" s="43">
        <f t="shared" si="17"/>
        <v>0.437850839399547</v>
      </c>
      <c r="U113" s="44">
        <f t="shared" si="18"/>
        <v>-86.1836</v>
      </c>
      <c r="V113" s="45"/>
    </row>
    <row r="114" spans="1:22">
      <c r="A114" s="7">
        <v>112</v>
      </c>
      <c r="B114" s="31">
        <v>573</v>
      </c>
      <c r="C114" s="32" t="s">
        <v>139</v>
      </c>
      <c r="D114" s="31" t="s">
        <v>33</v>
      </c>
      <c r="E114" s="33">
        <v>5800</v>
      </c>
      <c r="F114" s="33">
        <f t="shared" si="10"/>
        <v>17400</v>
      </c>
      <c r="G114" s="34">
        <v>0.301860942879917</v>
      </c>
      <c r="H114" s="33">
        <v>1750.79346870352</v>
      </c>
      <c r="I114" s="33">
        <f t="shared" si="11"/>
        <v>5252.38040611056</v>
      </c>
      <c r="J114" s="37">
        <v>6960</v>
      </c>
      <c r="K114" s="37">
        <f t="shared" si="12"/>
        <v>20880</v>
      </c>
      <c r="L114" s="38">
        <v>0.295823724022319</v>
      </c>
      <c r="M114" s="37">
        <v>2058.93311919534</v>
      </c>
      <c r="N114" s="37">
        <f t="shared" si="13"/>
        <v>6176.79935758602</v>
      </c>
      <c r="O114" s="7">
        <v>10256.28</v>
      </c>
      <c r="P114" s="7">
        <v>2741.51</v>
      </c>
      <c r="Q114" s="41">
        <f t="shared" si="14"/>
        <v>0.589441379310345</v>
      </c>
      <c r="R114" s="41">
        <f t="shared" si="15"/>
        <v>0.521955720650119</v>
      </c>
      <c r="S114" s="43">
        <f t="shared" si="16"/>
        <v>0.491201149425287</v>
      </c>
      <c r="T114" s="43">
        <f t="shared" si="17"/>
        <v>0.443839898512006</v>
      </c>
      <c r="U114" s="44">
        <f t="shared" si="18"/>
        <v>-71.4372</v>
      </c>
      <c r="V114" s="45"/>
    </row>
    <row r="115" spans="1:22">
      <c r="A115" s="7">
        <v>113</v>
      </c>
      <c r="B115" s="31">
        <v>103639</v>
      </c>
      <c r="C115" s="32" t="s">
        <v>140</v>
      </c>
      <c r="D115" s="31" t="s">
        <v>33</v>
      </c>
      <c r="E115" s="33">
        <v>6800</v>
      </c>
      <c r="F115" s="33">
        <f t="shared" si="10"/>
        <v>20400</v>
      </c>
      <c r="G115" s="34">
        <v>0.214216799615706</v>
      </c>
      <c r="H115" s="33">
        <v>1456.6742373868</v>
      </c>
      <c r="I115" s="33">
        <f t="shared" si="11"/>
        <v>4370.0227121604</v>
      </c>
      <c r="J115" s="37">
        <v>7888</v>
      </c>
      <c r="K115" s="37">
        <f t="shared" si="12"/>
        <v>23664</v>
      </c>
      <c r="L115" s="38">
        <v>0.209932463623392</v>
      </c>
      <c r="M115" s="37">
        <v>1655.94727306131</v>
      </c>
      <c r="N115" s="37">
        <f t="shared" si="13"/>
        <v>4967.84181918393</v>
      </c>
      <c r="O115" s="7">
        <v>12010.69</v>
      </c>
      <c r="P115" s="7">
        <v>3015.65</v>
      </c>
      <c r="Q115" s="41">
        <f t="shared" si="14"/>
        <v>0.58875931372549</v>
      </c>
      <c r="R115" s="41">
        <f t="shared" si="15"/>
        <v>0.690076505004973</v>
      </c>
      <c r="S115" s="43">
        <f t="shared" si="16"/>
        <v>0.507551132521974</v>
      </c>
      <c r="T115" s="43">
        <f t="shared" si="17"/>
        <v>0.607034223262645</v>
      </c>
      <c r="U115" s="44">
        <f t="shared" si="18"/>
        <v>-83.8931</v>
      </c>
      <c r="V115" s="45"/>
    </row>
    <row r="116" spans="1:22">
      <c r="A116" s="7">
        <v>114</v>
      </c>
      <c r="B116" s="31">
        <v>113008</v>
      </c>
      <c r="C116" s="32" t="s">
        <v>141</v>
      </c>
      <c r="D116" s="31" t="s">
        <v>33</v>
      </c>
      <c r="E116" s="33">
        <v>2000</v>
      </c>
      <c r="F116" s="33">
        <f t="shared" si="10"/>
        <v>6000</v>
      </c>
      <c r="G116" s="34">
        <v>0.281326584221802</v>
      </c>
      <c r="H116" s="33">
        <v>562.653168443604</v>
      </c>
      <c r="I116" s="33">
        <f t="shared" si="11"/>
        <v>1687.95950533081</v>
      </c>
      <c r="J116" s="37">
        <v>2400</v>
      </c>
      <c r="K116" s="37">
        <f t="shared" si="12"/>
        <v>7200</v>
      </c>
      <c r="L116" s="38">
        <v>0.275700052537366</v>
      </c>
      <c r="M116" s="37">
        <v>661.680126089678</v>
      </c>
      <c r="N116" s="37">
        <f t="shared" si="13"/>
        <v>1985.04037826903</v>
      </c>
      <c r="O116" s="7">
        <v>3506.26</v>
      </c>
      <c r="P116" s="7">
        <v>1030.69</v>
      </c>
      <c r="Q116" s="41">
        <f t="shared" si="14"/>
        <v>0.584376666666667</v>
      </c>
      <c r="R116" s="41">
        <f t="shared" si="15"/>
        <v>0.610612989674774</v>
      </c>
      <c r="S116" s="43">
        <f t="shared" si="16"/>
        <v>0.486980555555556</v>
      </c>
      <c r="T116" s="43">
        <f t="shared" si="17"/>
        <v>0.519228732716645</v>
      </c>
      <c r="U116" s="44">
        <f t="shared" si="18"/>
        <v>-24.9374</v>
      </c>
      <c r="V116" s="45"/>
    </row>
    <row r="117" spans="1:22">
      <c r="A117" s="7">
        <v>115</v>
      </c>
      <c r="B117" s="31">
        <v>339</v>
      </c>
      <c r="C117" s="32" t="s">
        <v>142</v>
      </c>
      <c r="D117" s="31" t="s">
        <v>31</v>
      </c>
      <c r="E117" s="33">
        <v>5800</v>
      </c>
      <c r="F117" s="33">
        <f t="shared" si="10"/>
        <v>17400</v>
      </c>
      <c r="G117" s="34">
        <v>0.295370195451573</v>
      </c>
      <c r="H117" s="33">
        <v>1713.14713361912</v>
      </c>
      <c r="I117" s="33">
        <f t="shared" si="11"/>
        <v>5139.44140085736</v>
      </c>
      <c r="J117" s="37">
        <v>6960</v>
      </c>
      <c r="K117" s="37">
        <f t="shared" si="12"/>
        <v>20880</v>
      </c>
      <c r="L117" s="38">
        <v>0.289462791542542</v>
      </c>
      <c r="M117" s="37">
        <v>2014.66102913609</v>
      </c>
      <c r="N117" s="37">
        <f t="shared" si="13"/>
        <v>6043.98308740827</v>
      </c>
      <c r="O117" s="7">
        <v>10140.33</v>
      </c>
      <c r="P117" s="7">
        <v>3420.47</v>
      </c>
      <c r="Q117" s="41">
        <f t="shared" si="14"/>
        <v>0.582777586206897</v>
      </c>
      <c r="R117" s="41">
        <f t="shared" si="15"/>
        <v>0.66553341758686</v>
      </c>
      <c r="S117" s="43">
        <f t="shared" si="16"/>
        <v>0.485647988505747</v>
      </c>
      <c r="T117" s="43">
        <f t="shared" si="17"/>
        <v>0.565929776859574</v>
      </c>
      <c r="U117" s="44">
        <f t="shared" si="18"/>
        <v>-72.5967</v>
      </c>
      <c r="V117" s="45"/>
    </row>
    <row r="118" spans="1:22">
      <c r="A118" s="7">
        <v>116</v>
      </c>
      <c r="B118" s="31">
        <v>103199</v>
      </c>
      <c r="C118" s="32" t="s">
        <v>143</v>
      </c>
      <c r="D118" s="31" t="s">
        <v>21</v>
      </c>
      <c r="E118" s="33">
        <v>7636.986</v>
      </c>
      <c r="F118" s="33">
        <f t="shared" si="10"/>
        <v>22910.958</v>
      </c>
      <c r="G118" s="34">
        <v>0.297876830816066</v>
      </c>
      <c r="H118" s="33">
        <v>2274.88118666667</v>
      </c>
      <c r="I118" s="33">
        <f t="shared" si="11"/>
        <v>6824.64356000001</v>
      </c>
      <c r="J118" s="37">
        <v>8858.90376</v>
      </c>
      <c r="K118" s="37">
        <f t="shared" si="12"/>
        <v>26576.71128</v>
      </c>
      <c r="L118" s="38">
        <v>0.291919294199745</v>
      </c>
      <c r="M118" s="37">
        <v>2586.08493300267</v>
      </c>
      <c r="N118" s="37">
        <f t="shared" si="13"/>
        <v>7758.25479900801</v>
      </c>
      <c r="O118" s="7">
        <v>13314.51</v>
      </c>
      <c r="P118" s="7">
        <v>4119.93</v>
      </c>
      <c r="Q118" s="41">
        <f t="shared" si="14"/>
        <v>0.581141565533838</v>
      </c>
      <c r="R118" s="41">
        <f t="shared" si="15"/>
        <v>0.603684275050988</v>
      </c>
      <c r="S118" s="43">
        <f t="shared" si="16"/>
        <v>0.500984108218826</v>
      </c>
      <c r="T118" s="43">
        <f t="shared" si="17"/>
        <v>0.53103824335942</v>
      </c>
      <c r="U118" s="44">
        <f t="shared" si="18"/>
        <v>-95.96448</v>
      </c>
      <c r="V118" s="45"/>
    </row>
    <row r="119" spans="1:22">
      <c r="A119" s="7">
        <v>117</v>
      </c>
      <c r="B119" s="31">
        <v>113023</v>
      </c>
      <c r="C119" s="32" t="s">
        <v>144</v>
      </c>
      <c r="D119" s="31" t="s">
        <v>21</v>
      </c>
      <c r="E119" s="33">
        <v>3800</v>
      </c>
      <c r="F119" s="33">
        <f t="shared" si="10"/>
        <v>11400</v>
      </c>
      <c r="G119" s="34">
        <v>0.19</v>
      </c>
      <c r="H119" s="33">
        <v>722</v>
      </c>
      <c r="I119" s="33">
        <f t="shared" si="11"/>
        <v>2166</v>
      </c>
      <c r="J119" s="37">
        <v>4560</v>
      </c>
      <c r="K119" s="37">
        <f t="shared" si="12"/>
        <v>13680</v>
      </c>
      <c r="L119" s="38">
        <v>0.1862</v>
      </c>
      <c r="M119" s="37">
        <v>849.072</v>
      </c>
      <c r="N119" s="37">
        <f t="shared" si="13"/>
        <v>2547.216</v>
      </c>
      <c r="O119" s="7">
        <v>6596.23</v>
      </c>
      <c r="P119" s="7">
        <v>679.8</v>
      </c>
      <c r="Q119" s="41">
        <f t="shared" si="14"/>
        <v>0.578616666666667</v>
      </c>
      <c r="R119" s="41">
        <f t="shared" si="15"/>
        <v>0.313850415512465</v>
      </c>
      <c r="S119" s="43">
        <f t="shared" si="16"/>
        <v>0.482180555555556</v>
      </c>
      <c r="T119" s="43">
        <f t="shared" si="17"/>
        <v>0.266879605027607</v>
      </c>
      <c r="U119" s="44">
        <f t="shared" si="18"/>
        <v>-48.0377</v>
      </c>
      <c r="V119" s="45"/>
    </row>
    <row r="120" spans="1:22">
      <c r="A120" s="7">
        <v>118</v>
      </c>
      <c r="B120" s="31">
        <v>743</v>
      </c>
      <c r="C120" s="32" t="s">
        <v>145</v>
      </c>
      <c r="D120" s="31" t="s">
        <v>33</v>
      </c>
      <c r="E120" s="33">
        <v>7010.318</v>
      </c>
      <c r="F120" s="33">
        <f t="shared" si="10"/>
        <v>21030.954</v>
      </c>
      <c r="G120" s="34">
        <v>0.212083442339325</v>
      </c>
      <c r="H120" s="33">
        <v>1486.77237333333</v>
      </c>
      <c r="I120" s="33">
        <f t="shared" si="11"/>
        <v>4460.31711999999</v>
      </c>
      <c r="J120" s="37">
        <v>8131.96888</v>
      </c>
      <c r="K120" s="37">
        <f t="shared" si="12"/>
        <v>24395.90664</v>
      </c>
      <c r="L120" s="38">
        <v>0.207841773492539</v>
      </c>
      <c r="M120" s="37">
        <v>1690.16283400533</v>
      </c>
      <c r="N120" s="37">
        <f t="shared" si="13"/>
        <v>5070.48850201599</v>
      </c>
      <c r="O120" s="7">
        <v>12149.88</v>
      </c>
      <c r="P120" s="7">
        <v>3544.62</v>
      </c>
      <c r="Q120" s="41">
        <f t="shared" si="14"/>
        <v>0.577714163608555</v>
      </c>
      <c r="R120" s="41">
        <f t="shared" si="15"/>
        <v>0.794701341773656</v>
      </c>
      <c r="S120" s="43">
        <f t="shared" si="16"/>
        <v>0.498029451386686</v>
      </c>
      <c r="T120" s="43">
        <f t="shared" si="17"/>
        <v>0.699068738365285</v>
      </c>
      <c r="U120" s="44">
        <f t="shared" si="18"/>
        <v>-88.81074</v>
      </c>
      <c r="V120" s="45"/>
    </row>
    <row r="121" spans="1:22">
      <c r="A121" s="7">
        <v>119</v>
      </c>
      <c r="B121" s="31">
        <v>355</v>
      </c>
      <c r="C121" s="32" t="s">
        <v>146</v>
      </c>
      <c r="D121" s="31" t="s">
        <v>21</v>
      </c>
      <c r="E121" s="33">
        <v>7800</v>
      </c>
      <c r="F121" s="33">
        <f t="shared" si="10"/>
        <v>23400</v>
      </c>
      <c r="G121" s="34">
        <v>0.299205997729495</v>
      </c>
      <c r="H121" s="33">
        <v>2333.80678229006</v>
      </c>
      <c r="I121" s="33">
        <f t="shared" si="11"/>
        <v>7001.42034687018</v>
      </c>
      <c r="J121" s="37">
        <v>9360</v>
      </c>
      <c r="K121" s="37">
        <f t="shared" si="12"/>
        <v>28080</v>
      </c>
      <c r="L121" s="38">
        <v>0.293221877774905</v>
      </c>
      <c r="M121" s="37">
        <v>2744.55677597311</v>
      </c>
      <c r="N121" s="37">
        <f t="shared" si="13"/>
        <v>8233.67032791933</v>
      </c>
      <c r="O121" s="7">
        <v>13495.66</v>
      </c>
      <c r="P121" s="7">
        <v>3701.69</v>
      </c>
      <c r="Q121" s="41">
        <f t="shared" si="14"/>
        <v>0.576737606837607</v>
      </c>
      <c r="R121" s="41">
        <f t="shared" si="15"/>
        <v>0.528705579240754</v>
      </c>
      <c r="S121" s="43">
        <f t="shared" si="16"/>
        <v>0.480614672364672</v>
      </c>
      <c r="T121" s="43">
        <f t="shared" si="17"/>
        <v>0.449579574184315</v>
      </c>
      <c r="U121" s="44">
        <f t="shared" si="18"/>
        <v>-99.0434</v>
      </c>
      <c r="V121" s="45"/>
    </row>
    <row r="122" spans="1:22">
      <c r="A122" s="7">
        <v>120</v>
      </c>
      <c r="B122" s="31">
        <v>113299</v>
      </c>
      <c r="C122" s="32" t="s">
        <v>147</v>
      </c>
      <c r="D122" s="31" t="s">
        <v>21</v>
      </c>
      <c r="E122" s="33">
        <v>4500</v>
      </c>
      <c r="F122" s="33">
        <f t="shared" si="10"/>
        <v>13500</v>
      </c>
      <c r="G122" s="34">
        <v>0.171602579835631</v>
      </c>
      <c r="H122" s="33">
        <v>772.211609260338</v>
      </c>
      <c r="I122" s="33">
        <f t="shared" si="11"/>
        <v>2316.63482778101</v>
      </c>
      <c r="J122" s="37">
        <v>5400</v>
      </c>
      <c r="K122" s="37">
        <f t="shared" si="12"/>
        <v>16200</v>
      </c>
      <c r="L122" s="38">
        <v>0.168170528238918</v>
      </c>
      <c r="M122" s="37">
        <v>908.120852490157</v>
      </c>
      <c r="N122" s="37">
        <f t="shared" si="13"/>
        <v>2724.36255747047</v>
      </c>
      <c r="O122" s="7">
        <v>7737.07</v>
      </c>
      <c r="P122" s="7">
        <v>2024.21</v>
      </c>
      <c r="Q122" s="41">
        <f t="shared" si="14"/>
        <v>0.573116296296296</v>
      </c>
      <c r="R122" s="41">
        <f t="shared" si="15"/>
        <v>0.873771720827873</v>
      </c>
      <c r="S122" s="43">
        <f t="shared" si="16"/>
        <v>0.477596913580247</v>
      </c>
      <c r="T122" s="43">
        <f t="shared" si="17"/>
        <v>0.74300316396928</v>
      </c>
      <c r="U122" s="44">
        <f t="shared" si="18"/>
        <v>-57.6293</v>
      </c>
      <c r="V122" s="45"/>
    </row>
    <row r="123" spans="1:22">
      <c r="A123" s="7">
        <v>121</v>
      </c>
      <c r="B123" s="31">
        <v>572</v>
      </c>
      <c r="C123" s="32" t="s">
        <v>148</v>
      </c>
      <c r="D123" s="31" t="s">
        <v>21</v>
      </c>
      <c r="E123" s="33">
        <v>8000</v>
      </c>
      <c r="F123" s="33">
        <f t="shared" si="10"/>
        <v>24000</v>
      </c>
      <c r="G123" s="34">
        <v>0.184636038994288</v>
      </c>
      <c r="H123" s="33">
        <v>1477.08831195431</v>
      </c>
      <c r="I123" s="33">
        <f t="shared" si="11"/>
        <v>4431.26493586293</v>
      </c>
      <c r="J123" s="37">
        <v>9600</v>
      </c>
      <c r="K123" s="37">
        <f t="shared" si="12"/>
        <v>28800</v>
      </c>
      <c r="L123" s="38">
        <v>0.180943318214403</v>
      </c>
      <c r="M123" s="37">
        <v>1737.05585485826</v>
      </c>
      <c r="N123" s="37">
        <f t="shared" si="13"/>
        <v>5211.16756457478</v>
      </c>
      <c r="O123" s="7">
        <v>13635.01</v>
      </c>
      <c r="P123" s="7">
        <v>3414.57</v>
      </c>
      <c r="Q123" s="41">
        <f t="shared" si="14"/>
        <v>0.568125416666667</v>
      </c>
      <c r="R123" s="41">
        <f t="shared" si="15"/>
        <v>0.770563270177178</v>
      </c>
      <c r="S123" s="43">
        <f t="shared" si="16"/>
        <v>0.473437847222222</v>
      </c>
      <c r="T123" s="43">
        <f t="shared" si="17"/>
        <v>0.655240876001005</v>
      </c>
      <c r="U123" s="44">
        <f t="shared" ref="U123:U141" si="19">(O123-F123)*0.01</f>
        <v>-103.6499</v>
      </c>
      <c r="V123" s="45"/>
    </row>
    <row r="124" spans="1:22">
      <c r="A124" s="7">
        <v>122</v>
      </c>
      <c r="B124" s="31">
        <v>102478</v>
      </c>
      <c r="C124" s="32" t="s">
        <v>149</v>
      </c>
      <c r="D124" s="31" t="s">
        <v>21</v>
      </c>
      <c r="E124" s="33">
        <v>3500</v>
      </c>
      <c r="F124" s="33">
        <f t="shared" si="10"/>
        <v>10500</v>
      </c>
      <c r="G124" s="34">
        <v>0.284727526781556</v>
      </c>
      <c r="H124" s="33">
        <v>996.546343735445</v>
      </c>
      <c r="I124" s="33">
        <f t="shared" si="11"/>
        <v>2989.63903120633</v>
      </c>
      <c r="J124" s="37">
        <v>4200</v>
      </c>
      <c r="K124" s="37">
        <f t="shared" si="12"/>
        <v>12600</v>
      </c>
      <c r="L124" s="38">
        <v>0.279032976245925</v>
      </c>
      <c r="M124" s="37">
        <v>1171.93850023288</v>
      </c>
      <c r="N124" s="37">
        <f t="shared" si="13"/>
        <v>3515.81550069864</v>
      </c>
      <c r="O124" s="7">
        <v>5952.9</v>
      </c>
      <c r="P124" s="7">
        <v>1405.84</v>
      </c>
      <c r="Q124" s="41">
        <f t="shared" si="14"/>
        <v>0.566942857142857</v>
      </c>
      <c r="R124" s="41">
        <f t="shared" si="15"/>
        <v>0.47023737157751</v>
      </c>
      <c r="S124" s="43">
        <f t="shared" si="16"/>
        <v>0.472452380952381</v>
      </c>
      <c r="T124" s="43">
        <f t="shared" si="17"/>
        <v>0.399861710525095</v>
      </c>
      <c r="U124" s="44">
        <f t="shared" si="19"/>
        <v>-45.471</v>
      </c>
      <c r="V124" s="45"/>
    </row>
    <row r="125" spans="1:21">
      <c r="A125" s="7">
        <v>123</v>
      </c>
      <c r="B125" s="31">
        <v>116773</v>
      </c>
      <c r="C125" s="32" t="s">
        <v>150</v>
      </c>
      <c r="D125" s="31" t="s">
        <v>31</v>
      </c>
      <c r="E125" s="33">
        <v>4561.31733333333</v>
      </c>
      <c r="F125" s="33">
        <f t="shared" si="10"/>
        <v>13683.952</v>
      </c>
      <c r="G125" s="34">
        <v>0.244913200514004</v>
      </c>
      <c r="H125" s="33">
        <v>1117.12682666667</v>
      </c>
      <c r="I125" s="33">
        <f t="shared" si="11"/>
        <v>3351.38048000001</v>
      </c>
      <c r="J125" s="37">
        <v>5473.5808</v>
      </c>
      <c r="K125" s="37">
        <f t="shared" si="12"/>
        <v>16420.7424</v>
      </c>
      <c r="L125" s="38">
        <v>0.240014936503723</v>
      </c>
      <c r="M125" s="37">
        <v>1313.74114816</v>
      </c>
      <c r="N125" s="37">
        <f t="shared" si="13"/>
        <v>3941.22344448</v>
      </c>
      <c r="O125" s="7">
        <v>7704.05</v>
      </c>
      <c r="P125" s="7">
        <v>1669.43</v>
      </c>
      <c r="Q125" s="41">
        <f t="shared" si="14"/>
        <v>0.562998905579324</v>
      </c>
      <c r="R125" s="41">
        <f t="shared" si="15"/>
        <v>0.498132041396862</v>
      </c>
      <c r="S125" s="43">
        <f t="shared" si="16"/>
        <v>0.469165754649437</v>
      </c>
      <c r="T125" s="43">
        <f t="shared" si="17"/>
        <v>0.423581667854476</v>
      </c>
      <c r="U125" s="44">
        <f t="shared" si="19"/>
        <v>-59.7990199999999</v>
      </c>
    </row>
    <row r="126" spans="1:22">
      <c r="A126" s="7">
        <v>124</v>
      </c>
      <c r="B126" s="31">
        <v>753</v>
      </c>
      <c r="C126" s="32" t="s">
        <v>151</v>
      </c>
      <c r="D126" s="31" t="s">
        <v>33</v>
      </c>
      <c r="E126" s="33">
        <v>4000</v>
      </c>
      <c r="F126" s="33">
        <f t="shared" si="10"/>
        <v>12000</v>
      </c>
      <c r="G126" s="34">
        <v>0.316432593612019</v>
      </c>
      <c r="H126" s="33">
        <v>1265.73037444808</v>
      </c>
      <c r="I126" s="33">
        <f t="shared" si="11"/>
        <v>3797.19112334424</v>
      </c>
      <c r="J126" s="37">
        <v>4800</v>
      </c>
      <c r="K126" s="37">
        <f t="shared" si="12"/>
        <v>14400</v>
      </c>
      <c r="L126" s="38">
        <v>0.310103941739779</v>
      </c>
      <c r="M126" s="37">
        <v>1488.49892035094</v>
      </c>
      <c r="N126" s="37">
        <f t="shared" si="13"/>
        <v>4465.49676105282</v>
      </c>
      <c r="O126" s="7">
        <v>6743.18</v>
      </c>
      <c r="P126" s="7">
        <v>1915.71</v>
      </c>
      <c r="Q126" s="41">
        <f t="shared" si="14"/>
        <v>0.561931666666667</v>
      </c>
      <c r="R126" s="41">
        <f t="shared" si="15"/>
        <v>0.504507131132448</v>
      </c>
      <c r="S126" s="43">
        <f t="shared" si="16"/>
        <v>0.468276388888889</v>
      </c>
      <c r="T126" s="43">
        <f t="shared" si="17"/>
        <v>0.429002662527592</v>
      </c>
      <c r="U126" s="44">
        <f t="shared" si="19"/>
        <v>-52.5682</v>
      </c>
      <c r="V126" s="45"/>
    </row>
    <row r="127" spans="1:22">
      <c r="A127" s="7">
        <v>125</v>
      </c>
      <c r="B127" s="47">
        <v>118151</v>
      </c>
      <c r="C127" s="48" t="s">
        <v>152</v>
      </c>
      <c r="D127" s="47" t="s">
        <v>31</v>
      </c>
      <c r="E127" s="33">
        <v>2000</v>
      </c>
      <c r="F127" s="33">
        <f t="shared" si="10"/>
        <v>6000</v>
      </c>
      <c r="G127" s="34">
        <v>0.228683624582515</v>
      </c>
      <c r="H127" s="33">
        <v>457.36724916503</v>
      </c>
      <c r="I127" s="33">
        <f t="shared" si="11"/>
        <v>1372.10174749509</v>
      </c>
      <c r="J127" s="37">
        <v>2400</v>
      </c>
      <c r="K127" s="37">
        <f t="shared" si="12"/>
        <v>7200</v>
      </c>
      <c r="L127" s="38">
        <v>0.224109952090865</v>
      </c>
      <c r="M127" s="37">
        <v>537.863885018076</v>
      </c>
      <c r="N127" s="37">
        <f t="shared" si="13"/>
        <v>1613.59165505423</v>
      </c>
      <c r="O127" s="7">
        <v>3292.38</v>
      </c>
      <c r="P127" s="7">
        <v>969.16</v>
      </c>
      <c r="Q127" s="41">
        <f t="shared" si="14"/>
        <v>0.54873</v>
      </c>
      <c r="R127" s="41">
        <f t="shared" si="15"/>
        <v>0.706332458047881</v>
      </c>
      <c r="S127" s="43">
        <f t="shared" si="16"/>
        <v>0.457275</v>
      </c>
      <c r="T127" s="43">
        <f t="shared" si="17"/>
        <v>0.600622838476089</v>
      </c>
      <c r="U127" s="49">
        <v>0</v>
      </c>
      <c r="V127" s="21" t="s">
        <v>153</v>
      </c>
    </row>
    <row r="128" spans="1:22">
      <c r="A128" s="7">
        <v>126</v>
      </c>
      <c r="B128" s="31">
        <v>105396</v>
      </c>
      <c r="C128" s="32" t="s">
        <v>154</v>
      </c>
      <c r="D128" s="31" t="s">
        <v>33</v>
      </c>
      <c r="E128" s="33">
        <v>4800</v>
      </c>
      <c r="F128" s="33">
        <f t="shared" si="10"/>
        <v>14400</v>
      </c>
      <c r="G128" s="34">
        <v>0.336356188719356</v>
      </c>
      <c r="H128" s="33">
        <v>1614.50970585291</v>
      </c>
      <c r="I128" s="33">
        <f t="shared" si="11"/>
        <v>4843.52911755873</v>
      </c>
      <c r="J128" s="37">
        <v>5760</v>
      </c>
      <c r="K128" s="37">
        <f t="shared" si="12"/>
        <v>17280</v>
      </c>
      <c r="L128" s="38">
        <v>0.329629064944969</v>
      </c>
      <c r="M128" s="37">
        <v>1898.66341408302</v>
      </c>
      <c r="N128" s="37">
        <f t="shared" si="13"/>
        <v>5695.99024224906</v>
      </c>
      <c r="O128" s="7">
        <v>7891.3</v>
      </c>
      <c r="P128" s="7">
        <v>2200.68</v>
      </c>
      <c r="Q128" s="41">
        <f t="shared" si="14"/>
        <v>0.548006944444444</v>
      </c>
      <c r="R128" s="41">
        <f t="shared" si="15"/>
        <v>0.454354654754136</v>
      </c>
      <c r="S128" s="43">
        <f t="shared" si="16"/>
        <v>0.456672453703704</v>
      </c>
      <c r="T128" s="43">
        <f t="shared" si="17"/>
        <v>0.386355998940592</v>
      </c>
      <c r="U128" s="44">
        <f t="shared" si="19"/>
        <v>-65.087</v>
      </c>
      <c r="V128" s="45"/>
    </row>
    <row r="129" spans="1:22">
      <c r="A129" s="7">
        <v>127</v>
      </c>
      <c r="B129" s="31">
        <v>349</v>
      </c>
      <c r="C129" s="32" t="s">
        <v>155</v>
      </c>
      <c r="D129" s="31" t="s">
        <v>21</v>
      </c>
      <c r="E129" s="33">
        <v>5691.714</v>
      </c>
      <c r="F129" s="33">
        <f t="shared" si="10"/>
        <v>17075.142</v>
      </c>
      <c r="G129" s="34">
        <v>0.300903355298597</v>
      </c>
      <c r="H129" s="33">
        <v>1712.65584</v>
      </c>
      <c r="I129" s="33">
        <f t="shared" si="11"/>
        <v>5137.96752</v>
      </c>
      <c r="J129" s="37">
        <v>6830.0568</v>
      </c>
      <c r="K129" s="37">
        <f t="shared" si="12"/>
        <v>20490.1704</v>
      </c>
      <c r="L129" s="38">
        <v>0.294885288192625</v>
      </c>
      <c r="M129" s="37">
        <v>2014.08326784</v>
      </c>
      <c r="N129" s="37">
        <f t="shared" si="13"/>
        <v>6042.24980352</v>
      </c>
      <c r="O129" s="7">
        <v>9118.76</v>
      </c>
      <c r="P129" s="7">
        <v>3006.41</v>
      </c>
      <c r="Q129" s="41">
        <f t="shared" si="14"/>
        <v>0.534037140071807</v>
      </c>
      <c r="R129" s="41">
        <f t="shared" si="15"/>
        <v>0.585136046169478</v>
      </c>
      <c r="S129" s="43">
        <f t="shared" si="16"/>
        <v>0.445030950059839</v>
      </c>
      <c r="T129" s="43">
        <f t="shared" si="17"/>
        <v>0.497564665110101</v>
      </c>
      <c r="U129" s="44">
        <f t="shared" si="19"/>
        <v>-79.56382</v>
      </c>
      <c r="V129" s="45"/>
    </row>
    <row r="130" spans="1:22">
      <c r="A130" s="7">
        <v>128</v>
      </c>
      <c r="B130" s="31">
        <v>399</v>
      </c>
      <c r="C130" s="32" t="s">
        <v>156</v>
      </c>
      <c r="D130" s="31" t="s">
        <v>33</v>
      </c>
      <c r="E130" s="33">
        <v>9147.97866666667</v>
      </c>
      <c r="F130" s="33">
        <f t="shared" si="10"/>
        <v>27443.936</v>
      </c>
      <c r="G130" s="34">
        <v>0.249456039396098</v>
      </c>
      <c r="H130" s="33">
        <v>2282.01852666667</v>
      </c>
      <c r="I130" s="33">
        <f t="shared" si="11"/>
        <v>6846.05558000001</v>
      </c>
      <c r="J130" s="37">
        <v>10611.6552533333</v>
      </c>
      <c r="K130" s="37">
        <f t="shared" si="12"/>
        <v>31834.9657599999</v>
      </c>
      <c r="L130" s="38">
        <v>0.244466918608176</v>
      </c>
      <c r="M130" s="37">
        <v>2594.19866111467</v>
      </c>
      <c r="N130" s="37">
        <f t="shared" si="13"/>
        <v>7782.59598334401</v>
      </c>
      <c r="O130" s="7">
        <v>14596.77</v>
      </c>
      <c r="P130" s="7">
        <v>3880.3</v>
      </c>
      <c r="Q130" s="41">
        <f t="shared" si="14"/>
        <v>0.53187596706245</v>
      </c>
      <c r="R130" s="41">
        <f t="shared" si="15"/>
        <v>0.566793528719788</v>
      </c>
      <c r="S130" s="43">
        <f t="shared" si="16"/>
        <v>0.458513764709011</v>
      </c>
      <c r="T130" s="43">
        <f t="shared" si="17"/>
        <v>0.498586847923811</v>
      </c>
      <c r="U130" s="44">
        <f t="shared" si="19"/>
        <v>-128.47166</v>
      </c>
      <c r="V130" s="45"/>
    </row>
    <row r="131" spans="1:22">
      <c r="A131" s="7">
        <v>129</v>
      </c>
      <c r="B131" s="31">
        <v>391</v>
      </c>
      <c r="C131" s="32" t="s">
        <v>157</v>
      </c>
      <c r="D131" s="31" t="s">
        <v>21</v>
      </c>
      <c r="E131" s="33">
        <v>7402.42533333333</v>
      </c>
      <c r="F131" s="33">
        <f t="shared" ref="F131:F141" si="20">E131*3</f>
        <v>22207.276</v>
      </c>
      <c r="G131" s="34">
        <v>0.325877304357365</v>
      </c>
      <c r="H131" s="33">
        <v>2412.28241333333</v>
      </c>
      <c r="I131" s="33">
        <f t="shared" ref="I131:I142" si="21">H131*3</f>
        <v>7236.84723999999</v>
      </c>
      <c r="J131" s="37">
        <v>8586.81338666666</v>
      </c>
      <c r="K131" s="37">
        <f t="shared" ref="K131:K141" si="22">J131*3</f>
        <v>25760.44016</v>
      </c>
      <c r="L131" s="38">
        <v>0.319359758270217</v>
      </c>
      <c r="M131" s="37">
        <v>2742.28264747733</v>
      </c>
      <c r="N131" s="37">
        <f t="shared" ref="N131:N141" si="23">M131*3</f>
        <v>8226.84794243199</v>
      </c>
      <c r="O131" s="7">
        <v>11692.33</v>
      </c>
      <c r="P131" s="7">
        <v>3434.83</v>
      </c>
      <c r="Q131" s="41">
        <f t="shared" ref="Q131:Q142" si="24">O131/F131</f>
        <v>0.526508969402641</v>
      </c>
      <c r="R131" s="41">
        <f t="shared" ref="R131:R142" si="25">P131/I131</f>
        <v>0.474630717782016</v>
      </c>
      <c r="S131" s="43">
        <f t="shared" ref="S131:S142" si="26">O131/K131</f>
        <v>0.453887042588484</v>
      </c>
      <c r="T131" s="43">
        <f t="shared" ref="T131:T142" si="27">P131/N131</f>
        <v>0.41751470600107</v>
      </c>
      <c r="U131" s="44">
        <f t="shared" si="19"/>
        <v>-105.14946</v>
      </c>
      <c r="V131" s="45"/>
    </row>
    <row r="132" spans="1:22">
      <c r="A132" s="7">
        <v>130</v>
      </c>
      <c r="B132" s="31">
        <v>307</v>
      </c>
      <c r="C132" s="32" t="s">
        <v>158</v>
      </c>
      <c r="D132" s="31" t="s">
        <v>108</v>
      </c>
      <c r="E132" s="33">
        <v>80000</v>
      </c>
      <c r="F132" s="33">
        <f t="shared" si="20"/>
        <v>240000</v>
      </c>
      <c r="G132" s="34">
        <v>0.295585727938164</v>
      </c>
      <c r="H132" s="33">
        <v>23646.8582350531</v>
      </c>
      <c r="I132" s="33">
        <f t="shared" si="21"/>
        <v>70940.5747051593</v>
      </c>
      <c r="J132" s="37">
        <v>92800</v>
      </c>
      <c r="K132" s="37">
        <f t="shared" si="22"/>
        <v>278400</v>
      </c>
      <c r="L132" s="38">
        <v>0.289674013379401</v>
      </c>
      <c r="M132" s="37">
        <v>26881.7484416084</v>
      </c>
      <c r="N132" s="37">
        <f t="shared" si="23"/>
        <v>80645.2453248252</v>
      </c>
      <c r="O132" s="7">
        <v>125812.52</v>
      </c>
      <c r="P132" s="7">
        <v>31605.2</v>
      </c>
      <c r="Q132" s="41">
        <f t="shared" si="24"/>
        <v>0.524218833333333</v>
      </c>
      <c r="R132" s="41">
        <f t="shared" si="25"/>
        <v>0.445516548623357</v>
      </c>
      <c r="S132" s="43">
        <f t="shared" si="26"/>
        <v>0.451912787356322</v>
      </c>
      <c r="T132" s="43">
        <f t="shared" si="27"/>
        <v>0.39190407162505</v>
      </c>
      <c r="U132" s="44">
        <v>-500</v>
      </c>
      <c r="V132" s="45"/>
    </row>
    <row r="133" spans="1:22">
      <c r="A133" s="7">
        <v>131</v>
      </c>
      <c r="B133" s="31">
        <v>113833</v>
      </c>
      <c r="C133" s="32" t="s">
        <v>159</v>
      </c>
      <c r="D133" s="31" t="s">
        <v>31</v>
      </c>
      <c r="E133" s="33">
        <v>4500</v>
      </c>
      <c r="F133" s="33">
        <f t="shared" si="20"/>
        <v>13500</v>
      </c>
      <c r="G133" s="34">
        <v>0.275091507317542</v>
      </c>
      <c r="H133" s="33">
        <v>1237.91178292894</v>
      </c>
      <c r="I133" s="33">
        <f t="shared" si="21"/>
        <v>3713.73534878682</v>
      </c>
      <c r="J133" s="37">
        <v>5400</v>
      </c>
      <c r="K133" s="37">
        <f t="shared" si="22"/>
        <v>16200</v>
      </c>
      <c r="L133" s="38">
        <v>0.269589677171191</v>
      </c>
      <c r="M133" s="37">
        <v>1455.78425672443</v>
      </c>
      <c r="N133" s="37">
        <f t="shared" si="23"/>
        <v>4367.35277017329</v>
      </c>
      <c r="O133" s="7">
        <v>6772.07</v>
      </c>
      <c r="P133" s="7">
        <v>1627.67</v>
      </c>
      <c r="Q133" s="41">
        <f t="shared" si="24"/>
        <v>0.501634814814815</v>
      </c>
      <c r="R133" s="41">
        <f t="shared" si="25"/>
        <v>0.438283788997435</v>
      </c>
      <c r="S133" s="43">
        <f t="shared" si="26"/>
        <v>0.418029012345679</v>
      </c>
      <c r="T133" s="43">
        <f t="shared" si="27"/>
        <v>0.372690296766528</v>
      </c>
      <c r="U133" s="44">
        <f t="shared" si="19"/>
        <v>-67.2793</v>
      </c>
      <c r="V133" s="45"/>
    </row>
    <row r="134" spans="1:22">
      <c r="A134" s="7">
        <v>132</v>
      </c>
      <c r="B134" s="47">
        <v>118074</v>
      </c>
      <c r="C134" s="48" t="s">
        <v>160</v>
      </c>
      <c r="D134" s="47" t="s">
        <v>33</v>
      </c>
      <c r="E134" s="33">
        <v>3000</v>
      </c>
      <c r="F134" s="33">
        <f t="shared" si="20"/>
        <v>9000</v>
      </c>
      <c r="G134" s="34">
        <v>0.27503506985479</v>
      </c>
      <c r="H134" s="33">
        <v>825.105209564371</v>
      </c>
      <c r="I134" s="33">
        <f t="shared" si="21"/>
        <v>2475.31562869311</v>
      </c>
      <c r="J134" s="37">
        <v>3600</v>
      </c>
      <c r="K134" s="37">
        <f t="shared" si="22"/>
        <v>10800</v>
      </c>
      <c r="L134" s="38">
        <v>0.269534368457694</v>
      </c>
      <c r="M134" s="37">
        <v>970.3237264477</v>
      </c>
      <c r="N134" s="37">
        <f t="shared" si="23"/>
        <v>2910.9711793431</v>
      </c>
      <c r="O134" s="7">
        <v>4340.92</v>
      </c>
      <c r="P134" s="7">
        <v>1001.39</v>
      </c>
      <c r="Q134" s="41">
        <f t="shared" si="24"/>
        <v>0.482324444444444</v>
      </c>
      <c r="R134" s="41">
        <f t="shared" si="25"/>
        <v>0.40455042920272</v>
      </c>
      <c r="S134" s="43">
        <f t="shared" si="26"/>
        <v>0.401937037037037</v>
      </c>
      <c r="T134" s="43">
        <f t="shared" si="27"/>
        <v>0.344005467009116</v>
      </c>
      <c r="U134" s="49">
        <v>0</v>
      </c>
      <c r="V134" s="21" t="s">
        <v>153</v>
      </c>
    </row>
    <row r="135" spans="1:21">
      <c r="A135" s="7">
        <v>133</v>
      </c>
      <c r="B135" s="31">
        <v>115971</v>
      </c>
      <c r="C135" s="32" t="s">
        <v>161</v>
      </c>
      <c r="D135" s="31" t="s">
        <v>33</v>
      </c>
      <c r="E135" s="33">
        <v>4500</v>
      </c>
      <c r="F135" s="33">
        <f t="shared" si="20"/>
        <v>13500</v>
      </c>
      <c r="G135" s="34">
        <v>0.271295325850226</v>
      </c>
      <c r="H135" s="33">
        <v>1220.82896632602</v>
      </c>
      <c r="I135" s="33">
        <f t="shared" si="21"/>
        <v>3662.48689897806</v>
      </c>
      <c r="J135" s="37">
        <v>5400</v>
      </c>
      <c r="K135" s="37">
        <f t="shared" si="22"/>
        <v>16200</v>
      </c>
      <c r="L135" s="38">
        <v>0.265869419333222</v>
      </c>
      <c r="M135" s="37">
        <v>1435.6948643994</v>
      </c>
      <c r="N135" s="37">
        <f t="shared" si="23"/>
        <v>4307.0845931982</v>
      </c>
      <c r="O135" s="7">
        <v>6229.8</v>
      </c>
      <c r="P135" s="7">
        <v>1905.23</v>
      </c>
      <c r="Q135" s="41">
        <f t="shared" si="24"/>
        <v>0.461466666666667</v>
      </c>
      <c r="R135" s="41">
        <f t="shared" si="25"/>
        <v>0.520201178202607</v>
      </c>
      <c r="S135" s="43">
        <f t="shared" si="26"/>
        <v>0.384555555555556</v>
      </c>
      <c r="T135" s="43">
        <f t="shared" si="27"/>
        <v>0.442347940648475</v>
      </c>
      <c r="U135" s="44">
        <f t="shared" si="19"/>
        <v>-72.702</v>
      </c>
    </row>
    <row r="136" spans="1:22">
      <c r="A136" s="7">
        <v>134</v>
      </c>
      <c r="B136" s="47">
        <v>117637</v>
      </c>
      <c r="C136" s="48" t="s">
        <v>162</v>
      </c>
      <c r="D136" s="47" t="s">
        <v>38</v>
      </c>
      <c r="E136" s="33">
        <v>3500</v>
      </c>
      <c r="F136" s="33">
        <f t="shared" si="20"/>
        <v>10500</v>
      </c>
      <c r="G136" s="34">
        <v>0.270465376120566</v>
      </c>
      <c r="H136" s="33">
        <v>946.628816421983</v>
      </c>
      <c r="I136" s="33">
        <f t="shared" si="21"/>
        <v>2839.88644926595</v>
      </c>
      <c r="J136" s="37">
        <v>4200</v>
      </c>
      <c r="K136" s="37">
        <f t="shared" si="22"/>
        <v>12600</v>
      </c>
      <c r="L136" s="38">
        <v>0.265056068598155</v>
      </c>
      <c r="M136" s="37">
        <v>1113.23548811225</v>
      </c>
      <c r="N136" s="37">
        <f t="shared" si="23"/>
        <v>3339.70646433675</v>
      </c>
      <c r="O136" s="7">
        <v>4572.15</v>
      </c>
      <c r="P136" s="7">
        <v>1570.18</v>
      </c>
      <c r="Q136" s="41">
        <f t="shared" si="24"/>
        <v>0.435442857142857</v>
      </c>
      <c r="R136" s="41">
        <f t="shared" si="25"/>
        <v>0.55290238819438</v>
      </c>
      <c r="S136" s="43">
        <f t="shared" si="26"/>
        <v>0.362869047619048</v>
      </c>
      <c r="T136" s="43">
        <f t="shared" si="27"/>
        <v>0.470155092002024</v>
      </c>
      <c r="U136" s="49">
        <v>0</v>
      </c>
      <c r="V136" s="21" t="s">
        <v>153</v>
      </c>
    </row>
    <row r="137" spans="1:22">
      <c r="A137" s="7">
        <v>135</v>
      </c>
      <c r="B137" s="31">
        <v>591</v>
      </c>
      <c r="C137" s="32" t="s">
        <v>163</v>
      </c>
      <c r="D137" s="31" t="s">
        <v>26</v>
      </c>
      <c r="E137" s="33">
        <v>5086.56</v>
      </c>
      <c r="F137" s="33">
        <f t="shared" si="20"/>
        <v>15259.68</v>
      </c>
      <c r="G137" s="34">
        <v>0.262594130414268</v>
      </c>
      <c r="H137" s="33">
        <v>1335.7008</v>
      </c>
      <c r="I137" s="33">
        <f t="shared" si="21"/>
        <v>4007.1024</v>
      </c>
      <c r="J137" s="37">
        <v>6103.872</v>
      </c>
      <c r="K137" s="37">
        <f t="shared" si="22"/>
        <v>18311.616</v>
      </c>
      <c r="L137" s="38">
        <v>0.257342247805983</v>
      </c>
      <c r="M137" s="37">
        <v>1570.7841408</v>
      </c>
      <c r="N137" s="37">
        <f t="shared" si="23"/>
        <v>4712.3524224</v>
      </c>
      <c r="O137" s="7">
        <v>6583.94</v>
      </c>
      <c r="P137" s="7">
        <v>2179.59</v>
      </c>
      <c r="Q137" s="41">
        <f t="shared" si="24"/>
        <v>0.431459899552284</v>
      </c>
      <c r="R137" s="41">
        <f t="shared" si="25"/>
        <v>0.543931694882567</v>
      </c>
      <c r="S137" s="43">
        <f t="shared" si="26"/>
        <v>0.35954991629357</v>
      </c>
      <c r="T137" s="43">
        <f t="shared" si="27"/>
        <v>0.462526951430754</v>
      </c>
      <c r="U137" s="44">
        <f t="shared" si="19"/>
        <v>-86.7574</v>
      </c>
      <c r="V137" s="45"/>
    </row>
    <row r="138" spans="1:22">
      <c r="A138" s="7">
        <v>136</v>
      </c>
      <c r="B138" s="31">
        <v>52</v>
      </c>
      <c r="C138" s="32" t="s">
        <v>164</v>
      </c>
      <c r="D138" s="31" t="s">
        <v>24</v>
      </c>
      <c r="E138" s="33">
        <v>5800</v>
      </c>
      <c r="F138" s="33">
        <f t="shared" si="20"/>
        <v>17400</v>
      </c>
      <c r="G138" s="34">
        <v>0.334016997533361</v>
      </c>
      <c r="H138" s="33">
        <v>1937.29858569349</v>
      </c>
      <c r="I138" s="33">
        <f t="shared" si="21"/>
        <v>5811.89575708047</v>
      </c>
      <c r="J138" s="37">
        <v>6960</v>
      </c>
      <c r="K138" s="37">
        <f t="shared" si="22"/>
        <v>20880</v>
      </c>
      <c r="L138" s="38">
        <v>0.327336657582693</v>
      </c>
      <c r="M138" s="37">
        <v>2278.26313677555</v>
      </c>
      <c r="N138" s="37">
        <f t="shared" si="23"/>
        <v>6834.78941032665</v>
      </c>
      <c r="O138" s="7">
        <v>7205.29</v>
      </c>
      <c r="P138" s="7">
        <v>1863.68</v>
      </c>
      <c r="Q138" s="41">
        <f t="shared" si="24"/>
        <v>0.414097126436782</v>
      </c>
      <c r="R138" s="41">
        <f t="shared" si="25"/>
        <v>0.320666453408</v>
      </c>
      <c r="S138" s="43">
        <f t="shared" si="26"/>
        <v>0.345080938697318</v>
      </c>
      <c r="T138" s="43">
        <f t="shared" si="27"/>
        <v>0.272675555619047</v>
      </c>
      <c r="U138" s="44">
        <f t="shared" si="19"/>
        <v>-101.9471</v>
      </c>
      <c r="V138" s="45"/>
    </row>
    <row r="139" s="13" customFormat="1" ht="18" customHeight="1" spans="1:22">
      <c r="A139" s="7">
        <v>137</v>
      </c>
      <c r="B139" s="31">
        <v>107829</v>
      </c>
      <c r="C139" s="32" t="s">
        <v>165</v>
      </c>
      <c r="D139" s="31" t="s">
        <v>21</v>
      </c>
      <c r="E139" s="33">
        <v>3500</v>
      </c>
      <c r="F139" s="33">
        <f t="shared" si="20"/>
        <v>10500</v>
      </c>
      <c r="G139" s="34">
        <v>0.298563306925533</v>
      </c>
      <c r="H139" s="33">
        <v>1044.97157423937</v>
      </c>
      <c r="I139" s="33">
        <f t="shared" si="21"/>
        <v>3134.91472271811</v>
      </c>
      <c r="J139" s="37">
        <v>4200</v>
      </c>
      <c r="K139" s="37">
        <f t="shared" si="22"/>
        <v>12600</v>
      </c>
      <c r="L139" s="38">
        <v>0.292592040787022</v>
      </c>
      <c r="M139" s="37">
        <v>1228.88657130549</v>
      </c>
      <c r="N139" s="37">
        <f t="shared" si="23"/>
        <v>3686.65971391647</v>
      </c>
      <c r="O139" s="7">
        <v>4155.13</v>
      </c>
      <c r="P139" s="7">
        <v>1357.24</v>
      </c>
      <c r="Q139" s="41">
        <f t="shared" si="24"/>
        <v>0.395726666666667</v>
      </c>
      <c r="R139" s="41">
        <f t="shared" si="25"/>
        <v>0.432943196242102</v>
      </c>
      <c r="S139" s="43">
        <f t="shared" si="26"/>
        <v>0.329772222222222</v>
      </c>
      <c r="T139" s="43">
        <f t="shared" si="27"/>
        <v>0.368148976396348</v>
      </c>
      <c r="U139" s="44">
        <f t="shared" si="19"/>
        <v>-63.4487</v>
      </c>
      <c r="V139" s="45"/>
    </row>
    <row r="140" spans="1:22">
      <c r="A140" s="7">
        <v>138</v>
      </c>
      <c r="B140" s="47">
        <v>117923</v>
      </c>
      <c r="C140" s="48" t="s">
        <v>166</v>
      </c>
      <c r="D140" s="47" t="s">
        <v>38</v>
      </c>
      <c r="E140" s="33">
        <v>3500</v>
      </c>
      <c r="F140" s="33">
        <f t="shared" si="20"/>
        <v>10500</v>
      </c>
      <c r="G140" s="34">
        <v>0.35</v>
      </c>
      <c r="H140" s="33">
        <v>1225</v>
      </c>
      <c r="I140" s="33">
        <f t="shared" si="21"/>
        <v>3675</v>
      </c>
      <c r="J140" s="37">
        <v>4200</v>
      </c>
      <c r="K140" s="37">
        <f t="shared" si="22"/>
        <v>12600</v>
      </c>
      <c r="L140" s="38">
        <v>0.343</v>
      </c>
      <c r="M140" s="37">
        <v>1440.6</v>
      </c>
      <c r="N140" s="37">
        <f t="shared" si="23"/>
        <v>4321.8</v>
      </c>
      <c r="O140" s="7">
        <v>4068</v>
      </c>
      <c r="P140" s="7">
        <v>596.8</v>
      </c>
      <c r="Q140" s="41">
        <f t="shared" si="24"/>
        <v>0.387428571428571</v>
      </c>
      <c r="R140" s="41">
        <f t="shared" si="25"/>
        <v>0.162394557823129</v>
      </c>
      <c r="S140" s="43">
        <f t="shared" si="26"/>
        <v>0.322857142857143</v>
      </c>
      <c r="T140" s="43">
        <f t="shared" si="27"/>
        <v>0.138090610393817</v>
      </c>
      <c r="U140" s="49">
        <v>0</v>
      </c>
      <c r="V140" s="21" t="s">
        <v>153</v>
      </c>
    </row>
    <row r="141" spans="1:21">
      <c r="A141" s="7">
        <v>139</v>
      </c>
      <c r="B141" s="31">
        <v>117310</v>
      </c>
      <c r="C141" s="32" t="s">
        <v>167</v>
      </c>
      <c r="D141" s="31" t="s">
        <v>33</v>
      </c>
      <c r="E141" s="33">
        <v>3800</v>
      </c>
      <c r="F141" s="33">
        <f t="shared" si="20"/>
        <v>11400</v>
      </c>
      <c r="G141" s="34">
        <v>0.236697203951265</v>
      </c>
      <c r="H141" s="33">
        <v>899.449375014805</v>
      </c>
      <c r="I141" s="33">
        <f t="shared" si="21"/>
        <v>2698.34812504442</v>
      </c>
      <c r="J141" s="37">
        <v>4560</v>
      </c>
      <c r="K141" s="37">
        <f t="shared" si="22"/>
        <v>13680</v>
      </c>
      <c r="L141" s="38">
        <v>0.231963259872239</v>
      </c>
      <c r="M141" s="37">
        <v>1057.75246501741</v>
      </c>
      <c r="N141" s="37">
        <f t="shared" si="23"/>
        <v>3173.25739505223</v>
      </c>
      <c r="O141" s="7">
        <v>4398.74</v>
      </c>
      <c r="P141" s="7">
        <v>1142.53</v>
      </c>
      <c r="Q141" s="41">
        <f t="shared" si="24"/>
        <v>0.385854385964912</v>
      </c>
      <c r="R141" s="41">
        <f t="shared" si="25"/>
        <v>0.423418308926019</v>
      </c>
      <c r="S141" s="43">
        <f t="shared" si="26"/>
        <v>0.321545321637427</v>
      </c>
      <c r="T141" s="43">
        <f t="shared" si="27"/>
        <v>0.360049582420084</v>
      </c>
      <c r="U141" s="44">
        <f t="shared" si="19"/>
        <v>-70.0126</v>
      </c>
    </row>
    <row r="142" ht="15" customHeight="1" spans="1:22">
      <c r="A142" s="50"/>
      <c r="B142" s="51" t="s">
        <v>168</v>
      </c>
      <c r="C142" s="51" t="s">
        <v>169</v>
      </c>
      <c r="D142" s="52" t="s">
        <v>169</v>
      </c>
      <c r="E142" s="53">
        <f>SUM(E3:E141)</f>
        <v>1200349.64333333</v>
      </c>
      <c r="F142" s="33">
        <f>SUM(F3:F141)</f>
        <v>3601048.93</v>
      </c>
      <c r="G142" s="54">
        <v>0.273074631500244</v>
      </c>
      <c r="H142" s="53">
        <f>SUM(H3:H141)</f>
        <v>332920.178231765</v>
      </c>
      <c r="I142" s="33">
        <f t="shared" si="21"/>
        <v>998760.534695296</v>
      </c>
      <c r="J142" s="55">
        <f>SUM(J3:J141)</f>
        <v>1401097.739065</v>
      </c>
      <c r="K142" s="37">
        <f>SUM(K3:K141)</f>
        <v>4203293.217195</v>
      </c>
      <c r="L142" s="56">
        <v>0.267613138870239</v>
      </c>
      <c r="M142" s="55">
        <f>SUM(M3:M141)</f>
        <v>381601.180622902</v>
      </c>
      <c r="N142" s="37">
        <f>SUM(N3:N141)</f>
        <v>1144803.54186871</v>
      </c>
      <c r="O142" s="7">
        <f>SUM(O3:O141)</f>
        <v>2701187.42</v>
      </c>
      <c r="P142" s="7">
        <f>SUM(P3:P141)</f>
        <v>700785.02</v>
      </c>
      <c r="Q142" s="41">
        <f t="shared" si="24"/>
        <v>0.750111279382143</v>
      </c>
      <c r="R142" s="41">
        <f t="shared" si="25"/>
        <v>0.701654696652383</v>
      </c>
      <c r="S142" s="43">
        <f t="shared" si="26"/>
        <v>0.642635971468722</v>
      </c>
      <c r="T142" s="43">
        <f t="shared" si="27"/>
        <v>0.61214434998697</v>
      </c>
      <c r="U142" s="44"/>
      <c r="V142" s="45"/>
    </row>
  </sheetData>
  <sortState ref="A3:T142">
    <sortCondition ref="Q3" descending="1"/>
  </sortState>
  <mergeCells count="7">
    <mergeCell ref="A1:D1"/>
    <mergeCell ref="F1:I1"/>
    <mergeCell ref="K1:N1"/>
    <mergeCell ref="O1:P1"/>
    <mergeCell ref="Q1:R1"/>
    <mergeCell ref="S1:T1"/>
    <mergeCell ref="U1:U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18" sqref="B18"/>
    </sheetView>
  </sheetViews>
  <sheetFormatPr defaultColWidth="9" defaultRowHeight="23" customHeight="1" outlineLevelCol="4"/>
  <cols>
    <col min="2" max="2" width="20.75" customWidth="1"/>
    <col min="3" max="3" width="12.875" customWidth="1"/>
    <col min="4" max="4" width="19" customWidth="1"/>
    <col min="5" max="5" width="16" style="1" customWidth="1"/>
  </cols>
  <sheetData>
    <row r="1" customHeight="1" spans="1:5">
      <c r="A1" s="2" t="s">
        <v>170</v>
      </c>
      <c r="B1" s="2"/>
      <c r="C1" s="2"/>
      <c r="D1" s="2"/>
      <c r="E1" s="3"/>
    </row>
    <row r="2" customHeight="1" spans="1:5">
      <c r="A2" s="4" t="s">
        <v>7</v>
      </c>
      <c r="B2" s="4" t="s">
        <v>171</v>
      </c>
      <c r="C2" s="4" t="s">
        <v>172</v>
      </c>
      <c r="D2" s="5" t="s">
        <v>173</v>
      </c>
      <c r="E2" s="6" t="s">
        <v>174</v>
      </c>
    </row>
    <row r="3" customHeight="1" spans="1:5">
      <c r="A3" s="7">
        <v>1</v>
      </c>
      <c r="B3" s="7" t="s">
        <v>24</v>
      </c>
      <c r="C3" s="7">
        <v>17</v>
      </c>
      <c r="D3" s="8">
        <v>5</v>
      </c>
      <c r="E3" s="9">
        <f>D3/C3</f>
        <v>0.294117647058824</v>
      </c>
    </row>
    <row r="4" customHeight="1" spans="1:5">
      <c r="A4" s="7">
        <v>2</v>
      </c>
      <c r="B4" s="7" t="s">
        <v>38</v>
      </c>
      <c r="C4" s="7">
        <v>10</v>
      </c>
      <c r="D4" s="8">
        <v>2</v>
      </c>
      <c r="E4" s="9">
        <f t="shared" ref="E4:E11" si="0">D4/C4</f>
        <v>0.2</v>
      </c>
    </row>
    <row r="5" customHeight="1" spans="1:5">
      <c r="A5" s="7">
        <v>3</v>
      </c>
      <c r="B5" s="7" t="s">
        <v>26</v>
      </c>
      <c r="C5" s="7">
        <v>7</v>
      </c>
      <c r="D5" s="8">
        <v>2</v>
      </c>
      <c r="E5" s="9">
        <f t="shared" si="0"/>
        <v>0.285714285714286</v>
      </c>
    </row>
    <row r="6" customHeight="1" spans="1:5">
      <c r="A6" s="7">
        <v>4</v>
      </c>
      <c r="B6" s="7" t="s">
        <v>29</v>
      </c>
      <c r="C6" s="7">
        <v>5</v>
      </c>
      <c r="D6" s="8">
        <v>3</v>
      </c>
      <c r="E6" s="9">
        <f t="shared" si="0"/>
        <v>0.6</v>
      </c>
    </row>
    <row r="7" customHeight="1" spans="1:5">
      <c r="A7" s="7">
        <v>5</v>
      </c>
      <c r="B7" s="7" t="s">
        <v>21</v>
      </c>
      <c r="C7" s="7">
        <v>30</v>
      </c>
      <c r="D7" s="8">
        <v>6</v>
      </c>
      <c r="E7" s="9">
        <f t="shared" si="0"/>
        <v>0.2</v>
      </c>
    </row>
    <row r="8" customHeight="1" spans="1:5">
      <c r="A8" s="7">
        <v>6</v>
      </c>
      <c r="B8" s="7" t="s">
        <v>33</v>
      </c>
      <c r="C8" s="7">
        <v>28</v>
      </c>
      <c r="D8" s="8">
        <v>2</v>
      </c>
      <c r="E8" s="9">
        <f t="shared" si="0"/>
        <v>0.0714285714285714</v>
      </c>
    </row>
    <row r="9" customHeight="1" spans="1:5">
      <c r="A9" s="7">
        <v>7</v>
      </c>
      <c r="B9" s="7" t="s">
        <v>108</v>
      </c>
      <c r="C9" s="7">
        <v>3</v>
      </c>
      <c r="D9" s="8">
        <v>0</v>
      </c>
      <c r="E9" s="9">
        <f t="shared" si="0"/>
        <v>0</v>
      </c>
    </row>
    <row r="10" customHeight="1" spans="1:5">
      <c r="A10" s="7">
        <v>8</v>
      </c>
      <c r="B10" s="7" t="s">
        <v>31</v>
      </c>
      <c r="C10" s="7">
        <v>35</v>
      </c>
      <c r="D10" s="8">
        <v>3</v>
      </c>
      <c r="E10" s="9">
        <f t="shared" si="0"/>
        <v>0.0857142857142857</v>
      </c>
    </row>
    <row r="11" customHeight="1" spans="1:5">
      <c r="A11" s="10" t="s">
        <v>168</v>
      </c>
      <c r="B11" s="11"/>
      <c r="C11" s="12">
        <f>SUM(C3:C10)</f>
        <v>135</v>
      </c>
      <c r="D11" s="12">
        <f>SUM(D3:D10)</f>
        <v>23</v>
      </c>
      <c r="E11" s="9">
        <f t="shared" si="0"/>
        <v>0.17037037037037</v>
      </c>
    </row>
  </sheetData>
  <mergeCells count="2">
    <mergeCell ref="A1:E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2.26-2.28考核目标</vt:lpstr>
      <vt:lpstr>片区完成情况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2021-02-25T12:15:00Z</dcterms:created>
  <dcterms:modified xsi:type="dcterms:W3CDTF">2021-03-09T07:22:45Z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